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Alex\Desktop\chart site\"/>
    </mc:Choice>
  </mc:AlternateContent>
  <xr:revisionPtr revIDLastSave="0" documentId="13_ncr:1_{5A2072D9-2866-4A49-87BE-6E43A7EA3B92}" xr6:coauthVersionLast="45" xr6:coauthVersionMax="45" xr10:uidLastSave="{00000000-0000-0000-0000-000000000000}"/>
  <bookViews>
    <workbookView xWindow="-120" yWindow="-120" windowWidth="29040" windowHeight="15840" activeTab="10" xr2:uid="{00000000-000D-0000-FFFF-FFFF00000000}"/>
  </bookViews>
  <sheets>
    <sheet name="Sheet1" sheetId="1" r:id="rId1"/>
    <sheet name="Graph" sheetId="2" r:id="rId2"/>
    <sheet name="450" sheetId="4" r:id="rId3"/>
    <sheet name="500" sheetId="5" r:id="rId4"/>
    <sheet name="550" sheetId="6" r:id="rId5"/>
    <sheet name="600" sheetId="7" r:id="rId6"/>
    <sheet name="650" sheetId="8" r:id="rId7"/>
    <sheet name="700" sheetId="9" r:id="rId8"/>
    <sheet name="750" sheetId="10" r:id="rId9"/>
    <sheet name="800" sheetId="11" r:id="rId10"/>
    <sheet name="CSV EXPORT" sheetId="3" r:id="rId11"/>
  </sheets>
  <definedNames>
    <definedName name="bothdoses450">'450'!$O$37:$O$385</definedName>
    <definedName name="bothdoses500">'500'!$O$37:$O$385</definedName>
    <definedName name="bothdoses550">'550'!$O$37:$O$385</definedName>
    <definedName name="bothdoses600">'600'!$O$37:$O$385</definedName>
    <definedName name="bothdoses650">'650'!$O$37:$O$385</definedName>
    <definedName name="bothdoses700">'700'!$O$37:$O$385</definedName>
    <definedName name="bothdoses750">'750'!$O$37:$O$385</definedName>
    <definedName name="bothdoses800">'800'!$O$37:$O$385</definedName>
    <definedName name="bothdosesdata">Sheet1!$O$37:$O$385</definedName>
    <definedName name="dates2">Sheet1!$A$37:$A$385</definedName>
    <definedName name="dates450">'450'!$A$37:$A$385</definedName>
    <definedName name="dates500">'500'!$A$37:$A$385</definedName>
    <definedName name="dates550">'550'!$A$37:$A$385</definedName>
    <definedName name="dates600">'600'!$A$37:$A$385</definedName>
    <definedName name="dates650">'650'!$A$37:$A$385</definedName>
    <definedName name="dates700">'700'!$A$37:$A$385</definedName>
    <definedName name="dates750">'750'!$A$37:$A$385</definedName>
    <definedName name="dates800">'800'!$A$37:$A$385</definedName>
    <definedName name="firstdoses450">'450'!$E$37:$E$385</definedName>
    <definedName name="firstdoses500">'500'!$E$37:$E$385</definedName>
    <definedName name="firstdoses550">'550'!$E$37:$E$385</definedName>
    <definedName name="firstdoses600">'600'!$E$37:$E$385</definedName>
    <definedName name="firstdoses650">'650'!$E$37:$E$385</definedName>
    <definedName name="firstdoses700">'700'!$E$37:$E$385</definedName>
    <definedName name="firstdoses750">'750'!$E$37:$E$385</definedName>
    <definedName name="firstdoses800">'800'!$E$37:$E$385</definedName>
    <definedName name="firstdosesdata">Sheet1!$E$37:$E$385</definedName>
    <definedName name="seconddosesdata">Sheet1!$K$37:$K$385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H385" i="11" l="1"/>
  <c r="O385" i="11"/>
  <c r="M385" i="11"/>
  <c r="N385" i="11" s="1"/>
  <c r="K385" i="11"/>
  <c r="J385" i="11"/>
  <c r="E385" i="11"/>
  <c r="D385" i="11"/>
  <c r="AH384" i="11"/>
  <c r="O384" i="11"/>
  <c r="M384" i="11"/>
  <c r="N384" i="11" s="1"/>
  <c r="K384" i="11"/>
  <c r="J384" i="11"/>
  <c r="E384" i="11"/>
  <c r="D384" i="11"/>
  <c r="AH383" i="11"/>
  <c r="O383" i="11"/>
  <c r="N383" i="11"/>
  <c r="M383" i="11"/>
  <c r="K383" i="11"/>
  <c r="J383" i="11"/>
  <c r="E383" i="11"/>
  <c r="D383" i="11"/>
  <c r="AH382" i="11"/>
  <c r="O382" i="11"/>
  <c r="M382" i="11"/>
  <c r="N382" i="11" s="1"/>
  <c r="K382" i="11"/>
  <c r="J382" i="11"/>
  <c r="E382" i="11"/>
  <c r="D382" i="11"/>
  <c r="AH381" i="11"/>
  <c r="O381" i="11"/>
  <c r="M381" i="11"/>
  <c r="N381" i="11" s="1"/>
  <c r="K381" i="11"/>
  <c r="J381" i="11"/>
  <c r="E381" i="11"/>
  <c r="D381" i="11"/>
  <c r="AH380" i="11"/>
  <c r="O380" i="11"/>
  <c r="N380" i="11"/>
  <c r="M380" i="11"/>
  <c r="K380" i="11"/>
  <c r="J380" i="11"/>
  <c r="E380" i="11"/>
  <c r="D380" i="11"/>
  <c r="AH379" i="11"/>
  <c r="O379" i="11"/>
  <c r="N379" i="11"/>
  <c r="M379" i="11"/>
  <c r="K379" i="11"/>
  <c r="J379" i="11"/>
  <c r="E379" i="11"/>
  <c r="D379" i="11"/>
  <c r="AH378" i="11"/>
  <c r="O378" i="11"/>
  <c r="M378" i="11"/>
  <c r="N378" i="11" s="1"/>
  <c r="K378" i="11"/>
  <c r="J378" i="11"/>
  <c r="E378" i="11"/>
  <c r="D378" i="11"/>
  <c r="AH377" i="11"/>
  <c r="O377" i="11"/>
  <c r="N377" i="11"/>
  <c r="M377" i="11"/>
  <c r="K377" i="11"/>
  <c r="J377" i="11"/>
  <c r="E377" i="11"/>
  <c r="D377" i="11"/>
  <c r="AH376" i="11"/>
  <c r="O376" i="11"/>
  <c r="N376" i="11"/>
  <c r="M376" i="11"/>
  <c r="K376" i="11"/>
  <c r="J376" i="11"/>
  <c r="E376" i="11"/>
  <c r="D376" i="11"/>
  <c r="AH375" i="11"/>
  <c r="O375" i="11"/>
  <c r="N375" i="11"/>
  <c r="M375" i="11"/>
  <c r="K375" i="11"/>
  <c r="J375" i="11"/>
  <c r="E375" i="11"/>
  <c r="D375" i="11"/>
  <c r="AH374" i="11"/>
  <c r="O374" i="11"/>
  <c r="M374" i="11"/>
  <c r="N374" i="11" s="1"/>
  <c r="K374" i="11"/>
  <c r="J374" i="11"/>
  <c r="E374" i="11"/>
  <c r="D374" i="11"/>
  <c r="AH373" i="11"/>
  <c r="O373" i="11"/>
  <c r="M373" i="11"/>
  <c r="N373" i="11" s="1"/>
  <c r="K373" i="11"/>
  <c r="J373" i="11"/>
  <c r="E373" i="11"/>
  <c r="D373" i="11"/>
  <c r="AH372" i="11"/>
  <c r="O372" i="11"/>
  <c r="N372" i="11"/>
  <c r="M372" i="11"/>
  <c r="K372" i="11"/>
  <c r="J372" i="11"/>
  <c r="E372" i="11"/>
  <c r="D372" i="11"/>
  <c r="AH371" i="11"/>
  <c r="O371" i="11"/>
  <c r="M371" i="11"/>
  <c r="N371" i="11" s="1"/>
  <c r="K371" i="11"/>
  <c r="J371" i="11"/>
  <c r="E371" i="11"/>
  <c r="D371" i="11"/>
  <c r="AH370" i="11"/>
  <c r="O370" i="11"/>
  <c r="M370" i="11"/>
  <c r="N370" i="11" s="1"/>
  <c r="K370" i="11"/>
  <c r="J370" i="11"/>
  <c r="E370" i="11"/>
  <c r="D370" i="11"/>
  <c r="AH369" i="11"/>
  <c r="O369" i="11"/>
  <c r="N369" i="11"/>
  <c r="M369" i="11"/>
  <c r="K369" i="11"/>
  <c r="J369" i="11"/>
  <c r="E369" i="11"/>
  <c r="D369" i="11"/>
  <c r="AH368" i="11"/>
  <c r="O368" i="11"/>
  <c r="N368" i="11"/>
  <c r="M368" i="11"/>
  <c r="K368" i="11"/>
  <c r="J368" i="11"/>
  <c r="E368" i="11"/>
  <c r="D368" i="11"/>
  <c r="AH367" i="11"/>
  <c r="O367" i="11"/>
  <c r="N367" i="11"/>
  <c r="M367" i="11"/>
  <c r="K367" i="11"/>
  <c r="J367" i="11"/>
  <c r="E367" i="11"/>
  <c r="D367" i="11"/>
  <c r="AH366" i="11"/>
  <c r="O366" i="11"/>
  <c r="M366" i="11"/>
  <c r="N366" i="11" s="1"/>
  <c r="K366" i="11"/>
  <c r="J366" i="11"/>
  <c r="E366" i="11"/>
  <c r="D366" i="11"/>
  <c r="AH365" i="11"/>
  <c r="O365" i="11"/>
  <c r="M365" i="11"/>
  <c r="N365" i="11" s="1"/>
  <c r="K365" i="11"/>
  <c r="J365" i="11"/>
  <c r="E365" i="11"/>
  <c r="D365" i="11"/>
  <c r="AH364" i="11"/>
  <c r="O364" i="11"/>
  <c r="N364" i="11"/>
  <c r="M364" i="11"/>
  <c r="K364" i="11"/>
  <c r="J364" i="11"/>
  <c r="E364" i="11"/>
  <c r="D364" i="11"/>
  <c r="AH363" i="11"/>
  <c r="O363" i="11"/>
  <c r="M363" i="11"/>
  <c r="N363" i="11" s="1"/>
  <c r="K363" i="11"/>
  <c r="J363" i="11"/>
  <c r="E363" i="11"/>
  <c r="D363" i="11"/>
  <c r="AH362" i="11"/>
  <c r="O362" i="11"/>
  <c r="M362" i="11"/>
  <c r="N362" i="11" s="1"/>
  <c r="K362" i="11"/>
  <c r="J362" i="11"/>
  <c r="E362" i="11"/>
  <c r="D362" i="11"/>
  <c r="AH361" i="11"/>
  <c r="O361" i="11"/>
  <c r="N361" i="11"/>
  <c r="M361" i="11"/>
  <c r="K361" i="11"/>
  <c r="J361" i="11"/>
  <c r="E361" i="11"/>
  <c r="D361" i="11"/>
  <c r="AH360" i="11"/>
  <c r="O360" i="11"/>
  <c r="N360" i="11"/>
  <c r="M360" i="11"/>
  <c r="K360" i="11"/>
  <c r="J360" i="11"/>
  <c r="E360" i="11"/>
  <c r="D360" i="11"/>
  <c r="AH359" i="11"/>
  <c r="O359" i="11"/>
  <c r="N359" i="11"/>
  <c r="M359" i="11"/>
  <c r="K359" i="11"/>
  <c r="J359" i="11"/>
  <c r="E359" i="11"/>
  <c r="D359" i="11"/>
  <c r="AH358" i="11"/>
  <c r="O358" i="11"/>
  <c r="M358" i="11"/>
  <c r="N358" i="11" s="1"/>
  <c r="K358" i="11"/>
  <c r="J358" i="11"/>
  <c r="E358" i="11"/>
  <c r="D358" i="11"/>
  <c r="AH357" i="11"/>
  <c r="O357" i="11"/>
  <c r="M357" i="11"/>
  <c r="N357" i="11" s="1"/>
  <c r="K357" i="11"/>
  <c r="J357" i="11"/>
  <c r="E357" i="11"/>
  <c r="D357" i="11"/>
  <c r="AH356" i="11"/>
  <c r="O356" i="11"/>
  <c r="N356" i="11"/>
  <c r="M356" i="11"/>
  <c r="K356" i="11"/>
  <c r="J356" i="11"/>
  <c r="E356" i="11"/>
  <c r="D356" i="11"/>
  <c r="AH355" i="11"/>
  <c r="O355" i="11"/>
  <c r="M355" i="11"/>
  <c r="N355" i="11" s="1"/>
  <c r="K355" i="11"/>
  <c r="J355" i="11"/>
  <c r="E355" i="11"/>
  <c r="D355" i="11"/>
  <c r="AH354" i="11"/>
  <c r="O354" i="11"/>
  <c r="M354" i="11"/>
  <c r="N354" i="11" s="1"/>
  <c r="K354" i="11"/>
  <c r="J354" i="11"/>
  <c r="E354" i="11"/>
  <c r="D354" i="11"/>
  <c r="AH353" i="11"/>
  <c r="O353" i="11"/>
  <c r="N353" i="11"/>
  <c r="M353" i="11"/>
  <c r="K353" i="11"/>
  <c r="J353" i="11"/>
  <c r="E353" i="11"/>
  <c r="D353" i="11"/>
  <c r="AH352" i="11"/>
  <c r="O352" i="11"/>
  <c r="N352" i="11"/>
  <c r="M352" i="11"/>
  <c r="K352" i="11"/>
  <c r="J352" i="11"/>
  <c r="E352" i="11"/>
  <c r="D352" i="11"/>
  <c r="AH351" i="11"/>
  <c r="O351" i="11"/>
  <c r="M351" i="11"/>
  <c r="N351" i="11" s="1"/>
  <c r="K351" i="11"/>
  <c r="J351" i="11"/>
  <c r="E351" i="11"/>
  <c r="D351" i="11"/>
  <c r="AH350" i="11"/>
  <c r="O350" i="11"/>
  <c r="N350" i="11"/>
  <c r="M350" i="11"/>
  <c r="K350" i="11"/>
  <c r="J350" i="11"/>
  <c r="E350" i="11"/>
  <c r="D350" i="11"/>
  <c r="AH349" i="11"/>
  <c r="O349" i="11"/>
  <c r="M349" i="11"/>
  <c r="N349" i="11" s="1"/>
  <c r="K349" i="11"/>
  <c r="J349" i="11"/>
  <c r="E349" i="11"/>
  <c r="D349" i="11"/>
  <c r="AH348" i="11"/>
  <c r="O348" i="11"/>
  <c r="N348" i="11"/>
  <c r="M348" i="11"/>
  <c r="K348" i="11"/>
  <c r="J348" i="11"/>
  <c r="E348" i="11"/>
  <c r="D348" i="11"/>
  <c r="AH347" i="11"/>
  <c r="O347" i="11"/>
  <c r="M347" i="11"/>
  <c r="N347" i="11" s="1"/>
  <c r="K347" i="11"/>
  <c r="J347" i="11"/>
  <c r="E347" i="11"/>
  <c r="D347" i="11"/>
  <c r="AH346" i="11"/>
  <c r="O346" i="11"/>
  <c r="M346" i="11"/>
  <c r="N346" i="11" s="1"/>
  <c r="K346" i="11"/>
  <c r="J346" i="11"/>
  <c r="E346" i="11"/>
  <c r="D346" i="11"/>
  <c r="AH345" i="11"/>
  <c r="O345" i="11"/>
  <c r="N345" i="11"/>
  <c r="M345" i="11"/>
  <c r="K345" i="11"/>
  <c r="J345" i="11"/>
  <c r="E345" i="11"/>
  <c r="D345" i="11"/>
  <c r="AH344" i="11"/>
  <c r="O344" i="11"/>
  <c r="M344" i="11"/>
  <c r="N344" i="11" s="1"/>
  <c r="K344" i="11"/>
  <c r="J344" i="11"/>
  <c r="E344" i="11"/>
  <c r="D344" i="11"/>
  <c r="AH343" i="11"/>
  <c r="O343" i="11"/>
  <c r="M343" i="11"/>
  <c r="N343" i="11" s="1"/>
  <c r="K343" i="11"/>
  <c r="J343" i="11"/>
  <c r="E343" i="11"/>
  <c r="D343" i="11"/>
  <c r="AH342" i="11"/>
  <c r="O342" i="11"/>
  <c r="N342" i="11"/>
  <c r="M342" i="11"/>
  <c r="K342" i="11"/>
  <c r="J342" i="11"/>
  <c r="E342" i="11"/>
  <c r="D342" i="11"/>
  <c r="AH341" i="11"/>
  <c r="O341" i="11"/>
  <c r="N341" i="11"/>
  <c r="M341" i="11"/>
  <c r="K341" i="11"/>
  <c r="J341" i="11"/>
  <c r="E341" i="11"/>
  <c r="D341" i="11"/>
  <c r="AH340" i="11"/>
  <c r="O340" i="11"/>
  <c r="N340" i="11"/>
  <c r="M340" i="11"/>
  <c r="K340" i="11"/>
  <c r="J340" i="11"/>
  <c r="E340" i="11"/>
  <c r="D340" i="11"/>
  <c r="AH339" i="11"/>
  <c r="O339" i="11"/>
  <c r="M339" i="11"/>
  <c r="N339" i="11" s="1"/>
  <c r="K339" i="11"/>
  <c r="J339" i="11"/>
  <c r="E339" i="11"/>
  <c r="D339" i="11"/>
  <c r="AH338" i="11"/>
  <c r="O338" i="11"/>
  <c r="M338" i="11"/>
  <c r="N338" i="11" s="1"/>
  <c r="K338" i="11"/>
  <c r="J338" i="11"/>
  <c r="E338" i="11"/>
  <c r="D338" i="11"/>
  <c r="AH337" i="11"/>
  <c r="O337" i="11"/>
  <c r="N337" i="11"/>
  <c r="M337" i="11"/>
  <c r="K337" i="11"/>
  <c r="J337" i="11"/>
  <c r="E337" i="11"/>
  <c r="D337" i="11"/>
  <c r="AH336" i="11"/>
  <c r="O336" i="11"/>
  <c r="M336" i="11"/>
  <c r="N336" i="11" s="1"/>
  <c r="K336" i="11"/>
  <c r="J336" i="11"/>
  <c r="E336" i="11"/>
  <c r="D336" i="11"/>
  <c r="AH335" i="11"/>
  <c r="O335" i="11"/>
  <c r="M335" i="11"/>
  <c r="N335" i="11" s="1"/>
  <c r="K335" i="11"/>
  <c r="J335" i="11"/>
  <c r="E335" i="11"/>
  <c r="D335" i="11"/>
  <c r="AH334" i="11"/>
  <c r="O334" i="11"/>
  <c r="M334" i="11"/>
  <c r="N334" i="11" s="1"/>
  <c r="K334" i="11"/>
  <c r="J334" i="11"/>
  <c r="E334" i="11"/>
  <c r="D334" i="11"/>
  <c r="AH333" i="11"/>
  <c r="O333" i="11"/>
  <c r="N333" i="11"/>
  <c r="M333" i="11"/>
  <c r="K333" i="11"/>
  <c r="J333" i="11"/>
  <c r="E333" i="11"/>
  <c r="D333" i="11"/>
  <c r="AH332" i="11"/>
  <c r="O332" i="11"/>
  <c r="M332" i="11"/>
  <c r="N332" i="11" s="1"/>
  <c r="K332" i="11"/>
  <c r="J332" i="11"/>
  <c r="E332" i="11"/>
  <c r="D332" i="11"/>
  <c r="AH331" i="11"/>
  <c r="O331" i="11"/>
  <c r="M331" i="11"/>
  <c r="N331" i="11" s="1"/>
  <c r="K331" i="11"/>
  <c r="J331" i="11"/>
  <c r="E331" i="11"/>
  <c r="D331" i="11"/>
  <c r="AH330" i="11"/>
  <c r="O330" i="11"/>
  <c r="N330" i="11"/>
  <c r="M330" i="11"/>
  <c r="K330" i="11"/>
  <c r="J330" i="11"/>
  <c r="E330" i="11"/>
  <c r="D330" i="11"/>
  <c r="AH329" i="11"/>
  <c r="O329" i="11"/>
  <c r="N329" i="11"/>
  <c r="M329" i="11"/>
  <c r="K329" i="11"/>
  <c r="J329" i="11"/>
  <c r="E329" i="11"/>
  <c r="D329" i="11"/>
  <c r="AH328" i="11"/>
  <c r="O328" i="11"/>
  <c r="M328" i="11"/>
  <c r="N328" i="11" s="1"/>
  <c r="K328" i="11"/>
  <c r="J328" i="11"/>
  <c r="E328" i="11"/>
  <c r="D328" i="11"/>
  <c r="AH327" i="11"/>
  <c r="O327" i="11"/>
  <c r="N327" i="11"/>
  <c r="M327" i="11"/>
  <c r="K327" i="11"/>
  <c r="J327" i="11"/>
  <c r="E327" i="11"/>
  <c r="D327" i="11"/>
  <c r="AH326" i="11"/>
  <c r="O326" i="11"/>
  <c r="N326" i="11"/>
  <c r="M326" i="11"/>
  <c r="K326" i="11"/>
  <c r="J326" i="11"/>
  <c r="E326" i="11"/>
  <c r="D326" i="11"/>
  <c r="AH325" i="11"/>
  <c r="O325" i="11"/>
  <c r="N325" i="11"/>
  <c r="M325" i="11"/>
  <c r="K325" i="11"/>
  <c r="J325" i="11"/>
  <c r="E325" i="11"/>
  <c r="D325" i="11"/>
  <c r="AH324" i="11"/>
  <c r="O324" i="11"/>
  <c r="M324" i="11"/>
  <c r="N324" i="11" s="1"/>
  <c r="K324" i="11"/>
  <c r="J324" i="11"/>
  <c r="E324" i="11"/>
  <c r="D324" i="11"/>
  <c r="AH323" i="11"/>
  <c r="O323" i="11"/>
  <c r="M323" i="11"/>
  <c r="N323" i="11" s="1"/>
  <c r="K323" i="11"/>
  <c r="J323" i="11"/>
  <c r="E323" i="11"/>
  <c r="D323" i="11"/>
  <c r="AH322" i="11"/>
  <c r="O322" i="11"/>
  <c r="N322" i="11"/>
  <c r="M322" i="11"/>
  <c r="K322" i="11"/>
  <c r="J322" i="11"/>
  <c r="E322" i="11"/>
  <c r="D322" i="11"/>
  <c r="AH321" i="11"/>
  <c r="O321" i="11"/>
  <c r="N321" i="11"/>
  <c r="M321" i="11"/>
  <c r="K321" i="11"/>
  <c r="J321" i="11"/>
  <c r="E321" i="11"/>
  <c r="D321" i="11"/>
  <c r="AH320" i="11"/>
  <c r="O320" i="11"/>
  <c r="M320" i="11"/>
  <c r="N320" i="11" s="1"/>
  <c r="K320" i="11"/>
  <c r="J320" i="11"/>
  <c r="E320" i="11"/>
  <c r="D320" i="11"/>
  <c r="AH319" i="11"/>
  <c r="O319" i="11"/>
  <c r="N319" i="11"/>
  <c r="M319" i="11"/>
  <c r="K319" i="11"/>
  <c r="J319" i="11"/>
  <c r="E319" i="11"/>
  <c r="D319" i="11"/>
  <c r="AH318" i="11"/>
  <c r="O318" i="11"/>
  <c r="N318" i="11"/>
  <c r="M318" i="11"/>
  <c r="K318" i="11"/>
  <c r="J318" i="11"/>
  <c r="E318" i="11"/>
  <c r="D318" i="11"/>
  <c r="AH317" i="11"/>
  <c r="O317" i="11"/>
  <c r="N317" i="11"/>
  <c r="M317" i="11"/>
  <c r="K317" i="11"/>
  <c r="J317" i="11"/>
  <c r="E317" i="11"/>
  <c r="D317" i="11"/>
  <c r="AH316" i="11"/>
  <c r="O316" i="11"/>
  <c r="M316" i="11"/>
  <c r="N316" i="11" s="1"/>
  <c r="K316" i="11"/>
  <c r="J316" i="11"/>
  <c r="E316" i="11"/>
  <c r="D316" i="11"/>
  <c r="AH315" i="11"/>
  <c r="O315" i="11"/>
  <c r="M315" i="11"/>
  <c r="N315" i="11" s="1"/>
  <c r="K315" i="11"/>
  <c r="J315" i="11"/>
  <c r="E315" i="11"/>
  <c r="D315" i="11"/>
  <c r="AH314" i="11"/>
  <c r="O314" i="11"/>
  <c r="N314" i="11"/>
  <c r="M314" i="11"/>
  <c r="K314" i="11"/>
  <c r="J314" i="11"/>
  <c r="E314" i="11"/>
  <c r="D314" i="11"/>
  <c r="AH313" i="11"/>
  <c r="O313" i="11"/>
  <c r="N313" i="11"/>
  <c r="M313" i="11"/>
  <c r="K313" i="11"/>
  <c r="J313" i="11"/>
  <c r="E313" i="11"/>
  <c r="D313" i="11"/>
  <c r="AH312" i="11"/>
  <c r="O312" i="11"/>
  <c r="M312" i="11"/>
  <c r="N312" i="11" s="1"/>
  <c r="K312" i="11"/>
  <c r="J312" i="11"/>
  <c r="E312" i="11"/>
  <c r="D312" i="11"/>
  <c r="AH311" i="11"/>
  <c r="O311" i="11"/>
  <c r="N311" i="11"/>
  <c r="M311" i="11"/>
  <c r="K311" i="11"/>
  <c r="J311" i="11"/>
  <c r="E311" i="11"/>
  <c r="D311" i="11"/>
  <c r="AH310" i="11"/>
  <c r="O310" i="11"/>
  <c r="M310" i="11"/>
  <c r="N310" i="11" s="1"/>
  <c r="K310" i="11"/>
  <c r="J310" i="11"/>
  <c r="E310" i="11"/>
  <c r="D310" i="11"/>
  <c r="AH309" i="11"/>
  <c r="O309" i="11"/>
  <c r="N309" i="11"/>
  <c r="M309" i="11"/>
  <c r="K309" i="11"/>
  <c r="J309" i="11"/>
  <c r="E309" i="11"/>
  <c r="D309" i="11"/>
  <c r="AH308" i="11"/>
  <c r="O308" i="11"/>
  <c r="N308" i="11"/>
  <c r="M308" i="11"/>
  <c r="K308" i="11"/>
  <c r="J308" i="11"/>
  <c r="E308" i="11"/>
  <c r="D308" i="11"/>
  <c r="AH307" i="11"/>
  <c r="O307" i="11"/>
  <c r="M307" i="11"/>
  <c r="N307" i="11" s="1"/>
  <c r="K307" i="11"/>
  <c r="J307" i="11"/>
  <c r="E307" i="11"/>
  <c r="D307" i="11"/>
  <c r="AH306" i="11"/>
  <c r="O306" i="11"/>
  <c r="N306" i="11"/>
  <c r="M306" i="11"/>
  <c r="K306" i="11"/>
  <c r="J306" i="11"/>
  <c r="E306" i="11"/>
  <c r="D306" i="11"/>
  <c r="AH305" i="11"/>
  <c r="O305" i="11"/>
  <c r="N305" i="11"/>
  <c r="M305" i="11"/>
  <c r="K305" i="11"/>
  <c r="J305" i="11"/>
  <c r="E305" i="11"/>
  <c r="D305" i="11"/>
  <c r="AH304" i="11"/>
  <c r="O304" i="11"/>
  <c r="N304" i="11"/>
  <c r="M304" i="11"/>
  <c r="K304" i="11"/>
  <c r="J304" i="11"/>
  <c r="E304" i="11"/>
  <c r="D304" i="11"/>
  <c r="AH303" i="11"/>
  <c r="O303" i="11"/>
  <c r="M303" i="11"/>
  <c r="N303" i="11" s="1"/>
  <c r="K303" i="11"/>
  <c r="J303" i="11"/>
  <c r="E303" i="11"/>
  <c r="D303" i="11"/>
  <c r="AH302" i="11"/>
  <c r="O302" i="11"/>
  <c r="M302" i="11"/>
  <c r="N302" i="11" s="1"/>
  <c r="K302" i="11"/>
  <c r="J302" i="11"/>
  <c r="E302" i="11"/>
  <c r="D302" i="11"/>
  <c r="AH301" i="11"/>
  <c r="O301" i="11"/>
  <c r="N301" i="11"/>
  <c r="M301" i="11"/>
  <c r="K301" i="11"/>
  <c r="J301" i="11"/>
  <c r="E301" i="11"/>
  <c r="D301" i="11"/>
  <c r="AH300" i="11"/>
  <c r="O300" i="11"/>
  <c r="N300" i="11"/>
  <c r="M300" i="11"/>
  <c r="K300" i="11"/>
  <c r="J300" i="11"/>
  <c r="E300" i="11"/>
  <c r="D300" i="11"/>
  <c r="AH299" i="11"/>
  <c r="O299" i="11"/>
  <c r="M299" i="11"/>
  <c r="N299" i="11" s="1"/>
  <c r="K299" i="11"/>
  <c r="J299" i="11"/>
  <c r="E299" i="11"/>
  <c r="D299" i="11"/>
  <c r="AH298" i="11"/>
  <c r="O298" i="11"/>
  <c r="N298" i="11"/>
  <c r="M298" i="11"/>
  <c r="K298" i="11"/>
  <c r="J298" i="11"/>
  <c r="E298" i="11"/>
  <c r="D298" i="11"/>
  <c r="AH297" i="11"/>
  <c r="O297" i="11"/>
  <c r="N297" i="11"/>
  <c r="M297" i="11"/>
  <c r="K297" i="11"/>
  <c r="J297" i="11"/>
  <c r="E297" i="11"/>
  <c r="D297" i="11"/>
  <c r="AH296" i="11"/>
  <c r="O296" i="11"/>
  <c r="M296" i="11"/>
  <c r="N296" i="11" s="1"/>
  <c r="K296" i="11"/>
  <c r="J296" i="11"/>
  <c r="E296" i="11"/>
  <c r="D296" i="11"/>
  <c r="AH295" i="11"/>
  <c r="O295" i="11"/>
  <c r="N295" i="11"/>
  <c r="M295" i="11"/>
  <c r="K295" i="11"/>
  <c r="J295" i="11"/>
  <c r="E295" i="11"/>
  <c r="D295" i="11"/>
  <c r="AH294" i="11"/>
  <c r="O294" i="11"/>
  <c r="M294" i="11"/>
  <c r="N294" i="11" s="1"/>
  <c r="K294" i="11"/>
  <c r="J294" i="11"/>
  <c r="E294" i="11"/>
  <c r="D294" i="11"/>
  <c r="AH293" i="11"/>
  <c r="O293" i="11"/>
  <c r="M293" i="11"/>
  <c r="N293" i="11" s="1"/>
  <c r="K293" i="11"/>
  <c r="J293" i="11"/>
  <c r="E293" i="11"/>
  <c r="D293" i="11"/>
  <c r="AH292" i="11"/>
  <c r="O292" i="11"/>
  <c r="N292" i="11"/>
  <c r="M292" i="11"/>
  <c r="K292" i="11"/>
  <c r="J292" i="11"/>
  <c r="E292" i="11"/>
  <c r="D292" i="11"/>
  <c r="AH291" i="11"/>
  <c r="O291" i="11"/>
  <c r="M291" i="11"/>
  <c r="N291" i="11" s="1"/>
  <c r="K291" i="11"/>
  <c r="J291" i="11"/>
  <c r="E291" i="11"/>
  <c r="D291" i="11"/>
  <c r="AH290" i="11"/>
  <c r="O290" i="11"/>
  <c r="M290" i="11"/>
  <c r="N290" i="11" s="1"/>
  <c r="K290" i="11"/>
  <c r="J290" i="11"/>
  <c r="E290" i="11"/>
  <c r="D290" i="11"/>
  <c r="AH289" i="11"/>
  <c r="O289" i="11"/>
  <c r="N289" i="11"/>
  <c r="M289" i="11"/>
  <c r="K289" i="11"/>
  <c r="J289" i="11"/>
  <c r="E289" i="11"/>
  <c r="D289" i="11"/>
  <c r="AH288" i="11"/>
  <c r="O288" i="11"/>
  <c r="M288" i="11"/>
  <c r="N288" i="11" s="1"/>
  <c r="K288" i="11"/>
  <c r="J288" i="11"/>
  <c r="E288" i="11"/>
  <c r="D288" i="11"/>
  <c r="AH287" i="11"/>
  <c r="O287" i="11"/>
  <c r="M287" i="11"/>
  <c r="N287" i="11" s="1"/>
  <c r="K287" i="11"/>
  <c r="J287" i="11"/>
  <c r="E287" i="11"/>
  <c r="D287" i="11"/>
  <c r="AH286" i="11"/>
  <c r="O286" i="11"/>
  <c r="M286" i="11"/>
  <c r="N286" i="11" s="1"/>
  <c r="K286" i="11"/>
  <c r="J286" i="11"/>
  <c r="E286" i="11"/>
  <c r="D286" i="11"/>
  <c r="AH285" i="11"/>
  <c r="O285" i="11"/>
  <c r="M285" i="11"/>
  <c r="N285" i="11" s="1"/>
  <c r="K285" i="11"/>
  <c r="J285" i="11"/>
  <c r="E285" i="11"/>
  <c r="D285" i="11"/>
  <c r="AH284" i="11"/>
  <c r="O284" i="11"/>
  <c r="N284" i="11"/>
  <c r="M284" i="11"/>
  <c r="K284" i="11"/>
  <c r="J284" i="11"/>
  <c r="E284" i="11"/>
  <c r="D284" i="11"/>
  <c r="AH283" i="11"/>
  <c r="O283" i="11"/>
  <c r="N283" i="11"/>
  <c r="M283" i="11"/>
  <c r="K283" i="11"/>
  <c r="J283" i="11"/>
  <c r="E283" i="11"/>
  <c r="D283" i="11"/>
  <c r="AH282" i="11"/>
  <c r="O282" i="11"/>
  <c r="N282" i="11"/>
  <c r="M282" i="11"/>
  <c r="K282" i="11"/>
  <c r="J282" i="11"/>
  <c r="E282" i="11"/>
  <c r="D282" i="11"/>
  <c r="AH281" i="11"/>
  <c r="O281" i="11"/>
  <c r="N281" i="11"/>
  <c r="M281" i="11"/>
  <c r="K281" i="11"/>
  <c r="J281" i="11"/>
  <c r="E281" i="11"/>
  <c r="D281" i="11"/>
  <c r="AH280" i="11"/>
  <c r="O280" i="11"/>
  <c r="M280" i="11"/>
  <c r="N280" i="11" s="1"/>
  <c r="K280" i="11"/>
  <c r="J280" i="11"/>
  <c r="E280" i="11"/>
  <c r="D280" i="11"/>
  <c r="AH279" i="11"/>
  <c r="O279" i="11"/>
  <c r="M279" i="11"/>
  <c r="N279" i="11" s="1"/>
  <c r="K279" i="11"/>
  <c r="J279" i="11"/>
  <c r="E279" i="11"/>
  <c r="D279" i="11"/>
  <c r="AH278" i="11"/>
  <c r="O278" i="11"/>
  <c r="M278" i="11"/>
  <c r="N278" i="11" s="1"/>
  <c r="K278" i="11"/>
  <c r="J278" i="11"/>
  <c r="E278" i="11"/>
  <c r="D278" i="11"/>
  <c r="AH277" i="11"/>
  <c r="O277" i="11"/>
  <c r="M277" i="11"/>
  <c r="N277" i="11" s="1"/>
  <c r="K277" i="11"/>
  <c r="J277" i="11"/>
  <c r="E277" i="11"/>
  <c r="D277" i="11"/>
  <c r="AH276" i="11"/>
  <c r="O276" i="11"/>
  <c r="N276" i="11"/>
  <c r="M276" i="11"/>
  <c r="K276" i="11"/>
  <c r="J276" i="11"/>
  <c r="E276" i="11"/>
  <c r="D276" i="11"/>
  <c r="AH275" i="11"/>
  <c r="O275" i="11"/>
  <c r="N275" i="11"/>
  <c r="M275" i="11"/>
  <c r="K275" i="11"/>
  <c r="J275" i="11"/>
  <c r="E275" i="11"/>
  <c r="D275" i="11"/>
  <c r="AH274" i="11"/>
  <c r="O274" i="11"/>
  <c r="N274" i="11"/>
  <c r="M274" i="11"/>
  <c r="K274" i="11"/>
  <c r="J274" i="11"/>
  <c r="E274" i="11"/>
  <c r="D274" i="11"/>
  <c r="AH273" i="11"/>
  <c r="O273" i="11"/>
  <c r="N273" i="11"/>
  <c r="M273" i="11"/>
  <c r="K273" i="11"/>
  <c r="J273" i="11"/>
  <c r="E273" i="11"/>
  <c r="D273" i="11"/>
  <c r="AH272" i="11"/>
  <c r="O272" i="11"/>
  <c r="M272" i="11"/>
  <c r="N272" i="11" s="1"/>
  <c r="K272" i="11"/>
  <c r="J272" i="11"/>
  <c r="E272" i="11"/>
  <c r="D272" i="11"/>
  <c r="AH271" i="11"/>
  <c r="O271" i="11"/>
  <c r="M271" i="11"/>
  <c r="N271" i="11" s="1"/>
  <c r="K271" i="11"/>
  <c r="J271" i="11"/>
  <c r="E271" i="11"/>
  <c r="D271" i="11"/>
  <c r="AH270" i="11"/>
  <c r="O270" i="11"/>
  <c r="M270" i="11"/>
  <c r="N270" i="11" s="1"/>
  <c r="K270" i="11"/>
  <c r="J270" i="11"/>
  <c r="E270" i="11"/>
  <c r="D270" i="11"/>
  <c r="AH269" i="11"/>
  <c r="O269" i="11"/>
  <c r="M269" i="11"/>
  <c r="N269" i="11" s="1"/>
  <c r="K269" i="11"/>
  <c r="J269" i="11"/>
  <c r="E269" i="11"/>
  <c r="D269" i="11"/>
  <c r="AH268" i="11"/>
  <c r="O268" i="11"/>
  <c r="N268" i="11"/>
  <c r="M268" i="11"/>
  <c r="K268" i="11"/>
  <c r="J268" i="11"/>
  <c r="E268" i="11"/>
  <c r="D268" i="11"/>
  <c r="AH267" i="11"/>
  <c r="O267" i="11"/>
  <c r="M267" i="11"/>
  <c r="N267" i="11" s="1"/>
  <c r="K267" i="11"/>
  <c r="J267" i="11"/>
  <c r="E267" i="11"/>
  <c r="D267" i="11"/>
  <c r="AH266" i="11"/>
  <c r="O266" i="11"/>
  <c r="N266" i="11"/>
  <c r="M266" i="11"/>
  <c r="K266" i="11"/>
  <c r="J266" i="11"/>
  <c r="E266" i="11"/>
  <c r="D266" i="11"/>
  <c r="AH265" i="11"/>
  <c r="O265" i="11"/>
  <c r="N265" i="11"/>
  <c r="M265" i="11"/>
  <c r="K265" i="11"/>
  <c r="J265" i="11"/>
  <c r="E265" i="11"/>
  <c r="D265" i="11"/>
  <c r="AH264" i="11"/>
  <c r="O264" i="11"/>
  <c r="N264" i="11"/>
  <c r="M264" i="11"/>
  <c r="K264" i="11"/>
  <c r="J264" i="11"/>
  <c r="E264" i="11"/>
  <c r="D264" i="11"/>
  <c r="AH263" i="11"/>
  <c r="O263" i="11"/>
  <c r="N263" i="11"/>
  <c r="M263" i="11"/>
  <c r="K263" i="11"/>
  <c r="J263" i="11"/>
  <c r="E263" i="11"/>
  <c r="D263" i="11"/>
  <c r="AH262" i="11"/>
  <c r="O262" i="11"/>
  <c r="M262" i="11"/>
  <c r="N262" i="11" s="1"/>
  <c r="K262" i="11"/>
  <c r="J262" i="11"/>
  <c r="E262" i="11"/>
  <c r="D262" i="11"/>
  <c r="AH261" i="11"/>
  <c r="O261" i="11"/>
  <c r="M261" i="11"/>
  <c r="N261" i="11" s="1"/>
  <c r="K261" i="11"/>
  <c r="J261" i="11"/>
  <c r="E261" i="11"/>
  <c r="D261" i="11"/>
  <c r="AH260" i="11"/>
  <c r="O260" i="11"/>
  <c r="N260" i="11"/>
  <c r="M260" i="11"/>
  <c r="K260" i="11"/>
  <c r="J260" i="11"/>
  <c r="E260" i="11"/>
  <c r="D260" i="11"/>
  <c r="AH259" i="11"/>
  <c r="O259" i="11"/>
  <c r="N259" i="11"/>
  <c r="M259" i="11"/>
  <c r="K259" i="11"/>
  <c r="J259" i="11"/>
  <c r="E259" i="11"/>
  <c r="D259" i="11"/>
  <c r="AH258" i="11"/>
  <c r="O258" i="11"/>
  <c r="N258" i="11"/>
  <c r="M258" i="11"/>
  <c r="K258" i="11"/>
  <c r="J258" i="11"/>
  <c r="E258" i="11"/>
  <c r="D258" i="11"/>
  <c r="AH257" i="11"/>
  <c r="O257" i="11"/>
  <c r="N257" i="11"/>
  <c r="M257" i="11"/>
  <c r="K257" i="11"/>
  <c r="J257" i="11"/>
  <c r="E257" i="11"/>
  <c r="D257" i="11"/>
  <c r="AH256" i="11"/>
  <c r="O256" i="11"/>
  <c r="M256" i="11"/>
  <c r="N256" i="11" s="1"/>
  <c r="K256" i="11"/>
  <c r="J256" i="11"/>
  <c r="E256" i="11"/>
  <c r="D256" i="11"/>
  <c r="AH255" i="11"/>
  <c r="O255" i="11"/>
  <c r="N255" i="11"/>
  <c r="M255" i="11"/>
  <c r="K255" i="11"/>
  <c r="J255" i="11"/>
  <c r="E255" i="11"/>
  <c r="D255" i="11"/>
  <c r="AH254" i="11"/>
  <c r="O254" i="11"/>
  <c r="M254" i="11"/>
  <c r="N254" i="11" s="1"/>
  <c r="K254" i="11"/>
  <c r="J254" i="11"/>
  <c r="E254" i="11"/>
  <c r="D254" i="11"/>
  <c r="AH253" i="11"/>
  <c r="O253" i="11"/>
  <c r="N253" i="11"/>
  <c r="M253" i="11"/>
  <c r="K253" i="11"/>
  <c r="J253" i="11"/>
  <c r="E253" i="11"/>
  <c r="D253" i="11"/>
  <c r="AH252" i="11"/>
  <c r="O252" i="11"/>
  <c r="N252" i="11"/>
  <c r="M252" i="11"/>
  <c r="K252" i="11"/>
  <c r="J252" i="11"/>
  <c r="E252" i="11"/>
  <c r="D252" i="11"/>
  <c r="AH251" i="11"/>
  <c r="O251" i="11"/>
  <c r="N251" i="11"/>
  <c r="M251" i="11"/>
  <c r="K251" i="11"/>
  <c r="J251" i="11"/>
  <c r="E251" i="11"/>
  <c r="D251" i="11"/>
  <c r="AH250" i="11"/>
  <c r="O250" i="11"/>
  <c r="M250" i="11"/>
  <c r="N250" i="11" s="1"/>
  <c r="K250" i="11"/>
  <c r="J250" i="11"/>
  <c r="E250" i="11"/>
  <c r="D250" i="11"/>
  <c r="AH249" i="11"/>
  <c r="O249" i="11"/>
  <c r="N249" i="11"/>
  <c r="M249" i="11"/>
  <c r="K249" i="11"/>
  <c r="J249" i="11"/>
  <c r="E249" i="11"/>
  <c r="D249" i="11"/>
  <c r="AH248" i="11"/>
  <c r="O248" i="11"/>
  <c r="N248" i="11"/>
  <c r="M248" i="11"/>
  <c r="K248" i="11"/>
  <c r="J248" i="11"/>
  <c r="E248" i="11"/>
  <c r="D248" i="11"/>
  <c r="AH247" i="11"/>
  <c r="O247" i="11"/>
  <c r="N247" i="11"/>
  <c r="M247" i="11"/>
  <c r="K247" i="11"/>
  <c r="J247" i="11"/>
  <c r="E247" i="11"/>
  <c r="D247" i="11"/>
  <c r="AH246" i="11"/>
  <c r="O246" i="11"/>
  <c r="N246" i="11"/>
  <c r="M246" i="11"/>
  <c r="K246" i="11"/>
  <c r="J246" i="11"/>
  <c r="E246" i="11"/>
  <c r="D246" i="11"/>
  <c r="AH245" i="11"/>
  <c r="O245" i="11"/>
  <c r="N245" i="11"/>
  <c r="M245" i="11"/>
  <c r="K245" i="11"/>
  <c r="J245" i="11"/>
  <c r="E245" i="11"/>
  <c r="D245" i="11"/>
  <c r="AH244" i="11"/>
  <c r="O244" i="11"/>
  <c r="N244" i="11"/>
  <c r="M244" i="11"/>
  <c r="K244" i="11"/>
  <c r="J244" i="11"/>
  <c r="E244" i="11"/>
  <c r="D244" i="11"/>
  <c r="AH243" i="11"/>
  <c r="O243" i="11"/>
  <c r="M243" i="11"/>
  <c r="N243" i="11" s="1"/>
  <c r="K243" i="11"/>
  <c r="J243" i="11"/>
  <c r="E243" i="11"/>
  <c r="D243" i="11"/>
  <c r="AH242" i="11"/>
  <c r="O242" i="11"/>
  <c r="N242" i="11"/>
  <c r="M242" i="11"/>
  <c r="K242" i="11"/>
  <c r="J242" i="11"/>
  <c r="E242" i="11"/>
  <c r="D242" i="11"/>
  <c r="AH241" i="11"/>
  <c r="O241" i="11"/>
  <c r="M241" i="11"/>
  <c r="N241" i="11" s="1"/>
  <c r="K241" i="11"/>
  <c r="J241" i="11"/>
  <c r="E241" i="11"/>
  <c r="D241" i="11"/>
  <c r="AH240" i="11"/>
  <c r="O240" i="11"/>
  <c r="N240" i="11"/>
  <c r="M240" i="11"/>
  <c r="K240" i="11"/>
  <c r="J240" i="11"/>
  <c r="E240" i="11"/>
  <c r="D240" i="11"/>
  <c r="AH239" i="11"/>
  <c r="O239" i="11"/>
  <c r="M239" i="11"/>
  <c r="N239" i="11" s="1"/>
  <c r="K239" i="11"/>
  <c r="J239" i="11"/>
  <c r="E239" i="11"/>
  <c r="D239" i="11"/>
  <c r="AH238" i="11"/>
  <c r="O238" i="11"/>
  <c r="M238" i="11"/>
  <c r="N238" i="11" s="1"/>
  <c r="K238" i="11"/>
  <c r="J238" i="11"/>
  <c r="E238" i="11"/>
  <c r="D238" i="11"/>
  <c r="AH237" i="11"/>
  <c r="O237" i="11"/>
  <c r="N237" i="11"/>
  <c r="M237" i="11"/>
  <c r="K237" i="11"/>
  <c r="J237" i="11"/>
  <c r="E237" i="11"/>
  <c r="D237" i="11"/>
  <c r="AH236" i="11"/>
  <c r="O236" i="11"/>
  <c r="N236" i="11"/>
  <c r="M236" i="11"/>
  <c r="K236" i="11"/>
  <c r="J236" i="11"/>
  <c r="E236" i="11"/>
  <c r="D236" i="11"/>
  <c r="AH235" i="11"/>
  <c r="O235" i="11"/>
  <c r="M235" i="11"/>
  <c r="N235" i="11" s="1"/>
  <c r="K235" i="11"/>
  <c r="J235" i="11"/>
  <c r="E235" i="11"/>
  <c r="D235" i="11"/>
  <c r="AH234" i="11"/>
  <c r="O234" i="11"/>
  <c r="N234" i="11"/>
  <c r="M234" i="11"/>
  <c r="K234" i="11"/>
  <c r="J234" i="11"/>
  <c r="E234" i="11"/>
  <c r="D234" i="11"/>
  <c r="AH233" i="11"/>
  <c r="O233" i="11"/>
  <c r="N233" i="11"/>
  <c r="M233" i="11"/>
  <c r="K233" i="11"/>
  <c r="J233" i="11"/>
  <c r="E233" i="11"/>
  <c r="D233" i="11"/>
  <c r="AH232" i="11"/>
  <c r="O232" i="11"/>
  <c r="M232" i="11"/>
  <c r="N232" i="11" s="1"/>
  <c r="K232" i="11"/>
  <c r="J232" i="11"/>
  <c r="E232" i="11"/>
  <c r="D232" i="11"/>
  <c r="AH231" i="11"/>
  <c r="O231" i="11"/>
  <c r="M231" i="11"/>
  <c r="N231" i="11" s="1"/>
  <c r="K231" i="11"/>
  <c r="J231" i="11"/>
  <c r="E231" i="11"/>
  <c r="D231" i="11"/>
  <c r="AH230" i="11"/>
  <c r="O230" i="11"/>
  <c r="M230" i="11"/>
  <c r="N230" i="11" s="1"/>
  <c r="K230" i="11"/>
  <c r="J230" i="11"/>
  <c r="E230" i="11"/>
  <c r="D230" i="11"/>
  <c r="AH229" i="11"/>
  <c r="O229" i="11"/>
  <c r="N229" i="11"/>
  <c r="M229" i="11"/>
  <c r="K229" i="11"/>
  <c r="J229" i="11"/>
  <c r="E229" i="11"/>
  <c r="D229" i="11"/>
  <c r="AH228" i="11"/>
  <c r="O228" i="11"/>
  <c r="N228" i="11"/>
  <c r="M228" i="11"/>
  <c r="K228" i="11"/>
  <c r="J228" i="11"/>
  <c r="E228" i="11"/>
  <c r="D228" i="11"/>
  <c r="AH227" i="11"/>
  <c r="O227" i="11"/>
  <c r="M227" i="11"/>
  <c r="N227" i="11" s="1"/>
  <c r="K227" i="11"/>
  <c r="J227" i="11"/>
  <c r="E227" i="11"/>
  <c r="D227" i="11"/>
  <c r="AH226" i="11"/>
  <c r="O226" i="11"/>
  <c r="N226" i="11"/>
  <c r="M226" i="11"/>
  <c r="K226" i="11"/>
  <c r="J226" i="11"/>
  <c r="E226" i="11"/>
  <c r="D226" i="11"/>
  <c r="AH225" i="11"/>
  <c r="O225" i="11"/>
  <c r="N225" i="11"/>
  <c r="M225" i="11"/>
  <c r="K225" i="11"/>
  <c r="J225" i="11"/>
  <c r="E225" i="11"/>
  <c r="D225" i="11"/>
  <c r="AH224" i="11"/>
  <c r="O224" i="11"/>
  <c r="M224" i="11"/>
  <c r="N224" i="11" s="1"/>
  <c r="K224" i="11"/>
  <c r="J224" i="11"/>
  <c r="E224" i="11"/>
  <c r="D224" i="11"/>
  <c r="AH223" i="11"/>
  <c r="O223" i="11"/>
  <c r="M223" i="11"/>
  <c r="N223" i="11" s="1"/>
  <c r="K223" i="11"/>
  <c r="J223" i="11"/>
  <c r="E223" i="11"/>
  <c r="D223" i="11"/>
  <c r="AH222" i="11"/>
  <c r="O222" i="11"/>
  <c r="M222" i="11"/>
  <c r="N222" i="11" s="1"/>
  <c r="K222" i="11"/>
  <c r="J222" i="11"/>
  <c r="E222" i="11"/>
  <c r="D222" i="11"/>
  <c r="AH221" i="11"/>
  <c r="O221" i="11"/>
  <c r="N221" i="11"/>
  <c r="M221" i="11"/>
  <c r="K221" i="11"/>
  <c r="J221" i="11"/>
  <c r="E221" i="11"/>
  <c r="D221" i="11"/>
  <c r="AH220" i="11"/>
  <c r="O220" i="11"/>
  <c r="N220" i="11"/>
  <c r="M220" i="11"/>
  <c r="K220" i="11"/>
  <c r="J220" i="11"/>
  <c r="E220" i="11"/>
  <c r="D220" i="11"/>
  <c r="AH219" i="11"/>
  <c r="O219" i="11"/>
  <c r="M219" i="11"/>
  <c r="N219" i="11" s="1"/>
  <c r="K219" i="11"/>
  <c r="J219" i="11"/>
  <c r="E219" i="11"/>
  <c r="D219" i="11"/>
  <c r="AH218" i="11"/>
  <c r="O218" i="11"/>
  <c r="N218" i="11"/>
  <c r="M218" i="11"/>
  <c r="K218" i="11"/>
  <c r="J218" i="11"/>
  <c r="E218" i="11"/>
  <c r="D218" i="11"/>
  <c r="AH217" i="11"/>
  <c r="O217" i="11"/>
  <c r="N217" i="11"/>
  <c r="M217" i="11"/>
  <c r="K217" i="11"/>
  <c r="J217" i="11"/>
  <c r="E217" i="11"/>
  <c r="D217" i="11"/>
  <c r="AH216" i="11"/>
  <c r="O216" i="11"/>
  <c r="M216" i="11"/>
  <c r="N216" i="11" s="1"/>
  <c r="K216" i="11"/>
  <c r="J216" i="11"/>
  <c r="E216" i="11"/>
  <c r="D216" i="11"/>
  <c r="AH215" i="11"/>
  <c r="O215" i="11"/>
  <c r="M215" i="11"/>
  <c r="N215" i="11" s="1"/>
  <c r="K215" i="11"/>
  <c r="J215" i="11"/>
  <c r="E215" i="11"/>
  <c r="D215" i="11"/>
  <c r="AH214" i="11"/>
  <c r="O214" i="11"/>
  <c r="N214" i="11"/>
  <c r="M214" i="11"/>
  <c r="K214" i="11"/>
  <c r="J214" i="11"/>
  <c r="E214" i="11"/>
  <c r="D214" i="11"/>
  <c r="AH213" i="11"/>
  <c r="O213" i="11"/>
  <c r="N213" i="11"/>
  <c r="M213" i="11"/>
  <c r="K213" i="11"/>
  <c r="J213" i="11"/>
  <c r="E213" i="11"/>
  <c r="D213" i="11"/>
  <c r="AH212" i="11"/>
  <c r="O212" i="11"/>
  <c r="N212" i="11"/>
  <c r="M212" i="11"/>
  <c r="K212" i="11"/>
  <c r="J212" i="11"/>
  <c r="E212" i="11"/>
  <c r="D212" i="11"/>
  <c r="AH211" i="11"/>
  <c r="O211" i="11"/>
  <c r="M211" i="11"/>
  <c r="N211" i="11" s="1"/>
  <c r="K211" i="11"/>
  <c r="J211" i="11"/>
  <c r="E211" i="11"/>
  <c r="D211" i="11"/>
  <c r="AH210" i="11"/>
  <c r="O210" i="11"/>
  <c r="N210" i="11"/>
  <c r="M210" i="11"/>
  <c r="K210" i="11"/>
  <c r="J210" i="11"/>
  <c r="E210" i="11"/>
  <c r="D210" i="11"/>
  <c r="AH209" i="11"/>
  <c r="O209" i="11"/>
  <c r="M209" i="11"/>
  <c r="N209" i="11" s="1"/>
  <c r="K209" i="11"/>
  <c r="J209" i="11"/>
  <c r="E209" i="11"/>
  <c r="D209" i="11"/>
  <c r="AH208" i="11"/>
  <c r="O208" i="11"/>
  <c r="N208" i="11"/>
  <c r="M208" i="11"/>
  <c r="K208" i="11"/>
  <c r="J208" i="11"/>
  <c r="E208" i="11"/>
  <c r="D208" i="11"/>
  <c r="AH207" i="11"/>
  <c r="O207" i="11"/>
  <c r="N207" i="11"/>
  <c r="M207" i="11"/>
  <c r="K207" i="11"/>
  <c r="J207" i="11"/>
  <c r="E207" i="11"/>
  <c r="D207" i="11"/>
  <c r="AH206" i="11"/>
  <c r="O206" i="11"/>
  <c r="M206" i="11"/>
  <c r="N206" i="11" s="1"/>
  <c r="K206" i="11"/>
  <c r="J206" i="11"/>
  <c r="E206" i="11"/>
  <c r="D206" i="11"/>
  <c r="AH205" i="11"/>
  <c r="O205" i="11"/>
  <c r="M205" i="11"/>
  <c r="N205" i="11" s="1"/>
  <c r="K205" i="11"/>
  <c r="J205" i="11"/>
  <c r="E205" i="11"/>
  <c r="D205" i="11"/>
  <c r="AH204" i="11"/>
  <c r="O204" i="11"/>
  <c r="N204" i="11"/>
  <c r="M204" i="11"/>
  <c r="K204" i="11"/>
  <c r="J204" i="11"/>
  <c r="E204" i="11"/>
  <c r="D204" i="11"/>
  <c r="AH203" i="11"/>
  <c r="O203" i="11"/>
  <c r="M203" i="11"/>
  <c r="N203" i="11" s="1"/>
  <c r="K203" i="11"/>
  <c r="J203" i="11"/>
  <c r="E203" i="11"/>
  <c r="D203" i="11"/>
  <c r="AH202" i="11"/>
  <c r="O202" i="11"/>
  <c r="M202" i="11"/>
  <c r="N202" i="11" s="1"/>
  <c r="K202" i="11"/>
  <c r="J202" i="11"/>
  <c r="E202" i="11"/>
  <c r="D202" i="11"/>
  <c r="AH201" i="11"/>
  <c r="O201" i="11"/>
  <c r="M201" i="11"/>
  <c r="N201" i="11" s="1"/>
  <c r="K201" i="11"/>
  <c r="J201" i="11"/>
  <c r="E201" i="11"/>
  <c r="D201" i="11"/>
  <c r="AH200" i="11"/>
  <c r="O200" i="11"/>
  <c r="M200" i="11"/>
  <c r="N200" i="11" s="1"/>
  <c r="K200" i="11"/>
  <c r="J200" i="11"/>
  <c r="E200" i="11"/>
  <c r="D200" i="11"/>
  <c r="AH199" i="11"/>
  <c r="O199" i="11"/>
  <c r="N199" i="11"/>
  <c r="M199" i="11"/>
  <c r="K199" i="11"/>
  <c r="J199" i="11"/>
  <c r="E199" i="11"/>
  <c r="D199" i="11"/>
  <c r="AH198" i="11"/>
  <c r="O198" i="11"/>
  <c r="M198" i="11"/>
  <c r="N198" i="11" s="1"/>
  <c r="K198" i="11"/>
  <c r="J198" i="11"/>
  <c r="E198" i="11"/>
  <c r="D198" i="11"/>
  <c r="AH197" i="11"/>
  <c r="O197" i="11"/>
  <c r="M197" i="11"/>
  <c r="N197" i="11" s="1"/>
  <c r="K197" i="11"/>
  <c r="J197" i="11"/>
  <c r="E197" i="11"/>
  <c r="D197" i="11"/>
  <c r="AH196" i="11"/>
  <c r="O196" i="11"/>
  <c r="N196" i="11"/>
  <c r="M196" i="11"/>
  <c r="K196" i="11"/>
  <c r="J196" i="11"/>
  <c r="E196" i="11"/>
  <c r="D196" i="11"/>
  <c r="AH195" i="11"/>
  <c r="O195" i="11"/>
  <c r="M195" i="11"/>
  <c r="N195" i="11" s="1"/>
  <c r="K195" i="11"/>
  <c r="J195" i="11"/>
  <c r="E195" i="11"/>
  <c r="D195" i="11"/>
  <c r="AH194" i="11"/>
  <c r="O194" i="11"/>
  <c r="M194" i="11"/>
  <c r="N194" i="11" s="1"/>
  <c r="K194" i="11"/>
  <c r="J194" i="11"/>
  <c r="E194" i="11"/>
  <c r="D194" i="11"/>
  <c r="AH193" i="11"/>
  <c r="O193" i="11"/>
  <c r="M193" i="11"/>
  <c r="N193" i="11" s="1"/>
  <c r="K193" i="11"/>
  <c r="J193" i="11"/>
  <c r="E193" i="11"/>
  <c r="D193" i="11"/>
  <c r="AH192" i="11"/>
  <c r="O192" i="11"/>
  <c r="N192" i="11"/>
  <c r="M192" i="11"/>
  <c r="K192" i="11"/>
  <c r="J192" i="11"/>
  <c r="E192" i="11"/>
  <c r="D192" i="11"/>
  <c r="AH191" i="11"/>
  <c r="O191" i="11"/>
  <c r="N191" i="11"/>
  <c r="M191" i="11"/>
  <c r="K191" i="11"/>
  <c r="J191" i="11"/>
  <c r="E191" i="11"/>
  <c r="D191" i="11"/>
  <c r="AH190" i="11"/>
  <c r="O190" i="11"/>
  <c r="N190" i="11"/>
  <c r="M190" i="11"/>
  <c r="K190" i="11"/>
  <c r="J190" i="11"/>
  <c r="E190" i="11"/>
  <c r="D190" i="11"/>
  <c r="AH189" i="11"/>
  <c r="O189" i="11"/>
  <c r="M189" i="11"/>
  <c r="N189" i="11" s="1"/>
  <c r="K189" i="11"/>
  <c r="J189" i="11"/>
  <c r="E189" i="11"/>
  <c r="D189" i="11"/>
  <c r="AH188" i="11"/>
  <c r="O188" i="11"/>
  <c r="N188" i="11"/>
  <c r="M188" i="11"/>
  <c r="K188" i="11"/>
  <c r="J188" i="11"/>
  <c r="E188" i="11"/>
  <c r="D188" i="11"/>
  <c r="AH187" i="11"/>
  <c r="O187" i="11"/>
  <c r="N187" i="11"/>
  <c r="M187" i="11"/>
  <c r="K187" i="11"/>
  <c r="J187" i="11"/>
  <c r="E187" i="11"/>
  <c r="D187" i="11"/>
  <c r="AH186" i="11"/>
  <c r="O186" i="11"/>
  <c r="M186" i="11"/>
  <c r="N186" i="11" s="1"/>
  <c r="K186" i="11"/>
  <c r="J186" i="11"/>
  <c r="E186" i="11"/>
  <c r="D186" i="11"/>
  <c r="AH185" i="11"/>
  <c r="O185" i="11"/>
  <c r="M185" i="11"/>
  <c r="N185" i="11" s="1"/>
  <c r="K185" i="11"/>
  <c r="J185" i="11"/>
  <c r="E185" i="11"/>
  <c r="D185" i="11"/>
  <c r="AH184" i="11"/>
  <c r="O184" i="11"/>
  <c r="N184" i="11"/>
  <c r="M184" i="11"/>
  <c r="K184" i="11"/>
  <c r="J184" i="11"/>
  <c r="E184" i="11"/>
  <c r="D184" i="11"/>
  <c r="AH183" i="11"/>
  <c r="O183" i="11"/>
  <c r="N183" i="11"/>
  <c r="M183" i="11"/>
  <c r="K183" i="11"/>
  <c r="J183" i="11"/>
  <c r="E183" i="11"/>
  <c r="D183" i="11"/>
  <c r="AH182" i="11"/>
  <c r="O182" i="11"/>
  <c r="M182" i="11"/>
  <c r="N182" i="11" s="1"/>
  <c r="K182" i="11"/>
  <c r="J182" i="11"/>
  <c r="E182" i="11"/>
  <c r="D182" i="11"/>
  <c r="AH181" i="11"/>
  <c r="O181" i="11"/>
  <c r="M181" i="11"/>
  <c r="N181" i="11" s="1"/>
  <c r="K181" i="11"/>
  <c r="J181" i="11"/>
  <c r="E181" i="11"/>
  <c r="D181" i="11"/>
  <c r="AH180" i="11"/>
  <c r="O180" i="11"/>
  <c r="M180" i="11"/>
  <c r="N180" i="11" s="1"/>
  <c r="K180" i="11"/>
  <c r="J180" i="11"/>
  <c r="E180" i="11"/>
  <c r="D180" i="11"/>
  <c r="AH179" i="11"/>
  <c r="O179" i="11"/>
  <c r="N179" i="11"/>
  <c r="M179" i="11"/>
  <c r="K179" i="11"/>
  <c r="J179" i="11"/>
  <c r="E179" i="11"/>
  <c r="D179" i="11"/>
  <c r="AH178" i="11"/>
  <c r="O178" i="11"/>
  <c r="M178" i="11"/>
  <c r="N178" i="11" s="1"/>
  <c r="K178" i="11"/>
  <c r="J178" i="11"/>
  <c r="E178" i="11"/>
  <c r="D178" i="11"/>
  <c r="AH177" i="11"/>
  <c r="O177" i="11"/>
  <c r="M177" i="11"/>
  <c r="N177" i="11" s="1"/>
  <c r="K177" i="11"/>
  <c r="J177" i="11"/>
  <c r="E177" i="11"/>
  <c r="D177" i="11"/>
  <c r="AH176" i="11"/>
  <c r="O176" i="11"/>
  <c r="N176" i="11"/>
  <c r="M176" i="11"/>
  <c r="K176" i="11"/>
  <c r="J176" i="11"/>
  <c r="E176" i="11"/>
  <c r="D176" i="11"/>
  <c r="AH175" i="11"/>
  <c r="O175" i="11"/>
  <c r="N175" i="11"/>
  <c r="M175" i="11"/>
  <c r="K175" i="11"/>
  <c r="J175" i="11"/>
  <c r="E175" i="11"/>
  <c r="D175" i="11"/>
  <c r="AH174" i="11"/>
  <c r="O174" i="11"/>
  <c r="M174" i="11"/>
  <c r="N174" i="11" s="1"/>
  <c r="K174" i="11"/>
  <c r="J174" i="11"/>
  <c r="E174" i="11"/>
  <c r="D174" i="11"/>
  <c r="AH173" i="11"/>
  <c r="O173" i="11"/>
  <c r="M173" i="11"/>
  <c r="N173" i="11" s="1"/>
  <c r="K173" i="11"/>
  <c r="J173" i="11"/>
  <c r="E173" i="11"/>
  <c r="D173" i="11"/>
  <c r="AH172" i="11"/>
  <c r="O172" i="11"/>
  <c r="M172" i="11"/>
  <c r="N172" i="11" s="1"/>
  <c r="K172" i="11"/>
  <c r="J172" i="11"/>
  <c r="E172" i="11"/>
  <c r="D172" i="11"/>
  <c r="AH171" i="11"/>
  <c r="O171" i="11"/>
  <c r="M171" i="11"/>
  <c r="N171" i="11" s="1"/>
  <c r="K171" i="11"/>
  <c r="J171" i="11"/>
  <c r="E171" i="11"/>
  <c r="D171" i="11"/>
  <c r="AH170" i="11"/>
  <c r="O170" i="11"/>
  <c r="M170" i="11"/>
  <c r="N170" i="11" s="1"/>
  <c r="K170" i="11"/>
  <c r="J170" i="11"/>
  <c r="E170" i="11"/>
  <c r="D170" i="11"/>
  <c r="AH169" i="11"/>
  <c r="O169" i="11"/>
  <c r="M169" i="11"/>
  <c r="N169" i="11" s="1"/>
  <c r="K169" i="11"/>
  <c r="J169" i="11"/>
  <c r="E169" i="11"/>
  <c r="D169" i="11"/>
  <c r="AH168" i="11"/>
  <c r="O168" i="11"/>
  <c r="M168" i="11"/>
  <c r="N168" i="11" s="1"/>
  <c r="K168" i="11"/>
  <c r="J168" i="11"/>
  <c r="E168" i="11"/>
  <c r="D168" i="11"/>
  <c r="AH167" i="11"/>
  <c r="O167" i="11"/>
  <c r="N167" i="11"/>
  <c r="M167" i="11"/>
  <c r="K167" i="11"/>
  <c r="J167" i="11"/>
  <c r="E167" i="11"/>
  <c r="D167" i="11"/>
  <c r="AH166" i="11"/>
  <c r="O166" i="11"/>
  <c r="N166" i="11"/>
  <c r="M166" i="11"/>
  <c r="K166" i="11"/>
  <c r="J166" i="11"/>
  <c r="E166" i="11"/>
  <c r="D166" i="11"/>
  <c r="AH165" i="11"/>
  <c r="O165" i="11"/>
  <c r="M165" i="11"/>
  <c r="N165" i="11" s="1"/>
  <c r="K165" i="11"/>
  <c r="J165" i="11"/>
  <c r="E165" i="11"/>
  <c r="D165" i="11"/>
  <c r="AH164" i="11"/>
  <c r="O164" i="11"/>
  <c r="N164" i="11"/>
  <c r="M164" i="11"/>
  <c r="K164" i="11"/>
  <c r="J164" i="11"/>
  <c r="E164" i="11"/>
  <c r="D164" i="11"/>
  <c r="AH163" i="11"/>
  <c r="O163" i="11"/>
  <c r="N163" i="11"/>
  <c r="M163" i="11"/>
  <c r="K163" i="11"/>
  <c r="J163" i="11"/>
  <c r="E163" i="11"/>
  <c r="D163" i="11"/>
  <c r="AH162" i="11"/>
  <c r="O162" i="11"/>
  <c r="N162" i="11"/>
  <c r="M162" i="11"/>
  <c r="K162" i="11"/>
  <c r="J162" i="11"/>
  <c r="E162" i="11"/>
  <c r="D162" i="11"/>
  <c r="AH161" i="11"/>
  <c r="O161" i="11"/>
  <c r="M161" i="11"/>
  <c r="N161" i="11" s="1"/>
  <c r="K161" i="11"/>
  <c r="J161" i="11"/>
  <c r="E161" i="11"/>
  <c r="D161" i="11"/>
  <c r="AH160" i="11"/>
  <c r="O160" i="11"/>
  <c r="M160" i="11"/>
  <c r="N160" i="11" s="1"/>
  <c r="K160" i="11"/>
  <c r="J160" i="11"/>
  <c r="E160" i="11"/>
  <c r="D160" i="11"/>
  <c r="AH159" i="11"/>
  <c r="O159" i="11"/>
  <c r="N159" i="11"/>
  <c r="M159" i="11"/>
  <c r="K159" i="11"/>
  <c r="J159" i="11"/>
  <c r="E159" i="11"/>
  <c r="D159" i="11"/>
  <c r="AH158" i="11"/>
  <c r="O158" i="11"/>
  <c r="M158" i="11"/>
  <c r="N158" i="11" s="1"/>
  <c r="K158" i="11"/>
  <c r="J158" i="11"/>
  <c r="E158" i="11"/>
  <c r="D158" i="11"/>
  <c r="AH157" i="11"/>
  <c r="O157" i="11"/>
  <c r="M157" i="11"/>
  <c r="N157" i="11" s="1"/>
  <c r="K157" i="11"/>
  <c r="J157" i="11"/>
  <c r="E157" i="11"/>
  <c r="D157" i="11"/>
  <c r="AH156" i="11"/>
  <c r="O156" i="11"/>
  <c r="N156" i="11"/>
  <c r="M156" i="11"/>
  <c r="K156" i="11"/>
  <c r="J156" i="11"/>
  <c r="E156" i="11"/>
  <c r="D156" i="11"/>
  <c r="AH155" i="11"/>
  <c r="O155" i="11"/>
  <c r="M155" i="11"/>
  <c r="N155" i="11" s="1"/>
  <c r="K155" i="11"/>
  <c r="J155" i="11"/>
  <c r="E155" i="11"/>
  <c r="D155" i="11"/>
  <c r="AH154" i="11"/>
  <c r="O154" i="11"/>
  <c r="N154" i="11"/>
  <c r="M154" i="11"/>
  <c r="K154" i="11"/>
  <c r="J154" i="11"/>
  <c r="E154" i="11"/>
  <c r="D154" i="11"/>
  <c r="AH153" i="11"/>
  <c r="O153" i="11"/>
  <c r="M153" i="11"/>
  <c r="N153" i="11" s="1"/>
  <c r="K153" i="11"/>
  <c r="J153" i="11"/>
  <c r="E153" i="11"/>
  <c r="D153" i="11"/>
  <c r="AH152" i="11"/>
  <c r="O152" i="11"/>
  <c r="N152" i="11"/>
  <c r="M152" i="11"/>
  <c r="K152" i="11"/>
  <c r="J152" i="11"/>
  <c r="E152" i="11"/>
  <c r="D152" i="11"/>
  <c r="AH151" i="11"/>
  <c r="O151" i="11"/>
  <c r="N151" i="11"/>
  <c r="M151" i="11"/>
  <c r="K151" i="11"/>
  <c r="J151" i="11"/>
  <c r="E151" i="11"/>
  <c r="D151" i="11"/>
  <c r="AH150" i="11"/>
  <c r="O150" i="11"/>
  <c r="M150" i="11"/>
  <c r="N150" i="11" s="1"/>
  <c r="K150" i="11"/>
  <c r="J150" i="11"/>
  <c r="E150" i="11"/>
  <c r="D150" i="11"/>
  <c r="AH149" i="11"/>
  <c r="O149" i="11"/>
  <c r="M149" i="11"/>
  <c r="N149" i="11" s="1"/>
  <c r="K149" i="11"/>
  <c r="J149" i="11"/>
  <c r="E149" i="11"/>
  <c r="D149" i="11"/>
  <c r="AH148" i="11"/>
  <c r="O148" i="11"/>
  <c r="N148" i="11"/>
  <c r="M148" i="11"/>
  <c r="K148" i="11"/>
  <c r="J148" i="11"/>
  <c r="E148" i="11"/>
  <c r="D148" i="11"/>
  <c r="AH147" i="11"/>
  <c r="O147" i="11"/>
  <c r="M147" i="11"/>
  <c r="N147" i="11" s="1"/>
  <c r="K147" i="11"/>
  <c r="J147" i="11"/>
  <c r="E147" i="11"/>
  <c r="D147" i="11"/>
  <c r="AH146" i="11"/>
  <c r="O146" i="11"/>
  <c r="N146" i="11"/>
  <c r="M146" i="11"/>
  <c r="K146" i="11"/>
  <c r="J146" i="11"/>
  <c r="E146" i="11"/>
  <c r="D146" i="11"/>
  <c r="AH145" i="11"/>
  <c r="O145" i="11"/>
  <c r="M145" i="11"/>
  <c r="N145" i="11" s="1"/>
  <c r="K145" i="11"/>
  <c r="J145" i="11"/>
  <c r="E145" i="11"/>
  <c r="D145" i="11"/>
  <c r="AH144" i="11"/>
  <c r="O144" i="11"/>
  <c r="M144" i="11"/>
  <c r="N144" i="11" s="1"/>
  <c r="K144" i="11"/>
  <c r="J144" i="11"/>
  <c r="E144" i="11"/>
  <c r="D144" i="11"/>
  <c r="AH143" i="11"/>
  <c r="O143" i="11"/>
  <c r="N143" i="11"/>
  <c r="M143" i="11"/>
  <c r="K143" i="11"/>
  <c r="J143" i="11"/>
  <c r="E143" i="11"/>
  <c r="D143" i="11"/>
  <c r="AH142" i="11"/>
  <c r="O142" i="11"/>
  <c r="M142" i="11"/>
  <c r="N142" i="11" s="1"/>
  <c r="K142" i="11"/>
  <c r="J142" i="11"/>
  <c r="E142" i="11"/>
  <c r="D142" i="11"/>
  <c r="AH141" i="11"/>
  <c r="O141" i="11"/>
  <c r="N141" i="11"/>
  <c r="M141" i="11"/>
  <c r="K141" i="11"/>
  <c r="J141" i="11"/>
  <c r="E141" i="11"/>
  <c r="D141" i="11"/>
  <c r="AH140" i="11"/>
  <c r="O140" i="11"/>
  <c r="N140" i="11"/>
  <c r="M140" i="11"/>
  <c r="K140" i="11"/>
  <c r="J140" i="11"/>
  <c r="E140" i="11"/>
  <c r="D140" i="11"/>
  <c r="AH139" i="11"/>
  <c r="O139" i="11"/>
  <c r="M139" i="11"/>
  <c r="N139" i="11" s="1"/>
  <c r="K139" i="11"/>
  <c r="J139" i="11"/>
  <c r="E139" i="11"/>
  <c r="D139" i="11"/>
  <c r="AH138" i="11"/>
  <c r="O138" i="11"/>
  <c r="N138" i="11"/>
  <c r="M138" i="11"/>
  <c r="K138" i="11"/>
  <c r="J138" i="11"/>
  <c r="E138" i="11"/>
  <c r="D138" i="11"/>
  <c r="AH137" i="11"/>
  <c r="O137" i="11"/>
  <c r="M137" i="11"/>
  <c r="N137" i="11" s="1"/>
  <c r="K137" i="11"/>
  <c r="J137" i="11"/>
  <c r="E137" i="11"/>
  <c r="D137" i="11"/>
  <c r="AH136" i="11"/>
  <c r="O136" i="11"/>
  <c r="N136" i="11"/>
  <c r="M136" i="11"/>
  <c r="K136" i="11"/>
  <c r="J136" i="11"/>
  <c r="E136" i="11"/>
  <c r="D136" i="11"/>
  <c r="AH135" i="11"/>
  <c r="O135" i="11"/>
  <c r="N135" i="11"/>
  <c r="M135" i="11"/>
  <c r="K135" i="11"/>
  <c r="J135" i="11"/>
  <c r="E135" i="11"/>
  <c r="D135" i="11"/>
  <c r="AH134" i="11"/>
  <c r="O134" i="11"/>
  <c r="N134" i="11"/>
  <c r="M134" i="11"/>
  <c r="K134" i="11"/>
  <c r="J134" i="11"/>
  <c r="E134" i="11"/>
  <c r="D134" i="11"/>
  <c r="AH133" i="11"/>
  <c r="O133" i="11"/>
  <c r="N133" i="11"/>
  <c r="M133" i="11"/>
  <c r="K133" i="11"/>
  <c r="J133" i="11"/>
  <c r="E133" i="11"/>
  <c r="D133" i="11"/>
  <c r="AH132" i="11"/>
  <c r="O132" i="11"/>
  <c r="N132" i="11"/>
  <c r="M132" i="11"/>
  <c r="K132" i="11"/>
  <c r="J132" i="11"/>
  <c r="E132" i="11"/>
  <c r="D132" i="11"/>
  <c r="AH131" i="11"/>
  <c r="O131" i="11"/>
  <c r="M131" i="11"/>
  <c r="N131" i="11" s="1"/>
  <c r="K131" i="11"/>
  <c r="J131" i="11"/>
  <c r="E131" i="11"/>
  <c r="D131" i="11"/>
  <c r="AH130" i="11"/>
  <c r="O130" i="11"/>
  <c r="N130" i="11"/>
  <c r="M130" i="11"/>
  <c r="K130" i="11"/>
  <c r="J130" i="11"/>
  <c r="E130" i="11"/>
  <c r="D130" i="11"/>
  <c r="AH129" i="11"/>
  <c r="O129" i="11"/>
  <c r="M129" i="11"/>
  <c r="N129" i="11" s="1"/>
  <c r="K129" i="11"/>
  <c r="J129" i="11"/>
  <c r="E129" i="11"/>
  <c r="D129" i="11"/>
  <c r="AH128" i="11"/>
  <c r="O128" i="11"/>
  <c r="M128" i="11"/>
  <c r="N128" i="11" s="1"/>
  <c r="K128" i="11"/>
  <c r="J128" i="11"/>
  <c r="E128" i="11"/>
  <c r="D128" i="11"/>
  <c r="AH127" i="11"/>
  <c r="O127" i="11"/>
  <c r="M127" i="11"/>
  <c r="N127" i="11" s="1"/>
  <c r="K127" i="11"/>
  <c r="J127" i="11"/>
  <c r="E127" i="11"/>
  <c r="D127" i="11"/>
  <c r="AH126" i="11"/>
  <c r="O126" i="11"/>
  <c r="M126" i="11"/>
  <c r="N126" i="11" s="1"/>
  <c r="K126" i="11"/>
  <c r="J126" i="11"/>
  <c r="E126" i="11"/>
  <c r="D126" i="11"/>
  <c r="AH125" i="11"/>
  <c r="O125" i="11"/>
  <c r="M125" i="11"/>
  <c r="N125" i="11" s="1"/>
  <c r="K125" i="11"/>
  <c r="J125" i="11"/>
  <c r="E125" i="11"/>
  <c r="D125" i="11"/>
  <c r="AH124" i="11"/>
  <c r="O124" i="11"/>
  <c r="M124" i="11"/>
  <c r="N124" i="11" s="1"/>
  <c r="K124" i="11"/>
  <c r="J124" i="11"/>
  <c r="E124" i="11"/>
  <c r="D124" i="11"/>
  <c r="AH123" i="11"/>
  <c r="O123" i="11"/>
  <c r="N123" i="11"/>
  <c r="M123" i="11"/>
  <c r="K123" i="11"/>
  <c r="J123" i="11"/>
  <c r="E123" i="11"/>
  <c r="D123" i="11"/>
  <c r="AH122" i="11"/>
  <c r="O122" i="11"/>
  <c r="N122" i="11"/>
  <c r="M122" i="11"/>
  <c r="K122" i="11"/>
  <c r="J122" i="11"/>
  <c r="E122" i="11"/>
  <c r="D122" i="11"/>
  <c r="AH121" i="11"/>
  <c r="O121" i="11"/>
  <c r="M121" i="11"/>
  <c r="N121" i="11" s="1"/>
  <c r="K121" i="11"/>
  <c r="J121" i="11"/>
  <c r="E121" i="11"/>
  <c r="D121" i="11"/>
  <c r="AH120" i="11"/>
  <c r="O120" i="11"/>
  <c r="M120" i="11"/>
  <c r="N120" i="11" s="1"/>
  <c r="K120" i="11"/>
  <c r="J120" i="11"/>
  <c r="E120" i="11"/>
  <c r="D120" i="11"/>
  <c r="AH119" i="11"/>
  <c r="O119" i="11"/>
  <c r="M119" i="11"/>
  <c r="N119" i="11" s="1"/>
  <c r="K119" i="11"/>
  <c r="J119" i="11"/>
  <c r="E119" i="11"/>
  <c r="D119" i="11"/>
  <c r="AH118" i="11"/>
  <c r="O118" i="11"/>
  <c r="N118" i="11"/>
  <c r="M118" i="11"/>
  <c r="K118" i="11"/>
  <c r="J118" i="11"/>
  <c r="E118" i="11"/>
  <c r="D118" i="11"/>
  <c r="AH117" i="11"/>
  <c r="O117" i="11"/>
  <c r="M117" i="11"/>
  <c r="N117" i="11" s="1"/>
  <c r="K117" i="11"/>
  <c r="J117" i="11"/>
  <c r="E117" i="11"/>
  <c r="D117" i="11"/>
  <c r="AH116" i="11"/>
  <c r="O116" i="11"/>
  <c r="N116" i="11"/>
  <c r="M116" i="11"/>
  <c r="K116" i="11"/>
  <c r="J116" i="11"/>
  <c r="E116" i="11"/>
  <c r="D116" i="11"/>
  <c r="AH115" i="11"/>
  <c r="O115" i="11"/>
  <c r="N115" i="11"/>
  <c r="M115" i="11"/>
  <c r="K115" i="11"/>
  <c r="J115" i="11"/>
  <c r="E115" i="11"/>
  <c r="D115" i="11"/>
  <c r="AH114" i="11"/>
  <c r="O114" i="11"/>
  <c r="N114" i="11"/>
  <c r="M114" i="11"/>
  <c r="K114" i="11"/>
  <c r="J114" i="11"/>
  <c r="E114" i="11"/>
  <c r="D114" i="11"/>
  <c r="AH113" i="11"/>
  <c r="O113" i="11"/>
  <c r="M113" i="11"/>
  <c r="N113" i="11" s="1"/>
  <c r="K113" i="11"/>
  <c r="J113" i="11"/>
  <c r="E113" i="11"/>
  <c r="D113" i="11"/>
  <c r="AH112" i="11"/>
  <c r="O112" i="11"/>
  <c r="N112" i="11"/>
  <c r="M112" i="11"/>
  <c r="K112" i="11"/>
  <c r="J112" i="11"/>
  <c r="E112" i="11"/>
  <c r="D112" i="11"/>
  <c r="AH111" i="11"/>
  <c r="O111" i="11"/>
  <c r="M111" i="11"/>
  <c r="N111" i="11" s="1"/>
  <c r="K111" i="11"/>
  <c r="J111" i="11"/>
  <c r="E111" i="11"/>
  <c r="D111" i="11"/>
  <c r="AH110" i="11"/>
  <c r="O110" i="11"/>
  <c r="N110" i="11"/>
  <c r="M110" i="11"/>
  <c r="K110" i="11"/>
  <c r="J110" i="11"/>
  <c r="E110" i="11"/>
  <c r="D110" i="11"/>
  <c r="AH109" i="11"/>
  <c r="O109" i="11"/>
  <c r="M109" i="11"/>
  <c r="N109" i="11" s="1"/>
  <c r="K109" i="11"/>
  <c r="J109" i="11"/>
  <c r="E109" i="11"/>
  <c r="D109" i="11"/>
  <c r="AH108" i="11"/>
  <c r="O108" i="11"/>
  <c r="N108" i="11"/>
  <c r="M108" i="11"/>
  <c r="K108" i="11"/>
  <c r="J108" i="11"/>
  <c r="E108" i="11"/>
  <c r="D108" i="11"/>
  <c r="AH107" i="11"/>
  <c r="O107" i="11"/>
  <c r="N107" i="11"/>
  <c r="M107" i="11"/>
  <c r="K107" i="11"/>
  <c r="J107" i="11"/>
  <c r="E107" i="11"/>
  <c r="D107" i="11"/>
  <c r="AH106" i="11"/>
  <c r="O106" i="11"/>
  <c r="N106" i="11"/>
  <c r="M106" i="11"/>
  <c r="K106" i="11"/>
  <c r="J106" i="11"/>
  <c r="E106" i="11"/>
  <c r="D106" i="11"/>
  <c r="AH105" i="11"/>
  <c r="O105" i="11"/>
  <c r="N105" i="11"/>
  <c r="M105" i="11"/>
  <c r="K105" i="11"/>
  <c r="J105" i="11"/>
  <c r="E105" i="11"/>
  <c r="D105" i="11"/>
  <c r="AH104" i="11"/>
  <c r="O104" i="11"/>
  <c r="N104" i="11"/>
  <c r="M104" i="11"/>
  <c r="K104" i="11"/>
  <c r="J104" i="11"/>
  <c r="E104" i="11"/>
  <c r="D104" i="11"/>
  <c r="AH103" i="11"/>
  <c r="O103" i="11"/>
  <c r="N103" i="11"/>
  <c r="M103" i="11"/>
  <c r="K103" i="11"/>
  <c r="J103" i="11"/>
  <c r="E103" i="11"/>
  <c r="D103" i="11"/>
  <c r="AH102" i="11"/>
  <c r="O102" i="11"/>
  <c r="N102" i="11"/>
  <c r="M102" i="11"/>
  <c r="K102" i="11"/>
  <c r="J102" i="11"/>
  <c r="E102" i="11"/>
  <c r="D102" i="11"/>
  <c r="AH101" i="11"/>
  <c r="O101" i="11"/>
  <c r="M101" i="11"/>
  <c r="N101" i="11" s="1"/>
  <c r="K101" i="11"/>
  <c r="J101" i="11"/>
  <c r="E101" i="11"/>
  <c r="D101" i="11"/>
  <c r="AH100" i="11"/>
  <c r="O100" i="11"/>
  <c r="N100" i="11"/>
  <c r="M100" i="11"/>
  <c r="K100" i="11"/>
  <c r="J100" i="11"/>
  <c r="E100" i="11"/>
  <c r="D100" i="11"/>
  <c r="AH99" i="11"/>
  <c r="O99" i="11"/>
  <c r="N99" i="11"/>
  <c r="M99" i="11"/>
  <c r="K99" i="11"/>
  <c r="J99" i="11"/>
  <c r="E99" i="11"/>
  <c r="D99" i="11"/>
  <c r="AH98" i="11"/>
  <c r="O98" i="11"/>
  <c r="N98" i="11"/>
  <c r="M98" i="11"/>
  <c r="K98" i="11"/>
  <c r="J98" i="11"/>
  <c r="E98" i="11"/>
  <c r="D98" i="11"/>
  <c r="AH97" i="11"/>
  <c r="O97" i="11"/>
  <c r="N97" i="11"/>
  <c r="M97" i="11"/>
  <c r="K97" i="11"/>
  <c r="J97" i="11"/>
  <c r="E97" i="11"/>
  <c r="D97" i="11"/>
  <c r="AH96" i="11"/>
  <c r="O96" i="11"/>
  <c r="N96" i="11"/>
  <c r="M96" i="11"/>
  <c r="K96" i="11"/>
  <c r="J96" i="11"/>
  <c r="E96" i="11"/>
  <c r="D96" i="11"/>
  <c r="AH95" i="11"/>
  <c r="O95" i="11"/>
  <c r="N95" i="11"/>
  <c r="M95" i="11"/>
  <c r="K95" i="11"/>
  <c r="J95" i="11"/>
  <c r="E95" i="11"/>
  <c r="D95" i="11"/>
  <c r="AH94" i="11"/>
  <c r="O94" i="11"/>
  <c r="N94" i="11"/>
  <c r="M94" i="11"/>
  <c r="K94" i="11"/>
  <c r="J94" i="11"/>
  <c r="E94" i="11"/>
  <c r="D94" i="11"/>
  <c r="AH93" i="11"/>
  <c r="O93" i="11"/>
  <c r="N93" i="11"/>
  <c r="M93" i="11"/>
  <c r="K93" i="11"/>
  <c r="J93" i="11"/>
  <c r="E93" i="11"/>
  <c r="D93" i="11"/>
  <c r="AH92" i="11"/>
  <c r="O92" i="11"/>
  <c r="M92" i="11"/>
  <c r="N92" i="11" s="1"/>
  <c r="K92" i="11"/>
  <c r="J92" i="11"/>
  <c r="E92" i="11"/>
  <c r="D92" i="11"/>
  <c r="AH91" i="11"/>
  <c r="O91" i="11"/>
  <c r="N91" i="11"/>
  <c r="M91" i="11"/>
  <c r="K91" i="11"/>
  <c r="J91" i="11"/>
  <c r="E91" i="11"/>
  <c r="D91" i="11"/>
  <c r="AH90" i="11"/>
  <c r="O90" i="11"/>
  <c r="N90" i="11"/>
  <c r="M90" i="11"/>
  <c r="K90" i="11"/>
  <c r="J90" i="11"/>
  <c r="E90" i="11"/>
  <c r="D90" i="11"/>
  <c r="AH89" i="11"/>
  <c r="O89" i="11"/>
  <c r="M89" i="11"/>
  <c r="N89" i="11" s="1"/>
  <c r="K89" i="11"/>
  <c r="J89" i="11"/>
  <c r="E89" i="11"/>
  <c r="D89" i="11"/>
  <c r="AH88" i="11"/>
  <c r="O88" i="11"/>
  <c r="N88" i="11"/>
  <c r="M88" i="11"/>
  <c r="K88" i="11"/>
  <c r="J88" i="11"/>
  <c r="E88" i="11"/>
  <c r="D88" i="11"/>
  <c r="AH87" i="11"/>
  <c r="O87" i="11"/>
  <c r="N87" i="11"/>
  <c r="M87" i="11"/>
  <c r="K87" i="11"/>
  <c r="J87" i="11"/>
  <c r="E87" i="11"/>
  <c r="D87" i="11"/>
  <c r="AH86" i="11"/>
  <c r="O86" i="11"/>
  <c r="N86" i="11"/>
  <c r="M86" i="11"/>
  <c r="K86" i="11"/>
  <c r="J86" i="11"/>
  <c r="E86" i="11"/>
  <c r="D86" i="11"/>
  <c r="AH85" i="11"/>
  <c r="O85" i="11"/>
  <c r="N85" i="11"/>
  <c r="M85" i="11"/>
  <c r="K85" i="11"/>
  <c r="J85" i="11"/>
  <c r="E85" i="11"/>
  <c r="D85" i="11"/>
  <c r="AH84" i="11"/>
  <c r="O84" i="11"/>
  <c r="M84" i="11"/>
  <c r="N84" i="11" s="1"/>
  <c r="K84" i="11"/>
  <c r="J84" i="11"/>
  <c r="E84" i="11"/>
  <c r="D84" i="11"/>
  <c r="AH83" i="11"/>
  <c r="O83" i="11"/>
  <c r="N83" i="11"/>
  <c r="M83" i="11"/>
  <c r="K83" i="11"/>
  <c r="J83" i="11"/>
  <c r="E83" i="11"/>
  <c r="D83" i="11"/>
  <c r="AH82" i="11"/>
  <c r="O82" i="11"/>
  <c r="N82" i="11"/>
  <c r="M82" i="11"/>
  <c r="K82" i="11"/>
  <c r="J82" i="11"/>
  <c r="E82" i="11"/>
  <c r="D82" i="11"/>
  <c r="AH81" i="11"/>
  <c r="O81" i="11"/>
  <c r="N81" i="11"/>
  <c r="M81" i="11"/>
  <c r="K81" i="11"/>
  <c r="J81" i="11"/>
  <c r="E81" i="11"/>
  <c r="D81" i="11"/>
  <c r="AH80" i="11"/>
  <c r="O80" i="11"/>
  <c r="N80" i="11"/>
  <c r="M80" i="11"/>
  <c r="K80" i="11"/>
  <c r="J80" i="11"/>
  <c r="E80" i="11"/>
  <c r="D80" i="11"/>
  <c r="AH79" i="11"/>
  <c r="O79" i="11"/>
  <c r="N79" i="11"/>
  <c r="M79" i="11"/>
  <c r="K79" i="11"/>
  <c r="J79" i="11"/>
  <c r="E79" i="11"/>
  <c r="D79" i="11"/>
  <c r="AH78" i="11"/>
  <c r="O78" i="11"/>
  <c r="N78" i="11"/>
  <c r="M78" i="11"/>
  <c r="K78" i="11"/>
  <c r="J78" i="11"/>
  <c r="E78" i="11"/>
  <c r="D78" i="11"/>
  <c r="AH77" i="11"/>
  <c r="O77" i="11"/>
  <c r="M77" i="11"/>
  <c r="N77" i="11" s="1"/>
  <c r="K77" i="11"/>
  <c r="J77" i="11"/>
  <c r="E77" i="11"/>
  <c r="D77" i="11"/>
  <c r="AH76" i="11"/>
  <c r="O76" i="11"/>
  <c r="M76" i="11"/>
  <c r="N76" i="11" s="1"/>
  <c r="K76" i="11"/>
  <c r="J76" i="11"/>
  <c r="E76" i="11"/>
  <c r="D76" i="11"/>
  <c r="AH75" i="11"/>
  <c r="O75" i="11"/>
  <c r="N75" i="11"/>
  <c r="M75" i="11"/>
  <c r="K75" i="11"/>
  <c r="J75" i="11"/>
  <c r="E75" i="11"/>
  <c r="D75" i="11"/>
  <c r="AH74" i="11"/>
  <c r="O74" i="11"/>
  <c r="N74" i="11"/>
  <c r="M74" i="11"/>
  <c r="K74" i="11"/>
  <c r="J74" i="11"/>
  <c r="E74" i="11"/>
  <c r="D74" i="11"/>
  <c r="AH73" i="11"/>
  <c r="O73" i="11"/>
  <c r="M73" i="11"/>
  <c r="N73" i="11" s="1"/>
  <c r="K73" i="11"/>
  <c r="J73" i="11"/>
  <c r="E73" i="11"/>
  <c r="D73" i="11"/>
  <c r="AH72" i="11"/>
  <c r="O72" i="11"/>
  <c r="M72" i="11"/>
  <c r="N72" i="11" s="1"/>
  <c r="K72" i="11"/>
  <c r="J72" i="11"/>
  <c r="E72" i="11"/>
  <c r="D72" i="11"/>
  <c r="AH71" i="11"/>
  <c r="O71" i="11"/>
  <c r="M71" i="11"/>
  <c r="N71" i="11" s="1"/>
  <c r="K71" i="11"/>
  <c r="J71" i="11"/>
  <c r="E71" i="11"/>
  <c r="D71" i="11"/>
  <c r="AH70" i="11"/>
  <c r="O70" i="11"/>
  <c r="N70" i="11"/>
  <c r="M70" i="11"/>
  <c r="K70" i="11"/>
  <c r="J70" i="11"/>
  <c r="E70" i="11"/>
  <c r="D70" i="11"/>
  <c r="AH69" i="11"/>
  <c r="O69" i="11"/>
  <c r="N69" i="11"/>
  <c r="M69" i="11"/>
  <c r="K69" i="11"/>
  <c r="J69" i="11"/>
  <c r="E69" i="11"/>
  <c r="D69" i="11"/>
  <c r="AH68" i="11"/>
  <c r="O68" i="11"/>
  <c r="N68" i="11"/>
  <c r="M68" i="11"/>
  <c r="K68" i="11"/>
  <c r="J68" i="11"/>
  <c r="E68" i="11"/>
  <c r="D68" i="11"/>
  <c r="AH67" i="11"/>
  <c r="O67" i="11"/>
  <c r="N67" i="11"/>
  <c r="M67" i="11"/>
  <c r="K67" i="11"/>
  <c r="J67" i="11"/>
  <c r="E67" i="11"/>
  <c r="D67" i="11"/>
  <c r="M66" i="11"/>
  <c r="N66" i="11" s="1"/>
  <c r="O66" i="11" s="1"/>
  <c r="K66" i="11"/>
  <c r="J66" i="11"/>
  <c r="E66" i="11"/>
  <c r="D66" i="11"/>
  <c r="M65" i="11"/>
  <c r="N65" i="11" s="1"/>
  <c r="O65" i="11" s="1"/>
  <c r="K65" i="11"/>
  <c r="J65" i="11"/>
  <c r="D65" i="11"/>
  <c r="E65" i="11" s="1"/>
  <c r="Y64" i="11"/>
  <c r="V64" i="11"/>
  <c r="M64" i="11"/>
  <c r="L64" i="11" a="1"/>
  <c r="L64" i="11" s="1"/>
  <c r="J64" i="11"/>
  <c r="H64" i="11"/>
  <c r="D64" i="11"/>
  <c r="Y63" i="11"/>
  <c r="V63" i="11"/>
  <c r="M63" i="11"/>
  <c r="R63" i="11" s="1"/>
  <c r="U63" i="11" s="1"/>
  <c r="L63" i="11" a="1"/>
  <c r="L63" i="11" s="1"/>
  <c r="T63" i="11" s="1"/>
  <c r="J63" i="11"/>
  <c r="H63" i="11"/>
  <c r="V147" i="11" s="1"/>
  <c r="D63" i="11"/>
  <c r="Y62" i="11"/>
  <c r="V62" i="11"/>
  <c r="R62" i="11"/>
  <c r="M62" i="11"/>
  <c r="N62" i="11" s="1"/>
  <c r="L62" i="11" a="1"/>
  <c r="L62" i="11" s="1"/>
  <c r="J62" i="11"/>
  <c r="H62" i="11"/>
  <c r="V146" i="11" s="1"/>
  <c r="D62" i="11"/>
  <c r="Y61" i="11"/>
  <c r="V61" i="11"/>
  <c r="R61" i="11"/>
  <c r="M61" i="11"/>
  <c r="L61" i="11" a="1"/>
  <c r="L61" i="11" s="1"/>
  <c r="J61" i="11"/>
  <c r="H61" i="11"/>
  <c r="V145" i="11" s="1"/>
  <c r="D61" i="11"/>
  <c r="Y60" i="11"/>
  <c r="V60" i="11"/>
  <c r="M60" i="11"/>
  <c r="R60" i="11" s="1"/>
  <c r="L60" i="11" a="1"/>
  <c r="L60" i="11" s="1"/>
  <c r="J60" i="11"/>
  <c r="H60" i="11"/>
  <c r="V144" i="11" s="1"/>
  <c r="D60" i="11"/>
  <c r="Y59" i="11"/>
  <c r="V59" i="11"/>
  <c r="M59" i="11"/>
  <c r="N60" i="11" s="1"/>
  <c r="L59" i="11" a="1"/>
  <c r="L59" i="11" s="1"/>
  <c r="J59" i="11"/>
  <c r="H59" i="11"/>
  <c r="V143" i="11" s="1"/>
  <c r="D59" i="11"/>
  <c r="Y58" i="11"/>
  <c r="V58" i="11"/>
  <c r="W58" i="11" s="1"/>
  <c r="R58" i="11"/>
  <c r="N58" i="11"/>
  <c r="M58" i="11"/>
  <c r="L58" i="11" a="1"/>
  <c r="L58" i="11" s="1"/>
  <c r="J58" i="11"/>
  <c r="K64" i="11" s="1"/>
  <c r="H58" i="11"/>
  <c r="D58" i="11"/>
  <c r="Y57" i="11"/>
  <c r="V57" i="11"/>
  <c r="W57" i="11" s="1"/>
  <c r="M57" i="11"/>
  <c r="R57" i="11" s="1"/>
  <c r="L57" i="11" a="1"/>
  <c r="L57" i="11" s="1"/>
  <c r="J57" i="11"/>
  <c r="K63" i="11" s="1"/>
  <c r="H57" i="11"/>
  <c r="D57" i="11"/>
  <c r="Y56" i="11"/>
  <c r="V56" i="11"/>
  <c r="M56" i="11"/>
  <c r="L56" i="11" a="1"/>
  <c r="L56" i="11" s="1"/>
  <c r="J56" i="11"/>
  <c r="H56" i="11"/>
  <c r="D56" i="11"/>
  <c r="E62" i="11" s="1"/>
  <c r="Y55" i="11"/>
  <c r="V55" i="11"/>
  <c r="N55" i="11"/>
  <c r="M55" i="11"/>
  <c r="R55" i="11" s="1"/>
  <c r="L55" i="11" a="1"/>
  <c r="L55" i="11" s="1"/>
  <c r="J55" i="11"/>
  <c r="H55" i="11"/>
  <c r="V139" i="11" s="1"/>
  <c r="D55" i="11"/>
  <c r="Y54" i="11"/>
  <c r="V54" i="11"/>
  <c r="R54" i="11"/>
  <c r="M54" i="11"/>
  <c r="N54" i="11" s="1"/>
  <c r="L54" i="11" a="1"/>
  <c r="L54" i="11" s="1"/>
  <c r="J54" i="11"/>
  <c r="H54" i="11"/>
  <c r="V138" i="11" s="1"/>
  <c r="D54" i="11"/>
  <c r="Y53" i="11"/>
  <c r="V53" i="11"/>
  <c r="R53" i="11"/>
  <c r="N53" i="11"/>
  <c r="M53" i="11"/>
  <c r="L53" i="11" a="1"/>
  <c r="L53" i="11" s="1"/>
  <c r="J53" i="11"/>
  <c r="K58" i="11" s="1"/>
  <c r="H53" i="11"/>
  <c r="V137" i="11" s="1"/>
  <c r="D53" i="11"/>
  <c r="Y52" i="11"/>
  <c r="V52" i="11"/>
  <c r="N52" i="11"/>
  <c r="M52" i="11"/>
  <c r="R52" i="11" s="1"/>
  <c r="L52" i="11" a="1"/>
  <c r="L52" i="11" s="1"/>
  <c r="J52" i="11"/>
  <c r="H52" i="11"/>
  <c r="V136" i="11" s="1"/>
  <c r="D52" i="11"/>
  <c r="AH51" i="11"/>
  <c r="AG51" i="11"/>
  <c r="Y51" i="11"/>
  <c r="V51" i="11"/>
  <c r="N51" i="11"/>
  <c r="M51" i="11"/>
  <c r="R51" i="11" s="1"/>
  <c r="L51" i="11" a="1"/>
  <c r="L51" i="11" s="1"/>
  <c r="J51" i="11"/>
  <c r="H51" i="11"/>
  <c r="V135" i="11" s="1"/>
  <c r="D51" i="11"/>
  <c r="Y50" i="11"/>
  <c r="V50" i="11"/>
  <c r="R50" i="11"/>
  <c r="N50" i="11"/>
  <c r="M50" i="11"/>
  <c r="L50" i="11" a="1"/>
  <c r="L50" i="11" s="1"/>
  <c r="J50" i="11"/>
  <c r="H50" i="11"/>
  <c r="D50" i="11"/>
  <c r="AH49" i="11"/>
  <c r="Y49" i="11"/>
  <c r="V49" i="11"/>
  <c r="N49" i="11"/>
  <c r="M49" i="11"/>
  <c r="R49" i="11" s="1"/>
  <c r="L49" i="11" a="1"/>
  <c r="L49" i="11" s="1"/>
  <c r="J49" i="11"/>
  <c r="H49" i="11"/>
  <c r="V133" i="11" s="1"/>
  <c r="D49" i="11"/>
  <c r="Y48" i="11"/>
  <c r="V48" i="11"/>
  <c r="M48" i="11"/>
  <c r="L48" i="11" a="1"/>
  <c r="L48" i="11" s="1"/>
  <c r="J48" i="11"/>
  <c r="K54" i="11" s="1"/>
  <c r="H48" i="11"/>
  <c r="D48" i="11"/>
  <c r="E54" i="11" s="1"/>
  <c r="Y47" i="11"/>
  <c r="Z47" i="11" s="1"/>
  <c r="V47" i="11"/>
  <c r="W47" i="11" s="1"/>
  <c r="M47" i="11"/>
  <c r="R47" i="11" s="1"/>
  <c r="L47" i="11" a="1"/>
  <c r="L47" i="11" s="1"/>
  <c r="J47" i="11"/>
  <c r="H47" i="11"/>
  <c r="V131" i="11" s="1"/>
  <c r="D47" i="11"/>
  <c r="Y46" i="11"/>
  <c r="Z46" i="11" s="1"/>
  <c r="V46" i="11"/>
  <c r="M46" i="11"/>
  <c r="N46" i="11" s="1"/>
  <c r="L46" i="11" a="1"/>
  <c r="L46" i="11" s="1"/>
  <c r="J46" i="11"/>
  <c r="H46" i="11"/>
  <c r="V130" i="11" s="1"/>
  <c r="E46" i="11"/>
  <c r="D46" i="11"/>
  <c r="Y45" i="11"/>
  <c r="V45" i="11"/>
  <c r="W45" i="11" s="1"/>
  <c r="R45" i="11"/>
  <c r="M45" i="11"/>
  <c r="L45" i="11" a="1"/>
  <c r="L45" i="11" s="1"/>
  <c r="J45" i="11"/>
  <c r="H45" i="11"/>
  <c r="V129" i="11" s="1"/>
  <c r="D45" i="11"/>
  <c r="AG44" i="11"/>
  <c r="AH44" i="11" s="1"/>
  <c r="Y44" i="11"/>
  <c r="V44" i="11"/>
  <c r="M44" i="11"/>
  <c r="L44" i="11" a="1"/>
  <c r="L44" i="11" s="1"/>
  <c r="T44" i="11" s="1"/>
  <c r="J44" i="11"/>
  <c r="K48" i="11" s="1"/>
  <c r="H44" i="11"/>
  <c r="D44" i="11"/>
  <c r="AG43" i="11"/>
  <c r="AH43" i="11" s="1"/>
  <c r="Y43" i="11"/>
  <c r="V43" i="11"/>
  <c r="R43" i="11"/>
  <c r="M43" i="11"/>
  <c r="N43" i="11" s="1"/>
  <c r="L43" i="11" a="1"/>
  <c r="L43" i="11" s="1"/>
  <c r="J43" i="11"/>
  <c r="H43" i="11"/>
  <c r="V127" i="11" s="1"/>
  <c r="E43" i="11"/>
  <c r="D43" i="11"/>
  <c r="AG42" i="11"/>
  <c r="AH42" i="11" s="1"/>
  <c r="Y42" i="11"/>
  <c r="V42" i="11"/>
  <c r="R42" i="11"/>
  <c r="N42" i="11"/>
  <c r="M42" i="11"/>
  <c r="L42" i="11" a="1"/>
  <c r="L42" i="11" s="1"/>
  <c r="J42" i="11"/>
  <c r="H42" i="11"/>
  <c r="D42" i="11"/>
  <c r="Y41" i="11"/>
  <c r="V41" i="11"/>
  <c r="M41" i="11"/>
  <c r="L41" i="11" a="1"/>
  <c r="L41" i="11" s="1"/>
  <c r="J41" i="11"/>
  <c r="K47" i="11" s="1"/>
  <c r="H41" i="11"/>
  <c r="V125" i="11" s="1"/>
  <c r="D41" i="11"/>
  <c r="E47" i="11" s="1"/>
  <c r="Y40" i="11"/>
  <c r="V40" i="11"/>
  <c r="M40" i="11"/>
  <c r="R40" i="11" s="1"/>
  <c r="L40" i="11" a="1"/>
  <c r="L40" i="11" s="1"/>
  <c r="J40" i="11"/>
  <c r="H40" i="11"/>
  <c r="D40" i="11"/>
  <c r="Y39" i="11"/>
  <c r="V39" i="11"/>
  <c r="R39" i="11"/>
  <c r="M39" i="11"/>
  <c r="L39" i="11" a="1"/>
  <c r="L39" i="11" s="1"/>
  <c r="J39" i="11"/>
  <c r="H39" i="11"/>
  <c r="V123" i="11" s="1"/>
  <c r="D39" i="11"/>
  <c r="E45" i="11" s="1"/>
  <c r="B39" i="11"/>
  <c r="Y38" i="11"/>
  <c r="V38" i="11"/>
  <c r="R38" i="11"/>
  <c r="M38" i="11"/>
  <c r="L38" i="11" a="1"/>
  <c r="L38" i="11" s="1"/>
  <c r="J38" i="11"/>
  <c r="H38" i="11"/>
  <c r="V122" i="11" s="1"/>
  <c r="D38" i="11"/>
  <c r="Y37" i="11"/>
  <c r="V37" i="11"/>
  <c r="M37" i="11"/>
  <c r="L37" i="11" a="1"/>
  <c r="L37" i="11" s="1"/>
  <c r="J37" i="11"/>
  <c r="H37" i="11"/>
  <c r="V121" i="11" s="1"/>
  <c r="D37" i="11"/>
  <c r="AH36" i="11"/>
  <c r="AG36" i="11"/>
  <c r="Y36" i="11"/>
  <c r="V36" i="11"/>
  <c r="R36" i="11"/>
  <c r="U36" i="11" s="1"/>
  <c r="N36" i="11"/>
  <c r="M36" i="11"/>
  <c r="L36" i="11" a="1"/>
  <c r="L36" i="11" s="1"/>
  <c r="J36" i="11"/>
  <c r="H36" i="11"/>
  <c r="V120" i="11" s="1"/>
  <c r="D36" i="11"/>
  <c r="Y35" i="11"/>
  <c r="V35" i="11"/>
  <c r="Z35" i="11" s="1"/>
  <c r="M35" i="11"/>
  <c r="R35" i="11" s="1"/>
  <c r="L35" i="11" a="1"/>
  <c r="L35" i="11" s="1"/>
  <c r="J35" i="11"/>
  <c r="H35" i="11"/>
  <c r="V119" i="11" s="1"/>
  <c r="D35" i="11"/>
  <c r="AG34" i="11"/>
  <c r="AH34" i="11" s="1"/>
  <c r="Y34" i="11"/>
  <c r="V34" i="11"/>
  <c r="S34" i="11"/>
  <c r="M34" i="11"/>
  <c r="L34" i="11" a="1"/>
  <c r="L34" i="11" s="1"/>
  <c r="J34" i="11"/>
  <c r="H34" i="11"/>
  <c r="V118" i="11" s="1"/>
  <c r="D34" i="11"/>
  <c r="Y33" i="11"/>
  <c r="Z33" i="11" s="1"/>
  <c r="V33" i="11"/>
  <c r="M33" i="11"/>
  <c r="R33" i="11" s="1"/>
  <c r="L33" i="11" a="1"/>
  <c r="L33" i="11" s="1"/>
  <c r="J33" i="11"/>
  <c r="K39" i="11" s="1"/>
  <c r="H33" i="11"/>
  <c r="D33" i="11"/>
  <c r="AH32" i="11"/>
  <c r="AG32" i="11"/>
  <c r="Y32" i="11"/>
  <c r="V32" i="11"/>
  <c r="S32" i="11"/>
  <c r="R32" i="11"/>
  <c r="M32" i="11"/>
  <c r="L32" i="11" a="1"/>
  <c r="L32" i="11" s="1"/>
  <c r="J32" i="11"/>
  <c r="K38" i="11" s="1"/>
  <c r="H32" i="11"/>
  <c r="V116" i="11" s="1"/>
  <c r="D32" i="11"/>
  <c r="AG31" i="11"/>
  <c r="AH31" i="11" s="1"/>
  <c r="Y31" i="11"/>
  <c r="V31" i="11"/>
  <c r="Z31" i="11" s="1"/>
  <c r="AA31" i="11" s="1"/>
  <c r="AD31" i="11" s="1"/>
  <c r="U31" i="11"/>
  <c r="X31" i="11" s="1"/>
  <c r="M31" i="11"/>
  <c r="N32" i="11" s="1"/>
  <c r="L31" i="11" a="1"/>
  <c r="L31" i="11" s="1"/>
  <c r="H31" i="11"/>
  <c r="V115" i="11" s="1"/>
  <c r="I30" i="11"/>
  <c r="H30" i="11"/>
  <c r="V114" i="11" s="1"/>
  <c r="C30" i="11"/>
  <c r="H29" i="11" s="1"/>
  <c r="V113" i="11" s="1"/>
  <c r="AG29" i="11"/>
  <c r="I29" i="11"/>
  <c r="C29" i="11"/>
  <c r="AG49" i="11" s="1"/>
  <c r="AG28" i="11"/>
  <c r="I28" i="11"/>
  <c r="H28" i="11"/>
  <c r="V112" i="11" s="1"/>
  <c r="C28" i="11"/>
  <c r="AG27" i="11"/>
  <c r="AH27" i="11" s="1"/>
  <c r="I27" i="11"/>
  <c r="C27" i="11"/>
  <c r="I26" i="11"/>
  <c r="C26" i="11"/>
  <c r="AG25" i="11"/>
  <c r="I25" i="11"/>
  <c r="C25" i="11"/>
  <c r="H24" i="11" s="1"/>
  <c r="V108" i="11" s="1"/>
  <c r="I24" i="11"/>
  <c r="C24" i="11"/>
  <c r="AG23" i="11"/>
  <c r="AH23" i="11" s="1"/>
  <c r="H23" i="11"/>
  <c r="V107" i="11" s="1"/>
  <c r="AG22" i="11"/>
  <c r="H22" i="11"/>
  <c r="V106" i="11" s="1"/>
  <c r="C22" i="11"/>
  <c r="AH22" i="11" s="1"/>
  <c r="H21" i="11"/>
  <c r="V105" i="11" s="1"/>
  <c r="C21" i="11"/>
  <c r="AG41" i="11" s="1"/>
  <c r="AH41" i="11" s="1"/>
  <c r="C20" i="11"/>
  <c r="AG40" i="11" s="1"/>
  <c r="AH40" i="11" s="1"/>
  <c r="C19" i="11"/>
  <c r="AG39" i="11" s="1"/>
  <c r="AH39" i="11" s="1"/>
  <c r="H18" i="11"/>
  <c r="V102" i="11" s="1"/>
  <c r="C18" i="11"/>
  <c r="AG38" i="11" s="1"/>
  <c r="AH38" i="11" s="1"/>
  <c r="H17" i="11"/>
  <c r="V101" i="11" s="1"/>
  <c r="C17" i="11"/>
  <c r="H15" i="11"/>
  <c r="C15" i="11"/>
  <c r="H14" i="11" s="1"/>
  <c r="C14" i="11"/>
  <c r="C13" i="11"/>
  <c r="H13" i="11" s="1"/>
  <c r="C12" i="11"/>
  <c r="B12" i="11"/>
  <c r="H11" i="11"/>
  <c r="C11" i="11"/>
  <c r="H10" i="11"/>
  <c r="C10" i="11"/>
  <c r="H9" i="11" s="1"/>
  <c r="C8" i="11"/>
  <c r="H8" i="11" s="1"/>
  <c r="C7" i="11"/>
  <c r="H7" i="11" s="1"/>
  <c r="C6" i="11"/>
  <c r="B6" i="11"/>
  <c r="C5" i="11"/>
  <c r="H4" i="11"/>
  <c r="C4" i="11"/>
  <c r="AG24" i="11" s="1"/>
  <c r="AH24" i="11" s="1"/>
  <c r="C3" i="11"/>
  <c r="H2" i="11"/>
  <c r="AH385" i="10"/>
  <c r="O385" i="10"/>
  <c r="M385" i="10"/>
  <c r="N385" i="10" s="1"/>
  <c r="K385" i="10"/>
  <c r="J385" i="10"/>
  <c r="E385" i="10"/>
  <c r="D385" i="10"/>
  <c r="AH384" i="10"/>
  <c r="O384" i="10"/>
  <c r="M384" i="10"/>
  <c r="N384" i="10" s="1"/>
  <c r="K384" i="10"/>
  <c r="J384" i="10"/>
  <c r="E384" i="10"/>
  <c r="D384" i="10"/>
  <c r="AH383" i="10"/>
  <c r="O383" i="10"/>
  <c r="N383" i="10"/>
  <c r="M383" i="10"/>
  <c r="K383" i="10"/>
  <c r="J383" i="10"/>
  <c r="E383" i="10"/>
  <c r="D383" i="10"/>
  <c r="AH382" i="10"/>
  <c r="O382" i="10"/>
  <c r="M382" i="10"/>
  <c r="N382" i="10" s="1"/>
  <c r="K382" i="10"/>
  <c r="J382" i="10"/>
  <c r="E382" i="10"/>
  <c r="D382" i="10"/>
  <c r="AH381" i="10"/>
  <c r="O381" i="10"/>
  <c r="M381" i="10"/>
  <c r="N381" i="10" s="1"/>
  <c r="K381" i="10"/>
  <c r="J381" i="10"/>
  <c r="E381" i="10"/>
  <c r="D381" i="10"/>
  <c r="AH380" i="10"/>
  <c r="O380" i="10"/>
  <c r="M380" i="10"/>
  <c r="N380" i="10" s="1"/>
  <c r="K380" i="10"/>
  <c r="J380" i="10"/>
  <c r="E380" i="10"/>
  <c r="D380" i="10"/>
  <c r="AH379" i="10"/>
  <c r="O379" i="10"/>
  <c r="N379" i="10"/>
  <c r="M379" i="10"/>
  <c r="K379" i="10"/>
  <c r="J379" i="10"/>
  <c r="E379" i="10"/>
  <c r="D379" i="10"/>
  <c r="AH378" i="10"/>
  <c r="O378" i="10"/>
  <c r="N378" i="10"/>
  <c r="M378" i="10"/>
  <c r="K378" i="10"/>
  <c r="J378" i="10"/>
  <c r="E378" i="10"/>
  <c r="D378" i="10"/>
  <c r="AH377" i="10"/>
  <c r="O377" i="10"/>
  <c r="M377" i="10"/>
  <c r="N377" i="10" s="1"/>
  <c r="K377" i="10"/>
  <c r="J377" i="10"/>
  <c r="E377" i="10"/>
  <c r="D377" i="10"/>
  <c r="AH376" i="10"/>
  <c r="O376" i="10"/>
  <c r="N376" i="10"/>
  <c r="M376" i="10"/>
  <c r="K376" i="10"/>
  <c r="J376" i="10"/>
  <c r="E376" i="10"/>
  <c r="D376" i="10"/>
  <c r="AH375" i="10"/>
  <c r="O375" i="10"/>
  <c r="N375" i="10"/>
  <c r="M375" i="10"/>
  <c r="K375" i="10"/>
  <c r="J375" i="10"/>
  <c r="E375" i="10"/>
  <c r="D375" i="10"/>
  <c r="AH374" i="10"/>
  <c r="O374" i="10"/>
  <c r="M374" i="10"/>
  <c r="N374" i="10" s="1"/>
  <c r="K374" i="10"/>
  <c r="J374" i="10"/>
  <c r="E374" i="10"/>
  <c r="D374" i="10"/>
  <c r="AH373" i="10"/>
  <c r="O373" i="10"/>
  <c r="M373" i="10"/>
  <c r="N373" i="10" s="1"/>
  <c r="K373" i="10"/>
  <c r="J373" i="10"/>
  <c r="E373" i="10"/>
  <c r="D373" i="10"/>
  <c r="AH372" i="10"/>
  <c r="O372" i="10"/>
  <c r="N372" i="10"/>
  <c r="M372" i="10"/>
  <c r="K372" i="10"/>
  <c r="J372" i="10"/>
  <c r="E372" i="10"/>
  <c r="D372" i="10"/>
  <c r="AH371" i="10"/>
  <c r="O371" i="10"/>
  <c r="M371" i="10"/>
  <c r="N371" i="10" s="1"/>
  <c r="K371" i="10"/>
  <c r="J371" i="10"/>
  <c r="E371" i="10"/>
  <c r="D371" i="10"/>
  <c r="AH370" i="10"/>
  <c r="O370" i="10"/>
  <c r="N370" i="10"/>
  <c r="M370" i="10"/>
  <c r="K370" i="10"/>
  <c r="J370" i="10"/>
  <c r="E370" i="10"/>
  <c r="D370" i="10"/>
  <c r="AH369" i="10"/>
  <c r="O369" i="10"/>
  <c r="M369" i="10"/>
  <c r="N369" i="10" s="1"/>
  <c r="K369" i="10"/>
  <c r="J369" i="10"/>
  <c r="E369" i="10"/>
  <c r="D369" i="10"/>
  <c r="AH368" i="10"/>
  <c r="O368" i="10"/>
  <c r="N368" i="10"/>
  <c r="M368" i="10"/>
  <c r="K368" i="10"/>
  <c r="J368" i="10"/>
  <c r="E368" i="10"/>
  <c r="D368" i="10"/>
  <c r="AH367" i="10"/>
  <c r="O367" i="10"/>
  <c r="N367" i="10"/>
  <c r="M367" i="10"/>
  <c r="K367" i="10"/>
  <c r="J367" i="10"/>
  <c r="E367" i="10"/>
  <c r="D367" i="10"/>
  <c r="AH366" i="10"/>
  <c r="O366" i="10"/>
  <c r="M366" i="10"/>
  <c r="N366" i="10" s="1"/>
  <c r="K366" i="10"/>
  <c r="J366" i="10"/>
  <c r="E366" i="10"/>
  <c r="D366" i="10"/>
  <c r="AH365" i="10"/>
  <c r="O365" i="10"/>
  <c r="M365" i="10"/>
  <c r="N365" i="10" s="1"/>
  <c r="K365" i="10"/>
  <c r="J365" i="10"/>
  <c r="E365" i="10"/>
  <c r="D365" i="10"/>
  <c r="AH364" i="10"/>
  <c r="O364" i="10"/>
  <c r="N364" i="10"/>
  <c r="M364" i="10"/>
  <c r="K364" i="10"/>
  <c r="J364" i="10"/>
  <c r="E364" i="10"/>
  <c r="D364" i="10"/>
  <c r="AH363" i="10"/>
  <c r="O363" i="10"/>
  <c r="M363" i="10"/>
  <c r="N363" i="10" s="1"/>
  <c r="K363" i="10"/>
  <c r="J363" i="10"/>
  <c r="E363" i="10"/>
  <c r="D363" i="10"/>
  <c r="AH362" i="10"/>
  <c r="O362" i="10"/>
  <c r="N362" i="10"/>
  <c r="M362" i="10"/>
  <c r="K362" i="10"/>
  <c r="J362" i="10"/>
  <c r="E362" i="10"/>
  <c r="D362" i="10"/>
  <c r="AH361" i="10"/>
  <c r="O361" i="10"/>
  <c r="M361" i="10"/>
  <c r="N361" i="10" s="1"/>
  <c r="K361" i="10"/>
  <c r="J361" i="10"/>
  <c r="E361" i="10"/>
  <c r="D361" i="10"/>
  <c r="AH360" i="10"/>
  <c r="O360" i="10"/>
  <c r="N360" i="10"/>
  <c r="M360" i="10"/>
  <c r="K360" i="10"/>
  <c r="J360" i="10"/>
  <c r="E360" i="10"/>
  <c r="D360" i="10"/>
  <c r="AH359" i="10"/>
  <c r="O359" i="10"/>
  <c r="N359" i="10"/>
  <c r="M359" i="10"/>
  <c r="K359" i="10"/>
  <c r="J359" i="10"/>
  <c r="E359" i="10"/>
  <c r="D359" i="10"/>
  <c r="AH358" i="10"/>
  <c r="O358" i="10"/>
  <c r="M358" i="10"/>
  <c r="N358" i="10" s="1"/>
  <c r="K358" i="10"/>
  <c r="J358" i="10"/>
  <c r="E358" i="10"/>
  <c r="D358" i="10"/>
  <c r="AH357" i="10"/>
  <c r="O357" i="10"/>
  <c r="M357" i="10"/>
  <c r="N357" i="10" s="1"/>
  <c r="K357" i="10"/>
  <c r="J357" i="10"/>
  <c r="E357" i="10"/>
  <c r="D357" i="10"/>
  <c r="AH356" i="10"/>
  <c r="O356" i="10"/>
  <c r="N356" i="10"/>
  <c r="M356" i="10"/>
  <c r="K356" i="10"/>
  <c r="J356" i="10"/>
  <c r="E356" i="10"/>
  <c r="D356" i="10"/>
  <c r="AH355" i="10"/>
  <c r="O355" i="10"/>
  <c r="M355" i="10"/>
  <c r="N355" i="10" s="1"/>
  <c r="K355" i="10"/>
  <c r="J355" i="10"/>
  <c r="E355" i="10"/>
  <c r="D355" i="10"/>
  <c r="AH354" i="10"/>
  <c r="O354" i="10"/>
  <c r="N354" i="10"/>
  <c r="M354" i="10"/>
  <c r="K354" i="10"/>
  <c r="J354" i="10"/>
  <c r="E354" i="10"/>
  <c r="D354" i="10"/>
  <c r="AH353" i="10"/>
  <c r="O353" i="10"/>
  <c r="M353" i="10"/>
  <c r="N353" i="10" s="1"/>
  <c r="K353" i="10"/>
  <c r="J353" i="10"/>
  <c r="E353" i="10"/>
  <c r="D353" i="10"/>
  <c r="AH352" i="10"/>
  <c r="O352" i="10"/>
  <c r="N352" i="10"/>
  <c r="M352" i="10"/>
  <c r="K352" i="10"/>
  <c r="J352" i="10"/>
  <c r="E352" i="10"/>
  <c r="D352" i="10"/>
  <c r="AH351" i="10"/>
  <c r="O351" i="10"/>
  <c r="N351" i="10"/>
  <c r="M351" i="10"/>
  <c r="K351" i="10"/>
  <c r="J351" i="10"/>
  <c r="E351" i="10"/>
  <c r="D351" i="10"/>
  <c r="AH350" i="10"/>
  <c r="O350" i="10"/>
  <c r="M350" i="10"/>
  <c r="N350" i="10" s="1"/>
  <c r="K350" i="10"/>
  <c r="J350" i="10"/>
  <c r="E350" i="10"/>
  <c r="D350" i="10"/>
  <c r="AH349" i="10"/>
  <c r="O349" i="10"/>
  <c r="M349" i="10"/>
  <c r="N349" i="10" s="1"/>
  <c r="K349" i="10"/>
  <c r="J349" i="10"/>
  <c r="E349" i="10"/>
  <c r="D349" i="10"/>
  <c r="AH348" i="10"/>
  <c r="O348" i="10"/>
  <c r="N348" i="10"/>
  <c r="M348" i="10"/>
  <c r="K348" i="10"/>
  <c r="J348" i="10"/>
  <c r="E348" i="10"/>
  <c r="D348" i="10"/>
  <c r="AH347" i="10"/>
  <c r="O347" i="10"/>
  <c r="M347" i="10"/>
  <c r="N347" i="10" s="1"/>
  <c r="K347" i="10"/>
  <c r="J347" i="10"/>
  <c r="E347" i="10"/>
  <c r="D347" i="10"/>
  <c r="AH346" i="10"/>
  <c r="O346" i="10"/>
  <c r="N346" i="10"/>
  <c r="M346" i="10"/>
  <c r="K346" i="10"/>
  <c r="J346" i="10"/>
  <c r="E346" i="10"/>
  <c r="D346" i="10"/>
  <c r="AH345" i="10"/>
  <c r="O345" i="10"/>
  <c r="M345" i="10"/>
  <c r="N345" i="10" s="1"/>
  <c r="K345" i="10"/>
  <c r="J345" i="10"/>
  <c r="E345" i="10"/>
  <c r="D345" i="10"/>
  <c r="AH344" i="10"/>
  <c r="O344" i="10"/>
  <c r="N344" i="10"/>
  <c r="M344" i="10"/>
  <c r="K344" i="10"/>
  <c r="J344" i="10"/>
  <c r="E344" i="10"/>
  <c r="D344" i="10"/>
  <c r="AH343" i="10"/>
  <c r="O343" i="10"/>
  <c r="N343" i="10"/>
  <c r="M343" i="10"/>
  <c r="K343" i="10"/>
  <c r="J343" i="10"/>
  <c r="E343" i="10"/>
  <c r="D343" i="10"/>
  <c r="AH342" i="10"/>
  <c r="O342" i="10"/>
  <c r="N342" i="10"/>
  <c r="M342" i="10"/>
  <c r="K342" i="10"/>
  <c r="J342" i="10"/>
  <c r="E342" i="10"/>
  <c r="D342" i="10"/>
  <c r="AH341" i="10"/>
  <c r="O341" i="10"/>
  <c r="M341" i="10"/>
  <c r="N341" i="10" s="1"/>
  <c r="K341" i="10"/>
  <c r="J341" i="10"/>
  <c r="E341" i="10"/>
  <c r="D341" i="10"/>
  <c r="AH340" i="10"/>
  <c r="O340" i="10"/>
  <c r="N340" i="10"/>
  <c r="M340" i="10"/>
  <c r="K340" i="10"/>
  <c r="J340" i="10"/>
  <c r="E340" i="10"/>
  <c r="D340" i="10"/>
  <c r="AH339" i="10"/>
  <c r="O339" i="10"/>
  <c r="M339" i="10"/>
  <c r="N339" i="10" s="1"/>
  <c r="K339" i="10"/>
  <c r="J339" i="10"/>
  <c r="E339" i="10"/>
  <c r="D339" i="10"/>
  <c r="AH338" i="10"/>
  <c r="O338" i="10"/>
  <c r="N338" i="10"/>
  <c r="M338" i="10"/>
  <c r="K338" i="10"/>
  <c r="J338" i="10"/>
  <c r="E338" i="10"/>
  <c r="D338" i="10"/>
  <c r="AH337" i="10"/>
  <c r="O337" i="10"/>
  <c r="M337" i="10"/>
  <c r="N337" i="10" s="1"/>
  <c r="K337" i="10"/>
  <c r="J337" i="10"/>
  <c r="E337" i="10"/>
  <c r="D337" i="10"/>
  <c r="AH336" i="10"/>
  <c r="O336" i="10"/>
  <c r="N336" i="10"/>
  <c r="M336" i="10"/>
  <c r="K336" i="10"/>
  <c r="J336" i="10"/>
  <c r="E336" i="10"/>
  <c r="D336" i="10"/>
  <c r="AH335" i="10"/>
  <c r="O335" i="10"/>
  <c r="M335" i="10"/>
  <c r="N335" i="10" s="1"/>
  <c r="K335" i="10"/>
  <c r="J335" i="10"/>
  <c r="E335" i="10"/>
  <c r="D335" i="10"/>
  <c r="AH334" i="10"/>
  <c r="O334" i="10"/>
  <c r="M334" i="10"/>
  <c r="N334" i="10" s="1"/>
  <c r="K334" i="10"/>
  <c r="J334" i="10"/>
  <c r="E334" i="10"/>
  <c r="D334" i="10"/>
  <c r="AH333" i="10"/>
  <c r="O333" i="10"/>
  <c r="N333" i="10"/>
  <c r="M333" i="10"/>
  <c r="K333" i="10"/>
  <c r="J333" i="10"/>
  <c r="E333" i="10"/>
  <c r="D333" i="10"/>
  <c r="AH332" i="10"/>
  <c r="O332" i="10"/>
  <c r="M332" i="10"/>
  <c r="N332" i="10" s="1"/>
  <c r="K332" i="10"/>
  <c r="J332" i="10"/>
  <c r="E332" i="10"/>
  <c r="D332" i="10"/>
  <c r="AH331" i="10"/>
  <c r="O331" i="10"/>
  <c r="M331" i="10"/>
  <c r="N331" i="10" s="1"/>
  <c r="K331" i="10"/>
  <c r="J331" i="10"/>
  <c r="E331" i="10"/>
  <c r="D331" i="10"/>
  <c r="AH330" i="10"/>
  <c r="O330" i="10"/>
  <c r="M330" i="10"/>
  <c r="N330" i="10" s="1"/>
  <c r="K330" i="10"/>
  <c r="J330" i="10"/>
  <c r="E330" i="10"/>
  <c r="D330" i="10"/>
  <c r="AH329" i="10"/>
  <c r="O329" i="10"/>
  <c r="N329" i="10"/>
  <c r="M329" i="10"/>
  <c r="K329" i="10"/>
  <c r="J329" i="10"/>
  <c r="E329" i="10"/>
  <c r="D329" i="10"/>
  <c r="AH328" i="10"/>
  <c r="O328" i="10"/>
  <c r="M328" i="10"/>
  <c r="N328" i="10" s="1"/>
  <c r="K328" i="10"/>
  <c r="J328" i="10"/>
  <c r="E328" i="10"/>
  <c r="D328" i="10"/>
  <c r="AH327" i="10"/>
  <c r="O327" i="10"/>
  <c r="M327" i="10"/>
  <c r="N327" i="10" s="1"/>
  <c r="K327" i="10"/>
  <c r="J327" i="10"/>
  <c r="E327" i="10"/>
  <c r="D327" i="10"/>
  <c r="AH326" i="10"/>
  <c r="O326" i="10"/>
  <c r="N326" i="10"/>
  <c r="M326" i="10"/>
  <c r="K326" i="10"/>
  <c r="J326" i="10"/>
  <c r="E326" i="10"/>
  <c r="D326" i="10"/>
  <c r="AH325" i="10"/>
  <c r="O325" i="10"/>
  <c r="M325" i="10"/>
  <c r="N325" i="10" s="1"/>
  <c r="K325" i="10"/>
  <c r="J325" i="10"/>
  <c r="E325" i="10"/>
  <c r="D325" i="10"/>
  <c r="AH324" i="10"/>
  <c r="O324" i="10"/>
  <c r="N324" i="10"/>
  <c r="M324" i="10"/>
  <c r="K324" i="10"/>
  <c r="J324" i="10"/>
  <c r="E324" i="10"/>
  <c r="D324" i="10"/>
  <c r="AH323" i="10"/>
  <c r="O323" i="10"/>
  <c r="N323" i="10"/>
  <c r="M323" i="10"/>
  <c r="K323" i="10"/>
  <c r="J323" i="10"/>
  <c r="E323" i="10"/>
  <c r="D323" i="10"/>
  <c r="AH322" i="10"/>
  <c r="O322" i="10"/>
  <c r="M322" i="10"/>
  <c r="N322" i="10" s="1"/>
  <c r="K322" i="10"/>
  <c r="J322" i="10"/>
  <c r="E322" i="10"/>
  <c r="D322" i="10"/>
  <c r="AH321" i="10"/>
  <c r="O321" i="10"/>
  <c r="N321" i="10"/>
  <c r="M321" i="10"/>
  <c r="K321" i="10"/>
  <c r="J321" i="10"/>
  <c r="E321" i="10"/>
  <c r="D321" i="10"/>
  <c r="AH320" i="10"/>
  <c r="O320" i="10"/>
  <c r="M320" i="10"/>
  <c r="N320" i="10" s="1"/>
  <c r="K320" i="10"/>
  <c r="J320" i="10"/>
  <c r="E320" i="10"/>
  <c r="D320" i="10"/>
  <c r="AH319" i="10"/>
  <c r="O319" i="10"/>
  <c r="M319" i="10"/>
  <c r="N319" i="10" s="1"/>
  <c r="K319" i="10"/>
  <c r="J319" i="10"/>
  <c r="E319" i="10"/>
  <c r="D319" i="10"/>
  <c r="AH318" i="10"/>
  <c r="O318" i="10"/>
  <c r="N318" i="10"/>
  <c r="M318" i="10"/>
  <c r="K318" i="10"/>
  <c r="J318" i="10"/>
  <c r="E318" i="10"/>
  <c r="D318" i="10"/>
  <c r="AH317" i="10"/>
  <c r="O317" i="10"/>
  <c r="M317" i="10"/>
  <c r="N317" i="10" s="1"/>
  <c r="K317" i="10"/>
  <c r="J317" i="10"/>
  <c r="E317" i="10"/>
  <c r="D317" i="10"/>
  <c r="AH316" i="10"/>
  <c r="O316" i="10"/>
  <c r="N316" i="10"/>
  <c r="M316" i="10"/>
  <c r="K316" i="10"/>
  <c r="J316" i="10"/>
  <c r="E316" i="10"/>
  <c r="D316" i="10"/>
  <c r="AH315" i="10"/>
  <c r="O315" i="10"/>
  <c r="N315" i="10"/>
  <c r="M315" i="10"/>
  <c r="K315" i="10"/>
  <c r="J315" i="10"/>
  <c r="E315" i="10"/>
  <c r="D315" i="10"/>
  <c r="AH314" i="10"/>
  <c r="O314" i="10"/>
  <c r="M314" i="10"/>
  <c r="N314" i="10" s="1"/>
  <c r="K314" i="10"/>
  <c r="J314" i="10"/>
  <c r="E314" i="10"/>
  <c r="D314" i="10"/>
  <c r="AH313" i="10"/>
  <c r="O313" i="10"/>
  <c r="N313" i="10"/>
  <c r="M313" i="10"/>
  <c r="K313" i="10"/>
  <c r="J313" i="10"/>
  <c r="E313" i="10"/>
  <c r="D313" i="10"/>
  <c r="AH312" i="10"/>
  <c r="O312" i="10"/>
  <c r="M312" i="10"/>
  <c r="N312" i="10" s="1"/>
  <c r="K312" i="10"/>
  <c r="J312" i="10"/>
  <c r="E312" i="10"/>
  <c r="D312" i="10"/>
  <c r="AH311" i="10"/>
  <c r="O311" i="10"/>
  <c r="M311" i="10"/>
  <c r="N311" i="10" s="1"/>
  <c r="K311" i="10"/>
  <c r="J311" i="10"/>
  <c r="E311" i="10"/>
  <c r="D311" i="10"/>
  <c r="AH310" i="10"/>
  <c r="O310" i="10"/>
  <c r="N310" i="10"/>
  <c r="M310" i="10"/>
  <c r="K310" i="10"/>
  <c r="J310" i="10"/>
  <c r="E310" i="10"/>
  <c r="D310" i="10"/>
  <c r="AH309" i="10"/>
  <c r="O309" i="10"/>
  <c r="M309" i="10"/>
  <c r="N309" i="10" s="1"/>
  <c r="K309" i="10"/>
  <c r="J309" i="10"/>
  <c r="E309" i="10"/>
  <c r="D309" i="10"/>
  <c r="AH308" i="10"/>
  <c r="O308" i="10"/>
  <c r="N308" i="10"/>
  <c r="M308" i="10"/>
  <c r="K308" i="10"/>
  <c r="J308" i="10"/>
  <c r="E308" i="10"/>
  <c r="D308" i="10"/>
  <c r="AH307" i="10"/>
  <c r="O307" i="10"/>
  <c r="N307" i="10"/>
  <c r="M307" i="10"/>
  <c r="K307" i="10"/>
  <c r="J307" i="10"/>
  <c r="E307" i="10"/>
  <c r="D307" i="10"/>
  <c r="AH306" i="10"/>
  <c r="O306" i="10"/>
  <c r="M306" i="10"/>
  <c r="N306" i="10" s="1"/>
  <c r="K306" i="10"/>
  <c r="J306" i="10"/>
  <c r="E306" i="10"/>
  <c r="D306" i="10"/>
  <c r="AH305" i="10"/>
  <c r="O305" i="10"/>
  <c r="N305" i="10"/>
  <c r="M305" i="10"/>
  <c r="K305" i="10"/>
  <c r="J305" i="10"/>
  <c r="E305" i="10"/>
  <c r="D305" i="10"/>
  <c r="AH304" i="10"/>
  <c r="O304" i="10"/>
  <c r="M304" i="10"/>
  <c r="N304" i="10" s="1"/>
  <c r="K304" i="10"/>
  <c r="J304" i="10"/>
  <c r="E304" i="10"/>
  <c r="D304" i="10"/>
  <c r="AH303" i="10"/>
  <c r="O303" i="10"/>
  <c r="M303" i="10"/>
  <c r="N303" i="10" s="1"/>
  <c r="K303" i="10"/>
  <c r="J303" i="10"/>
  <c r="E303" i="10"/>
  <c r="D303" i="10"/>
  <c r="AH302" i="10"/>
  <c r="O302" i="10"/>
  <c r="N302" i="10"/>
  <c r="M302" i="10"/>
  <c r="K302" i="10"/>
  <c r="J302" i="10"/>
  <c r="E302" i="10"/>
  <c r="D302" i="10"/>
  <c r="AH301" i="10"/>
  <c r="O301" i="10"/>
  <c r="M301" i="10"/>
  <c r="N301" i="10" s="1"/>
  <c r="K301" i="10"/>
  <c r="J301" i="10"/>
  <c r="E301" i="10"/>
  <c r="D301" i="10"/>
  <c r="AH300" i="10"/>
  <c r="O300" i="10"/>
  <c r="N300" i="10"/>
  <c r="M300" i="10"/>
  <c r="K300" i="10"/>
  <c r="J300" i="10"/>
  <c r="E300" i="10"/>
  <c r="D300" i="10"/>
  <c r="AH299" i="10"/>
  <c r="O299" i="10"/>
  <c r="N299" i="10"/>
  <c r="M299" i="10"/>
  <c r="K299" i="10"/>
  <c r="J299" i="10"/>
  <c r="E299" i="10"/>
  <c r="D299" i="10"/>
  <c r="AH298" i="10"/>
  <c r="O298" i="10"/>
  <c r="M298" i="10"/>
  <c r="N298" i="10" s="1"/>
  <c r="K298" i="10"/>
  <c r="J298" i="10"/>
  <c r="E298" i="10"/>
  <c r="D298" i="10"/>
  <c r="AH297" i="10"/>
  <c r="O297" i="10"/>
  <c r="N297" i="10"/>
  <c r="M297" i="10"/>
  <c r="K297" i="10"/>
  <c r="J297" i="10"/>
  <c r="E297" i="10"/>
  <c r="D297" i="10"/>
  <c r="AH296" i="10"/>
  <c r="O296" i="10"/>
  <c r="M296" i="10"/>
  <c r="N296" i="10" s="1"/>
  <c r="K296" i="10"/>
  <c r="J296" i="10"/>
  <c r="E296" i="10"/>
  <c r="D296" i="10"/>
  <c r="AH295" i="10"/>
  <c r="O295" i="10"/>
  <c r="M295" i="10"/>
  <c r="N295" i="10" s="1"/>
  <c r="K295" i="10"/>
  <c r="J295" i="10"/>
  <c r="E295" i="10"/>
  <c r="D295" i="10"/>
  <c r="AH294" i="10"/>
  <c r="O294" i="10"/>
  <c r="M294" i="10"/>
  <c r="N294" i="10" s="1"/>
  <c r="K294" i="10"/>
  <c r="J294" i="10"/>
  <c r="E294" i="10"/>
  <c r="D294" i="10"/>
  <c r="AH293" i="10"/>
  <c r="O293" i="10"/>
  <c r="N293" i="10"/>
  <c r="M293" i="10"/>
  <c r="K293" i="10"/>
  <c r="J293" i="10"/>
  <c r="E293" i="10"/>
  <c r="D293" i="10"/>
  <c r="AH292" i="10"/>
  <c r="O292" i="10"/>
  <c r="M292" i="10"/>
  <c r="N292" i="10" s="1"/>
  <c r="K292" i="10"/>
  <c r="J292" i="10"/>
  <c r="E292" i="10"/>
  <c r="D292" i="10"/>
  <c r="AH291" i="10"/>
  <c r="O291" i="10"/>
  <c r="N291" i="10"/>
  <c r="M291" i="10"/>
  <c r="K291" i="10"/>
  <c r="J291" i="10"/>
  <c r="E291" i="10"/>
  <c r="D291" i="10"/>
  <c r="AH290" i="10"/>
  <c r="O290" i="10"/>
  <c r="M290" i="10"/>
  <c r="N290" i="10" s="1"/>
  <c r="K290" i="10"/>
  <c r="J290" i="10"/>
  <c r="E290" i="10"/>
  <c r="D290" i="10"/>
  <c r="AH289" i="10"/>
  <c r="O289" i="10"/>
  <c r="M289" i="10"/>
  <c r="N289" i="10" s="1"/>
  <c r="K289" i="10"/>
  <c r="J289" i="10"/>
  <c r="E289" i="10"/>
  <c r="D289" i="10"/>
  <c r="AH288" i="10"/>
  <c r="O288" i="10"/>
  <c r="N288" i="10"/>
  <c r="M288" i="10"/>
  <c r="K288" i="10"/>
  <c r="J288" i="10"/>
  <c r="E288" i="10"/>
  <c r="D288" i="10"/>
  <c r="AH287" i="10"/>
  <c r="O287" i="10"/>
  <c r="N287" i="10"/>
  <c r="M287" i="10"/>
  <c r="K287" i="10"/>
  <c r="J287" i="10"/>
  <c r="E287" i="10"/>
  <c r="D287" i="10"/>
  <c r="AH286" i="10"/>
  <c r="O286" i="10"/>
  <c r="M286" i="10"/>
  <c r="N286" i="10" s="1"/>
  <c r="K286" i="10"/>
  <c r="J286" i="10"/>
  <c r="E286" i="10"/>
  <c r="D286" i="10"/>
  <c r="AH285" i="10"/>
  <c r="O285" i="10"/>
  <c r="N285" i="10"/>
  <c r="M285" i="10"/>
  <c r="K285" i="10"/>
  <c r="J285" i="10"/>
  <c r="E285" i="10"/>
  <c r="D285" i="10"/>
  <c r="AH284" i="10"/>
  <c r="O284" i="10"/>
  <c r="M284" i="10"/>
  <c r="N284" i="10" s="1"/>
  <c r="K284" i="10"/>
  <c r="J284" i="10"/>
  <c r="E284" i="10"/>
  <c r="D284" i="10"/>
  <c r="AH283" i="10"/>
  <c r="O283" i="10"/>
  <c r="M283" i="10"/>
  <c r="N283" i="10" s="1"/>
  <c r="K283" i="10"/>
  <c r="J283" i="10"/>
  <c r="E283" i="10"/>
  <c r="D283" i="10"/>
  <c r="AH282" i="10"/>
  <c r="O282" i="10"/>
  <c r="M282" i="10"/>
  <c r="N282" i="10" s="1"/>
  <c r="K282" i="10"/>
  <c r="J282" i="10"/>
  <c r="E282" i="10"/>
  <c r="D282" i="10"/>
  <c r="AH281" i="10"/>
  <c r="O281" i="10"/>
  <c r="M281" i="10"/>
  <c r="N281" i="10" s="1"/>
  <c r="K281" i="10"/>
  <c r="J281" i="10"/>
  <c r="E281" i="10"/>
  <c r="D281" i="10"/>
  <c r="AH280" i="10"/>
  <c r="O280" i="10"/>
  <c r="N280" i="10"/>
  <c r="M280" i="10"/>
  <c r="K280" i="10"/>
  <c r="J280" i="10"/>
  <c r="E280" i="10"/>
  <c r="D280" i="10"/>
  <c r="AH279" i="10"/>
  <c r="O279" i="10"/>
  <c r="N279" i="10"/>
  <c r="M279" i="10"/>
  <c r="K279" i="10"/>
  <c r="J279" i="10"/>
  <c r="E279" i="10"/>
  <c r="D279" i="10"/>
  <c r="AH278" i="10"/>
  <c r="O278" i="10"/>
  <c r="M278" i="10"/>
  <c r="N278" i="10" s="1"/>
  <c r="K278" i="10"/>
  <c r="J278" i="10"/>
  <c r="E278" i="10"/>
  <c r="D278" i="10"/>
  <c r="AH277" i="10"/>
  <c r="O277" i="10"/>
  <c r="N277" i="10"/>
  <c r="M277" i="10"/>
  <c r="K277" i="10"/>
  <c r="J277" i="10"/>
  <c r="E277" i="10"/>
  <c r="D277" i="10"/>
  <c r="AH276" i="10"/>
  <c r="O276" i="10"/>
  <c r="M276" i="10"/>
  <c r="N276" i="10" s="1"/>
  <c r="K276" i="10"/>
  <c r="J276" i="10"/>
  <c r="E276" i="10"/>
  <c r="D276" i="10"/>
  <c r="AH275" i="10"/>
  <c r="O275" i="10"/>
  <c r="M275" i="10"/>
  <c r="N275" i="10" s="1"/>
  <c r="K275" i="10"/>
  <c r="J275" i="10"/>
  <c r="E275" i="10"/>
  <c r="D275" i="10"/>
  <c r="AH274" i="10"/>
  <c r="O274" i="10"/>
  <c r="M274" i="10"/>
  <c r="N274" i="10" s="1"/>
  <c r="K274" i="10"/>
  <c r="J274" i="10"/>
  <c r="E274" i="10"/>
  <c r="D274" i="10"/>
  <c r="AH273" i="10"/>
  <c r="O273" i="10"/>
  <c r="M273" i="10"/>
  <c r="N273" i="10" s="1"/>
  <c r="K273" i="10"/>
  <c r="J273" i="10"/>
  <c r="E273" i="10"/>
  <c r="D273" i="10"/>
  <c r="AH272" i="10"/>
  <c r="O272" i="10"/>
  <c r="N272" i="10"/>
  <c r="M272" i="10"/>
  <c r="K272" i="10"/>
  <c r="J272" i="10"/>
  <c r="E272" i="10"/>
  <c r="D272" i="10"/>
  <c r="AH271" i="10"/>
  <c r="O271" i="10"/>
  <c r="N271" i="10"/>
  <c r="M271" i="10"/>
  <c r="K271" i="10"/>
  <c r="J271" i="10"/>
  <c r="E271" i="10"/>
  <c r="D271" i="10"/>
  <c r="AH270" i="10"/>
  <c r="O270" i="10"/>
  <c r="M270" i="10"/>
  <c r="N270" i="10" s="1"/>
  <c r="K270" i="10"/>
  <c r="J270" i="10"/>
  <c r="E270" i="10"/>
  <c r="D270" i="10"/>
  <c r="AH269" i="10"/>
  <c r="O269" i="10"/>
  <c r="N269" i="10"/>
  <c r="M269" i="10"/>
  <c r="K269" i="10"/>
  <c r="J269" i="10"/>
  <c r="E269" i="10"/>
  <c r="D269" i="10"/>
  <c r="AH268" i="10"/>
  <c r="O268" i="10"/>
  <c r="M268" i="10"/>
  <c r="N268" i="10" s="1"/>
  <c r="K268" i="10"/>
  <c r="J268" i="10"/>
  <c r="E268" i="10"/>
  <c r="D268" i="10"/>
  <c r="AH267" i="10"/>
  <c r="O267" i="10"/>
  <c r="M267" i="10"/>
  <c r="N267" i="10" s="1"/>
  <c r="K267" i="10"/>
  <c r="J267" i="10"/>
  <c r="E267" i="10"/>
  <c r="D267" i="10"/>
  <c r="AH266" i="10"/>
  <c r="O266" i="10"/>
  <c r="M266" i="10"/>
  <c r="N266" i="10" s="1"/>
  <c r="K266" i="10"/>
  <c r="J266" i="10"/>
  <c r="E266" i="10"/>
  <c r="D266" i="10"/>
  <c r="AH265" i="10"/>
  <c r="O265" i="10"/>
  <c r="M265" i="10"/>
  <c r="N265" i="10" s="1"/>
  <c r="K265" i="10"/>
  <c r="J265" i="10"/>
  <c r="E265" i="10"/>
  <c r="D265" i="10"/>
  <c r="AH264" i="10"/>
  <c r="O264" i="10"/>
  <c r="N264" i="10"/>
  <c r="M264" i="10"/>
  <c r="K264" i="10"/>
  <c r="J264" i="10"/>
  <c r="E264" i="10"/>
  <c r="D264" i="10"/>
  <c r="AH263" i="10"/>
  <c r="O263" i="10"/>
  <c r="M263" i="10"/>
  <c r="N263" i="10" s="1"/>
  <c r="K263" i="10"/>
  <c r="J263" i="10"/>
  <c r="E263" i="10"/>
  <c r="D263" i="10"/>
  <c r="AH262" i="10"/>
  <c r="O262" i="10"/>
  <c r="M262" i="10"/>
  <c r="N262" i="10" s="1"/>
  <c r="K262" i="10"/>
  <c r="J262" i="10"/>
  <c r="E262" i="10"/>
  <c r="D262" i="10"/>
  <c r="AH261" i="10"/>
  <c r="O261" i="10"/>
  <c r="N261" i="10"/>
  <c r="M261" i="10"/>
  <c r="K261" i="10"/>
  <c r="J261" i="10"/>
  <c r="E261" i="10"/>
  <c r="D261" i="10"/>
  <c r="AH260" i="10"/>
  <c r="O260" i="10"/>
  <c r="M260" i="10"/>
  <c r="N260" i="10" s="1"/>
  <c r="K260" i="10"/>
  <c r="J260" i="10"/>
  <c r="E260" i="10"/>
  <c r="D260" i="10"/>
  <c r="AH259" i="10"/>
  <c r="O259" i="10"/>
  <c r="M259" i="10"/>
  <c r="N259" i="10" s="1"/>
  <c r="K259" i="10"/>
  <c r="J259" i="10"/>
  <c r="E259" i="10"/>
  <c r="D259" i="10"/>
  <c r="AH258" i="10"/>
  <c r="O258" i="10"/>
  <c r="N258" i="10"/>
  <c r="M258" i="10"/>
  <c r="K258" i="10"/>
  <c r="J258" i="10"/>
  <c r="E258" i="10"/>
  <c r="D258" i="10"/>
  <c r="AH257" i="10"/>
  <c r="O257" i="10"/>
  <c r="M257" i="10"/>
  <c r="N257" i="10" s="1"/>
  <c r="K257" i="10"/>
  <c r="J257" i="10"/>
  <c r="E257" i="10"/>
  <c r="D257" i="10"/>
  <c r="AH256" i="10"/>
  <c r="O256" i="10"/>
  <c r="M256" i="10"/>
  <c r="N256" i="10" s="1"/>
  <c r="K256" i="10"/>
  <c r="J256" i="10"/>
  <c r="E256" i="10"/>
  <c r="D256" i="10"/>
  <c r="AH255" i="10"/>
  <c r="O255" i="10"/>
  <c r="N255" i="10"/>
  <c r="M255" i="10"/>
  <c r="K255" i="10"/>
  <c r="J255" i="10"/>
  <c r="E255" i="10"/>
  <c r="D255" i="10"/>
  <c r="AH254" i="10"/>
  <c r="O254" i="10"/>
  <c r="M254" i="10"/>
  <c r="N254" i="10" s="1"/>
  <c r="K254" i="10"/>
  <c r="J254" i="10"/>
  <c r="E254" i="10"/>
  <c r="D254" i="10"/>
  <c r="AH253" i="10"/>
  <c r="O253" i="10"/>
  <c r="N253" i="10"/>
  <c r="M253" i="10"/>
  <c r="K253" i="10"/>
  <c r="J253" i="10"/>
  <c r="E253" i="10"/>
  <c r="D253" i="10"/>
  <c r="AH252" i="10"/>
  <c r="O252" i="10"/>
  <c r="N252" i="10"/>
  <c r="M252" i="10"/>
  <c r="K252" i="10"/>
  <c r="J252" i="10"/>
  <c r="E252" i="10"/>
  <c r="D252" i="10"/>
  <c r="AH251" i="10"/>
  <c r="O251" i="10"/>
  <c r="M251" i="10"/>
  <c r="N251" i="10" s="1"/>
  <c r="K251" i="10"/>
  <c r="J251" i="10"/>
  <c r="E251" i="10"/>
  <c r="D251" i="10"/>
  <c r="AH250" i="10"/>
  <c r="O250" i="10"/>
  <c r="N250" i="10"/>
  <c r="M250" i="10"/>
  <c r="K250" i="10"/>
  <c r="J250" i="10"/>
  <c r="E250" i="10"/>
  <c r="D250" i="10"/>
  <c r="AH249" i="10"/>
  <c r="O249" i="10"/>
  <c r="M249" i="10"/>
  <c r="N249" i="10" s="1"/>
  <c r="K249" i="10"/>
  <c r="J249" i="10"/>
  <c r="E249" i="10"/>
  <c r="D249" i="10"/>
  <c r="AH248" i="10"/>
  <c r="O248" i="10"/>
  <c r="N248" i="10"/>
  <c r="M248" i="10"/>
  <c r="K248" i="10"/>
  <c r="J248" i="10"/>
  <c r="E248" i="10"/>
  <c r="D248" i="10"/>
  <c r="AH247" i="10"/>
  <c r="O247" i="10"/>
  <c r="M247" i="10"/>
  <c r="N247" i="10" s="1"/>
  <c r="K247" i="10"/>
  <c r="J247" i="10"/>
  <c r="E247" i="10"/>
  <c r="D247" i="10"/>
  <c r="AH246" i="10"/>
  <c r="O246" i="10"/>
  <c r="M246" i="10"/>
  <c r="N246" i="10" s="1"/>
  <c r="K246" i="10"/>
  <c r="J246" i="10"/>
  <c r="E246" i="10"/>
  <c r="D246" i="10"/>
  <c r="AH245" i="10"/>
  <c r="O245" i="10"/>
  <c r="M245" i="10"/>
  <c r="N245" i="10" s="1"/>
  <c r="K245" i="10"/>
  <c r="J245" i="10"/>
  <c r="E245" i="10"/>
  <c r="D245" i="10"/>
  <c r="AH244" i="10"/>
  <c r="O244" i="10"/>
  <c r="M244" i="10"/>
  <c r="N244" i="10" s="1"/>
  <c r="K244" i="10"/>
  <c r="J244" i="10"/>
  <c r="E244" i="10"/>
  <c r="D244" i="10"/>
  <c r="AH243" i="10"/>
  <c r="O243" i="10"/>
  <c r="N243" i="10"/>
  <c r="M243" i="10"/>
  <c r="K243" i="10"/>
  <c r="J243" i="10"/>
  <c r="E243" i="10"/>
  <c r="D243" i="10"/>
  <c r="AH242" i="10"/>
  <c r="O242" i="10"/>
  <c r="N242" i="10"/>
  <c r="M242" i="10"/>
  <c r="K242" i="10"/>
  <c r="J242" i="10"/>
  <c r="E242" i="10"/>
  <c r="D242" i="10"/>
  <c r="AH241" i="10"/>
  <c r="O241" i="10"/>
  <c r="M241" i="10"/>
  <c r="N241" i="10" s="1"/>
  <c r="K241" i="10"/>
  <c r="J241" i="10"/>
  <c r="E241" i="10"/>
  <c r="D241" i="10"/>
  <c r="AH240" i="10"/>
  <c r="O240" i="10"/>
  <c r="M240" i="10"/>
  <c r="N240" i="10" s="1"/>
  <c r="K240" i="10"/>
  <c r="J240" i="10"/>
  <c r="E240" i="10"/>
  <c r="D240" i="10"/>
  <c r="AH239" i="10"/>
  <c r="O239" i="10"/>
  <c r="M239" i="10"/>
  <c r="N239" i="10" s="1"/>
  <c r="K239" i="10"/>
  <c r="J239" i="10"/>
  <c r="E239" i="10"/>
  <c r="D239" i="10"/>
  <c r="AH238" i="10"/>
  <c r="O238" i="10"/>
  <c r="M238" i="10"/>
  <c r="N238" i="10" s="1"/>
  <c r="K238" i="10"/>
  <c r="J238" i="10"/>
  <c r="E238" i="10"/>
  <c r="D238" i="10"/>
  <c r="AH237" i="10"/>
  <c r="O237" i="10"/>
  <c r="M237" i="10"/>
  <c r="N237" i="10" s="1"/>
  <c r="K237" i="10"/>
  <c r="J237" i="10"/>
  <c r="E237" i="10"/>
  <c r="D237" i="10"/>
  <c r="AH236" i="10"/>
  <c r="O236" i="10"/>
  <c r="M236" i="10"/>
  <c r="N236" i="10" s="1"/>
  <c r="K236" i="10"/>
  <c r="J236" i="10"/>
  <c r="E236" i="10"/>
  <c r="D236" i="10"/>
  <c r="AH235" i="10"/>
  <c r="O235" i="10"/>
  <c r="N235" i="10"/>
  <c r="M235" i="10"/>
  <c r="K235" i="10"/>
  <c r="J235" i="10"/>
  <c r="E235" i="10"/>
  <c r="D235" i="10"/>
  <c r="AH234" i="10"/>
  <c r="O234" i="10"/>
  <c r="N234" i="10"/>
  <c r="M234" i="10"/>
  <c r="K234" i="10"/>
  <c r="J234" i="10"/>
  <c r="E234" i="10"/>
  <c r="D234" i="10"/>
  <c r="AH233" i="10"/>
  <c r="O233" i="10"/>
  <c r="M233" i="10"/>
  <c r="N233" i="10" s="1"/>
  <c r="K233" i="10"/>
  <c r="J233" i="10"/>
  <c r="E233" i="10"/>
  <c r="D233" i="10"/>
  <c r="AH232" i="10"/>
  <c r="O232" i="10"/>
  <c r="M232" i="10"/>
  <c r="N232" i="10" s="1"/>
  <c r="K232" i="10"/>
  <c r="J232" i="10"/>
  <c r="E232" i="10"/>
  <c r="D232" i="10"/>
  <c r="AH231" i="10"/>
  <c r="O231" i="10"/>
  <c r="M231" i="10"/>
  <c r="N231" i="10" s="1"/>
  <c r="K231" i="10"/>
  <c r="J231" i="10"/>
  <c r="E231" i="10"/>
  <c r="D231" i="10"/>
  <c r="AH230" i="10"/>
  <c r="O230" i="10"/>
  <c r="M230" i="10"/>
  <c r="N230" i="10" s="1"/>
  <c r="K230" i="10"/>
  <c r="J230" i="10"/>
  <c r="E230" i="10"/>
  <c r="D230" i="10"/>
  <c r="AH229" i="10"/>
  <c r="O229" i="10"/>
  <c r="M229" i="10"/>
  <c r="N229" i="10" s="1"/>
  <c r="K229" i="10"/>
  <c r="J229" i="10"/>
  <c r="E229" i="10"/>
  <c r="D229" i="10"/>
  <c r="AH228" i="10"/>
  <c r="O228" i="10"/>
  <c r="M228" i="10"/>
  <c r="N228" i="10" s="1"/>
  <c r="K228" i="10"/>
  <c r="J228" i="10"/>
  <c r="E228" i="10"/>
  <c r="D228" i="10"/>
  <c r="AH227" i="10"/>
  <c r="O227" i="10"/>
  <c r="N227" i="10"/>
  <c r="M227" i="10"/>
  <c r="K227" i="10"/>
  <c r="J227" i="10"/>
  <c r="E227" i="10"/>
  <c r="D227" i="10"/>
  <c r="AH226" i="10"/>
  <c r="O226" i="10"/>
  <c r="N226" i="10"/>
  <c r="M226" i="10"/>
  <c r="K226" i="10"/>
  <c r="J226" i="10"/>
  <c r="E226" i="10"/>
  <c r="D226" i="10"/>
  <c r="AH225" i="10"/>
  <c r="O225" i="10"/>
  <c r="M225" i="10"/>
  <c r="N225" i="10" s="1"/>
  <c r="K225" i="10"/>
  <c r="J225" i="10"/>
  <c r="E225" i="10"/>
  <c r="D225" i="10"/>
  <c r="AH224" i="10"/>
  <c r="O224" i="10"/>
  <c r="M224" i="10"/>
  <c r="N224" i="10" s="1"/>
  <c r="K224" i="10"/>
  <c r="J224" i="10"/>
  <c r="E224" i="10"/>
  <c r="D224" i="10"/>
  <c r="AH223" i="10"/>
  <c r="O223" i="10"/>
  <c r="M223" i="10"/>
  <c r="N223" i="10" s="1"/>
  <c r="K223" i="10"/>
  <c r="J223" i="10"/>
  <c r="E223" i="10"/>
  <c r="D223" i="10"/>
  <c r="AH222" i="10"/>
  <c r="O222" i="10"/>
  <c r="M222" i="10"/>
  <c r="N222" i="10" s="1"/>
  <c r="K222" i="10"/>
  <c r="J222" i="10"/>
  <c r="E222" i="10"/>
  <c r="D222" i="10"/>
  <c r="AH221" i="10"/>
  <c r="O221" i="10"/>
  <c r="M221" i="10"/>
  <c r="N221" i="10" s="1"/>
  <c r="K221" i="10"/>
  <c r="J221" i="10"/>
  <c r="E221" i="10"/>
  <c r="D221" i="10"/>
  <c r="AH220" i="10"/>
  <c r="O220" i="10"/>
  <c r="N220" i="10"/>
  <c r="M220" i="10"/>
  <c r="K220" i="10"/>
  <c r="J220" i="10"/>
  <c r="E220" i="10"/>
  <c r="D220" i="10"/>
  <c r="AH219" i="10"/>
  <c r="O219" i="10"/>
  <c r="N219" i="10"/>
  <c r="M219" i="10"/>
  <c r="K219" i="10"/>
  <c r="J219" i="10"/>
  <c r="E219" i="10"/>
  <c r="D219" i="10"/>
  <c r="AH218" i="10"/>
  <c r="O218" i="10"/>
  <c r="N218" i="10"/>
  <c r="M218" i="10"/>
  <c r="K218" i="10"/>
  <c r="J218" i="10"/>
  <c r="E218" i="10"/>
  <c r="D218" i="10"/>
  <c r="AH217" i="10"/>
  <c r="O217" i="10"/>
  <c r="N217" i="10"/>
  <c r="M217" i="10"/>
  <c r="K217" i="10"/>
  <c r="J217" i="10"/>
  <c r="E217" i="10"/>
  <c r="D217" i="10"/>
  <c r="AH216" i="10"/>
  <c r="O216" i="10"/>
  <c r="M216" i="10"/>
  <c r="N216" i="10" s="1"/>
  <c r="K216" i="10"/>
  <c r="J216" i="10"/>
  <c r="E216" i="10"/>
  <c r="D216" i="10"/>
  <c r="AH215" i="10"/>
  <c r="O215" i="10"/>
  <c r="M215" i="10"/>
  <c r="N215" i="10" s="1"/>
  <c r="K215" i="10"/>
  <c r="J215" i="10"/>
  <c r="E215" i="10"/>
  <c r="D215" i="10"/>
  <c r="AH214" i="10"/>
  <c r="O214" i="10"/>
  <c r="M214" i="10"/>
  <c r="N214" i="10" s="1"/>
  <c r="K214" i="10"/>
  <c r="J214" i="10"/>
  <c r="E214" i="10"/>
  <c r="D214" i="10"/>
  <c r="AH213" i="10"/>
  <c r="O213" i="10"/>
  <c r="M213" i="10"/>
  <c r="N213" i="10" s="1"/>
  <c r="K213" i="10"/>
  <c r="J213" i="10"/>
  <c r="E213" i="10"/>
  <c r="D213" i="10"/>
  <c r="AH212" i="10"/>
  <c r="O212" i="10"/>
  <c r="N212" i="10"/>
  <c r="M212" i="10"/>
  <c r="K212" i="10"/>
  <c r="J212" i="10"/>
  <c r="E212" i="10"/>
  <c r="D212" i="10"/>
  <c r="AH211" i="10"/>
  <c r="O211" i="10"/>
  <c r="N211" i="10"/>
  <c r="M211" i="10"/>
  <c r="K211" i="10"/>
  <c r="J211" i="10"/>
  <c r="E211" i="10"/>
  <c r="D211" i="10"/>
  <c r="AH210" i="10"/>
  <c r="O210" i="10"/>
  <c r="N210" i="10"/>
  <c r="M210" i="10"/>
  <c r="K210" i="10"/>
  <c r="J210" i="10"/>
  <c r="E210" i="10"/>
  <c r="D210" i="10"/>
  <c r="AH209" i="10"/>
  <c r="O209" i="10"/>
  <c r="N209" i="10"/>
  <c r="M209" i="10"/>
  <c r="K209" i="10"/>
  <c r="J209" i="10"/>
  <c r="E209" i="10"/>
  <c r="D209" i="10"/>
  <c r="AH208" i="10"/>
  <c r="O208" i="10"/>
  <c r="M208" i="10"/>
  <c r="N208" i="10" s="1"/>
  <c r="K208" i="10"/>
  <c r="J208" i="10"/>
  <c r="E208" i="10"/>
  <c r="D208" i="10"/>
  <c r="AH207" i="10"/>
  <c r="O207" i="10"/>
  <c r="N207" i="10"/>
  <c r="M207" i="10"/>
  <c r="K207" i="10"/>
  <c r="J207" i="10"/>
  <c r="E207" i="10"/>
  <c r="D207" i="10"/>
  <c r="AH206" i="10"/>
  <c r="O206" i="10"/>
  <c r="M206" i="10"/>
  <c r="N206" i="10" s="1"/>
  <c r="K206" i="10"/>
  <c r="J206" i="10"/>
  <c r="E206" i="10"/>
  <c r="D206" i="10"/>
  <c r="AH205" i="10"/>
  <c r="O205" i="10"/>
  <c r="N205" i="10"/>
  <c r="M205" i="10"/>
  <c r="K205" i="10"/>
  <c r="J205" i="10"/>
  <c r="E205" i="10"/>
  <c r="D205" i="10"/>
  <c r="AH204" i="10"/>
  <c r="O204" i="10"/>
  <c r="N204" i="10"/>
  <c r="M204" i="10"/>
  <c r="K204" i="10"/>
  <c r="J204" i="10"/>
  <c r="E204" i="10"/>
  <c r="D204" i="10"/>
  <c r="AH203" i="10"/>
  <c r="O203" i="10"/>
  <c r="M203" i="10"/>
  <c r="N203" i="10" s="1"/>
  <c r="K203" i="10"/>
  <c r="J203" i="10"/>
  <c r="E203" i="10"/>
  <c r="D203" i="10"/>
  <c r="AH202" i="10"/>
  <c r="O202" i="10"/>
  <c r="M202" i="10"/>
  <c r="N202" i="10" s="1"/>
  <c r="K202" i="10"/>
  <c r="J202" i="10"/>
  <c r="E202" i="10"/>
  <c r="D202" i="10"/>
  <c r="AH201" i="10"/>
  <c r="O201" i="10"/>
  <c r="N201" i="10"/>
  <c r="M201" i="10"/>
  <c r="K201" i="10"/>
  <c r="J201" i="10"/>
  <c r="E201" i="10"/>
  <c r="D201" i="10"/>
  <c r="AH200" i="10"/>
  <c r="O200" i="10"/>
  <c r="M200" i="10"/>
  <c r="N200" i="10" s="1"/>
  <c r="K200" i="10"/>
  <c r="J200" i="10"/>
  <c r="E200" i="10"/>
  <c r="D200" i="10"/>
  <c r="AH199" i="10"/>
  <c r="O199" i="10"/>
  <c r="M199" i="10"/>
  <c r="N199" i="10" s="1"/>
  <c r="K199" i="10"/>
  <c r="J199" i="10"/>
  <c r="E199" i="10"/>
  <c r="D199" i="10"/>
  <c r="AH198" i="10"/>
  <c r="O198" i="10"/>
  <c r="M198" i="10"/>
  <c r="N198" i="10" s="1"/>
  <c r="K198" i="10"/>
  <c r="J198" i="10"/>
  <c r="E198" i="10"/>
  <c r="D198" i="10"/>
  <c r="AH197" i="10"/>
  <c r="O197" i="10"/>
  <c r="M197" i="10"/>
  <c r="N197" i="10" s="1"/>
  <c r="K197" i="10"/>
  <c r="J197" i="10"/>
  <c r="E197" i="10"/>
  <c r="D197" i="10"/>
  <c r="AH196" i="10"/>
  <c r="O196" i="10"/>
  <c r="N196" i="10"/>
  <c r="M196" i="10"/>
  <c r="K196" i="10"/>
  <c r="J196" i="10"/>
  <c r="E196" i="10"/>
  <c r="D196" i="10"/>
  <c r="AH195" i="10"/>
  <c r="O195" i="10"/>
  <c r="M195" i="10"/>
  <c r="N195" i="10" s="1"/>
  <c r="K195" i="10"/>
  <c r="J195" i="10"/>
  <c r="E195" i="10"/>
  <c r="D195" i="10"/>
  <c r="AH194" i="10"/>
  <c r="O194" i="10"/>
  <c r="M194" i="10"/>
  <c r="N194" i="10" s="1"/>
  <c r="K194" i="10"/>
  <c r="J194" i="10"/>
  <c r="E194" i="10"/>
  <c r="D194" i="10"/>
  <c r="AH193" i="10"/>
  <c r="O193" i="10"/>
  <c r="N193" i="10"/>
  <c r="M193" i="10"/>
  <c r="K193" i="10"/>
  <c r="J193" i="10"/>
  <c r="E193" i="10"/>
  <c r="D193" i="10"/>
  <c r="AH192" i="10"/>
  <c r="O192" i="10"/>
  <c r="M192" i="10"/>
  <c r="N192" i="10" s="1"/>
  <c r="K192" i="10"/>
  <c r="J192" i="10"/>
  <c r="E192" i="10"/>
  <c r="D192" i="10"/>
  <c r="AH191" i="10"/>
  <c r="O191" i="10"/>
  <c r="M191" i="10"/>
  <c r="N191" i="10" s="1"/>
  <c r="K191" i="10"/>
  <c r="J191" i="10"/>
  <c r="E191" i="10"/>
  <c r="D191" i="10"/>
  <c r="AH190" i="10"/>
  <c r="O190" i="10"/>
  <c r="M190" i="10"/>
  <c r="N190" i="10" s="1"/>
  <c r="K190" i="10"/>
  <c r="J190" i="10"/>
  <c r="E190" i="10"/>
  <c r="D190" i="10"/>
  <c r="AH189" i="10"/>
  <c r="O189" i="10"/>
  <c r="M189" i="10"/>
  <c r="N189" i="10" s="1"/>
  <c r="K189" i="10"/>
  <c r="J189" i="10"/>
  <c r="E189" i="10"/>
  <c r="D189" i="10"/>
  <c r="AH188" i="10"/>
  <c r="O188" i="10"/>
  <c r="N188" i="10"/>
  <c r="M188" i="10"/>
  <c r="K188" i="10"/>
  <c r="J188" i="10"/>
  <c r="E188" i="10"/>
  <c r="D188" i="10"/>
  <c r="AH187" i="10"/>
  <c r="O187" i="10"/>
  <c r="N187" i="10"/>
  <c r="M187" i="10"/>
  <c r="K187" i="10"/>
  <c r="J187" i="10"/>
  <c r="E187" i="10"/>
  <c r="D187" i="10"/>
  <c r="AH186" i="10"/>
  <c r="O186" i="10"/>
  <c r="N186" i="10"/>
  <c r="M186" i="10"/>
  <c r="K186" i="10"/>
  <c r="J186" i="10"/>
  <c r="E186" i="10"/>
  <c r="D186" i="10"/>
  <c r="AH185" i="10"/>
  <c r="O185" i="10"/>
  <c r="N185" i="10"/>
  <c r="M185" i="10"/>
  <c r="K185" i="10"/>
  <c r="J185" i="10"/>
  <c r="E185" i="10"/>
  <c r="D185" i="10"/>
  <c r="AH184" i="10"/>
  <c r="O184" i="10"/>
  <c r="M184" i="10"/>
  <c r="N184" i="10" s="1"/>
  <c r="K184" i="10"/>
  <c r="J184" i="10"/>
  <c r="E184" i="10"/>
  <c r="D184" i="10"/>
  <c r="AH183" i="10"/>
  <c r="O183" i="10"/>
  <c r="M183" i="10"/>
  <c r="N183" i="10" s="1"/>
  <c r="K183" i="10"/>
  <c r="J183" i="10"/>
  <c r="E183" i="10"/>
  <c r="D183" i="10"/>
  <c r="AH182" i="10"/>
  <c r="O182" i="10"/>
  <c r="M182" i="10"/>
  <c r="N182" i="10" s="1"/>
  <c r="K182" i="10"/>
  <c r="J182" i="10"/>
  <c r="E182" i="10"/>
  <c r="D182" i="10"/>
  <c r="AH181" i="10"/>
  <c r="O181" i="10"/>
  <c r="M181" i="10"/>
  <c r="N181" i="10" s="1"/>
  <c r="K181" i="10"/>
  <c r="J181" i="10"/>
  <c r="E181" i="10"/>
  <c r="D181" i="10"/>
  <c r="AH180" i="10"/>
  <c r="O180" i="10"/>
  <c r="N180" i="10"/>
  <c r="M180" i="10"/>
  <c r="K180" i="10"/>
  <c r="J180" i="10"/>
  <c r="E180" i="10"/>
  <c r="D180" i="10"/>
  <c r="AH179" i="10"/>
  <c r="O179" i="10"/>
  <c r="N179" i="10"/>
  <c r="M179" i="10"/>
  <c r="K179" i="10"/>
  <c r="J179" i="10"/>
  <c r="E179" i="10"/>
  <c r="D179" i="10"/>
  <c r="AH178" i="10"/>
  <c r="O178" i="10"/>
  <c r="N178" i="10"/>
  <c r="M178" i="10"/>
  <c r="K178" i="10"/>
  <c r="J178" i="10"/>
  <c r="E178" i="10"/>
  <c r="D178" i="10"/>
  <c r="AH177" i="10"/>
  <c r="O177" i="10"/>
  <c r="N177" i="10"/>
  <c r="M177" i="10"/>
  <c r="K177" i="10"/>
  <c r="J177" i="10"/>
  <c r="E177" i="10"/>
  <c r="D177" i="10"/>
  <c r="AH176" i="10"/>
  <c r="O176" i="10"/>
  <c r="M176" i="10"/>
  <c r="N176" i="10" s="1"/>
  <c r="K176" i="10"/>
  <c r="J176" i="10"/>
  <c r="E176" i="10"/>
  <c r="D176" i="10"/>
  <c r="AH175" i="10"/>
  <c r="O175" i="10"/>
  <c r="M175" i="10"/>
  <c r="N175" i="10" s="1"/>
  <c r="K175" i="10"/>
  <c r="J175" i="10"/>
  <c r="E175" i="10"/>
  <c r="D175" i="10"/>
  <c r="AH174" i="10"/>
  <c r="O174" i="10"/>
  <c r="M174" i="10"/>
  <c r="N174" i="10" s="1"/>
  <c r="K174" i="10"/>
  <c r="J174" i="10"/>
  <c r="E174" i="10"/>
  <c r="D174" i="10"/>
  <c r="AH173" i="10"/>
  <c r="O173" i="10"/>
  <c r="M173" i="10"/>
  <c r="N173" i="10" s="1"/>
  <c r="K173" i="10"/>
  <c r="J173" i="10"/>
  <c r="E173" i="10"/>
  <c r="D173" i="10"/>
  <c r="AH172" i="10"/>
  <c r="O172" i="10"/>
  <c r="N172" i="10"/>
  <c r="M172" i="10"/>
  <c r="K172" i="10"/>
  <c r="J172" i="10"/>
  <c r="E172" i="10"/>
  <c r="D172" i="10"/>
  <c r="AH171" i="10"/>
  <c r="O171" i="10"/>
  <c r="N171" i="10"/>
  <c r="M171" i="10"/>
  <c r="K171" i="10"/>
  <c r="J171" i="10"/>
  <c r="E171" i="10"/>
  <c r="D171" i="10"/>
  <c r="AH170" i="10"/>
  <c r="O170" i="10"/>
  <c r="M170" i="10"/>
  <c r="N170" i="10" s="1"/>
  <c r="K170" i="10"/>
  <c r="J170" i="10"/>
  <c r="E170" i="10"/>
  <c r="D170" i="10"/>
  <c r="AH169" i="10"/>
  <c r="O169" i="10"/>
  <c r="N169" i="10"/>
  <c r="M169" i="10"/>
  <c r="K169" i="10"/>
  <c r="J169" i="10"/>
  <c r="E169" i="10"/>
  <c r="D169" i="10"/>
  <c r="AH168" i="10"/>
  <c r="O168" i="10"/>
  <c r="M168" i="10"/>
  <c r="N168" i="10" s="1"/>
  <c r="K168" i="10"/>
  <c r="J168" i="10"/>
  <c r="E168" i="10"/>
  <c r="D168" i="10"/>
  <c r="AH167" i="10"/>
  <c r="O167" i="10"/>
  <c r="M167" i="10"/>
  <c r="N167" i="10" s="1"/>
  <c r="K167" i="10"/>
  <c r="J167" i="10"/>
  <c r="E167" i="10"/>
  <c r="D167" i="10"/>
  <c r="AH166" i="10"/>
  <c r="O166" i="10"/>
  <c r="M166" i="10"/>
  <c r="N166" i="10" s="1"/>
  <c r="K166" i="10"/>
  <c r="J166" i="10"/>
  <c r="E166" i="10"/>
  <c r="D166" i="10"/>
  <c r="AH165" i="10"/>
  <c r="O165" i="10"/>
  <c r="M165" i="10"/>
  <c r="N165" i="10" s="1"/>
  <c r="K165" i="10"/>
  <c r="J165" i="10"/>
  <c r="E165" i="10"/>
  <c r="D165" i="10"/>
  <c r="AH164" i="10"/>
  <c r="O164" i="10"/>
  <c r="N164" i="10"/>
  <c r="M164" i="10"/>
  <c r="K164" i="10"/>
  <c r="J164" i="10"/>
  <c r="E164" i="10"/>
  <c r="D164" i="10"/>
  <c r="AH163" i="10"/>
  <c r="O163" i="10"/>
  <c r="N163" i="10"/>
  <c r="M163" i="10"/>
  <c r="K163" i="10"/>
  <c r="J163" i="10"/>
  <c r="E163" i="10"/>
  <c r="D163" i="10"/>
  <c r="AH162" i="10"/>
  <c r="O162" i="10"/>
  <c r="M162" i="10"/>
  <c r="N162" i="10" s="1"/>
  <c r="K162" i="10"/>
  <c r="J162" i="10"/>
  <c r="E162" i="10"/>
  <c r="D162" i="10"/>
  <c r="AH161" i="10"/>
  <c r="O161" i="10"/>
  <c r="M161" i="10"/>
  <c r="N161" i="10" s="1"/>
  <c r="K161" i="10"/>
  <c r="J161" i="10"/>
  <c r="E161" i="10"/>
  <c r="D161" i="10"/>
  <c r="AH160" i="10"/>
  <c r="O160" i="10"/>
  <c r="M160" i="10"/>
  <c r="N160" i="10" s="1"/>
  <c r="K160" i="10"/>
  <c r="J160" i="10"/>
  <c r="E160" i="10"/>
  <c r="D160" i="10"/>
  <c r="AH159" i="10"/>
  <c r="O159" i="10"/>
  <c r="M159" i="10"/>
  <c r="N159" i="10" s="1"/>
  <c r="K159" i="10"/>
  <c r="J159" i="10"/>
  <c r="E159" i="10"/>
  <c r="D159" i="10"/>
  <c r="AH158" i="10"/>
  <c r="O158" i="10"/>
  <c r="M158" i="10"/>
  <c r="N158" i="10" s="1"/>
  <c r="K158" i="10"/>
  <c r="J158" i="10"/>
  <c r="E158" i="10"/>
  <c r="D158" i="10"/>
  <c r="AH157" i="10"/>
  <c r="O157" i="10"/>
  <c r="M157" i="10"/>
  <c r="N157" i="10" s="1"/>
  <c r="K157" i="10"/>
  <c r="J157" i="10"/>
  <c r="E157" i="10"/>
  <c r="D157" i="10"/>
  <c r="AH156" i="10"/>
  <c r="O156" i="10"/>
  <c r="N156" i="10"/>
  <c r="M156" i="10"/>
  <c r="K156" i="10"/>
  <c r="J156" i="10"/>
  <c r="E156" i="10"/>
  <c r="D156" i="10"/>
  <c r="AH155" i="10"/>
  <c r="O155" i="10"/>
  <c r="N155" i="10"/>
  <c r="M155" i="10"/>
  <c r="K155" i="10"/>
  <c r="J155" i="10"/>
  <c r="E155" i="10"/>
  <c r="D155" i="10"/>
  <c r="AH154" i="10"/>
  <c r="O154" i="10"/>
  <c r="N154" i="10"/>
  <c r="M154" i="10"/>
  <c r="K154" i="10"/>
  <c r="J154" i="10"/>
  <c r="E154" i="10"/>
  <c r="D154" i="10"/>
  <c r="AH153" i="10"/>
  <c r="O153" i="10"/>
  <c r="N153" i="10"/>
  <c r="M153" i="10"/>
  <c r="K153" i="10"/>
  <c r="J153" i="10"/>
  <c r="E153" i="10"/>
  <c r="D153" i="10"/>
  <c r="AH152" i="10"/>
  <c r="O152" i="10"/>
  <c r="N152" i="10"/>
  <c r="M152" i="10"/>
  <c r="K152" i="10"/>
  <c r="J152" i="10"/>
  <c r="E152" i="10"/>
  <c r="D152" i="10"/>
  <c r="AH151" i="10"/>
  <c r="O151" i="10"/>
  <c r="M151" i="10"/>
  <c r="N151" i="10" s="1"/>
  <c r="K151" i="10"/>
  <c r="J151" i="10"/>
  <c r="E151" i="10"/>
  <c r="D151" i="10"/>
  <c r="AH150" i="10"/>
  <c r="O150" i="10"/>
  <c r="M150" i="10"/>
  <c r="N150" i="10" s="1"/>
  <c r="K150" i="10"/>
  <c r="J150" i="10"/>
  <c r="E150" i="10"/>
  <c r="D150" i="10"/>
  <c r="AH149" i="10"/>
  <c r="O149" i="10"/>
  <c r="N149" i="10"/>
  <c r="M149" i="10"/>
  <c r="K149" i="10"/>
  <c r="J149" i="10"/>
  <c r="E149" i="10"/>
  <c r="D149" i="10"/>
  <c r="AH148" i="10"/>
  <c r="O148" i="10"/>
  <c r="N148" i="10"/>
  <c r="M148" i="10"/>
  <c r="K148" i="10"/>
  <c r="J148" i="10"/>
  <c r="E148" i="10"/>
  <c r="D148" i="10"/>
  <c r="AH147" i="10"/>
  <c r="O147" i="10"/>
  <c r="M147" i="10"/>
  <c r="N147" i="10" s="1"/>
  <c r="K147" i="10"/>
  <c r="J147" i="10"/>
  <c r="E147" i="10"/>
  <c r="D147" i="10"/>
  <c r="AH146" i="10"/>
  <c r="O146" i="10"/>
  <c r="M146" i="10"/>
  <c r="N146" i="10" s="1"/>
  <c r="K146" i="10"/>
  <c r="J146" i="10"/>
  <c r="E146" i="10"/>
  <c r="D146" i="10"/>
  <c r="AH145" i="10"/>
  <c r="O145" i="10"/>
  <c r="M145" i="10"/>
  <c r="N145" i="10" s="1"/>
  <c r="K145" i="10"/>
  <c r="J145" i="10"/>
  <c r="E145" i="10"/>
  <c r="D145" i="10"/>
  <c r="AH144" i="10"/>
  <c r="O144" i="10"/>
  <c r="M144" i="10"/>
  <c r="N144" i="10" s="1"/>
  <c r="K144" i="10"/>
  <c r="J144" i="10"/>
  <c r="E144" i="10"/>
  <c r="D144" i="10"/>
  <c r="AH143" i="10"/>
  <c r="O143" i="10"/>
  <c r="N143" i="10"/>
  <c r="M143" i="10"/>
  <c r="K143" i="10"/>
  <c r="J143" i="10"/>
  <c r="E143" i="10"/>
  <c r="D143" i="10"/>
  <c r="AH142" i="10"/>
  <c r="O142" i="10"/>
  <c r="M142" i="10"/>
  <c r="N142" i="10" s="1"/>
  <c r="K142" i="10"/>
  <c r="J142" i="10"/>
  <c r="E142" i="10"/>
  <c r="D142" i="10"/>
  <c r="AH141" i="10"/>
  <c r="O141" i="10"/>
  <c r="N141" i="10"/>
  <c r="M141" i="10"/>
  <c r="K141" i="10"/>
  <c r="J141" i="10"/>
  <c r="E141" i="10"/>
  <c r="D141" i="10"/>
  <c r="AH140" i="10"/>
  <c r="O140" i="10"/>
  <c r="M140" i="10"/>
  <c r="N140" i="10" s="1"/>
  <c r="K140" i="10"/>
  <c r="J140" i="10"/>
  <c r="E140" i="10"/>
  <c r="D140" i="10"/>
  <c r="AH139" i="10"/>
  <c r="O139" i="10"/>
  <c r="N139" i="10"/>
  <c r="M139" i="10"/>
  <c r="K139" i="10"/>
  <c r="J139" i="10"/>
  <c r="E139" i="10"/>
  <c r="D139" i="10"/>
  <c r="AH138" i="10"/>
  <c r="O138" i="10"/>
  <c r="M138" i="10"/>
  <c r="N138" i="10" s="1"/>
  <c r="K138" i="10"/>
  <c r="J138" i="10"/>
  <c r="E138" i="10"/>
  <c r="D138" i="10"/>
  <c r="AH137" i="10"/>
  <c r="O137" i="10"/>
  <c r="M137" i="10"/>
  <c r="N137" i="10" s="1"/>
  <c r="K137" i="10"/>
  <c r="J137" i="10"/>
  <c r="E137" i="10"/>
  <c r="D137" i="10"/>
  <c r="AH136" i="10"/>
  <c r="O136" i="10"/>
  <c r="M136" i="10"/>
  <c r="N136" i="10" s="1"/>
  <c r="K136" i="10"/>
  <c r="J136" i="10"/>
  <c r="E136" i="10"/>
  <c r="D136" i="10"/>
  <c r="AH135" i="10"/>
  <c r="O135" i="10"/>
  <c r="N135" i="10"/>
  <c r="M135" i="10"/>
  <c r="K135" i="10"/>
  <c r="J135" i="10"/>
  <c r="E135" i="10"/>
  <c r="D135" i="10"/>
  <c r="AH134" i="10"/>
  <c r="O134" i="10"/>
  <c r="M134" i="10"/>
  <c r="N134" i="10" s="1"/>
  <c r="K134" i="10"/>
  <c r="J134" i="10"/>
  <c r="E134" i="10"/>
  <c r="D134" i="10"/>
  <c r="AH133" i="10"/>
  <c r="O133" i="10"/>
  <c r="M133" i="10"/>
  <c r="N133" i="10" s="1"/>
  <c r="K133" i="10"/>
  <c r="J133" i="10"/>
  <c r="E133" i="10"/>
  <c r="D133" i="10"/>
  <c r="AH132" i="10"/>
  <c r="O132" i="10"/>
  <c r="M132" i="10"/>
  <c r="N132" i="10" s="1"/>
  <c r="K132" i="10"/>
  <c r="J132" i="10"/>
  <c r="E132" i="10"/>
  <c r="D132" i="10"/>
  <c r="AH131" i="10"/>
  <c r="O131" i="10"/>
  <c r="N131" i="10"/>
  <c r="M131" i="10"/>
  <c r="K131" i="10"/>
  <c r="J131" i="10"/>
  <c r="E131" i="10"/>
  <c r="D131" i="10"/>
  <c r="AH130" i="10"/>
  <c r="O130" i="10"/>
  <c r="M130" i="10"/>
  <c r="N130" i="10" s="1"/>
  <c r="K130" i="10"/>
  <c r="J130" i="10"/>
  <c r="E130" i="10"/>
  <c r="D130" i="10"/>
  <c r="AH129" i="10"/>
  <c r="O129" i="10"/>
  <c r="M129" i="10"/>
  <c r="N129" i="10" s="1"/>
  <c r="K129" i="10"/>
  <c r="J129" i="10"/>
  <c r="E129" i="10"/>
  <c r="D129" i="10"/>
  <c r="AH128" i="10"/>
  <c r="O128" i="10"/>
  <c r="N128" i="10"/>
  <c r="M128" i="10"/>
  <c r="K128" i="10"/>
  <c r="J128" i="10"/>
  <c r="E128" i="10"/>
  <c r="D128" i="10"/>
  <c r="AH127" i="10"/>
  <c r="O127" i="10"/>
  <c r="N127" i="10"/>
  <c r="M127" i="10"/>
  <c r="K127" i="10"/>
  <c r="J127" i="10"/>
  <c r="E127" i="10"/>
  <c r="D127" i="10"/>
  <c r="AH126" i="10"/>
  <c r="O126" i="10"/>
  <c r="M126" i="10"/>
  <c r="N126" i="10" s="1"/>
  <c r="K126" i="10"/>
  <c r="J126" i="10"/>
  <c r="E126" i="10"/>
  <c r="D126" i="10"/>
  <c r="AH125" i="10"/>
  <c r="O125" i="10"/>
  <c r="M125" i="10"/>
  <c r="N125" i="10" s="1"/>
  <c r="K125" i="10"/>
  <c r="J125" i="10"/>
  <c r="E125" i="10"/>
  <c r="D125" i="10"/>
  <c r="AH124" i="10"/>
  <c r="O124" i="10"/>
  <c r="N124" i="10"/>
  <c r="M124" i="10"/>
  <c r="K124" i="10"/>
  <c r="J124" i="10"/>
  <c r="E124" i="10"/>
  <c r="D124" i="10"/>
  <c r="AH123" i="10"/>
  <c r="O123" i="10"/>
  <c r="N123" i="10"/>
  <c r="M123" i="10"/>
  <c r="K123" i="10"/>
  <c r="J123" i="10"/>
  <c r="E123" i="10"/>
  <c r="D123" i="10"/>
  <c r="AH122" i="10"/>
  <c r="O122" i="10"/>
  <c r="N122" i="10"/>
  <c r="M122" i="10"/>
  <c r="K122" i="10"/>
  <c r="J122" i="10"/>
  <c r="E122" i="10"/>
  <c r="D122" i="10"/>
  <c r="AH121" i="10"/>
  <c r="O121" i="10"/>
  <c r="M121" i="10"/>
  <c r="N121" i="10" s="1"/>
  <c r="K121" i="10"/>
  <c r="J121" i="10"/>
  <c r="E121" i="10"/>
  <c r="D121" i="10"/>
  <c r="AH120" i="10"/>
  <c r="O120" i="10"/>
  <c r="M120" i="10"/>
  <c r="N120" i="10" s="1"/>
  <c r="K120" i="10"/>
  <c r="J120" i="10"/>
  <c r="E120" i="10"/>
  <c r="D120" i="10"/>
  <c r="AH119" i="10"/>
  <c r="O119" i="10"/>
  <c r="N119" i="10"/>
  <c r="M119" i="10"/>
  <c r="K119" i="10"/>
  <c r="J119" i="10"/>
  <c r="E119" i="10"/>
  <c r="D119" i="10"/>
  <c r="AH118" i="10"/>
  <c r="O118" i="10"/>
  <c r="M118" i="10"/>
  <c r="N118" i="10" s="1"/>
  <c r="K118" i="10"/>
  <c r="J118" i="10"/>
  <c r="E118" i="10"/>
  <c r="D118" i="10"/>
  <c r="AH117" i="10"/>
  <c r="O117" i="10"/>
  <c r="N117" i="10"/>
  <c r="M117" i="10"/>
  <c r="K117" i="10"/>
  <c r="J117" i="10"/>
  <c r="E117" i="10"/>
  <c r="D117" i="10"/>
  <c r="AH116" i="10"/>
  <c r="O116" i="10"/>
  <c r="N116" i="10"/>
  <c r="M116" i="10"/>
  <c r="K116" i="10"/>
  <c r="J116" i="10"/>
  <c r="E116" i="10"/>
  <c r="D116" i="10"/>
  <c r="AH115" i="10"/>
  <c r="O115" i="10"/>
  <c r="M115" i="10"/>
  <c r="N115" i="10" s="1"/>
  <c r="K115" i="10"/>
  <c r="J115" i="10"/>
  <c r="E115" i="10"/>
  <c r="D115" i="10"/>
  <c r="AH114" i="10"/>
  <c r="O114" i="10"/>
  <c r="N114" i="10"/>
  <c r="M114" i="10"/>
  <c r="K114" i="10"/>
  <c r="J114" i="10"/>
  <c r="E114" i="10"/>
  <c r="D114" i="10"/>
  <c r="AH113" i="10"/>
  <c r="O113" i="10"/>
  <c r="M113" i="10"/>
  <c r="N113" i="10" s="1"/>
  <c r="K113" i="10"/>
  <c r="J113" i="10"/>
  <c r="E113" i="10"/>
  <c r="D113" i="10"/>
  <c r="AH112" i="10"/>
  <c r="O112" i="10"/>
  <c r="N112" i="10"/>
  <c r="M112" i="10"/>
  <c r="K112" i="10"/>
  <c r="J112" i="10"/>
  <c r="E112" i="10"/>
  <c r="D112" i="10"/>
  <c r="AH111" i="10"/>
  <c r="O111" i="10"/>
  <c r="N111" i="10"/>
  <c r="M111" i="10"/>
  <c r="K111" i="10"/>
  <c r="J111" i="10"/>
  <c r="E111" i="10"/>
  <c r="D111" i="10"/>
  <c r="AH110" i="10"/>
  <c r="O110" i="10"/>
  <c r="M110" i="10"/>
  <c r="N110" i="10" s="1"/>
  <c r="K110" i="10"/>
  <c r="J110" i="10"/>
  <c r="E110" i="10"/>
  <c r="D110" i="10"/>
  <c r="AH109" i="10"/>
  <c r="O109" i="10"/>
  <c r="N109" i="10"/>
  <c r="M109" i="10"/>
  <c r="K109" i="10"/>
  <c r="J109" i="10"/>
  <c r="E109" i="10"/>
  <c r="D109" i="10"/>
  <c r="AH108" i="10"/>
  <c r="O108" i="10"/>
  <c r="N108" i="10"/>
  <c r="M108" i="10"/>
  <c r="K108" i="10"/>
  <c r="J108" i="10"/>
  <c r="E108" i="10"/>
  <c r="D108" i="10"/>
  <c r="AH107" i="10"/>
  <c r="O107" i="10"/>
  <c r="N107" i="10"/>
  <c r="M107" i="10"/>
  <c r="K107" i="10"/>
  <c r="J107" i="10"/>
  <c r="E107" i="10"/>
  <c r="D107" i="10"/>
  <c r="AH106" i="10"/>
  <c r="O106" i="10"/>
  <c r="N106" i="10"/>
  <c r="M106" i="10"/>
  <c r="K106" i="10"/>
  <c r="J106" i="10"/>
  <c r="E106" i="10"/>
  <c r="D106" i="10"/>
  <c r="AH105" i="10"/>
  <c r="O105" i="10"/>
  <c r="M105" i="10"/>
  <c r="N105" i="10" s="1"/>
  <c r="K105" i="10"/>
  <c r="J105" i="10"/>
  <c r="E105" i="10"/>
  <c r="D105" i="10"/>
  <c r="AH104" i="10"/>
  <c r="O104" i="10"/>
  <c r="M104" i="10"/>
  <c r="N104" i="10" s="1"/>
  <c r="K104" i="10"/>
  <c r="J104" i="10"/>
  <c r="E104" i="10"/>
  <c r="D104" i="10"/>
  <c r="AH103" i="10"/>
  <c r="O103" i="10"/>
  <c r="N103" i="10"/>
  <c r="M103" i="10"/>
  <c r="K103" i="10"/>
  <c r="J103" i="10"/>
  <c r="E103" i="10"/>
  <c r="D103" i="10"/>
  <c r="AH102" i="10"/>
  <c r="O102" i="10"/>
  <c r="M102" i="10"/>
  <c r="N102" i="10" s="1"/>
  <c r="K102" i="10"/>
  <c r="J102" i="10"/>
  <c r="E102" i="10"/>
  <c r="D102" i="10"/>
  <c r="AH101" i="10"/>
  <c r="O101" i="10"/>
  <c r="N101" i="10"/>
  <c r="M101" i="10"/>
  <c r="K101" i="10"/>
  <c r="J101" i="10"/>
  <c r="E101" i="10"/>
  <c r="D101" i="10"/>
  <c r="AH100" i="10"/>
  <c r="O100" i="10"/>
  <c r="M100" i="10"/>
  <c r="N100" i="10" s="1"/>
  <c r="K100" i="10"/>
  <c r="J100" i="10"/>
  <c r="E100" i="10"/>
  <c r="D100" i="10"/>
  <c r="AH99" i="10"/>
  <c r="O99" i="10"/>
  <c r="M99" i="10"/>
  <c r="N99" i="10" s="1"/>
  <c r="K99" i="10"/>
  <c r="J99" i="10"/>
  <c r="E99" i="10"/>
  <c r="D99" i="10"/>
  <c r="AH98" i="10"/>
  <c r="O98" i="10"/>
  <c r="N98" i="10"/>
  <c r="M98" i="10"/>
  <c r="K98" i="10"/>
  <c r="J98" i="10"/>
  <c r="E98" i="10"/>
  <c r="D98" i="10"/>
  <c r="AH97" i="10"/>
  <c r="O97" i="10"/>
  <c r="M97" i="10"/>
  <c r="N97" i="10" s="1"/>
  <c r="K97" i="10"/>
  <c r="J97" i="10"/>
  <c r="E97" i="10"/>
  <c r="D97" i="10"/>
  <c r="AH96" i="10"/>
  <c r="O96" i="10"/>
  <c r="N96" i="10"/>
  <c r="M96" i="10"/>
  <c r="K96" i="10"/>
  <c r="J96" i="10"/>
  <c r="E96" i="10"/>
  <c r="D96" i="10"/>
  <c r="AH95" i="10"/>
  <c r="O95" i="10"/>
  <c r="M95" i="10"/>
  <c r="N95" i="10" s="1"/>
  <c r="K95" i="10"/>
  <c r="J95" i="10"/>
  <c r="E95" i="10"/>
  <c r="D95" i="10"/>
  <c r="AH94" i="10"/>
  <c r="O94" i="10"/>
  <c r="M94" i="10"/>
  <c r="N94" i="10" s="1"/>
  <c r="K94" i="10"/>
  <c r="J94" i="10"/>
  <c r="E94" i="10"/>
  <c r="D94" i="10"/>
  <c r="AH93" i="10"/>
  <c r="O93" i="10"/>
  <c r="M93" i="10"/>
  <c r="N93" i="10" s="1"/>
  <c r="K93" i="10"/>
  <c r="J93" i="10"/>
  <c r="E93" i="10"/>
  <c r="D93" i="10"/>
  <c r="AH92" i="10"/>
  <c r="O92" i="10"/>
  <c r="M92" i="10"/>
  <c r="N92" i="10" s="1"/>
  <c r="K92" i="10"/>
  <c r="J92" i="10"/>
  <c r="E92" i="10"/>
  <c r="D92" i="10"/>
  <c r="AH91" i="10"/>
  <c r="O91" i="10"/>
  <c r="N91" i="10"/>
  <c r="M91" i="10"/>
  <c r="K91" i="10"/>
  <c r="J91" i="10"/>
  <c r="E91" i="10"/>
  <c r="D91" i="10"/>
  <c r="AH90" i="10"/>
  <c r="O90" i="10"/>
  <c r="M90" i="10"/>
  <c r="N90" i="10" s="1"/>
  <c r="K90" i="10"/>
  <c r="J90" i="10"/>
  <c r="E90" i="10"/>
  <c r="D90" i="10"/>
  <c r="AH89" i="10"/>
  <c r="O89" i="10"/>
  <c r="N89" i="10"/>
  <c r="M89" i="10"/>
  <c r="K89" i="10"/>
  <c r="J89" i="10"/>
  <c r="E89" i="10"/>
  <c r="D89" i="10"/>
  <c r="AH88" i="10"/>
  <c r="O88" i="10"/>
  <c r="N88" i="10"/>
  <c r="M88" i="10"/>
  <c r="K88" i="10"/>
  <c r="J88" i="10"/>
  <c r="E88" i="10"/>
  <c r="D88" i="10"/>
  <c r="AH87" i="10"/>
  <c r="O87" i="10"/>
  <c r="M87" i="10"/>
  <c r="N87" i="10" s="1"/>
  <c r="K87" i="10"/>
  <c r="J87" i="10"/>
  <c r="E87" i="10"/>
  <c r="D87" i="10"/>
  <c r="AH86" i="10"/>
  <c r="O86" i="10"/>
  <c r="M86" i="10"/>
  <c r="N86" i="10" s="1"/>
  <c r="K86" i="10"/>
  <c r="J86" i="10"/>
  <c r="E86" i="10"/>
  <c r="D86" i="10"/>
  <c r="AH85" i="10"/>
  <c r="O85" i="10"/>
  <c r="M85" i="10"/>
  <c r="N85" i="10" s="1"/>
  <c r="K85" i="10"/>
  <c r="J85" i="10"/>
  <c r="E85" i="10"/>
  <c r="D85" i="10"/>
  <c r="AH84" i="10"/>
  <c r="O84" i="10"/>
  <c r="M84" i="10"/>
  <c r="N84" i="10" s="1"/>
  <c r="K84" i="10"/>
  <c r="J84" i="10"/>
  <c r="E84" i="10"/>
  <c r="D84" i="10"/>
  <c r="AH83" i="10"/>
  <c r="O83" i="10"/>
  <c r="N83" i="10"/>
  <c r="M83" i="10"/>
  <c r="K83" i="10"/>
  <c r="J83" i="10"/>
  <c r="E83" i="10"/>
  <c r="D83" i="10"/>
  <c r="AH82" i="10"/>
  <c r="O82" i="10"/>
  <c r="N82" i="10"/>
  <c r="M82" i="10"/>
  <c r="K82" i="10"/>
  <c r="J82" i="10"/>
  <c r="E82" i="10"/>
  <c r="D82" i="10"/>
  <c r="AH81" i="10"/>
  <c r="O81" i="10"/>
  <c r="M81" i="10"/>
  <c r="N81" i="10" s="1"/>
  <c r="K81" i="10"/>
  <c r="J81" i="10"/>
  <c r="E81" i="10"/>
  <c r="D81" i="10"/>
  <c r="AH80" i="10"/>
  <c r="O80" i="10"/>
  <c r="N80" i="10"/>
  <c r="M80" i="10"/>
  <c r="K80" i="10"/>
  <c r="J80" i="10"/>
  <c r="E80" i="10"/>
  <c r="D80" i="10"/>
  <c r="AH79" i="10"/>
  <c r="O79" i="10"/>
  <c r="M79" i="10"/>
  <c r="N79" i="10" s="1"/>
  <c r="K79" i="10"/>
  <c r="J79" i="10"/>
  <c r="E79" i="10"/>
  <c r="D79" i="10"/>
  <c r="AH78" i="10"/>
  <c r="O78" i="10"/>
  <c r="M78" i="10"/>
  <c r="N78" i="10" s="1"/>
  <c r="K78" i="10"/>
  <c r="J78" i="10"/>
  <c r="E78" i="10"/>
  <c r="D78" i="10"/>
  <c r="AH77" i="10"/>
  <c r="O77" i="10"/>
  <c r="M77" i="10"/>
  <c r="N77" i="10" s="1"/>
  <c r="K77" i="10"/>
  <c r="J77" i="10"/>
  <c r="E77" i="10"/>
  <c r="D77" i="10"/>
  <c r="AH76" i="10"/>
  <c r="O76" i="10"/>
  <c r="M76" i="10"/>
  <c r="N76" i="10" s="1"/>
  <c r="K76" i="10"/>
  <c r="J76" i="10"/>
  <c r="E76" i="10"/>
  <c r="D76" i="10"/>
  <c r="AH75" i="10"/>
  <c r="O75" i="10"/>
  <c r="N75" i="10"/>
  <c r="M75" i="10"/>
  <c r="K75" i="10"/>
  <c r="J75" i="10"/>
  <c r="E75" i="10"/>
  <c r="D75" i="10"/>
  <c r="AH74" i="10"/>
  <c r="O74" i="10"/>
  <c r="N74" i="10"/>
  <c r="M74" i="10"/>
  <c r="K74" i="10"/>
  <c r="J74" i="10"/>
  <c r="E74" i="10"/>
  <c r="D74" i="10"/>
  <c r="AH73" i="10"/>
  <c r="O73" i="10"/>
  <c r="M73" i="10"/>
  <c r="N73" i="10" s="1"/>
  <c r="K73" i="10"/>
  <c r="J73" i="10"/>
  <c r="E73" i="10"/>
  <c r="D73" i="10"/>
  <c r="AH72" i="10"/>
  <c r="O72" i="10"/>
  <c r="N72" i="10"/>
  <c r="M72" i="10"/>
  <c r="K72" i="10"/>
  <c r="J72" i="10"/>
  <c r="E72" i="10"/>
  <c r="D72" i="10"/>
  <c r="AH71" i="10"/>
  <c r="O71" i="10"/>
  <c r="N71" i="10"/>
  <c r="M71" i="10"/>
  <c r="K71" i="10"/>
  <c r="J71" i="10"/>
  <c r="E71" i="10"/>
  <c r="D71" i="10"/>
  <c r="AH70" i="10"/>
  <c r="O70" i="10"/>
  <c r="M70" i="10"/>
  <c r="N70" i="10" s="1"/>
  <c r="K70" i="10"/>
  <c r="J70" i="10"/>
  <c r="E70" i="10"/>
  <c r="D70" i="10"/>
  <c r="AH69" i="10"/>
  <c r="O69" i="10"/>
  <c r="M69" i="10"/>
  <c r="N69" i="10" s="1"/>
  <c r="K69" i="10"/>
  <c r="J69" i="10"/>
  <c r="E69" i="10"/>
  <c r="D69" i="10"/>
  <c r="AH68" i="10"/>
  <c r="O68" i="10"/>
  <c r="M68" i="10"/>
  <c r="N68" i="10" s="1"/>
  <c r="K68" i="10"/>
  <c r="J68" i="10"/>
  <c r="E68" i="10"/>
  <c r="D68" i="10"/>
  <c r="AH67" i="10"/>
  <c r="O67" i="10"/>
  <c r="N67" i="10"/>
  <c r="M67" i="10"/>
  <c r="K67" i="10"/>
  <c r="J67" i="10"/>
  <c r="E67" i="10"/>
  <c r="D67" i="10"/>
  <c r="M66" i="10"/>
  <c r="N66" i="10" s="1"/>
  <c r="O66" i="10" s="1"/>
  <c r="K66" i="10"/>
  <c r="J66" i="10"/>
  <c r="E66" i="10"/>
  <c r="D66" i="10"/>
  <c r="M65" i="10"/>
  <c r="N65" i="10" s="1"/>
  <c r="O65" i="10" s="1"/>
  <c r="J65" i="10"/>
  <c r="K65" i="10" s="1"/>
  <c r="E65" i="10"/>
  <c r="D65" i="10"/>
  <c r="Y64" i="10"/>
  <c r="V64" i="10"/>
  <c r="R64" i="10"/>
  <c r="M64" i="10"/>
  <c r="N64" i="10" s="1"/>
  <c r="L64" i="10" a="1"/>
  <c r="L64" i="10" s="1"/>
  <c r="J64" i="10"/>
  <c r="H64" i="10"/>
  <c r="V148" i="10" s="1"/>
  <c r="D64" i="10"/>
  <c r="Y63" i="10"/>
  <c r="Z63" i="10" s="1"/>
  <c r="AA63" i="10" s="1"/>
  <c r="AD63" i="10" s="1"/>
  <c r="V63" i="10"/>
  <c r="M63" i="10"/>
  <c r="N63" i="10" s="1"/>
  <c r="L63" i="10" a="1"/>
  <c r="L63" i="10" s="1"/>
  <c r="J63" i="10"/>
  <c r="H63" i="10"/>
  <c r="V147" i="10" s="1"/>
  <c r="D63" i="10"/>
  <c r="Y62" i="10"/>
  <c r="V62" i="10"/>
  <c r="R62" i="10"/>
  <c r="M62" i="10"/>
  <c r="N62" i="10" s="1"/>
  <c r="L62" i="10" a="1"/>
  <c r="L62" i="10" s="1"/>
  <c r="J62" i="10"/>
  <c r="H62" i="10"/>
  <c r="D62" i="10"/>
  <c r="Y61" i="10"/>
  <c r="V61" i="10"/>
  <c r="M61" i="10"/>
  <c r="R61" i="10" s="1"/>
  <c r="L61" i="10" a="1"/>
  <c r="L61" i="10" s="1"/>
  <c r="J61" i="10"/>
  <c r="H61" i="10"/>
  <c r="D61" i="10"/>
  <c r="Y60" i="10"/>
  <c r="V60" i="10"/>
  <c r="M60" i="10"/>
  <c r="N60" i="10" s="1"/>
  <c r="L60" i="10" a="1"/>
  <c r="L60" i="10" s="1"/>
  <c r="J60" i="10"/>
  <c r="H60" i="10"/>
  <c r="V144" i="10" s="1"/>
  <c r="D60" i="10"/>
  <c r="Y59" i="10"/>
  <c r="V59" i="10"/>
  <c r="R59" i="10"/>
  <c r="M59" i="10"/>
  <c r="L59" i="10" a="1"/>
  <c r="L59" i="10" s="1"/>
  <c r="J59" i="10"/>
  <c r="H59" i="10"/>
  <c r="V143" i="10" s="1"/>
  <c r="D59" i="10"/>
  <c r="Y58" i="10"/>
  <c r="Z58" i="10" s="1"/>
  <c r="V58" i="10"/>
  <c r="M58" i="10"/>
  <c r="N59" i="10" s="1"/>
  <c r="L58" i="10" a="1"/>
  <c r="L58" i="10" s="1"/>
  <c r="J58" i="10"/>
  <c r="K61" i="10" s="1"/>
  <c r="H58" i="10"/>
  <c r="V142" i="10" s="1"/>
  <c r="D58" i="10"/>
  <c r="Y57" i="10"/>
  <c r="V57" i="10"/>
  <c r="M57" i="10"/>
  <c r="R57" i="10" s="1"/>
  <c r="L57" i="10" a="1"/>
  <c r="L57" i="10" s="1"/>
  <c r="K57" i="10"/>
  <c r="J57" i="10"/>
  <c r="K63" i="10" s="1"/>
  <c r="H57" i="10"/>
  <c r="V141" i="10" s="1"/>
  <c r="D57" i="10"/>
  <c r="Y56" i="10"/>
  <c r="V56" i="10"/>
  <c r="M56" i="10"/>
  <c r="R56" i="10" s="1"/>
  <c r="L56" i="10" a="1"/>
  <c r="L56" i="10" s="1"/>
  <c r="J56" i="10"/>
  <c r="K62" i="10" s="1"/>
  <c r="H56" i="10"/>
  <c r="V140" i="10" s="1"/>
  <c r="D56" i="10"/>
  <c r="E57" i="10" s="1"/>
  <c r="Y55" i="10"/>
  <c r="V55" i="10"/>
  <c r="R55" i="10"/>
  <c r="M55" i="10"/>
  <c r="L55" i="10" a="1"/>
  <c r="L55" i="10" s="1"/>
  <c r="J55" i="10"/>
  <c r="K60" i="10" s="1"/>
  <c r="H55" i="10"/>
  <c r="V139" i="10" s="1"/>
  <c r="D55" i="10"/>
  <c r="E61" i="10" s="1"/>
  <c r="Y54" i="10"/>
  <c r="V54" i="10"/>
  <c r="R54" i="10"/>
  <c r="M54" i="10"/>
  <c r="N54" i="10" s="1"/>
  <c r="L54" i="10" a="1"/>
  <c r="L54" i="10" s="1"/>
  <c r="J54" i="10"/>
  <c r="H54" i="10"/>
  <c r="V138" i="10" s="1"/>
  <c r="D54" i="10"/>
  <c r="Y53" i="10"/>
  <c r="V53" i="10"/>
  <c r="N53" i="10"/>
  <c r="M53" i="10"/>
  <c r="R53" i="10" s="1"/>
  <c r="L53" i="10" a="1"/>
  <c r="L53" i="10" s="1"/>
  <c r="J53" i="10"/>
  <c r="K59" i="10" s="1"/>
  <c r="H53" i="10"/>
  <c r="V137" i="10" s="1"/>
  <c r="D53" i="10"/>
  <c r="E58" i="10" s="1"/>
  <c r="Y52" i="10"/>
  <c r="V52" i="10"/>
  <c r="W52" i="10" s="1"/>
  <c r="M52" i="10"/>
  <c r="R52" i="10" s="1"/>
  <c r="L52" i="10" a="1"/>
  <c r="L52" i="10" s="1"/>
  <c r="J52" i="10"/>
  <c r="K58" i="10" s="1"/>
  <c r="H52" i="10"/>
  <c r="V136" i="10" s="1"/>
  <c r="D52" i="10"/>
  <c r="AH51" i="10"/>
  <c r="AG51" i="10"/>
  <c r="Y51" i="10"/>
  <c r="Z51" i="10" s="1"/>
  <c r="V51" i="10"/>
  <c r="R51" i="10"/>
  <c r="M51" i="10"/>
  <c r="N51" i="10" s="1"/>
  <c r="L51" i="10" a="1"/>
  <c r="L51" i="10" s="1"/>
  <c r="K51" i="10"/>
  <c r="J51" i="10"/>
  <c r="H51" i="10"/>
  <c r="V135" i="10" s="1"/>
  <c r="D51" i="10"/>
  <c r="Y50" i="10"/>
  <c r="V50" i="10"/>
  <c r="W50" i="10" s="1"/>
  <c r="M50" i="10"/>
  <c r="R50" i="10" s="1"/>
  <c r="L50" i="10" a="1"/>
  <c r="L50" i="10" s="1"/>
  <c r="J50" i="10"/>
  <c r="K56" i="10" s="1"/>
  <c r="H50" i="10"/>
  <c r="V134" i="10" s="1"/>
  <c r="D50" i="10"/>
  <c r="Y49" i="10"/>
  <c r="V49" i="10"/>
  <c r="M49" i="10"/>
  <c r="R49" i="10" s="1"/>
  <c r="L49" i="10" a="1"/>
  <c r="L49" i="10" s="1"/>
  <c r="J49" i="10"/>
  <c r="K55" i="10" s="1"/>
  <c r="H49" i="10"/>
  <c r="V133" i="10" s="1"/>
  <c r="E49" i="10"/>
  <c r="D49" i="10"/>
  <c r="E55" i="10" s="1"/>
  <c r="Y48" i="10"/>
  <c r="V48" i="10"/>
  <c r="W49" i="10" s="1"/>
  <c r="R48" i="10"/>
  <c r="N48" i="10"/>
  <c r="M48" i="10"/>
  <c r="L48" i="10" a="1"/>
  <c r="L48" i="10" s="1"/>
  <c r="J48" i="10"/>
  <c r="K54" i="10" s="1"/>
  <c r="H48" i="10"/>
  <c r="V132" i="10" s="1"/>
  <c r="D48" i="10"/>
  <c r="E54" i="10" s="1"/>
  <c r="Y47" i="10"/>
  <c r="V47" i="10"/>
  <c r="R47" i="10"/>
  <c r="M47" i="10"/>
  <c r="L47" i="10" a="1"/>
  <c r="L47" i="10" s="1"/>
  <c r="J47" i="10"/>
  <c r="K52" i="10" s="1"/>
  <c r="H47" i="10"/>
  <c r="V131" i="10" s="1"/>
  <c r="D47" i="10"/>
  <c r="E53" i="10" s="1"/>
  <c r="AG46" i="10"/>
  <c r="AH46" i="10" s="1"/>
  <c r="Y46" i="10"/>
  <c r="V46" i="10"/>
  <c r="R46" i="10"/>
  <c r="M46" i="10"/>
  <c r="N46" i="10" s="1"/>
  <c r="L46" i="10" a="1"/>
  <c r="L46" i="10" s="1"/>
  <c r="J46" i="10"/>
  <c r="H46" i="10"/>
  <c r="V130" i="10" s="1"/>
  <c r="D46" i="10"/>
  <c r="E52" i="10" s="1"/>
  <c r="Y45" i="10"/>
  <c r="V45" i="10"/>
  <c r="N45" i="10"/>
  <c r="M45" i="10"/>
  <c r="R45" i="10" s="1"/>
  <c r="L45" i="10" a="1"/>
  <c r="L45" i="10" s="1"/>
  <c r="J45" i="10"/>
  <c r="H45" i="10"/>
  <c r="V129" i="10" s="1"/>
  <c r="D45" i="10"/>
  <c r="E50" i="10" s="1"/>
  <c r="Y44" i="10"/>
  <c r="Z44" i="10" s="1"/>
  <c r="AA44" i="10" s="1"/>
  <c r="V44" i="10"/>
  <c r="M44" i="10"/>
  <c r="R44" i="10" s="1"/>
  <c r="L44" i="10" a="1"/>
  <c r="L44" i="10" s="1"/>
  <c r="J44" i="10"/>
  <c r="K50" i="10" s="1"/>
  <c r="H44" i="10"/>
  <c r="V128" i="10" s="1"/>
  <c r="D44" i="10"/>
  <c r="AH43" i="10"/>
  <c r="AG43" i="10"/>
  <c r="Y43" i="10"/>
  <c r="V43" i="10"/>
  <c r="R43" i="10"/>
  <c r="M43" i="10"/>
  <c r="N43" i="10" s="1"/>
  <c r="L43" i="10" a="1"/>
  <c r="L43" i="10" s="1"/>
  <c r="K43" i="10"/>
  <c r="J43" i="10"/>
  <c r="K49" i="10" s="1"/>
  <c r="H43" i="10"/>
  <c r="V127" i="10" s="1"/>
  <c r="D43" i="10"/>
  <c r="Y42" i="10"/>
  <c r="V42" i="10"/>
  <c r="M42" i="10"/>
  <c r="R42" i="10" s="1"/>
  <c r="L42" i="10" a="1"/>
  <c r="L42" i="10" s="1"/>
  <c r="J42" i="10"/>
  <c r="K48" i="10" s="1"/>
  <c r="H42" i="10"/>
  <c r="V126" i="10" s="1"/>
  <c r="D42" i="10"/>
  <c r="E48" i="10" s="1"/>
  <c r="Y41" i="10"/>
  <c r="V41" i="10"/>
  <c r="W41" i="10" s="1"/>
  <c r="M41" i="10"/>
  <c r="R41" i="10" s="1"/>
  <c r="L41" i="10" a="1"/>
  <c r="L41" i="10" s="1"/>
  <c r="J41" i="10"/>
  <c r="K47" i="10" s="1"/>
  <c r="H41" i="10"/>
  <c r="V125" i="10" s="1"/>
  <c r="E41" i="10"/>
  <c r="D41" i="10"/>
  <c r="E47" i="10" s="1"/>
  <c r="AH40" i="10"/>
  <c r="AG40" i="10"/>
  <c r="Y40" i="10"/>
  <c r="V40" i="10"/>
  <c r="R40" i="10"/>
  <c r="N40" i="10"/>
  <c r="M40" i="10"/>
  <c r="L40" i="10" a="1"/>
  <c r="L40" i="10" s="1"/>
  <c r="J40" i="10"/>
  <c r="K46" i="10" s="1"/>
  <c r="H40" i="10"/>
  <c r="V124" i="10" s="1"/>
  <c r="D40" i="10"/>
  <c r="E46" i="10" s="1"/>
  <c r="Y39" i="10"/>
  <c r="V39" i="10"/>
  <c r="W39" i="10" s="1"/>
  <c r="R39" i="10"/>
  <c r="M39" i="10"/>
  <c r="L39" i="10" a="1"/>
  <c r="L39" i="10" s="1"/>
  <c r="J39" i="10"/>
  <c r="K44" i="10" s="1"/>
  <c r="H39" i="10"/>
  <c r="V123" i="10" s="1"/>
  <c r="D39" i="10"/>
  <c r="E45" i="10" s="1"/>
  <c r="AG38" i="10"/>
  <c r="AH38" i="10" s="1"/>
  <c r="Y38" i="10"/>
  <c r="V38" i="10"/>
  <c r="R38" i="10"/>
  <c r="M38" i="10"/>
  <c r="N38" i="10" s="1"/>
  <c r="L38" i="10" a="1"/>
  <c r="L38" i="10" s="1"/>
  <c r="J38" i="10"/>
  <c r="H38" i="10"/>
  <c r="V122" i="10" s="1"/>
  <c r="D38" i="10"/>
  <c r="E42" i="10" s="1"/>
  <c r="Y37" i="10"/>
  <c r="V37" i="10"/>
  <c r="M37" i="10"/>
  <c r="N37" i="10" s="1"/>
  <c r="L37" i="10" a="1"/>
  <c r="L37" i="10" s="1"/>
  <c r="J37" i="10"/>
  <c r="H37" i="10"/>
  <c r="V121" i="10" s="1"/>
  <c r="D37" i="10"/>
  <c r="E43" i="10" s="1"/>
  <c r="AG36" i="10"/>
  <c r="AH36" i="10" s="1"/>
  <c r="Y36" i="10"/>
  <c r="V36" i="10"/>
  <c r="R36" i="10"/>
  <c r="U36" i="10" s="1"/>
  <c r="N36" i="10"/>
  <c r="M36" i="10"/>
  <c r="L36" i="10" a="1"/>
  <c r="L36" i="10" s="1"/>
  <c r="J36" i="10"/>
  <c r="H36" i="10"/>
  <c r="V120" i="10" s="1"/>
  <c r="D36" i="10"/>
  <c r="AG35" i="10"/>
  <c r="AH35" i="10" s="1"/>
  <c r="Y35" i="10"/>
  <c r="V35" i="10"/>
  <c r="W35" i="10" s="1"/>
  <c r="M35" i="10"/>
  <c r="R35" i="10" s="1"/>
  <c r="U35" i="10" s="1"/>
  <c r="L35" i="10" a="1"/>
  <c r="L35" i="10" s="1"/>
  <c r="J35" i="10"/>
  <c r="K41" i="10" s="1"/>
  <c r="H35" i="10"/>
  <c r="V119" i="10" s="1"/>
  <c r="D35" i="10"/>
  <c r="E40" i="10" s="1"/>
  <c r="AG34" i="10"/>
  <c r="AH34" i="10" s="1"/>
  <c r="Y34" i="10"/>
  <c r="V34" i="10"/>
  <c r="W34" i="10" s="1"/>
  <c r="M34" i="10"/>
  <c r="R34" i="10" s="1"/>
  <c r="U34" i="10" s="1"/>
  <c r="L34" i="10" a="1"/>
  <c r="L34" i="10" s="1"/>
  <c r="J34" i="10"/>
  <c r="K40" i="10" s="1"/>
  <c r="H34" i="10"/>
  <c r="V118" i="10" s="1"/>
  <c r="D34" i="10"/>
  <c r="Y33" i="10"/>
  <c r="V33" i="10"/>
  <c r="R33" i="10"/>
  <c r="U33" i="10" s="1"/>
  <c r="N33" i="10"/>
  <c r="M33" i="10"/>
  <c r="L33" i="10" a="1"/>
  <c r="L33" i="10" s="1"/>
  <c r="J33" i="10"/>
  <c r="K38" i="10" s="1"/>
  <c r="H33" i="10"/>
  <c r="V117" i="10" s="1"/>
  <c r="D33" i="10"/>
  <c r="E39" i="10" s="1"/>
  <c r="Y32" i="10"/>
  <c r="V32" i="10"/>
  <c r="R32" i="10"/>
  <c r="M32" i="10"/>
  <c r="L32" i="10" a="1"/>
  <c r="L32" i="10" s="1"/>
  <c r="J32" i="10"/>
  <c r="H32" i="10"/>
  <c r="V116" i="10" s="1"/>
  <c r="D32" i="10"/>
  <c r="E38" i="10" s="1"/>
  <c r="AG31" i="10"/>
  <c r="AH31" i="10" s="1"/>
  <c r="Y31" i="10"/>
  <c r="V31" i="10"/>
  <c r="U31" i="10"/>
  <c r="X31" i="10" s="1"/>
  <c r="M31" i="10"/>
  <c r="N32" i="10" s="1"/>
  <c r="L31" i="10" a="1"/>
  <c r="L31" i="10" s="1"/>
  <c r="H31" i="10"/>
  <c r="V115" i="10" s="1"/>
  <c r="AH30" i="10"/>
  <c r="AG30" i="10"/>
  <c r="I30" i="10"/>
  <c r="H30" i="10"/>
  <c r="V114" i="10" s="1"/>
  <c r="C30" i="10"/>
  <c r="AG50" i="10" s="1"/>
  <c r="AH50" i="10" s="1"/>
  <c r="AG29" i="10"/>
  <c r="I29" i="10"/>
  <c r="H29" i="10"/>
  <c r="V113" i="10" s="1"/>
  <c r="C29" i="10"/>
  <c r="AG49" i="10" s="1"/>
  <c r="AH49" i="10" s="1"/>
  <c r="I28" i="10"/>
  <c r="C28" i="10"/>
  <c r="AG48" i="10" s="1"/>
  <c r="AH48" i="10" s="1"/>
  <c r="AG27" i="10"/>
  <c r="AH27" i="10" s="1"/>
  <c r="I27" i="10"/>
  <c r="C27" i="10"/>
  <c r="AG47" i="10" s="1"/>
  <c r="AH47" i="10" s="1"/>
  <c r="I26" i="10"/>
  <c r="H26" i="10"/>
  <c r="V110" i="10" s="1"/>
  <c r="C26" i="10"/>
  <c r="AG25" i="10"/>
  <c r="AH25" i="10" s="1"/>
  <c r="I25" i="10"/>
  <c r="B28" i="10" s="1"/>
  <c r="H25" i="10"/>
  <c r="V109" i="10" s="1"/>
  <c r="C25" i="10"/>
  <c r="H24" i="10" s="1"/>
  <c r="V108" i="10" s="1"/>
  <c r="I24" i="10"/>
  <c r="B36" i="10" s="1"/>
  <c r="C24" i="10"/>
  <c r="AG44" i="10" s="1"/>
  <c r="AH44" i="10" s="1"/>
  <c r="AG23" i="10"/>
  <c r="AH23" i="10" s="1"/>
  <c r="H23" i="10"/>
  <c r="V107" i="10" s="1"/>
  <c r="AG22" i="10"/>
  <c r="AH22" i="10" s="1"/>
  <c r="H22" i="10"/>
  <c r="V106" i="10" s="1"/>
  <c r="C22" i="10"/>
  <c r="AG42" i="10" s="1"/>
  <c r="AH42" i="10" s="1"/>
  <c r="H21" i="10"/>
  <c r="V105" i="10" s="1"/>
  <c r="C21" i="10"/>
  <c r="AG41" i="10" s="1"/>
  <c r="AH41" i="10" s="1"/>
  <c r="C20" i="10"/>
  <c r="H19" i="10"/>
  <c r="V103" i="10" s="1"/>
  <c r="C19" i="10"/>
  <c r="AG39" i="10" s="1"/>
  <c r="AH39" i="10" s="1"/>
  <c r="C18" i="10"/>
  <c r="C17" i="10"/>
  <c r="H16" i="10" s="1"/>
  <c r="H15" i="10"/>
  <c r="C15" i="10"/>
  <c r="H14" i="10" s="1"/>
  <c r="C14" i="10"/>
  <c r="C13" i="10"/>
  <c r="H13" i="10" s="1"/>
  <c r="C12" i="10"/>
  <c r="AG32" i="10" s="1"/>
  <c r="AH32" i="10" s="1"/>
  <c r="H11" i="10"/>
  <c r="C11" i="10"/>
  <c r="H10" i="10"/>
  <c r="C10" i="10"/>
  <c r="H9" i="10" s="1"/>
  <c r="C8" i="10"/>
  <c r="H8" i="10" s="1"/>
  <c r="C7" i="10"/>
  <c r="C6" i="10"/>
  <c r="H5" i="10" s="1"/>
  <c r="B6" i="10"/>
  <c r="C5" i="10"/>
  <c r="H4" i="10" s="1"/>
  <c r="C4" i="10"/>
  <c r="AG24" i="10" s="1"/>
  <c r="AH24" i="10" s="1"/>
  <c r="C3" i="10"/>
  <c r="H2" i="10"/>
  <c r="AH385" i="9"/>
  <c r="O385" i="9"/>
  <c r="N385" i="9"/>
  <c r="M385" i="9"/>
  <c r="K385" i="9"/>
  <c r="J385" i="9"/>
  <c r="E385" i="9"/>
  <c r="D385" i="9"/>
  <c r="AH384" i="9"/>
  <c r="O384" i="9"/>
  <c r="N384" i="9"/>
  <c r="M384" i="9"/>
  <c r="K384" i="9"/>
  <c r="J384" i="9"/>
  <c r="E384" i="9"/>
  <c r="D384" i="9"/>
  <c r="AH383" i="9"/>
  <c r="O383" i="9"/>
  <c r="N383" i="9"/>
  <c r="M383" i="9"/>
  <c r="K383" i="9"/>
  <c r="J383" i="9"/>
  <c r="E383" i="9"/>
  <c r="D383" i="9"/>
  <c r="AH382" i="9"/>
  <c r="O382" i="9"/>
  <c r="M382" i="9"/>
  <c r="N382" i="9" s="1"/>
  <c r="K382" i="9"/>
  <c r="J382" i="9"/>
  <c r="E382" i="9"/>
  <c r="D382" i="9"/>
  <c r="AH381" i="9"/>
  <c r="O381" i="9"/>
  <c r="M381" i="9"/>
  <c r="N381" i="9" s="1"/>
  <c r="K381" i="9"/>
  <c r="J381" i="9"/>
  <c r="E381" i="9"/>
  <c r="D381" i="9"/>
  <c r="AH380" i="9"/>
  <c r="O380" i="9"/>
  <c r="M380" i="9"/>
  <c r="N380" i="9" s="1"/>
  <c r="K380" i="9"/>
  <c r="J380" i="9"/>
  <c r="E380" i="9"/>
  <c r="D380" i="9"/>
  <c r="AH379" i="9"/>
  <c r="O379" i="9"/>
  <c r="N379" i="9"/>
  <c r="M379" i="9"/>
  <c r="K379" i="9"/>
  <c r="J379" i="9"/>
  <c r="E379" i="9"/>
  <c r="D379" i="9"/>
  <c r="AH378" i="9"/>
  <c r="O378" i="9"/>
  <c r="N378" i="9"/>
  <c r="M378" i="9"/>
  <c r="K378" i="9"/>
  <c r="J378" i="9"/>
  <c r="E378" i="9"/>
  <c r="D378" i="9"/>
  <c r="AH377" i="9"/>
  <c r="O377" i="9"/>
  <c r="N377" i="9"/>
  <c r="M377" i="9"/>
  <c r="K377" i="9"/>
  <c r="J377" i="9"/>
  <c r="E377" i="9"/>
  <c r="D377" i="9"/>
  <c r="AH376" i="9"/>
  <c r="O376" i="9"/>
  <c r="N376" i="9"/>
  <c r="M376" i="9"/>
  <c r="K376" i="9"/>
  <c r="J376" i="9"/>
  <c r="E376" i="9"/>
  <c r="D376" i="9"/>
  <c r="AH375" i="9"/>
  <c r="O375" i="9"/>
  <c r="N375" i="9"/>
  <c r="M375" i="9"/>
  <c r="K375" i="9"/>
  <c r="J375" i="9"/>
  <c r="E375" i="9"/>
  <c r="D375" i="9"/>
  <c r="AH374" i="9"/>
  <c r="O374" i="9"/>
  <c r="M374" i="9"/>
  <c r="N374" i="9" s="1"/>
  <c r="K374" i="9"/>
  <c r="J374" i="9"/>
  <c r="E374" i="9"/>
  <c r="D374" i="9"/>
  <c r="AH373" i="9"/>
  <c r="O373" i="9"/>
  <c r="M373" i="9"/>
  <c r="N373" i="9" s="1"/>
  <c r="K373" i="9"/>
  <c r="J373" i="9"/>
  <c r="E373" i="9"/>
  <c r="D373" i="9"/>
  <c r="AH372" i="9"/>
  <c r="O372" i="9"/>
  <c r="N372" i="9"/>
  <c r="M372" i="9"/>
  <c r="K372" i="9"/>
  <c r="J372" i="9"/>
  <c r="E372" i="9"/>
  <c r="D372" i="9"/>
  <c r="AH371" i="9"/>
  <c r="O371" i="9"/>
  <c r="N371" i="9"/>
  <c r="M371" i="9"/>
  <c r="K371" i="9"/>
  <c r="J371" i="9"/>
  <c r="E371" i="9"/>
  <c r="D371" i="9"/>
  <c r="AH370" i="9"/>
  <c r="O370" i="9"/>
  <c r="N370" i="9"/>
  <c r="M370" i="9"/>
  <c r="K370" i="9"/>
  <c r="J370" i="9"/>
  <c r="E370" i="9"/>
  <c r="D370" i="9"/>
  <c r="AH369" i="9"/>
  <c r="O369" i="9"/>
  <c r="N369" i="9"/>
  <c r="M369" i="9"/>
  <c r="K369" i="9"/>
  <c r="J369" i="9"/>
  <c r="E369" i="9"/>
  <c r="D369" i="9"/>
  <c r="AH368" i="9"/>
  <c r="O368" i="9"/>
  <c r="N368" i="9"/>
  <c r="M368" i="9"/>
  <c r="K368" i="9"/>
  <c r="J368" i="9"/>
  <c r="E368" i="9"/>
  <c r="D368" i="9"/>
  <c r="AH367" i="9"/>
  <c r="O367" i="9"/>
  <c r="N367" i="9"/>
  <c r="M367" i="9"/>
  <c r="K367" i="9"/>
  <c r="J367" i="9"/>
  <c r="E367" i="9"/>
  <c r="D367" i="9"/>
  <c r="AH366" i="9"/>
  <c r="O366" i="9"/>
  <c r="M366" i="9"/>
  <c r="N366" i="9" s="1"/>
  <c r="K366" i="9"/>
  <c r="J366" i="9"/>
  <c r="E366" i="9"/>
  <c r="D366" i="9"/>
  <c r="AH365" i="9"/>
  <c r="O365" i="9"/>
  <c r="M365" i="9"/>
  <c r="N365" i="9" s="1"/>
  <c r="K365" i="9"/>
  <c r="J365" i="9"/>
  <c r="E365" i="9"/>
  <c r="D365" i="9"/>
  <c r="AH364" i="9"/>
  <c r="O364" i="9"/>
  <c r="N364" i="9"/>
  <c r="M364" i="9"/>
  <c r="K364" i="9"/>
  <c r="J364" i="9"/>
  <c r="E364" i="9"/>
  <c r="D364" i="9"/>
  <c r="AH363" i="9"/>
  <c r="O363" i="9"/>
  <c r="N363" i="9"/>
  <c r="M363" i="9"/>
  <c r="K363" i="9"/>
  <c r="J363" i="9"/>
  <c r="E363" i="9"/>
  <c r="D363" i="9"/>
  <c r="AH362" i="9"/>
  <c r="O362" i="9"/>
  <c r="N362" i="9"/>
  <c r="M362" i="9"/>
  <c r="K362" i="9"/>
  <c r="J362" i="9"/>
  <c r="E362" i="9"/>
  <c r="D362" i="9"/>
  <c r="AH361" i="9"/>
  <c r="O361" i="9"/>
  <c r="N361" i="9"/>
  <c r="M361" i="9"/>
  <c r="K361" i="9"/>
  <c r="J361" i="9"/>
  <c r="E361" i="9"/>
  <c r="D361" i="9"/>
  <c r="AH360" i="9"/>
  <c r="O360" i="9"/>
  <c r="N360" i="9"/>
  <c r="M360" i="9"/>
  <c r="K360" i="9"/>
  <c r="J360" i="9"/>
  <c r="E360" i="9"/>
  <c r="D360" i="9"/>
  <c r="AH359" i="9"/>
  <c r="O359" i="9"/>
  <c r="N359" i="9"/>
  <c r="M359" i="9"/>
  <c r="K359" i="9"/>
  <c r="J359" i="9"/>
  <c r="E359" i="9"/>
  <c r="D359" i="9"/>
  <c r="AH358" i="9"/>
  <c r="O358" i="9"/>
  <c r="M358" i="9"/>
  <c r="N358" i="9" s="1"/>
  <c r="K358" i="9"/>
  <c r="J358" i="9"/>
  <c r="E358" i="9"/>
  <c r="D358" i="9"/>
  <c r="AH357" i="9"/>
  <c r="O357" i="9"/>
  <c r="M357" i="9"/>
  <c r="N357" i="9" s="1"/>
  <c r="K357" i="9"/>
  <c r="J357" i="9"/>
  <c r="E357" i="9"/>
  <c r="D357" i="9"/>
  <c r="AH356" i="9"/>
  <c r="O356" i="9"/>
  <c r="N356" i="9"/>
  <c r="M356" i="9"/>
  <c r="K356" i="9"/>
  <c r="J356" i="9"/>
  <c r="E356" i="9"/>
  <c r="D356" i="9"/>
  <c r="AH355" i="9"/>
  <c r="O355" i="9"/>
  <c r="N355" i="9"/>
  <c r="M355" i="9"/>
  <c r="K355" i="9"/>
  <c r="J355" i="9"/>
  <c r="E355" i="9"/>
  <c r="D355" i="9"/>
  <c r="AH354" i="9"/>
  <c r="O354" i="9"/>
  <c r="N354" i="9"/>
  <c r="M354" i="9"/>
  <c r="K354" i="9"/>
  <c r="J354" i="9"/>
  <c r="E354" i="9"/>
  <c r="D354" i="9"/>
  <c r="AH353" i="9"/>
  <c r="O353" i="9"/>
  <c r="N353" i="9"/>
  <c r="M353" i="9"/>
  <c r="K353" i="9"/>
  <c r="J353" i="9"/>
  <c r="E353" i="9"/>
  <c r="D353" i="9"/>
  <c r="AH352" i="9"/>
  <c r="O352" i="9"/>
  <c r="N352" i="9"/>
  <c r="M352" i="9"/>
  <c r="K352" i="9"/>
  <c r="J352" i="9"/>
  <c r="E352" i="9"/>
  <c r="D352" i="9"/>
  <c r="AH351" i="9"/>
  <c r="O351" i="9"/>
  <c r="N351" i="9"/>
  <c r="M351" i="9"/>
  <c r="K351" i="9"/>
  <c r="J351" i="9"/>
  <c r="E351" i="9"/>
  <c r="D351" i="9"/>
  <c r="AH350" i="9"/>
  <c r="O350" i="9"/>
  <c r="M350" i="9"/>
  <c r="N350" i="9" s="1"/>
  <c r="K350" i="9"/>
  <c r="J350" i="9"/>
  <c r="E350" i="9"/>
  <c r="D350" i="9"/>
  <c r="AH349" i="9"/>
  <c r="O349" i="9"/>
  <c r="M349" i="9"/>
  <c r="N349" i="9" s="1"/>
  <c r="K349" i="9"/>
  <c r="J349" i="9"/>
  <c r="E349" i="9"/>
  <c r="D349" i="9"/>
  <c r="AH348" i="9"/>
  <c r="O348" i="9"/>
  <c r="N348" i="9"/>
  <c r="M348" i="9"/>
  <c r="K348" i="9"/>
  <c r="J348" i="9"/>
  <c r="E348" i="9"/>
  <c r="D348" i="9"/>
  <c r="AH347" i="9"/>
  <c r="O347" i="9"/>
  <c r="N347" i="9"/>
  <c r="M347" i="9"/>
  <c r="K347" i="9"/>
  <c r="J347" i="9"/>
  <c r="E347" i="9"/>
  <c r="D347" i="9"/>
  <c r="AH346" i="9"/>
  <c r="O346" i="9"/>
  <c r="N346" i="9"/>
  <c r="M346" i="9"/>
  <c r="K346" i="9"/>
  <c r="J346" i="9"/>
  <c r="E346" i="9"/>
  <c r="D346" i="9"/>
  <c r="AH345" i="9"/>
  <c r="O345" i="9"/>
  <c r="N345" i="9"/>
  <c r="M345" i="9"/>
  <c r="K345" i="9"/>
  <c r="J345" i="9"/>
  <c r="E345" i="9"/>
  <c r="D345" i="9"/>
  <c r="AH344" i="9"/>
  <c r="O344" i="9"/>
  <c r="N344" i="9"/>
  <c r="M344" i="9"/>
  <c r="K344" i="9"/>
  <c r="J344" i="9"/>
  <c r="E344" i="9"/>
  <c r="D344" i="9"/>
  <c r="AH343" i="9"/>
  <c r="O343" i="9"/>
  <c r="N343" i="9"/>
  <c r="M343" i="9"/>
  <c r="K343" i="9"/>
  <c r="J343" i="9"/>
  <c r="E343" i="9"/>
  <c r="D343" i="9"/>
  <c r="AH342" i="9"/>
  <c r="O342" i="9"/>
  <c r="M342" i="9"/>
  <c r="N342" i="9" s="1"/>
  <c r="K342" i="9"/>
  <c r="J342" i="9"/>
  <c r="E342" i="9"/>
  <c r="D342" i="9"/>
  <c r="AH341" i="9"/>
  <c r="O341" i="9"/>
  <c r="M341" i="9"/>
  <c r="N341" i="9" s="1"/>
  <c r="K341" i="9"/>
  <c r="J341" i="9"/>
  <c r="E341" i="9"/>
  <c r="D341" i="9"/>
  <c r="AH340" i="9"/>
  <c r="O340" i="9"/>
  <c r="N340" i="9"/>
  <c r="M340" i="9"/>
  <c r="K340" i="9"/>
  <c r="J340" i="9"/>
  <c r="E340" i="9"/>
  <c r="D340" i="9"/>
  <c r="AH339" i="9"/>
  <c r="O339" i="9"/>
  <c r="N339" i="9"/>
  <c r="M339" i="9"/>
  <c r="K339" i="9"/>
  <c r="J339" i="9"/>
  <c r="E339" i="9"/>
  <c r="D339" i="9"/>
  <c r="AH338" i="9"/>
  <c r="O338" i="9"/>
  <c r="N338" i="9"/>
  <c r="M338" i="9"/>
  <c r="K338" i="9"/>
  <c r="J338" i="9"/>
  <c r="E338" i="9"/>
  <c r="D338" i="9"/>
  <c r="AH337" i="9"/>
  <c r="O337" i="9"/>
  <c r="N337" i="9"/>
  <c r="M337" i="9"/>
  <c r="K337" i="9"/>
  <c r="J337" i="9"/>
  <c r="E337" i="9"/>
  <c r="D337" i="9"/>
  <c r="AH336" i="9"/>
  <c r="O336" i="9"/>
  <c r="N336" i="9"/>
  <c r="M336" i="9"/>
  <c r="K336" i="9"/>
  <c r="J336" i="9"/>
  <c r="E336" i="9"/>
  <c r="D336" i="9"/>
  <c r="AH335" i="9"/>
  <c r="O335" i="9"/>
  <c r="N335" i="9"/>
  <c r="M335" i="9"/>
  <c r="K335" i="9"/>
  <c r="J335" i="9"/>
  <c r="E335" i="9"/>
  <c r="D335" i="9"/>
  <c r="AH334" i="9"/>
  <c r="O334" i="9"/>
  <c r="M334" i="9"/>
  <c r="N334" i="9" s="1"/>
  <c r="K334" i="9"/>
  <c r="J334" i="9"/>
  <c r="E334" i="9"/>
  <c r="D334" i="9"/>
  <c r="AH333" i="9"/>
  <c r="O333" i="9"/>
  <c r="M333" i="9"/>
  <c r="N333" i="9" s="1"/>
  <c r="K333" i="9"/>
  <c r="J333" i="9"/>
  <c r="E333" i="9"/>
  <c r="D333" i="9"/>
  <c r="AH332" i="9"/>
  <c r="O332" i="9"/>
  <c r="M332" i="9"/>
  <c r="N332" i="9" s="1"/>
  <c r="K332" i="9"/>
  <c r="J332" i="9"/>
  <c r="E332" i="9"/>
  <c r="D332" i="9"/>
  <c r="AH331" i="9"/>
  <c r="O331" i="9"/>
  <c r="N331" i="9"/>
  <c r="M331" i="9"/>
  <c r="K331" i="9"/>
  <c r="J331" i="9"/>
  <c r="E331" i="9"/>
  <c r="D331" i="9"/>
  <c r="AH330" i="9"/>
  <c r="O330" i="9"/>
  <c r="N330" i="9"/>
  <c r="M330" i="9"/>
  <c r="K330" i="9"/>
  <c r="J330" i="9"/>
  <c r="E330" i="9"/>
  <c r="D330" i="9"/>
  <c r="AH329" i="9"/>
  <c r="O329" i="9"/>
  <c r="N329" i="9"/>
  <c r="M329" i="9"/>
  <c r="K329" i="9"/>
  <c r="J329" i="9"/>
  <c r="E329" i="9"/>
  <c r="D329" i="9"/>
  <c r="AH328" i="9"/>
  <c r="O328" i="9"/>
  <c r="N328" i="9"/>
  <c r="M328" i="9"/>
  <c r="K328" i="9"/>
  <c r="J328" i="9"/>
  <c r="E328" i="9"/>
  <c r="D328" i="9"/>
  <c r="AH327" i="9"/>
  <c r="O327" i="9"/>
  <c r="N327" i="9"/>
  <c r="M327" i="9"/>
  <c r="K327" i="9"/>
  <c r="J327" i="9"/>
  <c r="E327" i="9"/>
  <c r="D327" i="9"/>
  <c r="AH326" i="9"/>
  <c r="O326" i="9"/>
  <c r="N326" i="9"/>
  <c r="M326" i="9"/>
  <c r="K326" i="9"/>
  <c r="J326" i="9"/>
  <c r="E326" i="9"/>
  <c r="D326" i="9"/>
  <c r="AH325" i="9"/>
  <c r="O325" i="9"/>
  <c r="N325" i="9"/>
  <c r="M325" i="9"/>
  <c r="K325" i="9"/>
  <c r="J325" i="9"/>
  <c r="E325" i="9"/>
  <c r="D325" i="9"/>
  <c r="AH324" i="9"/>
  <c r="O324" i="9"/>
  <c r="M324" i="9"/>
  <c r="N324" i="9" s="1"/>
  <c r="K324" i="9"/>
  <c r="J324" i="9"/>
  <c r="E324" i="9"/>
  <c r="D324" i="9"/>
  <c r="AH323" i="9"/>
  <c r="O323" i="9"/>
  <c r="N323" i="9"/>
  <c r="M323" i="9"/>
  <c r="K323" i="9"/>
  <c r="J323" i="9"/>
  <c r="E323" i="9"/>
  <c r="D323" i="9"/>
  <c r="AH322" i="9"/>
  <c r="O322" i="9"/>
  <c r="N322" i="9"/>
  <c r="M322" i="9"/>
  <c r="K322" i="9"/>
  <c r="J322" i="9"/>
  <c r="E322" i="9"/>
  <c r="D322" i="9"/>
  <c r="AH321" i="9"/>
  <c r="O321" i="9"/>
  <c r="N321" i="9"/>
  <c r="M321" i="9"/>
  <c r="K321" i="9"/>
  <c r="J321" i="9"/>
  <c r="E321" i="9"/>
  <c r="D321" i="9"/>
  <c r="AH320" i="9"/>
  <c r="O320" i="9"/>
  <c r="M320" i="9"/>
  <c r="N320" i="9" s="1"/>
  <c r="K320" i="9"/>
  <c r="J320" i="9"/>
  <c r="E320" i="9"/>
  <c r="D320" i="9"/>
  <c r="AH319" i="9"/>
  <c r="O319" i="9"/>
  <c r="N319" i="9"/>
  <c r="M319" i="9"/>
  <c r="K319" i="9"/>
  <c r="J319" i="9"/>
  <c r="E319" i="9"/>
  <c r="D319" i="9"/>
  <c r="AH318" i="9"/>
  <c r="O318" i="9"/>
  <c r="M318" i="9"/>
  <c r="N318" i="9" s="1"/>
  <c r="K318" i="9"/>
  <c r="J318" i="9"/>
  <c r="E318" i="9"/>
  <c r="D318" i="9"/>
  <c r="AH317" i="9"/>
  <c r="O317" i="9"/>
  <c r="M317" i="9"/>
  <c r="N317" i="9" s="1"/>
  <c r="K317" i="9"/>
  <c r="J317" i="9"/>
  <c r="E317" i="9"/>
  <c r="D317" i="9"/>
  <c r="AH316" i="9"/>
  <c r="O316" i="9"/>
  <c r="M316" i="9"/>
  <c r="N316" i="9" s="1"/>
  <c r="K316" i="9"/>
  <c r="J316" i="9"/>
  <c r="E316" i="9"/>
  <c r="D316" i="9"/>
  <c r="AH315" i="9"/>
  <c r="O315" i="9"/>
  <c r="N315" i="9"/>
  <c r="M315" i="9"/>
  <c r="K315" i="9"/>
  <c r="J315" i="9"/>
  <c r="E315" i="9"/>
  <c r="D315" i="9"/>
  <c r="AH314" i="9"/>
  <c r="O314" i="9"/>
  <c r="N314" i="9"/>
  <c r="M314" i="9"/>
  <c r="K314" i="9"/>
  <c r="J314" i="9"/>
  <c r="E314" i="9"/>
  <c r="D314" i="9"/>
  <c r="AH313" i="9"/>
  <c r="O313" i="9"/>
  <c r="M313" i="9"/>
  <c r="N313" i="9" s="1"/>
  <c r="K313" i="9"/>
  <c r="J313" i="9"/>
  <c r="E313" i="9"/>
  <c r="D313" i="9"/>
  <c r="AH312" i="9"/>
  <c r="O312" i="9"/>
  <c r="N312" i="9"/>
  <c r="M312" i="9"/>
  <c r="K312" i="9"/>
  <c r="J312" i="9"/>
  <c r="E312" i="9"/>
  <c r="D312" i="9"/>
  <c r="AH311" i="9"/>
  <c r="O311" i="9"/>
  <c r="M311" i="9"/>
  <c r="N311" i="9" s="1"/>
  <c r="K311" i="9"/>
  <c r="J311" i="9"/>
  <c r="E311" i="9"/>
  <c r="D311" i="9"/>
  <c r="AH310" i="9"/>
  <c r="O310" i="9"/>
  <c r="M310" i="9"/>
  <c r="N310" i="9" s="1"/>
  <c r="K310" i="9"/>
  <c r="J310" i="9"/>
  <c r="E310" i="9"/>
  <c r="D310" i="9"/>
  <c r="AH309" i="9"/>
  <c r="O309" i="9"/>
  <c r="M309" i="9"/>
  <c r="N309" i="9" s="1"/>
  <c r="K309" i="9"/>
  <c r="J309" i="9"/>
  <c r="E309" i="9"/>
  <c r="D309" i="9"/>
  <c r="AH308" i="9"/>
  <c r="O308" i="9"/>
  <c r="M308" i="9"/>
  <c r="N308" i="9" s="1"/>
  <c r="K308" i="9"/>
  <c r="J308" i="9"/>
  <c r="E308" i="9"/>
  <c r="D308" i="9"/>
  <c r="AH307" i="9"/>
  <c r="O307" i="9"/>
  <c r="M307" i="9"/>
  <c r="N307" i="9" s="1"/>
  <c r="K307" i="9"/>
  <c r="J307" i="9"/>
  <c r="E307" i="9"/>
  <c r="D307" i="9"/>
  <c r="AH306" i="9"/>
  <c r="O306" i="9"/>
  <c r="N306" i="9"/>
  <c r="M306" i="9"/>
  <c r="K306" i="9"/>
  <c r="J306" i="9"/>
  <c r="E306" i="9"/>
  <c r="D306" i="9"/>
  <c r="AH305" i="9"/>
  <c r="O305" i="9"/>
  <c r="N305" i="9"/>
  <c r="M305" i="9"/>
  <c r="K305" i="9"/>
  <c r="J305" i="9"/>
  <c r="E305" i="9"/>
  <c r="D305" i="9"/>
  <c r="AH304" i="9"/>
  <c r="O304" i="9"/>
  <c r="N304" i="9"/>
  <c r="M304" i="9"/>
  <c r="K304" i="9"/>
  <c r="J304" i="9"/>
  <c r="E304" i="9"/>
  <c r="D304" i="9"/>
  <c r="AH303" i="9"/>
  <c r="O303" i="9"/>
  <c r="M303" i="9"/>
  <c r="N303" i="9" s="1"/>
  <c r="K303" i="9"/>
  <c r="J303" i="9"/>
  <c r="E303" i="9"/>
  <c r="D303" i="9"/>
  <c r="AH302" i="9"/>
  <c r="O302" i="9"/>
  <c r="M302" i="9"/>
  <c r="N302" i="9" s="1"/>
  <c r="K302" i="9"/>
  <c r="J302" i="9"/>
  <c r="E302" i="9"/>
  <c r="D302" i="9"/>
  <c r="AH301" i="9"/>
  <c r="O301" i="9"/>
  <c r="M301" i="9"/>
  <c r="N301" i="9" s="1"/>
  <c r="K301" i="9"/>
  <c r="J301" i="9"/>
  <c r="E301" i="9"/>
  <c r="D301" i="9"/>
  <c r="AH300" i="9"/>
  <c r="O300" i="9"/>
  <c r="M300" i="9"/>
  <c r="N300" i="9" s="1"/>
  <c r="K300" i="9"/>
  <c r="J300" i="9"/>
  <c r="E300" i="9"/>
  <c r="D300" i="9"/>
  <c r="AH299" i="9"/>
  <c r="O299" i="9"/>
  <c r="M299" i="9"/>
  <c r="N299" i="9" s="1"/>
  <c r="K299" i="9"/>
  <c r="J299" i="9"/>
  <c r="E299" i="9"/>
  <c r="D299" i="9"/>
  <c r="AH298" i="9"/>
  <c r="O298" i="9"/>
  <c r="N298" i="9"/>
  <c r="M298" i="9"/>
  <c r="K298" i="9"/>
  <c r="J298" i="9"/>
  <c r="E298" i="9"/>
  <c r="D298" i="9"/>
  <c r="AH297" i="9"/>
  <c r="O297" i="9"/>
  <c r="M297" i="9"/>
  <c r="N297" i="9" s="1"/>
  <c r="K297" i="9"/>
  <c r="J297" i="9"/>
  <c r="E297" i="9"/>
  <c r="D297" i="9"/>
  <c r="AH296" i="9"/>
  <c r="O296" i="9"/>
  <c r="N296" i="9"/>
  <c r="M296" i="9"/>
  <c r="K296" i="9"/>
  <c r="J296" i="9"/>
  <c r="E296" i="9"/>
  <c r="D296" i="9"/>
  <c r="AH295" i="9"/>
  <c r="O295" i="9"/>
  <c r="M295" i="9"/>
  <c r="N295" i="9" s="1"/>
  <c r="K295" i="9"/>
  <c r="J295" i="9"/>
  <c r="E295" i="9"/>
  <c r="D295" i="9"/>
  <c r="AH294" i="9"/>
  <c r="O294" i="9"/>
  <c r="M294" i="9"/>
  <c r="N294" i="9" s="1"/>
  <c r="K294" i="9"/>
  <c r="J294" i="9"/>
  <c r="E294" i="9"/>
  <c r="D294" i="9"/>
  <c r="AH293" i="9"/>
  <c r="O293" i="9"/>
  <c r="M293" i="9"/>
  <c r="N293" i="9" s="1"/>
  <c r="K293" i="9"/>
  <c r="J293" i="9"/>
  <c r="E293" i="9"/>
  <c r="D293" i="9"/>
  <c r="AH292" i="9"/>
  <c r="O292" i="9"/>
  <c r="N292" i="9"/>
  <c r="M292" i="9"/>
  <c r="K292" i="9"/>
  <c r="J292" i="9"/>
  <c r="E292" i="9"/>
  <c r="D292" i="9"/>
  <c r="AH291" i="9"/>
  <c r="O291" i="9"/>
  <c r="N291" i="9"/>
  <c r="M291" i="9"/>
  <c r="K291" i="9"/>
  <c r="J291" i="9"/>
  <c r="E291" i="9"/>
  <c r="D291" i="9"/>
  <c r="AH290" i="9"/>
  <c r="O290" i="9"/>
  <c r="N290" i="9"/>
  <c r="M290" i="9"/>
  <c r="K290" i="9"/>
  <c r="J290" i="9"/>
  <c r="E290" i="9"/>
  <c r="D290" i="9"/>
  <c r="AH289" i="9"/>
  <c r="O289" i="9"/>
  <c r="N289" i="9"/>
  <c r="M289" i="9"/>
  <c r="K289" i="9"/>
  <c r="J289" i="9"/>
  <c r="E289" i="9"/>
  <c r="D289" i="9"/>
  <c r="AH288" i="9"/>
  <c r="O288" i="9"/>
  <c r="N288" i="9"/>
  <c r="M288" i="9"/>
  <c r="K288" i="9"/>
  <c r="J288" i="9"/>
  <c r="E288" i="9"/>
  <c r="D288" i="9"/>
  <c r="AH287" i="9"/>
  <c r="O287" i="9"/>
  <c r="M287" i="9"/>
  <c r="N287" i="9" s="1"/>
  <c r="K287" i="9"/>
  <c r="J287" i="9"/>
  <c r="E287" i="9"/>
  <c r="D287" i="9"/>
  <c r="AH286" i="9"/>
  <c r="O286" i="9"/>
  <c r="M286" i="9"/>
  <c r="N286" i="9" s="1"/>
  <c r="K286" i="9"/>
  <c r="J286" i="9"/>
  <c r="E286" i="9"/>
  <c r="D286" i="9"/>
  <c r="AH285" i="9"/>
  <c r="O285" i="9"/>
  <c r="N285" i="9"/>
  <c r="M285" i="9"/>
  <c r="K285" i="9"/>
  <c r="J285" i="9"/>
  <c r="E285" i="9"/>
  <c r="D285" i="9"/>
  <c r="AH284" i="9"/>
  <c r="O284" i="9"/>
  <c r="M284" i="9"/>
  <c r="N284" i="9" s="1"/>
  <c r="K284" i="9"/>
  <c r="J284" i="9"/>
  <c r="E284" i="9"/>
  <c r="D284" i="9"/>
  <c r="AH283" i="9"/>
  <c r="O283" i="9"/>
  <c r="N283" i="9"/>
  <c r="M283" i="9"/>
  <c r="K283" i="9"/>
  <c r="J283" i="9"/>
  <c r="E283" i="9"/>
  <c r="D283" i="9"/>
  <c r="AH282" i="9"/>
  <c r="O282" i="9"/>
  <c r="N282" i="9"/>
  <c r="M282" i="9"/>
  <c r="K282" i="9"/>
  <c r="J282" i="9"/>
  <c r="E282" i="9"/>
  <c r="D282" i="9"/>
  <c r="AH281" i="9"/>
  <c r="O281" i="9"/>
  <c r="N281" i="9"/>
  <c r="M281" i="9"/>
  <c r="K281" i="9"/>
  <c r="J281" i="9"/>
  <c r="E281" i="9"/>
  <c r="D281" i="9"/>
  <c r="AH280" i="9"/>
  <c r="O280" i="9"/>
  <c r="N280" i="9"/>
  <c r="M280" i="9"/>
  <c r="K280" i="9"/>
  <c r="J280" i="9"/>
  <c r="E280" i="9"/>
  <c r="D280" i="9"/>
  <c r="AH279" i="9"/>
  <c r="O279" i="9"/>
  <c r="M279" i="9"/>
  <c r="N279" i="9" s="1"/>
  <c r="K279" i="9"/>
  <c r="J279" i="9"/>
  <c r="E279" i="9"/>
  <c r="D279" i="9"/>
  <c r="AH278" i="9"/>
  <c r="O278" i="9"/>
  <c r="M278" i="9"/>
  <c r="N278" i="9" s="1"/>
  <c r="K278" i="9"/>
  <c r="J278" i="9"/>
  <c r="E278" i="9"/>
  <c r="D278" i="9"/>
  <c r="AH277" i="9"/>
  <c r="O277" i="9"/>
  <c r="N277" i="9"/>
  <c r="M277" i="9"/>
  <c r="K277" i="9"/>
  <c r="J277" i="9"/>
  <c r="E277" i="9"/>
  <c r="D277" i="9"/>
  <c r="AH276" i="9"/>
  <c r="O276" i="9"/>
  <c r="M276" i="9"/>
  <c r="N276" i="9" s="1"/>
  <c r="K276" i="9"/>
  <c r="J276" i="9"/>
  <c r="E276" i="9"/>
  <c r="D276" i="9"/>
  <c r="AH275" i="9"/>
  <c r="O275" i="9"/>
  <c r="M275" i="9"/>
  <c r="N275" i="9" s="1"/>
  <c r="K275" i="9"/>
  <c r="J275" i="9"/>
  <c r="E275" i="9"/>
  <c r="D275" i="9"/>
  <c r="AH274" i="9"/>
  <c r="O274" i="9"/>
  <c r="N274" i="9"/>
  <c r="M274" i="9"/>
  <c r="K274" i="9"/>
  <c r="J274" i="9"/>
  <c r="E274" i="9"/>
  <c r="D274" i="9"/>
  <c r="AH273" i="9"/>
  <c r="O273" i="9"/>
  <c r="N273" i="9"/>
  <c r="M273" i="9"/>
  <c r="K273" i="9"/>
  <c r="J273" i="9"/>
  <c r="E273" i="9"/>
  <c r="D273" i="9"/>
  <c r="AH272" i="9"/>
  <c r="O272" i="9"/>
  <c r="N272" i="9"/>
  <c r="M272" i="9"/>
  <c r="K272" i="9"/>
  <c r="J272" i="9"/>
  <c r="E272" i="9"/>
  <c r="D272" i="9"/>
  <c r="AH271" i="9"/>
  <c r="O271" i="9"/>
  <c r="M271" i="9"/>
  <c r="N271" i="9" s="1"/>
  <c r="K271" i="9"/>
  <c r="J271" i="9"/>
  <c r="E271" i="9"/>
  <c r="D271" i="9"/>
  <c r="AH270" i="9"/>
  <c r="O270" i="9"/>
  <c r="M270" i="9"/>
  <c r="N270" i="9" s="1"/>
  <c r="K270" i="9"/>
  <c r="J270" i="9"/>
  <c r="E270" i="9"/>
  <c r="D270" i="9"/>
  <c r="AH269" i="9"/>
  <c r="O269" i="9"/>
  <c r="N269" i="9"/>
  <c r="M269" i="9"/>
  <c r="K269" i="9"/>
  <c r="J269" i="9"/>
  <c r="E269" i="9"/>
  <c r="D269" i="9"/>
  <c r="AH268" i="9"/>
  <c r="O268" i="9"/>
  <c r="M268" i="9"/>
  <c r="N268" i="9" s="1"/>
  <c r="K268" i="9"/>
  <c r="J268" i="9"/>
  <c r="E268" i="9"/>
  <c r="D268" i="9"/>
  <c r="AH267" i="9"/>
  <c r="O267" i="9"/>
  <c r="M267" i="9"/>
  <c r="N267" i="9" s="1"/>
  <c r="K267" i="9"/>
  <c r="J267" i="9"/>
  <c r="E267" i="9"/>
  <c r="D267" i="9"/>
  <c r="AH266" i="9"/>
  <c r="O266" i="9"/>
  <c r="N266" i="9"/>
  <c r="M266" i="9"/>
  <c r="K266" i="9"/>
  <c r="J266" i="9"/>
  <c r="E266" i="9"/>
  <c r="D266" i="9"/>
  <c r="AH265" i="9"/>
  <c r="O265" i="9"/>
  <c r="N265" i="9"/>
  <c r="M265" i="9"/>
  <c r="K265" i="9"/>
  <c r="J265" i="9"/>
  <c r="E265" i="9"/>
  <c r="D265" i="9"/>
  <c r="AH264" i="9"/>
  <c r="O264" i="9"/>
  <c r="N264" i="9"/>
  <c r="M264" i="9"/>
  <c r="K264" i="9"/>
  <c r="J264" i="9"/>
  <c r="E264" i="9"/>
  <c r="D264" i="9"/>
  <c r="AH263" i="9"/>
  <c r="O263" i="9"/>
  <c r="M263" i="9"/>
  <c r="N263" i="9" s="1"/>
  <c r="K263" i="9"/>
  <c r="J263" i="9"/>
  <c r="E263" i="9"/>
  <c r="D263" i="9"/>
  <c r="AH262" i="9"/>
  <c r="O262" i="9"/>
  <c r="M262" i="9"/>
  <c r="N262" i="9" s="1"/>
  <c r="K262" i="9"/>
  <c r="J262" i="9"/>
  <c r="E262" i="9"/>
  <c r="D262" i="9"/>
  <c r="AH261" i="9"/>
  <c r="O261" i="9"/>
  <c r="N261" i="9"/>
  <c r="M261" i="9"/>
  <c r="K261" i="9"/>
  <c r="J261" i="9"/>
  <c r="E261" i="9"/>
  <c r="D261" i="9"/>
  <c r="AH260" i="9"/>
  <c r="O260" i="9"/>
  <c r="M260" i="9"/>
  <c r="N260" i="9" s="1"/>
  <c r="K260" i="9"/>
  <c r="J260" i="9"/>
  <c r="E260" i="9"/>
  <c r="D260" i="9"/>
  <c r="AH259" i="9"/>
  <c r="O259" i="9"/>
  <c r="M259" i="9"/>
  <c r="N259" i="9" s="1"/>
  <c r="K259" i="9"/>
  <c r="J259" i="9"/>
  <c r="E259" i="9"/>
  <c r="D259" i="9"/>
  <c r="AH258" i="9"/>
  <c r="O258" i="9"/>
  <c r="M258" i="9"/>
  <c r="N258" i="9" s="1"/>
  <c r="K258" i="9"/>
  <c r="J258" i="9"/>
  <c r="E258" i="9"/>
  <c r="D258" i="9"/>
  <c r="AH257" i="9"/>
  <c r="O257" i="9"/>
  <c r="N257" i="9"/>
  <c r="M257" i="9"/>
  <c r="K257" i="9"/>
  <c r="J257" i="9"/>
  <c r="E257" i="9"/>
  <c r="D257" i="9"/>
  <c r="AH256" i="9"/>
  <c r="O256" i="9"/>
  <c r="M256" i="9"/>
  <c r="N256" i="9" s="1"/>
  <c r="K256" i="9"/>
  <c r="J256" i="9"/>
  <c r="E256" i="9"/>
  <c r="D256" i="9"/>
  <c r="AH255" i="9"/>
  <c r="O255" i="9"/>
  <c r="M255" i="9"/>
  <c r="N255" i="9" s="1"/>
  <c r="K255" i="9"/>
  <c r="J255" i="9"/>
  <c r="E255" i="9"/>
  <c r="D255" i="9"/>
  <c r="AH254" i="9"/>
  <c r="O254" i="9"/>
  <c r="M254" i="9"/>
  <c r="N254" i="9" s="1"/>
  <c r="K254" i="9"/>
  <c r="J254" i="9"/>
  <c r="E254" i="9"/>
  <c r="D254" i="9"/>
  <c r="AH253" i="9"/>
  <c r="O253" i="9"/>
  <c r="N253" i="9"/>
  <c r="M253" i="9"/>
  <c r="K253" i="9"/>
  <c r="J253" i="9"/>
  <c r="E253" i="9"/>
  <c r="D253" i="9"/>
  <c r="AH252" i="9"/>
  <c r="O252" i="9"/>
  <c r="M252" i="9"/>
  <c r="N252" i="9" s="1"/>
  <c r="K252" i="9"/>
  <c r="J252" i="9"/>
  <c r="E252" i="9"/>
  <c r="D252" i="9"/>
  <c r="AH251" i="9"/>
  <c r="O251" i="9"/>
  <c r="N251" i="9"/>
  <c r="M251" i="9"/>
  <c r="K251" i="9"/>
  <c r="J251" i="9"/>
  <c r="E251" i="9"/>
  <c r="D251" i="9"/>
  <c r="AH250" i="9"/>
  <c r="O250" i="9"/>
  <c r="M250" i="9"/>
  <c r="N250" i="9" s="1"/>
  <c r="K250" i="9"/>
  <c r="J250" i="9"/>
  <c r="E250" i="9"/>
  <c r="D250" i="9"/>
  <c r="AH249" i="9"/>
  <c r="O249" i="9"/>
  <c r="M249" i="9"/>
  <c r="N249" i="9" s="1"/>
  <c r="K249" i="9"/>
  <c r="J249" i="9"/>
  <c r="E249" i="9"/>
  <c r="D249" i="9"/>
  <c r="AH248" i="9"/>
  <c r="O248" i="9"/>
  <c r="M248" i="9"/>
  <c r="N248" i="9" s="1"/>
  <c r="K248" i="9"/>
  <c r="J248" i="9"/>
  <c r="E248" i="9"/>
  <c r="D248" i="9"/>
  <c r="AH247" i="9"/>
  <c r="O247" i="9"/>
  <c r="M247" i="9"/>
  <c r="N247" i="9" s="1"/>
  <c r="K247" i="9"/>
  <c r="J247" i="9"/>
  <c r="E247" i="9"/>
  <c r="D247" i="9"/>
  <c r="AH246" i="9"/>
  <c r="O246" i="9"/>
  <c r="N246" i="9"/>
  <c r="M246" i="9"/>
  <c r="K246" i="9"/>
  <c r="J246" i="9"/>
  <c r="E246" i="9"/>
  <c r="D246" i="9"/>
  <c r="AH245" i="9"/>
  <c r="O245" i="9"/>
  <c r="M245" i="9"/>
  <c r="N245" i="9" s="1"/>
  <c r="K245" i="9"/>
  <c r="J245" i="9"/>
  <c r="E245" i="9"/>
  <c r="D245" i="9"/>
  <c r="AH244" i="9"/>
  <c r="O244" i="9"/>
  <c r="M244" i="9"/>
  <c r="N244" i="9" s="1"/>
  <c r="K244" i="9"/>
  <c r="J244" i="9"/>
  <c r="E244" i="9"/>
  <c r="D244" i="9"/>
  <c r="AH243" i="9"/>
  <c r="O243" i="9"/>
  <c r="M243" i="9"/>
  <c r="N243" i="9" s="1"/>
  <c r="K243" i="9"/>
  <c r="J243" i="9"/>
  <c r="E243" i="9"/>
  <c r="D243" i="9"/>
  <c r="AH242" i="9"/>
  <c r="O242" i="9"/>
  <c r="N242" i="9"/>
  <c r="M242" i="9"/>
  <c r="K242" i="9"/>
  <c r="J242" i="9"/>
  <c r="E242" i="9"/>
  <c r="D242" i="9"/>
  <c r="AH241" i="9"/>
  <c r="O241" i="9"/>
  <c r="M241" i="9"/>
  <c r="N241" i="9" s="1"/>
  <c r="K241" i="9"/>
  <c r="J241" i="9"/>
  <c r="E241" i="9"/>
  <c r="D241" i="9"/>
  <c r="AH240" i="9"/>
  <c r="O240" i="9"/>
  <c r="M240" i="9"/>
  <c r="N240" i="9" s="1"/>
  <c r="K240" i="9"/>
  <c r="J240" i="9"/>
  <c r="E240" i="9"/>
  <c r="D240" i="9"/>
  <c r="AH239" i="9"/>
  <c r="O239" i="9"/>
  <c r="M239" i="9"/>
  <c r="N239" i="9" s="1"/>
  <c r="K239" i="9"/>
  <c r="J239" i="9"/>
  <c r="E239" i="9"/>
  <c r="D239" i="9"/>
  <c r="AH238" i="9"/>
  <c r="O238" i="9"/>
  <c r="N238" i="9"/>
  <c r="M238" i="9"/>
  <c r="K238" i="9"/>
  <c r="J238" i="9"/>
  <c r="E238" i="9"/>
  <c r="D238" i="9"/>
  <c r="AH237" i="9"/>
  <c r="O237" i="9"/>
  <c r="M237" i="9"/>
  <c r="N237" i="9" s="1"/>
  <c r="K237" i="9"/>
  <c r="J237" i="9"/>
  <c r="E237" i="9"/>
  <c r="D237" i="9"/>
  <c r="AH236" i="9"/>
  <c r="O236" i="9"/>
  <c r="N236" i="9"/>
  <c r="M236" i="9"/>
  <c r="K236" i="9"/>
  <c r="J236" i="9"/>
  <c r="E236" i="9"/>
  <c r="D236" i="9"/>
  <c r="AH235" i="9"/>
  <c r="O235" i="9"/>
  <c r="N235" i="9"/>
  <c r="M235" i="9"/>
  <c r="K235" i="9"/>
  <c r="J235" i="9"/>
  <c r="E235" i="9"/>
  <c r="D235" i="9"/>
  <c r="AH234" i="9"/>
  <c r="O234" i="9"/>
  <c r="N234" i="9"/>
  <c r="M234" i="9"/>
  <c r="K234" i="9"/>
  <c r="J234" i="9"/>
  <c r="E234" i="9"/>
  <c r="D234" i="9"/>
  <c r="AH233" i="9"/>
  <c r="O233" i="9"/>
  <c r="M233" i="9"/>
  <c r="N233" i="9" s="1"/>
  <c r="K233" i="9"/>
  <c r="J233" i="9"/>
  <c r="E233" i="9"/>
  <c r="D233" i="9"/>
  <c r="AH232" i="9"/>
  <c r="O232" i="9"/>
  <c r="M232" i="9"/>
  <c r="N232" i="9" s="1"/>
  <c r="K232" i="9"/>
  <c r="J232" i="9"/>
  <c r="E232" i="9"/>
  <c r="D232" i="9"/>
  <c r="AH231" i="9"/>
  <c r="O231" i="9"/>
  <c r="M231" i="9"/>
  <c r="N231" i="9" s="1"/>
  <c r="K231" i="9"/>
  <c r="J231" i="9"/>
  <c r="E231" i="9"/>
  <c r="D231" i="9"/>
  <c r="AH230" i="9"/>
  <c r="O230" i="9"/>
  <c r="N230" i="9"/>
  <c r="M230" i="9"/>
  <c r="K230" i="9"/>
  <c r="J230" i="9"/>
  <c r="E230" i="9"/>
  <c r="D230" i="9"/>
  <c r="AH229" i="9"/>
  <c r="O229" i="9"/>
  <c r="M229" i="9"/>
  <c r="N229" i="9" s="1"/>
  <c r="K229" i="9"/>
  <c r="J229" i="9"/>
  <c r="E229" i="9"/>
  <c r="D229" i="9"/>
  <c r="AH228" i="9"/>
  <c r="O228" i="9"/>
  <c r="N228" i="9"/>
  <c r="M228" i="9"/>
  <c r="K228" i="9"/>
  <c r="J228" i="9"/>
  <c r="E228" i="9"/>
  <c r="D228" i="9"/>
  <c r="AH227" i="9"/>
  <c r="O227" i="9"/>
  <c r="N227" i="9"/>
  <c r="M227" i="9"/>
  <c r="K227" i="9"/>
  <c r="J227" i="9"/>
  <c r="E227" i="9"/>
  <c r="D227" i="9"/>
  <c r="AH226" i="9"/>
  <c r="O226" i="9"/>
  <c r="N226" i="9"/>
  <c r="M226" i="9"/>
  <c r="K226" i="9"/>
  <c r="J226" i="9"/>
  <c r="E226" i="9"/>
  <c r="D226" i="9"/>
  <c r="AH225" i="9"/>
  <c r="O225" i="9"/>
  <c r="M225" i="9"/>
  <c r="N225" i="9" s="1"/>
  <c r="K225" i="9"/>
  <c r="J225" i="9"/>
  <c r="E225" i="9"/>
  <c r="D225" i="9"/>
  <c r="AH224" i="9"/>
  <c r="O224" i="9"/>
  <c r="M224" i="9"/>
  <c r="N224" i="9" s="1"/>
  <c r="K224" i="9"/>
  <c r="J224" i="9"/>
  <c r="E224" i="9"/>
  <c r="D224" i="9"/>
  <c r="AH223" i="9"/>
  <c r="O223" i="9"/>
  <c r="M223" i="9"/>
  <c r="N223" i="9" s="1"/>
  <c r="K223" i="9"/>
  <c r="J223" i="9"/>
  <c r="E223" i="9"/>
  <c r="D223" i="9"/>
  <c r="AH222" i="9"/>
  <c r="O222" i="9"/>
  <c r="N222" i="9"/>
  <c r="M222" i="9"/>
  <c r="K222" i="9"/>
  <c r="J222" i="9"/>
  <c r="E222" i="9"/>
  <c r="D222" i="9"/>
  <c r="AH221" i="9"/>
  <c r="O221" i="9"/>
  <c r="M221" i="9"/>
  <c r="N221" i="9" s="1"/>
  <c r="K221" i="9"/>
  <c r="J221" i="9"/>
  <c r="E221" i="9"/>
  <c r="D221" i="9"/>
  <c r="AH220" i="9"/>
  <c r="O220" i="9"/>
  <c r="N220" i="9"/>
  <c r="M220" i="9"/>
  <c r="K220" i="9"/>
  <c r="J220" i="9"/>
  <c r="E220" i="9"/>
  <c r="D220" i="9"/>
  <c r="AH219" i="9"/>
  <c r="O219" i="9"/>
  <c r="N219" i="9"/>
  <c r="M219" i="9"/>
  <c r="K219" i="9"/>
  <c r="J219" i="9"/>
  <c r="E219" i="9"/>
  <c r="D219" i="9"/>
  <c r="AH218" i="9"/>
  <c r="O218" i="9"/>
  <c r="M218" i="9"/>
  <c r="N218" i="9" s="1"/>
  <c r="K218" i="9"/>
  <c r="J218" i="9"/>
  <c r="E218" i="9"/>
  <c r="D218" i="9"/>
  <c r="AH217" i="9"/>
  <c r="O217" i="9"/>
  <c r="N217" i="9"/>
  <c r="M217" i="9"/>
  <c r="K217" i="9"/>
  <c r="J217" i="9"/>
  <c r="E217" i="9"/>
  <c r="D217" i="9"/>
  <c r="AH216" i="9"/>
  <c r="O216" i="9"/>
  <c r="M216" i="9"/>
  <c r="N216" i="9" s="1"/>
  <c r="K216" i="9"/>
  <c r="J216" i="9"/>
  <c r="E216" i="9"/>
  <c r="D216" i="9"/>
  <c r="AH215" i="9"/>
  <c r="O215" i="9"/>
  <c r="M215" i="9"/>
  <c r="N215" i="9" s="1"/>
  <c r="K215" i="9"/>
  <c r="J215" i="9"/>
  <c r="E215" i="9"/>
  <c r="D215" i="9"/>
  <c r="AH214" i="9"/>
  <c r="O214" i="9"/>
  <c r="M214" i="9"/>
  <c r="N214" i="9" s="1"/>
  <c r="K214" i="9"/>
  <c r="J214" i="9"/>
  <c r="E214" i="9"/>
  <c r="D214" i="9"/>
  <c r="AH213" i="9"/>
  <c r="O213" i="9"/>
  <c r="N213" i="9"/>
  <c r="M213" i="9"/>
  <c r="K213" i="9"/>
  <c r="J213" i="9"/>
  <c r="E213" i="9"/>
  <c r="D213" i="9"/>
  <c r="AH212" i="9"/>
  <c r="O212" i="9"/>
  <c r="M212" i="9"/>
  <c r="N212" i="9" s="1"/>
  <c r="K212" i="9"/>
  <c r="J212" i="9"/>
  <c r="E212" i="9"/>
  <c r="D212" i="9"/>
  <c r="AH211" i="9"/>
  <c r="O211" i="9"/>
  <c r="M211" i="9"/>
  <c r="N211" i="9" s="1"/>
  <c r="K211" i="9"/>
  <c r="J211" i="9"/>
  <c r="E211" i="9"/>
  <c r="D211" i="9"/>
  <c r="AH210" i="9"/>
  <c r="O210" i="9"/>
  <c r="N210" i="9"/>
  <c r="M210" i="9"/>
  <c r="K210" i="9"/>
  <c r="J210" i="9"/>
  <c r="E210" i="9"/>
  <c r="D210" i="9"/>
  <c r="AH209" i="9"/>
  <c r="O209" i="9"/>
  <c r="M209" i="9"/>
  <c r="N209" i="9" s="1"/>
  <c r="K209" i="9"/>
  <c r="J209" i="9"/>
  <c r="E209" i="9"/>
  <c r="D209" i="9"/>
  <c r="AH208" i="9"/>
  <c r="O208" i="9"/>
  <c r="N208" i="9"/>
  <c r="M208" i="9"/>
  <c r="K208" i="9"/>
  <c r="J208" i="9"/>
  <c r="E208" i="9"/>
  <c r="D208" i="9"/>
  <c r="AH207" i="9"/>
  <c r="O207" i="9"/>
  <c r="M207" i="9"/>
  <c r="N207" i="9" s="1"/>
  <c r="K207" i="9"/>
  <c r="J207" i="9"/>
  <c r="E207" i="9"/>
  <c r="D207" i="9"/>
  <c r="AH206" i="9"/>
  <c r="O206" i="9"/>
  <c r="M206" i="9"/>
  <c r="N206" i="9" s="1"/>
  <c r="K206" i="9"/>
  <c r="J206" i="9"/>
  <c r="E206" i="9"/>
  <c r="D206" i="9"/>
  <c r="AH205" i="9"/>
  <c r="O205" i="9"/>
  <c r="N205" i="9"/>
  <c r="M205" i="9"/>
  <c r="K205" i="9"/>
  <c r="J205" i="9"/>
  <c r="E205" i="9"/>
  <c r="D205" i="9"/>
  <c r="AH204" i="9"/>
  <c r="O204" i="9"/>
  <c r="M204" i="9"/>
  <c r="N204" i="9" s="1"/>
  <c r="K204" i="9"/>
  <c r="J204" i="9"/>
  <c r="E204" i="9"/>
  <c r="D204" i="9"/>
  <c r="AH203" i="9"/>
  <c r="O203" i="9"/>
  <c r="N203" i="9"/>
  <c r="M203" i="9"/>
  <c r="K203" i="9"/>
  <c r="J203" i="9"/>
  <c r="E203" i="9"/>
  <c r="D203" i="9"/>
  <c r="AH202" i="9"/>
  <c r="O202" i="9"/>
  <c r="N202" i="9"/>
  <c r="M202" i="9"/>
  <c r="K202" i="9"/>
  <c r="J202" i="9"/>
  <c r="E202" i="9"/>
  <c r="D202" i="9"/>
  <c r="AH201" i="9"/>
  <c r="O201" i="9"/>
  <c r="M201" i="9"/>
  <c r="N201" i="9" s="1"/>
  <c r="K201" i="9"/>
  <c r="J201" i="9"/>
  <c r="E201" i="9"/>
  <c r="D201" i="9"/>
  <c r="AH200" i="9"/>
  <c r="O200" i="9"/>
  <c r="N200" i="9"/>
  <c r="M200" i="9"/>
  <c r="K200" i="9"/>
  <c r="J200" i="9"/>
  <c r="E200" i="9"/>
  <c r="D200" i="9"/>
  <c r="AH199" i="9"/>
  <c r="O199" i="9"/>
  <c r="N199" i="9"/>
  <c r="M199" i="9"/>
  <c r="K199" i="9"/>
  <c r="J199" i="9"/>
  <c r="E199" i="9"/>
  <c r="D199" i="9"/>
  <c r="AH198" i="9"/>
  <c r="O198" i="9"/>
  <c r="M198" i="9"/>
  <c r="N198" i="9" s="1"/>
  <c r="K198" i="9"/>
  <c r="J198" i="9"/>
  <c r="E198" i="9"/>
  <c r="D198" i="9"/>
  <c r="AH197" i="9"/>
  <c r="O197" i="9"/>
  <c r="M197" i="9"/>
  <c r="N197" i="9" s="1"/>
  <c r="K197" i="9"/>
  <c r="J197" i="9"/>
  <c r="E197" i="9"/>
  <c r="D197" i="9"/>
  <c r="AH196" i="9"/>
  <c r="O196" i="9"/>
  <c r="M196" i="9"/>
  <c r="N196" i="9" s="1"/>
  <c r="K196" i="9"/>
  <c r="J196" i="9"/>
  <c r="E196" i="9"/>
  <c r="D196" i="9"/>
  <c r="AH195" i="9"/>
  <c r="O195" i="9"/>
  <c r="N195" i="9"/>
  <c r="M195" i="9"/>
  <c r="K195" i="9"/>
  <c r="J195" i="9"/>
  <c r="E195" i="9"/>
  <c r="D195" i="9"/>
  <c r="AH194" i="9"/>
  <c r="O194" i="9"/>
  <c r="N194" i="9"/>
  <c r="M194" i="9"/>
  <c r="K194" i="9"/>
  <c r="J194" i="9"/>
  <c r="E194" i="9"/>
  <c r="D194" i="9"/>
  <c r="AH193" i="9"/>
  <c r="O193" i="9"/>
  <c r="M193" i="9"/>
  <c r="N193" i="9" s="1"/>
  <c r="K193" i="9"/>
  <c r="J193" i="9"/>
  <c r="E193" i="9"/>
  <c r="D193" i="9"/>
  <c r="AH192" i="9"/>
  <c r="O192" i="9"/>
  <c r="N192" i="9"/>
  <c r="M192" i="9"/>
  <c r="K192" i="9"/>
  <c r="J192" i="9"/>
  <c r="E192" i="9"/>
  <c r="D192" i="9"/>
  <c r="AH191" i="9"/>
  <c r="O191" i="9"/>
  <c r="M191" i="9"/>
  <c r="N191" i="9" s="1"/>
  <c r="K191" i="9"/>
  <c r="J191" i="9"/>
  <c r="E191" i="9"/>
  <c r="D191" i="9"/>
  <c r="AH190" i="9"/>
  <c r="O190" i="9"/>
  <c r="N190" i="9"/>
  <c r="M190" i="9"/>
  <c r="K190" i="9"/>
  <c r="J190" i="9"/>
  <c r="E190" i="9"/>
  <c r="D190" i="9"/>
  <c r="AH189" i="9"/>
  <c r="O189" i="9"/>
  <c r="N189" i="9"/>
  <c r="M189" i="9"/>
  <c r="K189" i="9"/>
  <c r="J189" i="9"/>
  <c r="E189" i="9"/>
  <c r="D189" i="9"/>
  <c r="AH188" i="9"/>
  <c r="O188" i="9"/>
  <c r="M188" i="9"/>
  <c r="N188" i="9" s="1"/>
  <c r="K188" i="9"/>
  <c r="J188" i="9"/>
  <c r="E188" i="9"/>
  <c r="D188" i="9"/>
  <c r="AH187" i="9"/>
  <c r="O187" i="9"/>
  <c r="N187" i="9"/>
  <c r="M187" i="9"/>
  <c r="K187" i="9"/>
  <c r="J187" i="9"/>
  <c r="E187" i="9"/>
  <c r="D187" i="9"/>
  <c r="AH186" i="9"/>
  <c r="O186" i="9"/>
  <c r="N186" i="9"/>
  <c r="M186" i="9"/>
  <c r="K186" i="9"/>
  <c r="J186" i="9"/>
  <c r="E186" i="9"/>
  <c r="D186" i="9"/>
  <c r="AH185" i="9"/>
  <c r="O185" i="9"/>
  <c r="M185" i="9"/>
  <c r="N185" i="9" s="1"/>
  <c r="K185" i="9"/>
  <c r="J185" i="9"/>
  <c r="E185" i="9"/>
  <c r="D185" i="9"/>
  <c r="AH184" i="9"/>
  <c r="O184" i="9"/>
  <c r="N184" i="9"/>
  <c r="M184" i="9"/>
  <c r="K184" i="9"/>
  <c r="J184" i="9"/>
  <c r="E184" i="9"/>
  <c r="D184" i="9"/>
  <c r="AH183" i="9"/>
  <c r="O183" i="9"/>
  <c r="N183" i="9"/>
  <c r="M183" i="9"/>
  <c r="K183" i="9"/>
  <c r="J183" i="9"/>
  <c r="E183" i="9"/>
  <c r="D183" i="9"/>
  <c r="AH182" i="9"/>
  <c r="O182" i="9"/>
  <c r="M182" i="9"/>
  <c r="N182" i="9" s="1"/>
  <c r="K182" i="9"/>
  <c r="J182" i="9"/>
  <c r="E182" i="9"/>
  <c r="D182" i="9"/>
  <c r="AH181" i="9"/>
  <c r="O181" i="9"/>
  <c r="M181" i="9"/>
  <c r="N181" i="9" s="1"/>
  <c r="K181" i="9"/>
  <c r="J181" i="9"/>
  <c r="E181" i="9"/>
  <c r="D181" i="9"/>
  <c r="AH180" i="9"/>
  <c r="O180" i="9"/>
  <c r="N180" i="9"/>
  <c r="M180" i="9"/>
  <c r="K180" i="9"/>
  <c r="J180" i="9"/>
  <c r="E180" i="9"/>
  <c r="D180" i="9"/>
  <c r="AH179" i="9"/>
  <c r="O179" i="9"/>
  <c r="M179" i="9"/>
  <c r="N179" i="9" s="1"/>
  <c r="K179" i="9"/>
  <c r="J179" i="9"/>
  <c r="E179" i="9"/>
  <c r="D179" i="9"/>
  <c r="AH178" i="9"/>
  <c r="O178" i="9"/>
  <c r="N178" i="9"/>
  <c r="M178" i="9"/>
  <c r="K178" i="9"/>
  <c r="J178" i="9"/>
  <c r="E178" i="9"/>
  <c r="D178" i="9"/>
  <c r="AH177" i="9"/>
  <c r="O177" i="9"/>
  <c r="M177" i="9"/>
  <c r="N177" i="9" s="1"/>
  <c r="K177" i="9"/>
  <c r="J177" i="9"/>
  <c r="E177" i="9"/>
  <c r="D177" i="9"/>
  <c r="AH176" i="9"/>
  <c r="O176" i="9"/>
  <c r="N176" i="9"/>
  <c r="M176" i="9"/>
  <c r="K176" i="9"/>
  <c r="J176" i="9"/>
  <c r="E176" i="9"/>
  <c r="D176" i="9"/>
  <c r="AH175" i="9"/>
  <c r="O175" i="9"/>
  <c r="M175" i="9"/>
  <c r="N175" i="9" s="1"/>
  <c r="K175" i="9"/>
  <c r="J175" i="9"/>
  <c r="E175" i="9"/>
  <c r="D175" i="9"/>
  <c r="AH174" i="9"/>
  <c r="O174" i="9"/>
  <c r="M174" i="9"/>
  <c r="N174" i="9" s="1"/>
  <c r="K174" i="9"/>
  <c r="J174" i="9"/>
  <c r="E174" i="9"/>
  <c r="D174" i="9"/>
  <c r="AH173" i="9"/>
  <c r="O173" i="9"/>
  <c r="N173" i="9"/>
  <c r="M173" i="9"/>
  <c r="K173" i="9"/>
  <c r="J173" i="9"/>
  <c r="E173" i="9"/>
  <c r="D173" i="9"/>
  <c r="AH172" i="9"/>
  <c r="O172" i="9"/>
  <c r="M172" i="9"/>
  <c r="N172" i="9" s="1"/>
  <c r="K172" i="9"/>
  <c r="J172" i="9"/>
  <c r="E172" i="9"/>
  <c r="D172" i="9"/>
  <c r="AH171" i="9"/>
  <c r="O171" i="9"/>
  <c r="M171" i="9"/>
  <c r="N171" i="9" s="1"/>
  <c r="K171" i="9"/>
  <c r="J171" i="9"/>
  <c r="E171" i="9"/>
  <c r="D171" i="9"/>
  <c r="AH170" i="9"/>
  <c r="O170" i="9"/>
  <c r="N170" i="9"/>
  <c r="M170" i="9"/>
  <c r="K170" i="9"/>
  <c r="J170" i="9"/>
  <c r="E170" i="9"/>
  <c r="D170" i="9"/>
  <c r="AH169" i="9"/>
  <c r="O169" i="9"/>
  <c r="N169" i="9"/>
  <c r="M169" i="9"/>
  <c r="K169" i="9"/>
  <c r="J169" i="9"/>
  <c r="E169" i="9"/>
  <c r="D169" i="9"/>
  <c r="AH168" i="9"/>
  <c r="O168" i="9"/>
  <c r="N168" i="9"/>
  <c r="M168" i="9"/>
  <c r="K168" i="9"/>
  <c r="J168" i="9"/>
  <c r="E168" i="9"/>
  <c r="D168" i="9"/>
  <c r="AH167" i="9"/>
  <c r="O167" i="9"/>
  <c r="M167" i="9"/>
  <c r="N167" i="9" s="1"/>
  <c r="K167" i="9"/>
  <c r="J167" i="9"/>
  <c r="E167" i="9"/>
  <c r="D167" i="9"/>
  <c r="AH166" i="9"/>
  <c r="O166" i="9"/>
  <c r="M166" i="9"/>
  <c r="N166" i="9" s="1"/>
  <c r="K166" i="9"/>
  <c r="J166" i="9"/>
  <c r="E166" i="9"/>
  <c r="D166" i="9"/>
  <c r="AH165" i="9"/>
  <c r="O165" i="9"/>
  <c r="M165" i="9"/>
  <c r="N165" i="9" s="1"/>
  <c r="K165" i="9"/>
  <c r="J165" i="9"/>
  <c r="E165" i="9"/>
  <c r="D165" i="9"/>
  <c r="AH164" i="9"/>
  <c r="O164" i="9"/>
  <c r="M164" i="9"/>
  <c r="N164" i="9" s="1"/>
  <c r="K164" i="9"/>
  <c r="J164" i="9"/>
  <c r="E164" i="9"/>
  <c r="D164" i="9"/>
  <c r="AH163" i="9"/>
  <c r="O163" i="9"/>
  <c r="M163" i="9"/>
  <c r="N163" i="9" s="1"/>
  <c r="K163" i="9"/>
  <c r="J163" i="9"/>
  <c r="E163" i="9"/>
  <c r="D163" i="9"/>
  <c r="AH162" i="9"/>
  <c r="O162" i="9"/>
  <c r="N162" i="9"/>
  <c r="M162" i="9"/>
  <c r="K162" i="9"/>
  <c r="J162" i="9"/>
  <c r="E162" i="9"/>
  <c r="D162" i="9"/>
  <c r="AH161" i="9"/>
  <c r="O161" i="9"/>
  <c r="M161" i="9"/>
  <c r="N161" i="9" s="1"/>
  <c r="K161" i="9"/>
  <c r="J161" i="9"/>
  <c r="E161" i="9"/>
  <c r="D161" i="9"/>
  <c r="AH160" i="9"/>
  <c r="O160" i="9"/>
  <c r="N160" i="9"/>
  <c r="M160" i="9"/>
  <c r="K160" i="9"/>
  <c r="J160" i="9"/>
  <c r="E160" i="9"/>
  <c r="D160" i="9"/>
  <c r="AH159" i="9"/>
  <c r="O159" i="9"/>
  <c r="N159" i="9"/>
  <c r="M159" i="9"/>
  <c r="K159" i="9"/>
  <c r="J159" i="9"/>
  <c r="E159" i="9"/>
  <c r="D159" i="9"/>
  <c r="AH158" i="9"/>
  <c r="O158" i="9"/>
  <c r="M158" i="9"/>
  <c r="N158" i="9" s="1"/>
  <c r="K158" i="9"/>
  <c r="J158" i="9"/>
  <c r="E158" i="9"/>
  <c r="D158" i="9"/>
  <c r="AH157" i="9"/>
  <c r="O157" i="9"/>
  <c r="N157" i="9"/>
  <c r="M157" i="9"/>
  <c r="K157" i="9"/>
  <c r="J157" i="9"/>
  <c r="E157" i="9"/>
  <c r="D157" i="9"/>
  <c r="AH156" i="9"/>
  <c r="O156" i="9"/>
  <c r="M156" i="9"/>
  <c r="N156" i="9" s="1"/>
  <c r="K156" i="9"/>
  <c r="J156" i="9"/>
  <c r="E156" i="9"/>
  <c r="D156" i="9"/>
  <c r="AH155" i="9"/>
  <c r="O155" i="9"/>
  <c r="M155" i="9"/>
  <c r="N155" i="9" s="1"/>
  <c r="K155" i="9"/>
  <c r="J155" i="9"/>
  <c r="E155" i="9"/>
  <c r="D155" i="9"/>
  <c r="AH154" i="9"/>
  <c r="O154" i="9"/>
  <c r="M154" i="9"/>
  <c r="N154" i="9" s="1"/>
  <c r="K154" i="9"/>
  <c r="J154" i="9"/>
  <c r="E154" i="9"/>
  <c r="D154" i="9"/>
  <c r="AH153" i="9"/>
  <c r="O153" i="9"/>
  <c r="M153" i="9"/>
  <c r="N153" i="9" s="1"/>
  <c r="K153" i="9"/>
  <c r="J153" i="9"/>
  <c r="E153" i="9"/>
  <c r="D153" i="9"/>
  <c r="AH152" i="9"/>
  <c r="O152" i="9"/>
  <c r="N152" i="9"/>
  <c r="M152" i="9"/>
  <c r="K152" i="9"/>
  <c r="J152" i="9"/>
  <c r="E152" i="9"/>
  <c r="D152" i="9"/>
  <c r="AH151" i="9"/>
  <c r="O151" i="9"/>
  <c r="M151" i="9"/>
  <c r="N151" i="9" s="1"/>
  <c r="K151" i="9"/>
  <c r="J151" i="9"/>
  <c r="E151" i="9"/>
  <c r="D151" i="9"/>
  <c r="AH150" i="9"/>
  <c r="O150" i="9"/>
  <c r="N150" i="9"/>
  <c r="M150" i="9"/>
  <c r="K150" i="9"/>
  <c r="J150" i="9"/>
  <c r="E150" i="9"/>
  <c r="D150" i="9"/>
  <c r="AH149" i="9"/>
  <c r="O149" i="9"/>
  <c r="N149" i="9"/>
  <c r="M149" i="9"/>
  <c r="K149" i="9"/>
  <c r="J149" i="9"/>
  <c r="E149" i="9"/>
  <c r="D149" i="9"/>
  <c r="AH148" i="9"/>
  <c r="O148" i="9"/>
  <c r="M148" i="9"/>
  <c r="N148" i="9" s="1"/>
  <c r="K148" i="9"/>
  <c r="J148" i="9"/>
  <c r="E148" i="9"/>
  <c r="D148" i="9"/>
  <c r="AH147" i="9"/>
  <c r="O147" i="9"/>
  <c r="M147" i="9"/>
  <c r="N147" i="9" s="1"/>
  <c r="K147" i="9"/>
  <c r="J147" i="9"/>
  <c r="E147" i="9"/>
  <c r="D147" i="9"/>
  <c r="AH146" i="9"/>
  <c r="O146" i="9"/>
  <c r="N146" i="9"/>
  <c r="M146" i="9"/>
  <c r="K146" i="9"/>
  <c r="J146" i="9"/>
  <c r="E146" i="9"/>
  <c r="D146" i="9"/>
  <c r="AH145" i="9"/>
  <c r="O145" i="9"/>
  <c r="M145" i="9"/>
  <c r="N145" i="9" s="1"/>
  <c r="K145" i="9"/>
  <c r="J145" i="9"/>
  <c r="E145" i="9"/>
  <c r="D145" i="9"/>
  <c r="AH144" i="9"/>
  <c r="O144" i="9"/>
  <c r="M144" i="9"/>
  <c r="N144" i="9" s="1"/>
  <c r="K144" i="9"/>
  <c r="J144" i="9"/>
  <c r="E144" i="9"/>
  <c r="D144" i="9"/>
  <c r="AH143" i="9"/>
  <c r="O143" i="9"/>
  <c r="N143" i="9"/>
  <c r="M143" i="9"/>
  <c r="K143" i="9"/>
  <c r="J143" i="9"/>
  <c r="E143" i="9"/>
  <c r="D143" i="9"/>
  <c r="AH142" i="9"/>
  <c r="O142" i="9"/>
  <c r="N142" i="9"/>
  <c r="M142" i="9"/>
  <c r="K142" i="9"/>
  <c r="J142" i="9"/>
  <c r="E142" i="9"/>
  <c r="D142" i="9"/>
  <c r="AH141" i="9"/>
  <c r="O141" i="9"/>
  <c r="N141" i="9"/>
  <c r="M141" i="9"/>
  <c r="K141" i="9"/>
  <c r="J141" i="9"/>
  <c r="E141" i="9"/>
  <c r="D141" i="9"/>
  <c r="AH140" i="9"/>
  <c r="O140" i="9"/>
  <c r="M140" i="9"/>
  <c r="N140" i="9" s="1"/>
  <c r="K140" i="9"/>
  <c r="J140" i="9"/>
  <c r="E140" i="9"/>
  <c r="D140" i="9"/>
  <c r="AH139" i="9"/>
  <c r="O139" i="9"/>
  <c r="M139" i="9"/>
  <c r="N139" i="9" s="1"/>
  <c r="K139" i="9"/>
  <c r="J139" i="9"/>
  <c r="E139" i="9"/>
  <c r="D139" i="9"/>
  <c r="AH138" i="9"/>
  <c r="O138" i="9"/>
  <c r="N138" i="9"/>
  <c r="M138" i="9"/>
  <c r="K138" i="9"/>
  <c r="J138" i="9"/>
  <c r="E138" i="9"/>
  <c r="D138" i="9"/>
  <c r="AH137" i="9"/>
  <c r="O137" i="9"/>
  <c r="M137" i="9"/>
  <c r="N137" i="9" s="1"/>
  <c r="K137" i="9"/>
  <c r="J137" i="9"/>
  <c r="E137" i="9"/>
  <c r="D137" i="9"/>
  <c r="AH136" i="9"/>
  <c r="O136" i="9"/>
  <c r="M136" i="9"/>
  <c r="N136" i="9" s="1"/>
  <c r="K136" i="9"/>
  <c r="J136" i="9"/>
  <c r="E136" i="9"/>
  <c r="D136" i="9"/>
  <c r="AH135" i="9"/>
  <c r="O135" i="9"/>
  <c r="N135" i="9"/>
  <c r="M135" i="9"/>
  <c r="K135" i="9"/>
  <c r="J135" i="9"/>
  <c r="E135" i="9"/>
  <c r="D135" i="9"/>
  <c r="AH134" i="9"/>
  <c r="O134" i="9"/>
  <c r="N134" i="9"/>
  <c r="M134" i="9"/>
  <c r="K134" i="9"/>
  <c r="J134" i="9"/>
  <c r="E134" i="9"/>
  <c r="D134" i="9"/>
  <c r="AH133" i="9"/>
  <c r="O133" i="9"/>
  <c r="N133" i="9"/>
  <c r="M133" i="9"/>
  <c r="K133" i="9"/>
  <c r="J133" i="9"/>
  <c r="E133" i="9"/>
  <c r="D133" i="9"/>
  <c r="AH132" i="9"/>
  <c r="O132" i="9"/>
  <c r="M132" i="9"/>
  <c r="N132" i="9" s="1"/>
  <c r="K132" i="9"/>
  <c r="J132" i="9"/>
  <c r="E132" i="9"/>
  <c r="D132" i="9"/>
  <c r="AH131" i="9"/>
  <c r="O131" i="9"/>
  <c r="M131" i="9"/>
  <c r="N131" i="9" s="1"/>
  <c r="K131" i="9"/>
  <c r="J131" i="9"/>
  <c r="E131" i="9"/>
  <c r="D131" i="9"/>
  <c r="AH130" i="9"/>
  <c r="O130" i="9"/>
  <c r="N130" i="9"/>
  <c r="M130" i="9"/>
  <c r="K130" i="9"/>
  <c r="J130" i="9"/>
  <c r="E130" i="9"/>
  <c r="D130" i="9"/>
  <c r="AH129" i="9"/>
  <c r="O129" i="9"/>
  <c r="M129" i="9"/>
  <c r="N129" i="9" s="1"/>
  <c r="K129" i="9"/>
  <c r="J129" i="9"/>
  <c r="E129" i="9"/>
  <c r="D129" i="9"/>
  <c r="AH128" i="9"/>
  <c r="O128" i="9"/>
  <c r="M128" i="9"/>
  <c r="N128" i="9" s="1"/>
  <c r="K128" i="9"/>
  <c r="J128" i="9"/>
  <c r="E128" i="9"/>
  <c r="D128" i="9"/>
  <c r="AH127" i="9"/>
  <c r="O127" i="9"/>
  <c r="N127" i="9"/>
  <c r="M127" i="9"/>
  <c r="K127" i="9"/>
  <c r="J127" i="9"/>
  <c r="E127" i="9"/>
  <c r="D127" i="9"/>
  <c r="AH126" i="9"/>
  <c r="O126" i="9"/>
  <c r="N126" i="9"/>
  <c r="M126" i="9"/>
  <c r="K126" i="9"/>
  <c r="J126" i="9"/>
  <c r="E126" i="9"/>
  <c r="D126" i="9"/>
  <c r="AH125" i="9"/>
  <c r="O125" i="9"/>
  <c r="N125" i="9"/>
  <c r="M125" i="9"/>
  <c r="K125" i="9"/>
  <c r="J125" i="9"/>
  <c r="E125" i="9"/>
  <c r="D125" i="9"/>
  <c r="AH124" i="9"/>
  <c r="O124" i="9"/>
  <c r="M124" i="9"/>
  <c r="N124" i="9" s="1"/>
  <c r="K124" i="9"/>
  <c r="J124" i="9"/>
  <c r="E124" i="9"/>
  <c r="D124" i="9"/>
  <c r="AH123" i="9"/>
  <c r="O123" i="9"/>
  <c r="M123" i="9"/>
  <c r="N123" i="9" s="1"/>
  <c r="K123" i="9"/>
  <c r="J123" i="9"/>
  <c r="E123" i="9"/>
  <c r="D123" i="9"/>
  <c r="AH122" i="9"/>
  <c r="O122" i="9"/>
  <c r="N122" i="9"/>
  <c r="M122" i="9"/>
  <c r="K122" i="9"/>
  <c r="J122" i="9"/>
  <c r="E122" i="9"/>
  <c r="D122" i="9"/>
  <c r="AH121" i="9"/>
  <c r="O121" i="9"/>
  <c r="M121" i="9"/>
  <c r="N121" i="9" s="1"/>
  <c r="K121" i="9"/>
  <c r="J121" i="9"/>
  <c r="E121" i="9"/>
  <c r="D121" i="9"/>
  <c r="AH120" i="9"/>
  <c r="O120" i="9"/>
  <c r="M120" i="9"/>
  <c r="N120" i="9" s="1"/>
  <c r="K120" i="9"/>
  <c r="J120" i="9"/>
  <c r="E120" i="9"/>
  <c r="D120" i="9"/>
  <c r="AH119" i="9"/>
  <c r="O119" i="9"/>
  <c r="N119" i="9"/>
  <c r="M119" i="9"/>
  <c r="K119" i="9"/>
  <c r="J119" i="9"/>
  <c r="E119" i="9"/>
  <c r="D119" i="9"/>
  <c r="AH118" i="9"/>
  <c r="W118" i="9"/>
  <c r="O118" i="9"/>
  <c r="N118" i="9"/>
  <c r="M118" i="9"/>
  <c r="K118" i="9"/>
  <c r="J118" i="9"/>
  <c r="E118" i="9"/>
  <c r="D118" i="9"/>
  <c r="AH117" i="9"/>
  <c r="O117" i="9"/>
  <c r="M117" i="9"/>
  <c r="N117" i="9" s="1"/>
  <c r="K117" i="9"/>
  <c r="J117" i="9"/>
  <c r="E117" i="9"/>
  <c r="D117" i="9"/>
  <c r="AH116" i="9"/>
  <c r="O116" i="9"/>
  <c r="M116" i="9"/>
  <c r="N116" i="9" s="1"/>
  <c r="K116" i="9"/>
  <c r="J116" i="9"/>
  <c r="E116" i="9"/>
  <c r="D116" i="9"/>
  <c r="AH115" i="9"/>
  <c r="O115" i="9"/>
  <c r="M115" i="9"/>
  <c r="N115" i="9" s="1"/>
  <c r="K115" i="9"/>
  <c r="J115" i="9"/>
  <c r="E115" i="9"/>
  <c r="D115" i="9"/>
  <c r="AH114" i="9"/>
  <c r="O114" i="9"/>
  <c r="M114" i="9"/>
  <c r="N114" i="9" s="1"/>
  <c r="K114" i="9"/>
  <c r="J114" i="9"/>
  <c r="E114" i="9"/>
  <c r="D114" i="9"/>
  <c r="AH113" i="9"/>
  <c r="O113" i="9"/>
  <c r="M113" i="9"/>
  <c r="N113" i="9" s="1"/>
  <c r="K113" i="9"/>
  <c r="J113" i="9"/>
  <c r="E113" i="9"/>
  <c r="D113" i="9"/>
  <c r="AH112" i="9"/>
  <c r="O112" i="9"/>
  <c r="N112" i="9"/>
  <c r="M112" i="9"/>
  <c r="K112" i="9"/>
  <c r="J112" i="9"/>
  <c r="E112" i="9"/>
  <c r="D112" i="9"/>
  <c r="AH111" i="9"/>
  <c r="O111" i="9"/>
  <c r="N111" i="9"/>
  <c r="M111" i="9"/>
  <c r="K111" i="9"/>
  <c r="J111" i="9"/>
  <c r="E111" i="9"/>
  <c r="D111" i="9"/>
  <c r="AH110" i="9"/>
  <c r="O110" i="9"/>
  <c r="N110" i="9"/>
  <c r="M110" i="9"/>
  <c r="K110" i="9"/>
  <c r="J110" i="9"/>
  <c r="E110" i="9"/>
  <c r="D110" i="9"/>
  <c r="AH109" i="9"/>
  <c r="O109" i="9"/>
  <c r="M109" i="9"/>
  <c r="N109" i="9" s="1"/>
  <c r="K109" i="9"/>
  <c r="J109" i="9"/>
  <c r="E109" i="9"/>
  <c r="D109" i="9"/>
  <c r="AH108" i="9"/>
  <c r="O108" i="9"/>
  <c r="N108" i="9"/>
  <c r="M108" i="9"/>
  <c r="K108" i="9"/>
  <c r="J108" i="9"/>
  <c r="E108" i="9"/>
  <c r="D108" i="9"/>
  <c r="AH107" i="9"/>
  <c r="O107" i="9"/>
  <c r="N107" i="9"/>
  <c r="M107" i="9"/>
  <c r="K107" i="9"/>
  <c r="J107" i="9"/>
  <c r="E107" i="9"/>
  <c r="D107" i="9"/>
  <c r="AH106" i="9"/>
  <c r="O106" i="9"/>
  <c r="N106" i="9"/>
  <c r="M106" i="9"/>
  <c r="K106" i="9"/>
  <c r="J106" i="9"/>
  <c r="E106" i="9"/>
  <c r="D106" i="9"/>
  <c r="AH105" i="9"/>
  <c r="O105" i="9"/>
  <c r="N105" i="9"/>
  <c r="M105" i="9"/>
  <c r="K105" i="9"/>
  <c r="J105" i="9"/>
  <c r="E105" i="9"/>
  <c r="D105" i="9"/>
  <c r="AH104" i="9"/>
  <c r="O104" i="9"/>
  <c r="M104" i="9"/>
  <c r="N104" i="9" s="1"/>
  <c r="K104" i="9"/>
  <c r="J104" i="9"/>
  <c r="E104" i="9"/>
  <c r="D104" i="9"/>
  <c r="AH103" i="9"/>
  <c r="O103" i="9"/>
  <c r="N103" i="9"/>
  <c r="M103" i="9"/>
  <c r="K103" i="9"/>
  <c r="J103" i="9"/>
  <c r="E103" i="9"/>
  <c r="D103" i="9"/>
  <c r="AH102" i="9"/>
  <c r="O102" i="9"/>
  <c r="M102" i="9"/>
  <c r="N102" i="9" s="1"/>
  <c r="K102" i="9"/>
  <c r="J102" i="9"/>
  <c r="E102" i="9"/>
  <c r="D102" i="9"/>
  <c r="AH101" i="9"/>
  <c r="O101" i="9"/>
  <c r="N101" i="9"/>
  <c r="M101" i="9"/>
  <c r="K101" i="9"/>
  <c r="J101" i="9"/>
  <c r="E101" i="9"/>
  <c r="D101" i="9"/>
  <c r="AH100" i="9"/>
  <c r="O100" i="9"/>
  <c r="N100" i="9"/>
  <c r="M100" i="9"/>
  <c r="K100" i="9"/>
  <c r="J100" i="9"/>
  <c r="E100" i="9"/>
  <c r="D100" i="9"/>
  <c r="AH99" i="9"/>
  <c r="O99" i="9"/>
  <c r="N99" i="9"/>
  <c r="M99" i="9"/>
  <c r="K99" i="9"/>
  <c r="J99" i="9"/>
  <c r="E99" i="9"/>
  <c r="D99" i="9"/>
  <c r="AH98" i="9"/>
  <c r="O98" i="9"/>
  <c r="M98" i="9"/>
  <c r="N98" i="9" s="1"/>
  <c r="K98" i="9"/>
  <c r="J98" i="9"/>
  <c r="E98" i="9"/>
  <c r="D98" i="9"/>
  <c r="AH97" i="9"/>
  <c r="O97" i="9"/>
  <c r="N97" i="9"/>
  <c r="M97" i="9"/>
  <c r="K97" i="9"/>
  <c r="J97" i="9"/>
  <c r="E97" i="9"/>
  <c r="D97" i="9"/>
  <c r="AH96" i="9"/>
  <c r="O96" i="9"/>
  <c r="N96" i="9"/>
  <c r="M96" i="9"/>
  <c r="K96" i="9"/>
  <c r="J96" i="9"/>
  <c r="E96" i="9"/>
  <c r="D96" i="9"/>
  <c r="AH95" i="9"/>
  <c r="O95" i="9"/>
  <c r="M95" i="9"/>
  <c r="N95" i="9" s="1"/>
  <c r="K95" i="9"/>
  <c r="J95" i="9"/>
  <c r="E95" i="9"/>
  <c r="D95" i="9"/>
  <c r="AH94" i="9"/>
  <c r="O94" i="9"/>
  <c r="M94" i="9"/>
  <c r="N94" i="9" s="1"/>
  <c r="K94" i="9"/>
  <c r="J94" i="9"/>
  <c r="E94" i="9"/>
  <c r="D94" i="9"/>
  <c r="AH93" i="9"/>
  <c r="O93" i="9"/>
  <c r="M93" i="9"/>
  <c r="N93" i="9" s="1"/>
  <c r="K93" i="9"/>
  <c r="J93" i="9"/>
  <c r="E93" i="9"/>
  <c r="D93" i="9"/>
  <c r="AH92" i="9"/>
  <c r="O92" i="9"/>
  <c r="M92" i="9"/>
  <c r="N92" i="9" s="1"/>
  <c r="K92" i="9"/>
  <c r="J92" i="9"/>
  <c r="E92" i="9"/>
  <c r="D92" i="9"/>
  <c r="AH91" i="9"/>
  <c r="O91" i="9"/>
  <c r="N91" i="9"/>
  <c r="M91" i="9"/>
  <c r="K91" i="9"/>
  <c r="J91" i="9"/>
  <c r="E91" i="9"/>
  <c r="D91" i="9"/>
  <c r="AH90" i="9"/>
  <c r="O90" i="9"/>
  <c r="M90" i="9"/>
  <c r="N90" i="9" s="1"/>
  <c r="K90" i="9"/>
  <c r="J90" i="9"/>
  <c r="E90" i="9"/>
  <c r="D90" i="9"/>
  <c r="AH89" i="9"/>
  <c r="O89" i="9"/>
  <c r="N89" i="9"/>
  <c r="M89" i="9"/>
  <c r="K89" i="9"/>
  <c r="J89" i="9"/>
  <c r="E89" i="9"/>
  <c r="D89" i="9"/>
  <c r="AH88" i="9"/>
  <c r="O88" i="9"/>
  <c r="N88" i="9"/>
  <c r="M88" i="9"/>
  <c r="K88" i="9"/>
  <c r="J88" i="9"/>
  <c r="E88" i="9"/>
  <c r="D88" i="9"/>
  <c r="AH87" i="9"/>
  <c r="O87" i="9"/>
  <c r="N87" i="9"/>
  <c r="M87" i="9"/>
  <c r="K87" i="9"/>
  <c r="J87" i="9"/>
  <c r="E87" i="9"/>
  <c r="D87" i="9"/>
  <c r="AH86" i="9"/>
  <c r="O86" i="9"/>
  <c r="M86" i="9"/>
  <c r="N86" i="9" s="1"/>
  <c r="K86" i="9"/>
  <c r="J86" i="9"/>
  <c r="E86" i="9"/>
  <c r="D86" i="9"/>
  <c r="AH85" i="9"/>
  <c r="O85" i="9"/>
  <c r="M85" i="9"/>
  <c r="N85" i="9" s="1"/>
  <c r="K85" i="9"/>
  <c r="J85" i="9"/>
  <c r="E85" i="9"/>
  <c r="D85" i="9"/>
  <c r="AH84" i="9"/>
  <c r="O84" i="9"/>
  <c r="M84" i="9"/>
  <c r="N84" i="9" s="1"/>
  <c r="K84" i="9"/>
  <c r="J84" i="9"/>
  <c r="E84" i="9"/>
  <c r="D84" i="9"/>
  <c r="AH83" i="9"/>
  <c r="O83" i="9"/>
  <c r="N83" i="9"/>
  <c r="M83" i="9"/>
  <c r="K83" i="9"/>
  <c r="J83" i="9"/>
  <c r="E83" i="9"/>
  <c r="D83" i="9"/>
  <c r="AH82" i="9"/>
  <c r="O82" i="9"/>
  <c r="M82" i="9"/>
  <c r="N82" i="9" s="1"/>
  <c r="K82" i="9"/>
  <c r="J82" i="9"/>
  <c r="E82" i="9"/>
  <c r="D82" i="9"/>
  <c r="AH81" i="9"/>
  <c r="O81" i="9"/>
  <c r="N81" i="9"/>
  <c r="M81" i="9"/>
  <c r="K81" i="9"/>
  <c r="J81" i="9"/>
  <c r="E81" i="9"/>
  <c r="D81" i="9"/>
  <c r="AH80" i="9"/>
  <c r="O80" i="9"/>
  <c r="N80" i="9"/>
  <c r="M80" i="9"/>
  <c r="K80" i="9"/>
  <c r="J80" i="9"/>
  <c r="E80" i="9"/>
  <c r="D80" i="9"/>
  <c r="AH79" i="9"/>
  <c r="O79" i="9"/>
  <c r="M79" i="9"/>
  <c r="N79" i="9" s="1"/>
  <c r="K79" i="9"/>
  <c r="J79" i="9"/>
  <c r="E79" i="9"/>
  <c r="D79" i="9"/>
  <c r="AH78" i="9"/>
  <c r="O78" i="9"/>
  <c r="M78" i="9"/>
  <c r="N78" i="9" s="1"/>
  <c r="K78" i="9"/>
  <c r="J78" i="9"/>
  <c r="E78" i="9"/>
  <c r="D78" i="9"/>
  <c r="AH77" i="9"/>
  <c r="O77" i="9"/>
  <c r="M77" i="9"/>
  <c r="N77" i="9" s="1"/>
  <c r="K77" i="9"/>
  <c r="J77" i="9"/>
  <c r="E77" i="9"/>
  <c r="D77" i="9"/>
  <c r="AH76" i="9"/>
  <c r="O76" i="9"/>
  <c r="N76" i="9"/>
  <c r="M76" i="9"/>
  <c r="K76" i="9"/>
  <c r="J76" i="9"/>
  <c r="E76" i="9"/>
  <c r="D76" i="9"/>
  <c r="AH75" i="9"/>
  <c r="O75" i="9"/>
  <c r="N75" i="9"/>
  <c r="M75" i="9"/>
  <c r="K75" i="9"/>
  <c r="J75" i="9"/>
  <c r="E75" i="9"/>
  <c r="D75" i="9"/>
  <c r="AH74" i="9"/>
  <c r="O74" i="9"/>
  <c r="M74" i="9"/>
  <c r="N74" i="9" s="1"/>
  <c r="K74" i="9"/>
  <c r="J74" i="9"/>
  <c r="E74" i="9"/>
  <c r="D74" i="9"/>
  <c r="AH73" i="9"/>
  <c r="O73" i="9"/>
  <c r="N73" i="9"/>
  <c r="M73" i="9"/>
  <c r="K73" i="9"/>
  <c r="J73" i="9"/>
  <c r="E73" i="9"/>
  <c r="D73" i="9"/>
  <c r="AH72" i="9"/>
  <c r="O72" i="9"/>
  <c r="N72" i="9"/>
  <c r="M72" i="9"/>
  <c r="K72" i="9"/>
  <c r="J72" i="9"/>
  <c r="E72" i="9"/>
  <c r="D72" i="9"/>
  <c r="AH71" i="9"/>
  <c r="O71" i="9"/>
  <c r="M71" i="9"/>
  <c r="N71" i="9" s="1"/>
  <c r="K71" i="9"/>
  <c r="J71" i="9"/>
  <c r="E71" i="9"/>
  <c r="D71" i="9"/>
  <c r="AH70" i="9"/>
  <c r="O70" i="9"/>
  <c r="N70" i="9"/>
  <c r="M70" i="9"/>
  <c r="K70" i="9"/>
  <c r="J70" i="9"/>
  <c r="E70" i="9"/>
  <c r="D70" i="9"/>
  <c r="AH69" i="9"/>
  <c r="O69" i="9"/>
  <c r="M69" i="9"/>
  <c r="N69" i="9" s="1"/>
  <c r="K69" i="9"/>
  <c r="J69" i="9"/>
  <c r="E69" i="9"/>
  <c r="D69" i="9"/>
  <c r="AH68" i="9"/>
  <c r="O68" i="9"/>
  <c r="M68" i="9"/>
  <c r="N68" i="9" s="1"/>
  <c r="K68" i="9"/>
  <c r="J68" i="9"/>
  <c r="E68" i="9"/>
  <c r="D68" i="9"/>
  <c r="AH67" i="9"/>
  <c r="O67" i="9"/>
  <c r="N67" i="9"/>
  <c r="M67" i="9"/>
  <c r="K67" i="9"/>
  <c r="J67" i="9"/>
  <c r="E67" i="9"/>
  <c r="D67" i="9"/>
  <c r="O66" i="9"/>
  <c r="M66" i="9"/>
  <c r="N66" i="9" s="1"/>
  <c r="K66" i="9"/>
  <c r="J66" i="9"/>
  <c r="D66" i="9"/>
  <c r="E66" i="9" s="1"/>
  <c r="M65" i="9"/>
  <c r="N65" i="9" s="1"/>
  <c r="O65" i="9" s="1"/>
  <c r="K65" i="9"/>
  <c r="AK31" i="9" s="1" a="1"/>
  <c r="AK31" i="9" s="1"/>
  <c r="J65" i="9"/>
  <c r="D65" i="9"/>
  <c r="E65" i="9" s="1"/>
  <c r="Y64" i="9"/>
  <c r="V64" i="9"/>
  <c r="W64" i="9" s="1"/>
  <c r="M64" i="9"/>
  <c r="R64" i="9" s="1"/>
  <c r="L64" i="9" a="1"/>
  <c r="L64" i="9" s="1"/>
  <c r="J64" i="9"/>
  <c r="H64" i="9"/>
  <c r="V148" i="9" s="1"/>
  <c r="D64" i="9"/>
  <c r="Y63" i="9"/>
  <c r="V63" i="9"/>
  <c r="R63" i="9"/>
  <c r="M63" i="9"/>
  <c r="N63" i="9" s="1"/>
  <c r="L63" i="9" a="1"/>
  <c r="L63" i="9" s="1"/>
  <c r="J63" i="9"/>
  <c r="H63" i="9"/>
  <c r="V147" i="9" s="1"/>
  <c r="D63" i="9"/>
  <c r="Y62" i="9"/>
  <c r="V62" i="9"/>
  <c r="R62" i="9"/>
  <c r="M62" i="9"/>
  <c r="L62" i="9" a="1"/>
  <c r="L62" i="9" s="1"/>
  <c r="J62" i="9"/>
  <c r="H62" i="9"/>
  <c r="V146" i="9" s="1"/>
  <c r="D62" i="9"/>
  <c r="Y61" i="9"/>
  <c r="V61" i="9"/>
  <c r="M61" i="9"/>
  <c r="N62" i="9" s="1"/>
  <c r="L61" i="9" a="1"/>
  <c r="L61" i="9" s="1"/>
  <c r="J61" i="9"/>
  <c r="H61" i="9"/>
  <c r="V145" i="9" s="1"/>
  <c r="D61" i="9"/>
  <c r="Y60" i="9"/>
  <c r="V60" i="9"/>
  <c r="R60" i="9"/>
  <c r="M60" i="9"/>
  <c r="N60" i="9" s="1"/>
  <c r="L60" i="9" a="1"/>
  <c r="L60" i="9" s="1"/>
  <c r="J60" i="9"/>
  <c r="H60" i="9"/>
  <c r="D60" i="9"/>
  <c r="Y59" i="9"/>
  <c r="V59" i="9"/>
  <c r="M59" i="9"/>
  <c r="R59" i="9" s="1"/>
  <c r="L59" i="9" a="1"/>
  <c r="L59" i="9" s="1"/>
  <c r="T59" i="9" s="1"/>
  <c r="J59" i="9"/>
  <c r="H59" i="9"/>
  <c r="V143" i="9" s="1"/>
  <c r="D59" i="9"/>
  <c r="E64" i="9" s="1"/>
  <c r="Y58" i="9"/>
  <c r="V58" i="9"/>
  <c r="R58" i="9"/>
  <c r="M58" i="9"/>
  <c r="L58" i="9" a="1"/>
  <c r="L58" i="9" s="1"/>
  <c r="J58" i="9"/>
  <c r="K63" i="9" s="1"/>
  <c r="H58" i="9"/>
  <c r="V142" i="9" s="1"/>
  <c r="D58" i="9"/>
  <c r="Y57" i="9"/>
  <c r="V57" i="9"/>
  <c r="W57" i="9" s="1"/>
  <c r="M57" i="9"/>
  <c r="R57" i="9" s="1"/>
  <c r="L57" i="9" a="1"/>
  <c r="L57" i="9" s="1"/>
  <c r="J57" i="9"/>
  <c r="H57" i="9"/>
  <c r="V141" i="9" s="1"/>
  <c r="D57" i="9"/>
  <c r="E63" i="9" s="1"/>
  <c r="Y56" i="9"/>
  <c r="V56" i="9"/>
  <c r="R56" i="9"/>
  <c r="M56" i="9"/>
  <c r="L56" i="9" a="1"/>
  <c r="L56" i="9" s="1"/>
  <c r="J56" i="9"/>
  <c r="K62" i="9" s="1"/>
  <c r="H56" i="9"/>
  <c r="V140" i="9" s="1"/>
  <c r="D56" i="9"/>
  <c r="Y55" i="9"/>
  <c r="V55" i="9"/>
  <c r="M55" i="9"/>
  <c r="R55" i="9" s="1"/>
  <c r="L55" i="9" a="1"/>
  <c r="L55" i="9" s="1"/>
  <c r="J55" i="9"/>
  <c r="K61" i="9" s="1"/>
  <c r="H55" i="9"/>
  <c r="V139" i="9" s="1"/>
  <c r="E55" i="9"/>
  <c r="D55" i="9"/>
  <c r="E61" i="9" s="1"/>
  <c r="Y54" i="9"/>
  <c r="V54" i="9"/>
  <c r="W54" i="9" s="1"/>
  <c r="R54" i="9"/>
  <c r="M54" i="9"/>
  <c r="N54" i="9" s="1"/>
  <c r="L54" i="9" a="1"/>
  <c r="L54" i="9" s="1"/>
  <c r="J54" i="9"/>
  <c r="H54" i="9"/>
  <c r="V138" i="9" s="1"/>
  <c r="D54" i="9"/>
  <c r="E60" i="9" s="1"/>
  <c r="Y53" i="9"/>
  <c r="V53" i="9"/>
  <c r="R53" i="9"/>
  <c r="N53" i="9"/>
  <c r="M53" i="9"/>
  <c r="L53" i="9" a="1"/>
  <c r="L53" i="9" s="1"/>
  <c r="J53" i="9"/>
  <c r="K59" i="9" s="1"/>
  <c r="H53" i="9"/>
  <c r="V137" i="9" s="1"/>
  <c r="D53" i="9"/>
  <c r="Y52" i="9"/>
  <c r="V52" i="9"/>
  <c r="M52" i="9"/>
  <c r="R52" i="9" s="1"/>
  <c r="L52" i="9" a="1"/>
  <c r="L52" i="9" s="1"/>
  <c r="J52" i="9"/>
  <c r="K58" i="9" s="1"/>
  <c r="H52" i="9"/>
  <c r="D52" i="9"/>
  <c r="E58" i="9" s="1"/>
  <c r="AH51" i="9"/>
  <c r="AG51" i="9"/>
  <c r="Y51" i="9"/>
  <c r="V51" i="9"/>
  <c r="M51" i="9"/>
  <c r="R51" i="9" s="1"/>
  <c r="L51" i="9" a="1"/>
  <c r="L51" i="9" s="1"/>
  <c r="J51" i="9"/>
  <c r="K57" i="9" s="1"/>
  <c r="H51" i="9"/>
  <c r="V135" i="9" s="1"/>
  <c r="D51" i="9"/>
  <c r="E57" i="9" s="1"/>
  <c r="Y50" i="9"/>
  <c r="V50" i="9"/>
  <c r="M50" i="9"/>
  <c r="N50" i="9" s="1"/>
  <c r="L50" i="9" a="1"/>
  <c r="L50" i="9" s="1"/>
  <c r="J50" i="9"/>
  <c r="H50" i="9"/>
  <c r="V134" i="9" s="1"/>
  <c r="D50" i="9"/>
  <c r="E56" i="9" s="1"/>
  <c r="Y49" i="9"/>
  <c r="V49" i="9"/>
  <c r="R49" i="9"/>
  <c r="M49" i="9"/>
  <c r="N49" i="9" s="1"/>
  <c r="L49" i="9" a="1"/>
  <c r="L49" i="9" s="1"/>
  <c r="T49" i="9" s="1"/>
  <c r="J49" i="9"/>
  <c r="K55" i="9" s="1"/>
  <c r="H49" i="9"/>
  <c r="V133" i="9" s="1"/>
  <c r="D49" i="9"/>
  <c r="AG48" i="9"/>
  <c r="AH48" i="9" s="1"/>
  <c r="Y48" i="9"/>
  <c r="V48" i="9"/>
  <c r="R48" i="9"/>
  <c r="M48" i="9"/>
  <c r="L48" i="9" a="1"/>
  <c r="L48" i="9" s="1"/>
  <c r="J48" i="9"/>
  <c r="K54" i="9" s="1"/>
  <c r="H48" i="9"/>
  <c r="V132" i="9" s="1"/>
  <c r="D48" i="9"/>
  <c r="Y47" i="9"/>
  <c r="V47" i="9"/>
  <c r="N47" i="9"/>
  <c r="M47" i="9"/>
  <c r="N48" i="9" s="1"/>
  <c r="L47" i="9"/>
  <c r="L47" i="9" a="1"/>
  <c r="J47" i="9"/>
  <c r="K53" i="9" s="1"/>
  <c r="H47" i="9"/>
  <c r="V131" i="9" s="1"/>
  <c r="D47" i="9"/>
  <c r="E53" i="9" s="1"/>
  <c r="Y46" i="9"/>
  <c r="V46" i="9"/>
  <c r="M46" i="9"/>
  <c r="R46" i="9" s="1"/>
  <c r="L46" i="9" a="1"/>
  <c r="L46" i="9" s="1"/>
  <c r="J46" i="9"/>
  <c r="H46" i="9"/>
  <c r="V130" i="9" s="1"/>
  <c r="D46" i="9"/>
  <c r="E51" i="9" s="1"/>
  <c r="Y45" i="9"/>
  <c r="V45" i="9"/>
  <c r="W45" i="9" s="1"/>
  <c r="R45" i="9"/>
  <c r="M45" i="9"/>
  <c r="N45" i="9" s="1"/>
  <c r="L45" i="9" a="1"/>
  <c r="L45" i="9" s="1"/>
  <c r="K45" i="9"/>
  <c r="J45" i="9"/>
  <c r="K51" i="9" s="1"/>
  <c r="H45" i="9"/>
  <c r="V129" i="9" s="1"/>
  <c r="D45" i="9"/>
  <c r="Y44" i="9"/>
  <c r="V44" i="9"/>
  <c r="R44" i="9"/>
  <c r="M44" i="9"/>
  <c r="N44" i="9" s="1"/>
  <c r="L44" i="9" a="1"/>
  <c r="L44" i="9" s="1"/>
  <c r="J44" i="9"/>
  <c r="K50" i="9" s="1"/>
  <c r="H44" i="9"/>
  <c r="V128" i="9" s="1"/>
  <c r="D44" i="9"/>
  <c r="AG43" i="9"/>
  <c r="AH43" i="9" s="1"/>
  <c r="Y43" i="9"/>
  <c r="V43" i="9"/>
  <c r="M43" i="9"/>
  <c r="R43" i="9" s="1"/>
  <c r="L43" i="9" a="1"/>
  <c r="L43" i="9" s="1"/>
  <c r="J43" i="9"/>
  <c r="K49" i="9" s="1"/>
  <c r="H43" i="9"/>
  <c r="V127" i="9" s="1"/>
  <c r="E43" i="9"/>
  <c r="D43" i="9"/>
  <c r="E49" i="9" s="1"/>
  <c r="Y42" i="9"/>
  <c r="V42" i="9"/>
  <c r="M42" i="9"/>
  <c r="R42" i="9" s="1"/>
  <c r="L42" i="9" a="1"/>
  <c r="L42" i="9" s="1"/>
  <c r="J42" i="9"/>
  <c r="K48" i="9" s="1"/>
  <c r="H42" i="9"/>
  <c r="V126" i="9" s="1"/>
  <c r="D42" i="9"/>
  <c r="E48" i="9" s="1"/>
  <c r="B42" i="9"/>
  <c r="Y41" i="9"/>
  <c r="V41" i="9"/>
  <c r="W41" i="9" s="1"/>
  <c r="R41" i="9"/>
  <c r="M41" i="9"/>
  <c r="N41" i="9" s="1"/>
  <c r="L41" i="9" a="1"/>
  <c r="L41" i="9" s="1"/>
  <c r="J41" i="9"/>
  <c r="K47" i="9" s="1"/>
  <c r="H41" i="9"/>
  <c r="V125" i="9" s="1"/>
  <c r="D41" i="9"/>
  <c r="E47" i="9" s="1"/>
  <c r="AG40" i="9"/>
  <c r="AH40" i="9" s="1"/>
  <c r="Y40" i="9"/>
  <c r="Z40" i="9" s="1"/>
  <c r="AC39" i="9" s="1"/>
  <c r="V40" i="9"/>
  <c r="R40" i="9"/>
  <c r="M40" i="9"/>
  <c r="L40" i="9" a="1"/>
  <c r="L40" i="9" s="1"/>
  <c r="J40" i="9"/>
  <c r="K46" i="9" s="1"/>
  <c r="H40" i="9"/>
  <c r="V124" i="9" s="1"/>
  <c r="D40" i="9"/>
  <c r="E46" i="9" s="1"/>
  <c r="AG39" i="9"/>
  <c r="AH39" i="9" s="1"/>
  <c r="Y39" i="9"/>
  <c r="V39" i="9"/>
  <c r="N39" i="9"/>
  <c r="M39" i="9"/>
  <c r="N40" i="9" s="1"/>
  <c r="L39" i="9" a="1"/>
  <c r="L39" i="9" s="1"/>
  <c r="J39" i="9"/>
  <c r="H39" i="9"/>
  <c r="V123" i="9" s="1"/>
  <c r="D39" i="9"/>
  <c r="E45" i="9" s="1"/>
  <c r="Y38" i="9"/>
  <c r="V38" i="9"/>
  <c r="M38" i="9"/>
  <c r="R38" i="9" s="1"/>
  <c r="L38" i="9" a="1"/>
  <c r="L38" i="9" s="1"/>
  <c r="J38" i="9"/>
  <c r="H38" i="9"/>
  <c r="V122" i="9" s="1"/>
  <c r="D38" i="9"/>
  <c r="E44" i="9" s="1"/>
  <c r="Y37" i="9"/>
  <c r="Z37" i="9" s="1"/>
  <c r="V37" i="9"/>
  <c r="M37" i="9"/>
  <c r="R37" i="9" s="1"/>
  <c r="U37" i="9" s="1"/>
  <c r="L37" i="9" a="1"/>
  <c r="L37" i="9" s="1"/>
  <c r="J37" i="9"/>
  <c r="K43" i="9" s="1"/>
  <c r="H37" i="9"/>
  <c r="V121" i="9" s="1"/>
  <c r="D37" i="9"/>
  <c r="E42" i="9" s="1"/>
  <c r="AH36" i="9"/>
  <c r="AG36" i="9"/>
  <c r="Y36" i="9"/>
  <c r="V36" i="9"/>
  <c r="R36" i="9"/>
  <c r="U36" i="9" s="1"/>
  <c r="M36" i="9"/>
  <c r="N36" i="9" s="1"/>
  <c r="L36" i="9" a="1"/>
  <c r="L36" i="9" s="1"/>
  <c r="J36" i="9"/>
  <c r="K42" i="9" s="1"/>
  <c r="H36" i="9"/>
  <c r="V120" i="9" s="1"/>
  <c r="D36" i="9"/>
  <c r="Y35" i="9"/>
  <c r="V35" i="9"/>
  <c r="Z35" i="9" s="1"/>
  <c r="M35" i="9"/>
  <c r="R35" i="9" s="1"/>
  <c r="L35" i="9" a="1"/>
  <c r="L35" i="9" s="1"/>
  <c r="J35" i="9"/>
  <c r="K41" i="9" s="1"/>
  <c r="H35" i="9"/>
  <c r="V119" i="9" s="1"/>
  <c r="D35" i="9"/>
  <c r="E41" i="9" s="1"/>
  <c r="AG34" i="9"/>
  <c r="AH34" i="9" s="1"/>
  <c r="Y34" i="9"/>
  <c r="V34" i="9"/>
  <c r="Z34" i="9" s="1"/>
  <c r="M34" i="9"/>
  <c r="R34" i="9" s="1"/>
  <c r="U34" i="9" s="1"/>
  <c r="L34" i="9" a="1"/>
  <c r="L34" i="9" s="1"/>
  <c r="J34" i="9"/>
  <c r="K40" i="9" s="1"/>
  <c r="H34" i="9"/>
  <c r="V118" i="9" s="1"/>
  <c r="D34" i="9"/>
  <c r="E40" i="9" s="1"/>
  <c r="Y33" i="9"/>
  <c r="Z33" i="9" s="1"/>
  <c r="V33" i="9"/>
  <c r="M33" i="9"/>
  <c r="R33" i="9" s="1"/>
  <c r="U33" i="9" s="1"/>
  <c r="L33" i="9" a="1"/>
  <c r="L33" i="9" s="1"/>
  <c r="J33" i="9"/>
  <c r="K38" i="9" s="1"/>
  <c r="H33" i="9"/>
  <c r="V117" i="9" s="1"/>
  <c r="D33" i="9"/>
  <c r="E39" i="9" s="1"/>
  <c r="AG32" i="9"/>
  <c r="AH32" i="9" s="1"/>
  <c r="Y32" i="9"/>
  <c r="V32" i="9"/>
  <c r="Z32" i="9" s="1"/>
  <c r="S32" i="9"/>
  <c r="R32" i="9"/>
  <c r="U32" i="9" s="1"/>
  <c r="N32" i="9"/>
  <c r="M32" i="9"/>
  <c r="N33" i="9" s="1"/>
  <c r="L32" i="9" a="1"/>
  <c r="L32" i="9" s="1"/>
  <c r="J32" i="9"/>
  <c r="H32" i="9"/>
  <c r="V116" i="9" s="1"/>
  <c r="D32" i="9"/>
  <c r="E38" i="9" s="1"/>
  <c r="AG31" i="9"/>
  <c r="AH31" i="9" s="1"/>
  <c r="Y31" i="9"/>
  <c r="X31" i="9"/>
  <c r="V31" i="9"/>
  <c r="Z31" i="9" s="1"/>
  <c r="AA31" i="9" s="1"/>
  <c r="AD31" i="9" s="1"/>
  <c r="U31" i="9"/>
  <c r="M31" i="9"/>
  <c r="R31" i="9" s="1"/>
  <c r="L31" i="9" a="1"/>
  <c r="L31" i="9" s="1"/>
  <c r="H31" i="9"/>
  <c r="V115" i="9" s="1"/>
  <c r="I30" i="9"/>
  <c r="C30" i="9"/>
  <c r="H29" i="9" s="1"/>
  <c r="V113" i="9" s="1"/>
  <c r="AH29" i="9"/>
  <c r="AG29" i="9"/>
  <c r="I29" i="9"/>
  <c r="C29" i="9"/>
  <c r="AG49" i="9" s="1"/>
  <c r="AH49" i="9" s="1"/>
  <c r="AG28" i="9"/>
  <c r="I28" i="9"/>
  <c r="C28" i="9"/>
  <c r="AH28" i="9" s="1"/>
  <c r="AG27" i="9"/>
  <c r="AH27" i="9" s="1"/>
  <c r="I27" i="9"/>
  <c r="B59" i="9" s="1"/>
  <c r="H27" i="9"/>
  <c r="V111" i="9" s="1"/>
  <c r="C27" i="9"/>
  <c r="AG47" i="9" s="1"/>
  <c r="AH47" i="9" s="1"/>
  <c r="I26" i="9"/>
  <c r="H26" i="9"/>
  <c r="V110" i="9" s="1"/>
  <c r="C26" i="9"/>
  <c r="I25" i="9"/>
  <c r="B15" i="9" s="1"/>
  <c r="C25" i="9"/>
  <c r="H24" i="9" s="1"/>
  <c r="V108" i="9" s="1"/>
  <c r="I24" i="9"/>
  <c r="B178" i="9" s="1"/>
  <c r="C24" i="9"/>
  <c r="AG23" i="9"/>
  <c r="AH23" i="9" s="1"/>
  <c r="H23" i="9"/>
  <c r="V107" i="9" s="1"/>
  <c r="AG22" i="9"/>
  <c r="H22" i="9"/>
  <c r="V106" i="9" s="1"/>
  <c r="C22" i="9"/>
  <c r="AG42" i="9" s="1"/>
  <c r="AH42" i="9" s="1"/>
  <c r="C21" i="9"/>
  <c r="AG41" i="9" s="1"/>
  <c r="AH41" i="9" s="1"/>
  <c r="C20" i="9"/>
  <c r="H19" i="9" s="1"/>
  <c r="V103" i="9" s="1"/>
  <c r="C19" i="9"/>
  <c r="C18" i="9"/>
  <c r="H18" i="9" s="1"/>
  <c r="V102" i="9" s="1"/>
  <c r="C17" i="9"/>
  <c r="AG37" i="9" s="1"/>
  <c r="AH37" i="9" s="1"/>
  <c r="H15" i="9"/>
  <c r="C15" i="9"/>
  <c r="H14" i="9" s="1"/>
  <c r="C14" i="9"/>
  <c r="C13" i="9"/>
  <c r="H13" i="9" s="1"/>
  <c r="H12" i="9"/>
  <c r="C12" i="9"/>
  <c r="H11" i="9"/>
  <c r="C11" i="9"/>
  <c r="C10" i="9"/>
  <c r="H9" i="9" s="1"/>
  <c r="C8" i="9"/>
  <c r="H8" i="9" s="1"/>
  <c r="H7" i="9"/>
  <c r="C7" i="9"/>
  <c r="H6" i="9" s="1"/>
  <c r="C6" i="9"/>
  <c r="AG26" i="9" s="1"/>
  <c r="C5" i="9"/>
  <c r="AG25" i="9" s="1"/>
  <c r="H4" i="9"/>
  <c r="C4" i="9"/>
  <c r="H3" i="9" s="1"/>
  <c r="C3" i="9"/>
  <c r="H2" i="9"/>
  <c r="AH385" i="8"/>
  <c r="O385" i="8"/>
  <c r="N385" i="8"/>
  <c r="M385" i="8"/>
  <c r="K385" i="8"/>
  <c r="J385" i="8"/>
  <c r="E385" i="8"/>
  <c r="D385" i="8"/>
  <c r="AH384" i="8"/>
  <c r="O384" i="8"/>
  <c r="M384" i="8"/>
  <c r="N384" i="8" s="1"/>
  <c r="K384" i="8"/>
  <c r="J384" i="8"/>
  <c r="E384" i="8"/>
  <c r="D384" i="8"/>
  <c r="AH383" i="8"/>
  <c r="O383" i="8"/>
  <c r="N383" i="8"/>
  <c r="M383" i="8"/>
  <c r="K383" i="8"/>
  <c r="J383" i="8"/>
  <c r="E383" i="8"/>
  <c r="D383" i="8"/>
  <c r="AH382" i="8"/>
  <c r="O382" i="8"/>
  <c r="M382" i="8"/>
  <c r="N382" i="8" s="1"/>
  <c r="K382" i="8"/>
  <c r="J382" i="8"/>
  <c r="E382" i="8"/>
  <c r="D382" i="8"/>
  <c r="AH381" i="8"/>
  <c r="O381" i="8"/>
  <c r="M381" i="8"/>
  <c r="N381" i="8" s="1"/>
  <c r="K381" i="8"/>
  <c r="J381" i="8"/>
  <c r="E381" i="8"/>
  <c r="D381" i="8"/>
  <c r="AH380" i="8"/>
  <c r="O380" i="8"/>
  <c r="N380" i="8"/>
  <c r="M380" i="8"/>
  <c r="K380" i="8"/>
  <c r="J380" i="8"/>
  <c r="E380" i="8"/>
  <c r="D380" i="8"/>
  <c r="AH379" i="8"/>
  <c r="O379" i="8"/>
  <c r="N379" i="8"/>
  <c r="M379" i="8"/>
  <c r="K379" i="8"/>
  <c r="J379" i="8"/>
  <c r="E379" i="8"/>
  <c r="D379" i="8"/>
  <c r="AH378" i="8"/>
  <c r="O378" i="8"/>
  <c r="M378" i="8"/>
  <c r="N378" i="8" s="1"/>
  <c r="K378" i="8"/>
  <c r="J378" i="8"/>
  <c r="E378" i="8"/>
  <c r="D378" i="8"/>
  <c r="AH377" i="8"/>
  <c r="O377" i="8"/>
  <c r="N377" i="8"/>
  <c r="M377" i="8"/>
  <c r="K377" i="8"/>
  <c r="J377" i="8"/>
  <c r="E377" i="8"/>
  <c r="D377" i="8"/>
  <c r="AH376" i="8"/>
  <c r="O376" i="8"/>
  <c r="N376" i="8"/>
  <c r="M376" i="8"/>
  <c r="K376" i="8"/>
  <c r="J376" i="8"/>
  <c r="E376" i="8"/>
  <c r="D376" i="8"/>
  <c r="AH375" i="8"/>
  <c r="O375" i="8"/>
  <c r="N375" i="8"/>
  <c r="M375" i="8"/>
  <c r="K375" i="8"/>
  <c r="J375" i="8"/>
  <c r="E375" i="8"/>
  <c r="D375" i="8"/>
  <c r="AH374" i="8"/>
  <c r="O374" i="8"/>
  <c r="M374" i="8"/>
  <c r="N374" i="8" s="1"/>
  <c r="K374" i="8"/>
  <c r="J374" i="8"/>
  <c r="E374" i="8"/>
  <c r="D374" i="8"/>
  <c r="AH373" i="8"/>
  <c r="O373" i="8"/>
  <c r="N373" i="8"/>
  <c r="M373" i="8"/>
  <c r="K373" i="8"/>
  <c r="J373" i="8"/>
  <c r="E373" i="8"/>
  <c r="D373" i="8"/>
  <c r="AH372" i="8"/>
  <c r="O372" i="8"/>
  <c r="N372" i="8"/>
  <c r="M372" i="8"/>
  <c r="K372" i="8"/>
  <c r="J372" i="8"/>
  <c r="E372" i="8"/>
  <c r="D372" i="8"/>
  <c r="AH371" i="8"/>
  <c r="O371" i="8"/>
  <c r="M371" i="8"/>
  <c r="N371" i="8" s="1"/>
  <c r="K371" i="8"/>
  <c r="J371" i="8"/>
  <c r="E371" i="8"/>
  <c r="D371" i="8"/>
  <c r="AH370" i="8"/>
  <c r="O370" i="8"/>
  <c r="M370" i="8"/>
  <c r="N370" i="8" s="1"/>
  <c r="K370" i="8"/>
  <c r="J370" i="8"/>
  <c r="E370" i="8"/>
  <c r="D370" i="8"/>
  <c r="AH369" i="8"/>
  <c r="O369" i="8"/>
  <c r="N369" i="8"/>
  <c r="M369" i="8"/>
  <c r="K369" i="8"/>
  <c r="J369" i="8"/>
  <c r="E369" i="8"/>
  <c r="D369" i="8"/>
  <c r="AH368" i="8"/>
  <c r="O368" i="8"/>
  <c r="N368" i="8"/>
  <c r="M368" i="8"/>
  <c r="K368" i="8"/>
  <c r="J368" i="8"/>
  <c r="E368" i="8"/>
  <c r="D368" i="8"/>
  <c r="AH367" i="8"/>
  <c r="O367" i="8"/>
  <c r="N367" i="8"/>
  <c r="M367" i="8"/>
  <c r="K367" i="8"/>
  <c r="J367" i="8"/>
  <c r="E367" i="8"/>
  <c r="D367" i="8"/>
  <c r="AH366" i="8"/>
  <c r="O366" i="8"/>
  <c r="M366" i="8"/>
  <c r="N366" i="8" s="1"/>
  <c r="K366" i="8"/>
  <c r="J366" i="8"/>
  <c r="E366" i="8"/>
  <c r="D366" i="8"/>
  <c r="AH365" i="8"/>
  <c r="O365" i="8"/>
  <c r="N365" i="8"/>
  <c r="M365" i="8"/>
  <c r="K365" i="8"/>
  <c r="J365" i="8"/>
  <c r="E365" i="8"/>
  <c r="D365" i="8"/>
  <c r="AH364" i="8"/>
  <c r="O364" i="8"/>
  <c r="N364" i="8"/>
  <c r="M364" i="8"/>
  <c r="K364" i="8"/>
  <c r="J364" i="8"/>
  <c r="E364" i="8"/>
  <c r="D364" i="8"/>
  <c r="AH363" i="8"/>
  <c r="O363" i="8"/>
  <c r="N363" i="8"/>
  <c r="M363" i="8"/>
  <c r="K363" i="8"/>
  <c r="J363" i="8"/>
  <c r="E363" i="8"/>
  <c r="D363" i="8"/>
  <c r="AH362" i="8"/>
  <c r="O362" i="8"/>
  <c r="N362" i="8"/>
  <c r="M362" i="8"/>
  <c r="K362" i="8"/>
  <c r="J362" i="8"/>
  <c r="E362" i="8"/>
  <c r="D362" i="8"/>
  <c r="AH361" i="8"/>
  <c r="O361" i="8"/>
  <c r="N361" i="8"/>
  <c r="M361" i="8"/>
  <c r="K361" i="8"/>
  <c r="J361" i="8"/>
  <c r="E361" i="8"/>
  <c r="D361" i="8"/>
  <c r="AH360" i="8"/>
  <c r="O360" i="8"/>
  <c r="N360" i="8"/>
  <c r="M360" i="8"/>
  <c r="K360" i="8"/>
  <c r="J360" i="8"/>
  <c r="E360" i="8"/>
  <c r="D360" i="8"/>
  <c r="AH359" i="8"/>
  <c r="O359" i="8"/>
  <c r="N359" i="8"/>
  <c r="M359" i="8"/>
  <c r="K359" i="8"/>
  <c r="J359" i="8"/>
  <c r="E359" i="8"/>
  <c r="D359" i="8"/>
  <c r="AH358" i="8"/>
  <c r="O358" i="8"/>
  <c r="M358" i="8"/>
  <c r="N358" i="8" s="1"/>
  <c r="K358" i="8"/>
  <c r="J358" i="8"/>
  <c r="E358" i="8"/>
  <c r="D358" i="8"/>
  <c r="AH357" i="8"/>
  <c r="O357" i="8"/>
  <c r="N357" i="8"/>
  <c r="M357" i="8"/>
  <c r="K357" i="8"/>
  <c r="J357" i="8"/>
  <c r="E357" i="8"/>
  <c r="D357" i="8"/>
  <c r="AH356" i="8"/>
  <c r="O356" i="8"/>
  <c r="N356" i="8"/>
  <c r="M356" i="8"/>
  <c r="K356" i="8"/>
  <c r="J356" i="8"/>
  <c r="E356" i="8"/>
  <c r="D356" i="8"/>
  <c r="AH355" i="8"/>
  <c r="O355" i="8"/>
  <c r="M355" i="8"/>
  <c r="N355" i="8" s="1"/>
  <c r="K355" i="8"/>
  <c r="J355" i="8"/>
  <c r="E355" i="8"/>
  <c r="D355" i="8"/>
  <c r="AH354" i="8"/>
  <c r="O354" i="8"/>
  <c r="N354" i="8"/>
  <c r="M354" i="8"/>
  <c r="K354" i="8"/>
  <c r="J354" i="8"/>
  <c r="E354" i="8"/>
  <c r="D354" i="8"/>
  <c r="AH353" i="8"/>
  <c r="O353" i="8"/>
  <c r="N353" i="8"/>
  <c r="M353" i="8"/>
  <c r="K353" i="8"/>
  <c r="J353" i="8"/>
  <c r="E353" i="8"/>
  <c r="D353" i="8"/>
  <c r="AH352" i="8"/>
  <c r="O352" i="8"/>
  <c r="N352" i="8"/>
  <c r="M352" i="8"/>
  <c r="K352" i="8"/>
  <c r="J352" i="8"/>
  <c r="E352" i="8"/>
  <c r="D352" i="8"/>
  <c r="AH351" i="8"/>
  <c r="O351" i="8"/>
  <c r="N351" i="8"/>
  <c r="M351" i="8"/>
  <c r="K351" i="8"/>
  <c r="J351" i="8"/>
  <c r="E351" i="8"/>
  <c r="D351" i="8"/>
  <c r="AH350" i="8"/>
  <c r="O350" i="8"/>
  <c r="M350" i="8"/>
  <c r="N350" i="8" s="1"/>
  <c r="K350" i="8"/>
  <c r="J350" i="8"/>
  <c r="E350" i="8"/>
  <c r="D350" i="8"/>
  <c r="AH349" i="8"/>
  <c r="O349" i="8"/>
  <c r="N349" i="8"/>
  <c r="M349" i="8"/>
  <c r="K349" i="8"/>
  <c r="J349" i="8"/>
  <c r="E349" i="8"/>
  <c r="D349" i="8"/>
  <c r="AH348" i="8"/>
  <c r="O348" i="8"/>
  <c r="M348" i="8"/>
  <c r="N348" i="8" s="1"/>
  <c r="K348" i="8"/>
  <c r="J348" i="8"/>
  <c r="E348" i="8"/>
  <c r="D348" i="8"/>
  <c r="AH347" i="8"/>
  <c r="O347" i="8"/>
  <c r="M347" i="8"/>
  <c r="N347" i="8" s="1"/>
  <c r="K347" i="8"/>
  <c r="J347" i="8"/>
  <c r="E347" i="8"/>
  <c r="D347" i="8"/>
  <c r="AH346" i="8"/>
  <c r="O346" i="8"/>
  <c r="N346" i="8"/>
  <c r="M346" i="8"/>
  <c r="K346" i="8"/>
  <c r="J346" i="8"/>
  <c r="E346" i="8"/>
  <c r="D346" i="8"/>
  <c r="AH345" i="8"/>
  <c r="O345" i="8"/>
  <c r="N345" i="8"/>
  <c r="M345" i="8"/>
  <c r="K345" i="8"/>
  <c r="J345" i="8"/>
  <c r="E345" i="8"/>
  <c r="D345" i="8"/>
  <c r="AH344" i="8"/>
  <c r="O344" i="8"/>
  <c r="N344" i="8"/>
  <c r="M344" i="8"/>
  <c r="K344" i="8"/>
  <c r="J344" i="8"/>
  <c r="E344" i="8"/>
  <c r="D344" i="8"/>
  <c r="AH343" i="8"/>
  <c r="O343" i="8"/>
  <c r="N343" i="8"/>
  <c r="M343" i="8"/>
  <c r="K343" i="8"/>
  <c r="J343" i="8"/>
  <c r="E343" i="8"/>
  <c r="D343" i="8"/>
  <c r="AH342" i="8"/>
  <c r="O342" i="8"/>
  <c r="M342" i="8"/>
  <c r="N342" i="8" s="1"/>
  <c r="K342" i="8"/>
  <c r="J342" i="8"/>
  <c r="E342" i="8"/>
  <c r="D342" i="8"/>
  <c r="AH341" i="8"/>
  <c r="O341" i="8"/>
  <c r="N341" i="8"/>
  <c r="M341" i="8"/>
  <c r="K341" i="8"/>
  <c r="J341" i="8"/>
  <c r="E341" i="8"/>
  <c r="D341" i="8"/>
  <c r="AH340" i="8"/>
  <c r="O340" i="8"/>
  <c r="N340" i="8"/>
  <c r="M340" i="8"/>
  <c r="K340" i="8"/>
  <c r="J340" i="8"/>
  <c r="E340" i="8"/>
  <c r="D340" i="8"/>
  <c r="AH339" i="8"/>
  <c r="O339" i="8"/>
  <c r="M339" i="8"/>
  <c r="N339" i="8" s="1"/>
  <c r="K339" i="8"/>
  <c r="J339" i="8"/>
  <c r="E339" i="8"/>
  <c r="D339" i="8"/>
  <c r="AH338" i="8"/>
  <c r="O338" i="8"/>
  <c r="N338" i="8"/>
  <c r="M338" i="8"/>
  <c r="K338" i="8"/>
  <c r="J338" i="8"/>
  <c r="E338" i="8"/>
  <c r="D338" i="8"/>
  <c r="AH337" i="8"/>
  <c r="O337" i="8"/>
  <c r="N337" i="8"/>
  <c r="M337" i="8"/>
  <c r="K337" i="8"/>
  <c r="J337" i="8"/>
  <c r="E337" i="8"/>
  <c r="D337" i="8"/>
  <c r="AH336" i="8"/>
  <c r="O336" i="8"/>
  <c r="N336" i="8"/>
  <c r="M336" i="8"/>
  <c r="K336" i="8"/>
  <c r="J336" i="8"/>
  <c r="E336" i="8"/>
  <c r="D336" i="8"/>
  <c r="AH335" i="8"/>
  <c r="O335" i="8"/>
  <c r="N335" i="8"/>
  <c r="M335" i="8"/>
  <c r="K335" i="8"/>
  <c r="J335" i="8"/>
  <c r="E335" i="8"/>
  <c r="D335" i="8"/>
  <c r="AH334" i="8"/>
  <c r="O334" i="8"/>
  <c r="M334" i="8"/>
  <c r="N334" i="8" s="1"/>
  <c r="K334" i="8"/>
  <c r="J334" i="8"/>
  <c r="E334" i="8"/>
  <c r="D334" i="8"/>
  <c r="AH333" i="8"/>
  <c r="O333" i="8"/>
  <c r="N333" i="8"/>
  <c r="M333" i="8"/>
  <c r="K333" i="8"/>
  <c r="J333" i="8"/>
  <c r="E333" i="8"/>
  <c r="D333" i="8"/>
  <c r="AH332" i="8"/>
  <c r="O332" i="8"/>
  <c r="N332" i="8"/>
  <c r="M332" i="8"/>
  <c r="K332" i="8"/>
  <c r="J332" i="8"/>
  <c r="E332" i="8"/>
  <c r="D332" i="8"/>
  <c r="AH331" i="8"/>
  <c r="O331" i="8"/>
  <c r="M331" i="8"/>
  <c r="N331" i="8" s="1"/>
  <c r="K331" i="8"/>
  <c r="J331" i="8"/>
  <c r="E331" i="8"/>
  <c r="D331" i="8"/>
  <c r="AH330" i="8"/>
  <c r="O330" i="8"/>
  <c r="N330" i="8"/>
  <c r="M330" i="8"/>
  <c r="K330" i="8"/>
  <c r="J330" i="8"/>
  <c r="E330" i="8"/>
  <c r="D330" i="8"/>
  <c r="AH329" i="8"/>
  <c r="O329" i="8"/>
  <c r="N329" i="8"/>
  <c r="M329" i="8"/>
  <c r="K329" i="8"/>
  <c r="J329" i="8"/>
  <c r="E329" i="8"/>
  <c r="D329" i="8"/>
  <c r="AH328" i="8"/>
  <c r="O328" i="8"/>
  <c r="N328" i="8"/>
  <c r="M328" i="8"/>
  <c r="K328" i="8"/>
  <c r="J328" i="8"/>
  <c r="E328" i="8"/>
  <c r="D328" i="8"/>
  <c r="AH327" i="8"/>
  <c r="O327" i="8"/>
  <c r="N327" i="8"/>
  <c r="M327" i="8"/>
  <c r="K327" i="8"/>
  <c r="J327" i="8"/>
  <c r="E327" i="8"/>
  <c r="D327" i="8"/>
  <c r="AH326" i="8"/>
  <c r="O326" i="8"/>
  <c r="N326" i="8"/>
  <c r="M326" i="8"/>
  <c r="K326" i="8"/>
  <c r="J326" i="8"/>
  <c r="E326" i="8"/>
  <c r="D326" i="8"/>
  <c r="AH325" i="8"/>
  <c r="O325" i="8"/>
  <c r="N325" i="8"/>
  <c r="M325" i="8"/>
  <c r="K325" i="8"/>
  <c r="J325" i="8"/>
  <c r="E325" i="8"/>
  <c r="D325" i="8"/>
  <c r="AH324" i="8"/>
  <c r="O324" i="8"/>
  <c r="N324" i="8"/>
  <c r="M324" i="8"/>
  <c r="K324" i="8"/>
  <c r="J324" i="8"/>
  <c r="E324" i="8"/>
  <c r="D324" i="8"/>
  <c r="AH323" i="8"/>
  <c r="O323" i="8"/>
  <c r="M323" i="8"/>
  <c r="N323" i="8" s="1"/>
  <c r="K323" i="8"/>
  <c r="J323" i="8"/>
  <c r="E323" i="8"/>
  <c r="D323" i="8"/>
  <c r="AH322" i="8"/>
  <c r="O322" i="8"/>
  <c r="N322" i="8"/>
  <c r="M322" i="8"/>
  <c r="K322" i="8"/>
  <c r="J322" i="8"/>
  <c r="E322" i="8"/>
  <c r="D322" i="8"/>
  <c r="AH321" i="8"/>
  <c r="O321" i="8"/>
  <c r="N321" i="8"/>
  <c r="M321" i="8"/>
  <c r="K321" i="8"/>
  <c r="J321" i="8"/>
  <c r="E321" i="8"/>
  <c r="D321" i="8"/>
  <c r="AH320" i="8"/>
  <c r="O320" i="8"/>
  <c r="N320" i="8"/>
  <c r="M320" i="8"/>
  <c r="K320" i="8"/>
  <c r="J320" i="8"/>
  <c r="E320" i="8"/>
  <c r="D320" i="8"/>
  <c r="AH319" i="8"/>
  <c r="O319" i="8"/>
  <c r="N319" i="8"/>
  <c r="M319" i="8"/>
  <c r="K319" i="8"/>
  <c r="J319" i="8"/>
  <c r="E319" i="8"/>
  <c r="D319" i="8"/>
  <c r="AH318" i="8"/>
  <c r="O318" i="8"/>
  <c r="M318" i="8"/>
  <c r="N318" i="8" s="1"/>
  <c r="K318" i="8"/>
  <c r="J318" i="8"/>
  <c r="E318" i="8"/>
  <c r="D318" i="8"/>
  <c r="AH317" i="8"/>
  <c r="O317" i="8"/>
  <c r="M317" i="8"/>
  <c r="N317" i="8" s="1"/>
  <c r="K317" i="8"/>
  <c r="J317" i="8"/>
  <c r="E317" i="8"/>
  <c r="D317" i="8"/>
  <c r="AH316" i="8"/>
  <c r="O316" i="8"/>
  <c r="N316" i="8"/>
  <c r="M316" i="8"/>
  <c r="K316" i="8"/>
  <c r="J316" i="8"/>
  <c r="E316" i="8"/>
  <c r="D316" i="8"/>
  <c r="AH315" i="8"/>
  <c r="O315" i="8"/>
  <c r="N315" i="8"/>
  <c r="M315" i="8"/>
  <c r="K315" i="8"/>
  <c r="J315" i="8"/>
  <c r="E315" i="8"/>
  <c r="D315" i="8"/>
  <c r="AH314" i="8"/>
  <c r="O314" i="8"/>
  <c r="M314" i="8"/>
  <c r="N314" i="8" s="1"/>
  <c r="K314" i="8"/>
  <c r="J314" i="8"/>
  <c r="E314" i="8"/>
  <c r="D314" i="8"/>
  <c r="AH313" i="8"/>
  <c r="O313" i="8"/>
  <c r="M313" i="8"/>
  <c r="N313" i="8" s="1"/>
  <c r="K313" i="8"/>
  <c r="J313" i="8"/>
  <c r="E313" i="8"/>
  <c r="D313" i="8"/>
  <c r="AH312" i="8"/>
  <c r="O312" i="8"/>
  <c r="M312" i="8"/>
  <c r="N312" i="8" s="1"/>
  <c r="K312" i="8"/>
  <c r="J312" i="8"/>
  <c r="E312" i="8"/>
  <c r="D312" i="8"/>
  <c r="AH311" i="8"/>
  <c r="O311" i="8"/>
  <c r="M311" i="8"/>
  <c r="N311" i="8" s="1"/>
  <c r="K311" i="8"/>
  <c r="J311" i="8"/>
  <c r="E311" i="8"/>
  <c r="D311" i="8"/>
  <c r="AH310" i="8"/>
  <c r="O310" i="8"/>
  <c r="M310" i="8"/>
  <c r="N310" i="8" s="1"/>
  <c r="K310" i="8"/>
  <c r="J310" i="8"/>
  <c r="E310" i="8"/>
  <c r="D310" i="8"/>
  <c r="AH309" i="8"/>
  <c r="O309" i="8"/>
  <c r="N309" i="8"/>
  <c r="M309" i="8"/>
  <c r="K309" i="8"/>
  <c r="J309" i="8"/>
  <c r="E309" i="8"/>
  <c r="D309" i="8"/>
  <c r="AH308" i="8"/>
  <c r="O308" i="8"/>
  <c r="N308" i="8"/>
  <c r="M308" i="8"/>
  <c r="K308" i="8"/>
  <c r="J308" i="8"/>
  <c r="E308" i="8"/>
  <c r="D308" i="8"/>
  <c r="AH307" i="8"/>
  <c r="O307" i="8"/>
  <c r="M307" i="8"/>
  <c r="N307" i="8" s="1"/>
  <c r="K307" i="8"/>
  <c r="J307" i="8"/>
  <c r="E307" i="8"/>
  <c r="D307" i="8"/>
  <c r="AH306" i="8"/>
  <c r="O306" i="8"/>
  <c r="M306" i="8"/>
  <c r="N306" i="8" s="1"/>
  <c r="K306" i="8"/>
  <c r="J306" i="8"/>
  <c r="E306" i="8"/>
  <c r="D306" i="8"/>
  <c r="AH305" i="8"/>
  <c r="O305" i="8"/>
  <c r="M305" i="8"/>
  <c r="N305" i="8" s="1"/>
  <c r="K305" i="8"/>
  <c r="J305" i="8"/>
  <c r="E305" i="8"/>
  <c r="D305" i="8"/>
  <c r="AH304" i="8"/>
  <c r="O304" i="8"/>
  <c r="N304" i="8"/>
  <c r="M304" i="8"/>
  <c r="K304" i="8"/>
  <c r="J304" i="8"/>
  <c r="E304" i="8"/>
  <c r="D304" i="8"/>
  <c r="AH303" i="8"/>
  <c r="O303" i="8"/>
  <c r="N303" i="8"/>
  <c r="M303" i="8"/>
  <c r="K303" i="8"/>
  <c r="J303" i="8"/>
  <c r="E303" i="8"/>
  <c r="D303" i="8"/>
  <c r="AH302" i="8"/>
  <c r="O302" i="8"/>
  <c r="M302" i="8"/>
  <c r="N302" i="8" s="1"/>
  <c r="K302" i="8"/>
  <c r="J302" i="8"/>
  <c r="E302" i="8"/>
  <c r="D302" i="8"/>
  <c r="AH301" i="8"/>
  <c r="O301" i="8"/>
  <c r="N301" i="8"/>
  <c r="M301" i="8"/>
  <c r="K301" i="8"/>
  <c r="J301" i="8"/>
  <c r="E301" i="8"/>
  <c r="D301" i="8"/>
  <c r="AH300" i="8"/>
  <c r="O300" i="8"/>
  <c r="N300" i="8"/>
  <c r="M300" i="8"/>
  <c r="K300" i="8"/>
  <c r="J300" i="8"/>
  <c r="E300" i="8"/>
  <c r="D300" i="8"/>
  <c r="AH299" i="8"/>
  <c r="O299" i="8"/>
  <c r="M299" i="8"/>
  <c r="N299" i="8" s="1"/>
  <c r="K299" i="8"/>
  <c r="J299" i="8"/>
  <c r="E299" i="8"/>
  <c r="D299" i="8"/>
  <c r="AH298" i="8"/>
  <c r="O298" i="8"/>
  <c r="M298" i="8"/>
  <c r="N298" i="8" s="1"/>
  <c r="K298" i="8"/>
  <c r="J298" i="8"/>
  <c r="E298" i="8"/>
  <c r="D298" i="8"/>
  <c r="AH297" i="8"/>
  <c r="O297" i="8"/>
  <c r="M297" i="8"/>
  <c r="N297" i="8" s="1"/>
  <c r="K297" i="8"/>
  <c r="J297" i="8"/>
  <c r="E297" i="8"/>
  <c r="D297" i="8"/>
  <c r="AH296" i="8"/>
  <c r="O296" i="8"/>
  <c r="M296" i="8"/>
  <c r="N296" i="8" s="1"/>
  <c r="K296" i="8"/>
  <c r="J296" i="8"/>
  <c r="E296" i="8"/>
  <c r="D296" i="8"/>
  <c r="AH295" i="8"/>
  <c r="O295" i="8"/>
  <c r="M295" i="8"/>
  <c r="N295" i="8" s="1"/>
  <c r="K295" i="8"/>
  <c r="J295" i="8"/>
  <c r="E295" i="8"/>
  <c r="D295" i="8"/>
  <c r="AH294" i="8"/>
  <c r="O294" i="8"/>
  <c r="M294" i="8"/>
  <c r="N294" i="8" s="1"/>
  <c r="K294" i="8"/>
  <c r="J294" i="8"/>
  <c r="E294" i="8"/>
  <c r="D294" i="8"/>
  <c r="AH293" i="8"/>
  <c r="O293" i="8"/>
  <c r="N293" i="8"/>
  <c r="M293" i="8"/>
  <c r="K293" i="8"/>
  <c r="J293" i="8"/>
  <c r="E293" i="8"/>
  <c r="D293" i="8"/>
  <c r="AH292" i="8"/>
  <c r="O292" i="8"/>
  <c r="N292" i="8"/>
  <c r="M292" i="8"/>
  <c r="K292" i="8"/>
  <c r="J292" i="8"/>
  <c r="E292" i="8"/>
  <c r="D292" i="8"/>
  <c r="AH291" i="8"/>
  <c r="O291" i="8"/>
  <c r="M291" i="8"/>
  <c r="N291" i="8" s="1"/>
  <c r="K291" i="8"/>
  <c r="J291" i="8"/>
  <c r="E291" i="8"/>
  <c r="D291" i="8"/>
  <c r="AH290" i="8"/>
  <c r="O290" i="8"/>
  <c r="N290" i="8"/>
  <c r="M290" i="8"/>
  <c r="K290" i="8"/>
  <c r="J290" i="8"/>
  <c r="E290" i="8"/>
  <c r="D290" i="8"/>
  <c r="AH289" i="8"/>
  <c r="O289" i="8"/>
  <c r="M289" i="8"/>
  <c r="N289" i="8" s="1"/>
  <c r="K289" i="8"/>
  <c r="J289" i="8"/>
  <c r="E289" i="8"/>
  <c r="D289" i="8"/>
  <c r="AH288" i="8"/>
  <c r="O288" i="8"/>
  <c r="M288" i="8"/>
  <c r="N288" i="8" s="1"/>
  <c r="K288" i="8"/>
  <c r="J288" i="8"/>
  <c r="E288" i="8"/>
  <c r="D288" i="8"/>
  <c r="AH287" i="8"/>
  <c r="O287" i="8"/>
  <c r="M287" i="8"/>
  <c r="N287" i="8" s="1"/>
  <c r="K287" i="8"/>
  <c r="J287" i="8"/>
  <c r="E287" i="8"/>
  <c r="D287" i="8"/>
  <c r="AH286" i="8"/>
  <c r="O286" i="8"/>
  <c r="N286" i="8"/>
  <c r="M286" i="8"/>
  <c r="K286" i="8"/>
  <c r="J286" i="8"/>
  <c r="E286" i="8"/>
  <c r="D286" i="8"/>
  <c r="AH285" i="8"/>
  <c r="O285" i="8"/>
  <c r="M285" i="8"/>
  <c r="N285" i="8" s="1"/>
  <c r="K285" i="8"/>
  <c r="J285" i="8"/>
  <c r="E285" i="8"/>
  <c r="D285" i="8"/>
  <c r="AH284" i="8"/>
  <c r="O284" i="8"/>
  <c r="M284" i="8"/>
  <c r="N284" i="8" s="1"/>
  <c r="K284" i="8"/>
  <c r="J284" i="8"/>
  <c r="E284" i="8"/>
  <c r="D284" i="8"/>
  <c r="AH283" i="8"/>
  <c r="O283" i="8"/>
  <c r="N283" i="8"/>
  <c r="M283" i="8"/>
  <c r="K283" i="8"/>
  <c r="J283" i="8"/>
  <c r="E283" i="8"/>
  <c r="D283" i="8"/>
  <c r="AH282" i="8"/>
  <c r="O282" i="8"/>
  <c r="M282" i="8"/>
  <c r="N282" i="8" s="1"/>
  <c r="K282" i="8"/>
  <c r="J282" i="8"/>
  <c r="E282" i="8"/>
  <c r="D282" i="8"/>
  <c r="AH281" i="8"/>
  <c r="O281" i="8"/>
  <c r="M281" i="8"/>
  <c r="N281" i="8" s="1"/>
  <c r="K281" i="8"/>
  <c r="J281" i="8"/>
  <c r="E281" i="8"/>
  <c r="D281" i="8"/>
  <c r="AH280" i="8"/>
  <c r="O280" i="8"/>
  <c r="M280" i="8"/>
  <c r="N280" i="8" s="1"/>
  <c r="K280" i="8"/>
  <c r="J280" i="8"/>
  <c r="E280" i="8"/>
  <c r="D280" i="8"/>
  <c r="AH279" i="8"/>
  <c r="O279" i="8"/>
  <c r="M279" i="8"/>
  <c r="N279" i="8" s="1"/>
  <c r="K279" i="8"/>
  <c r="J279" i="8"/>
  <c r="E279" i="8"/>
  <c r="D279" i="8"/>
  <c r="AH278" i="8"/>
  <c r="O278" i="8"/>
  <c r="M278" i="8"/>
  <c r="N278" i="8" s="1"/>
  <c r="K278" i="8"/>
  <c r="J278" i="8"/>
  <c r="E278" i="8"/>
  <c r="D278" i="8"/>
  <c r="AH277" i="8"/>
  <c r="O277" i="8"/>
  <c r="M277" i="8"/>
  <c r="N277" i="8" s="1"/>
  <c r="K277" i="8"/>
  <c r="J277" i="8"/>
  <c r="E277" i="8"/>
  <c r="D277" i="8"/>
  <c r="AH276" i="8"/>
  <c r="O276" i="8"/>
  <c r="N276" i="8"/>
  <c r="M276" i="8"/>
  <c r="K276" i="8"/>
  <c r="J276" i="8"/>
  <c r="E276" i="8"/>
  <c r="D276" i="8"/>
  <c r="AH275" i="8"/>
  <c r="O275" i="8"/>
  <c r="M275" i="8"/>
  <c r="N275" i="8" s="1"/>
  <c r="K275" i="8"/>
  <c r="J275" i="8"/>
  <c r="E275" i="8"/>
  <c r="D275" i="8"/>
  <c r="AH274" i="8"/>
  <c r="O274" i="8"/>
  <c r="M274" i="8"/>
  <c r="N274" i="8" s="1"/>
  <c r="K274" i="8"/>
  <c r="J274" i="8"/>
  <c r="E274" i="8"/>
  <c r="D274" i="8"/>
  <c r="AH273" i="8"/>
  <c r="O273" i="8"/>
  <c r="N273" i="8"/>
  <c r="M273" i="8"/>
  <c r="K273" i="8"/>
  <c r="J273" i="8"/>
  <c r="E273" i="8"/>
  <c r="D273" i="8"/>
  <c r="AH272" i="8"/>
  <c r="O272" i="8"/>
  <c r="M272" i="8"/>
  <c r="N272" i="8" s="1"/>
  <c r="K272" i="8"/>
  <c r="J272" i="8"/>
  <c r="E272" i="8"/>
  <c r="D272" i="8"/>
  <c r="AH271" i="8"/>
  <c r="O271" i="8"/>
  <c r="M271" i="8"/>
  <c r="N271" i="8" s="1"/>
  <c r="K271" i="8"/>
  <c r="J271" i="8"/>
  <c r="E271" i="8"/>
  <c r="D271" i="8"/>
  <c r="AH270" i="8"/>
  <c r="O270" i="8"/>
  <c r="N270" i="8"/>
  <c r="M270" i="8"/>
  <c r="K270" i="8"/>
  <c r="J270" i="8"/>
  <c r="E270" i="8"/>
  <c r="D270" i="8"/>
  <c r="AH269" i="8"/>
  <c r="O269" i="8"/>
  <c r="M269" i="8"/>
  <c r="N269" i="8" s="1"/>
  <c r="K269" i="8"/>
  <c r="J269" i="8"/>
  <c r="E269" i="8"/>
  <c r="D269" i="8"/>
  <c r="AH268" i="8"/>
  <c r="O268" i="8"/>
  <c r="M268" i="8"/>
  <c r="N268" i="8" s="1"/>
  <c r="K268" i="8"/>
  <c r="J268" i="8"/>
  <c r="E268" i="8"/>
  <c r="D268" i="8"/>
  <c r="AH267" i="8"/>
  <c r="O267" i="8"/>
  <c r="M267" i="8"/>
  <c r="N267" i="8" s="1"/>
  <c r="K267" i="8"/>
  <c r="J267" i="8"/>
  <c r="E267" i="8"/>
  <c r="D267" i="8"/>
  <c r="AH266" i="8"/>
  <c r="O266" i="8"/>
  <c r="M266" i="8"/>
  <c r="N266" i="8" s="1"/>
  <c r="K266" i="8"/>
  <c r="J266" i="8"/>
  <c r="E266" i="8"/>
  <c r="D266" i="8"/>
  <c r="AH265" i="8"/>
  <c r="O265" i="8"/>
  <c r="M265" i="8"/>
  <c r="N265" i="8" s="1"/>
  <c r="K265" i="8"/>
  <c r="J265" i="8"/>
  <c r="E265" i="8"/>
  <c r="D265" i="8"/>
  <c r="AH264" i="8"/>
  <c r="O264" i="8"/>
  <c r="M264" i="8"/>
  <c r="N264" i="8" s="1"/>
  <c r="K264" i="8"/>
  <c r="J264" i="8"/>
  <c r="E264" i="8"/>
  <c r="D264" i="8"/>
  <c r="AH263" i="8"/>
  <c r="O263" i="8"/>
  <c r="M263" i="8"/>
  <c r="N263" i="8" s="1"/>
  <c r="K263" i="8"/>
  <c r="J263" i="8"/>
  <c r="E263" i="8"/>
  <c r="D263" i="8"/>
  <c r="AH262" i="8"/>
  <c r="O262" i="8"/>
  <c r="M262" i="8"/>
  <c r="N262" i="8" s="1"/>
  <c r="K262" i="8"/>
  <c r="J262" i="8"/>
  <c r="E262" i="8"/>
  <c r="D262" i="8"/>
  <c r="AH261" i="8"/>
  <c r="O261" i="8"/>
  <c r="M261" i="8"/>
  <c r="N261" i="8" s="1"/>
  <c r="K261" i="8"/>
  <c r="J261" i="8"/>
  <c r="E261" i="8"/>
  <c r="D261" i="8"/>
  <c r="AH260" i="8"/>
  <c r="O260" i="8"/>
  <c r="N260" i="8"/>
  <c r="M260" i="8"/>
  <c r="K260" i="8"/>
  <c r="J260" i="8"/>
  <c r="E260" i="8"/>
  <c r="D260" i="8"/>
  <c r="AH259" i="8"/>
  <c r="O259" i="8"/>
  <c r="N259" i="8"/>
  <c r="M259" i="8"/>
  <c r="K259" i="8"/>
  <c r="J259" i="8"/>
  <c r="E259" i="8"/>
  <c r="D259" i="8"/>
  <c r="AH258" i="8"/>
  <c r="O258" i="8"/>
  <c r="M258" i="8"/>
  <c r="N258" i="8" s="1"/>
  <c r="K258" i="8"/>
  <c r="J258" i="8"/>
  <c r="E258" i="8"/>
  <c r="D258" i="8"/>
  <c r="AH257" i="8"/>
  <c r="O257" i="8"/>
  <c r="M257" i="8"/>
  <c r="N257" i="8" s="1"/>
  <c r="K257" i="8"/>
  <c r="J257" i="8"/>
  <c r="E257" i="8"/>
  <c r="D257" i="8"/>
  <c r="AH256" i="8"/>
  <c r="O256" i="8"/>
  <c r="M256" i="8"/>
  <c r="N256" i="8" s="1"/>
  <c r="K256" i="8"/>
  <c r="J256" i="8"/>
  <c r="E256" i="8"/>
  <c r="D256" i="8"/>
  <c r="AH255" i="8"/>
  <c r="O255" i="8"/>
  <c r="M255" i="8"/>
  <c r="N255" i="8" s="1"/>
  <c r="K255" i="8"/>
  <c r="J255" i="8"/>
  <c r="E255" i="8"/>
  <c r="D255" i="8"/>
  <c r="AH254" i="8"/>
  <c r="O254" i="8"/>
  <c r="N254" i="8"/>
  <c r="M254" i="8"/>
  <c r="K254" i="8"/>
  <c r="J254" i="8"/>
  <c r="E254" i="8"/>
  <c r="D254" i="8"/>
  <c r="AH253" i="8"/>
  <c r="O253" i="8"/>
  <c r="M253" i="8"/>
  <c r="N253" i="8" s="1"/>
  <c r="K253" i="8"/>
  <c r="J253" i="8"/>
  <c r="E253" i="8"/>
  <c r="D253" i="8"/>
  <c r="AH252" i="8"/>
  <c r="O252" i="8"/>
  <c r="M252" i="8"/>
  <c r="N252" i="8" s="1"/>
  <c r="K252" i="8"/>
  <c r="J252" i="8"/>
  <c r="E252" i="8"/>
  <c r="D252" i="8"/>
  <c r="AH251" i="8"/>
  <c r="O251" i="8"/>
  <c r="M251" i="8"/>
  <c r="N251" i="8" s="1"/>
  <c r="K251" i="8"/>
  <c r="J251" i="8"/>
  <c r="E251" i="8"/>
  <c r="D251" i="8"/>
  <c r="AH250" i="8"/>
  <c r="O250" i="8"/>
  <c r="N250" i="8"/>
  <c r="M250" i="8"/>
  <c r="K250" i="8"/>
  <c r="J250" i="8"/>
  <c r="E250" i="8"/>
  <c r="D250" i="8"/>
  <c r="AH249" i="8"/>
  <c r="O249" i="8"/>
  <c r="M249" i="8"/>
  <c r="N249" i="8" s="1"/>
  <c r="K249" i="8"/>
  <c r="J249" i="8"/>
  <c r="E249" i="8"/>
  <c r="D249" i="8"/>
  <c r="AH248" i="8"/>
  <c r="O248" i="8"/>
  <c r="M248" i="8"/>
  <c r="N248" i="8" s="1"/>
  <c r="K248" i="8"/>
  <c r="J248" i="8"/>
  <c r="E248" i="8"/>
  <c r="D248" i="8"/>
  <c r="AH247" i="8"/>
  <c r="O247" i="8"/>
  <c r="M247" i="8"/>
  <c r="N247" i="8" s="1"/>
  <c r="K247" i="8"/>
  <c r="J247" i="8"/>
  <c r="E247" i="8"/>
  <c r="D247" i="8"/>
  <c r="AH246" i="8"/>
  <c r="O246" i="8"/>
  <c r="M246" i="8"/>
  <c r="N246" i="8" s="1"/>
  <c r="K246" i="8"/>
  <c r="J246" i="8"/>
  <c r="E246" i="8"/>
  <c r="D246" i="8"/>
  <c r="AH245" i="8"/>
  <c r="O245" i="8"/>
  <c r="M245" i="8"/>
  <c r="N245" i="8" s="1"/>
  <c r="K245" i="8"/>
  <c r="J245" i="8"/>
  <c r="E245" i="8"/>
  <c r="D245" i="8"/>
  <c r="AH244" i="8"/>
  <c r="O244" i="8"/>
  <c r="M244" i="8"/>
  <c r="N244" i="8" s="1"/>
  <c r="K244" i="8"/>
  <c r="J244" i="8"/>
  <c r="E244" i="8"/>
  <c r="D244" i="8"/>
  <c r="AH243" i="8"/>
  <c r="O243" i="8"/>
  <c r="M243" i="8"/>
  <c r="N243" i="8" s="1"/>
  <c r="K243" i="8"/>
  <c r="J243" i="8"/>
  <c r="E243" i="8"/>
  <c r="D243" i="8"/>
  <c r="AH242" i="8"/>
  <c r="O242" i="8"/>
  <c r="N242" i="8"/>
  <c r="M242" i="8"/>
  <c r="K242" i="8"/>
  <c r="J242" i="8"/>
  <c r="E242" i="8"/>
  <c r="D242" i="8"/>
  <c r="AH241" i="8"/>
  <c r="O241" i="8"/>
  <c r="M241" i="8"/>
  <c r="N241" i="8" s="1"/>
  <c r="K241" i="8"/>
  <c r="J241" i="8"/>
  <c r="E241" i="8"/>
  <c r="D241" i="8"/>
  <c r="AH240" i="8"/>
  <c r="O240" i="8"/>
  <c r="M240" i="8"/>
  <c r="N240" i="8" s="1"/>
  <c r="K240" i="8"/>
  <c r="J240" i="8"/>
  <c r="E240" i="8"/>
  <c r="D240" i="8"/>
  <c r="AH239" i="8"/>
  <c r="O239" i="8"/>
  <c r="M239" i="8"/>
  <c r="N239" i="8" s="1"/>
  <c r="K239" i="8"/>
  <c r="J239" i="8"/>
  <c r="E239" i="8"/>
  <c r="D239" i="8"/>
  <c r="AH238" i="8"/>
  <c r="O238" i="8"/>
  <c r="N238" i="8"/>
  <c r="M238" i="8"/>
  <c r="K238" i="8"/>
  <c r="J238" i="8"/>
  <c r="E238" i="8"/>
  <c r="D238" i="8"/>
  <c r="AH237" i="8"/>
  <c r="O237" i="8"/>
  <c r="M237" i="8"/>
  <c r="N237" i="8" s="1"/>
  <c r="K237" i="8"/>
  <c r="J237" i="8"/>
  <c r="E237" i="8"/>
  <c r="D237" i="8"/>
  <c r="AH236" i="8"/>
  <c r="O236" i="8"/>
  <c r="M236" i="8"/>
  <c r="N236" i="8" s="1"/>
  <c r="K236" i="8"/>
  <c r="J236" i="8"/>
  <c r="E236" i="8"/>
  <c r="D236" i="8"/>
  <c r="AH235" i="8"/>
  <c r="O235" i="8"/>
  <c r="M235" i="8"/>
  <c r="N235" i="8" s="1"/>
  <c r="K235" i="8"/>
  <c r="J235" i="8"/>
  <c r="E235" i="8"/>
  <c r="D235" i="8"/>
  <c r="AH234" i="8"/>
  <c r="O234" i="8"/>
  <c r="M234" i="8"/>
  <c r="N234" i="8" s="1"/>
  <c r="K234" i="8"/>
  <c r="J234" i="8"/>
  <c r="E234" i="8"/>
  <c r="D234" i="8"/>
  <c r="AH233" i="8"/>
  <c r="O233" i="8"/>
  <c r="M233" i="8"/>
  <c r="N233" i="8" s="1"/>
  <c r="K233" i="8"/>
  <c r="J233" i="8"/>
  <c r="E233" i="8"/>
  <c r="D233" i="8"/>
  <c r="AH232" i="8"/>
  <c r="O232" i="8"/>
  <c r="N232" i="8"/>
  <c r="M232" i="8"/>
  <c r="K232" i="8"/>
  <c r="J232" i="8"/>
  <c r="E232" i="8"/>
  <c r="D232" i="8"/>
  <c r="AH231" i="8"/>
  <c r="O231" i="8"/>
  <c r="M231" i="8"/>
  <c r="N231" i="8" s="1"/>
  <c r="K231" i="8"/>
  <c r="J231" i="8"/>
  <c r="E231" i="8"/>
  <c r="D231" i="8"/>
  <c r="AH230" i="8"/>
  <c r="O230" i="8"/>
  <c r="N230" i="8"/>
  <c r="M230" i="8"/>
  <c r="K230" i="8"/>
  <c r="J230" i="8"/>
  <c r="E230" i="8"/>
  <c r="D230" i="8"/>
  <c r="AH229" i="8"/>
  <c r="O229" i="8"/>
  <c r="M229" i="8"/>
  <c r="N229" i="8" s="1"/>
  <c r="K229" i="8"/>
  <c r="J229" i="8"/>
  <c r="E229" i="8"/>
  <c r="D229" i="8"/>
  <c r="AH228" i="8"/>
  <c r="O228" i="8"/>
  <c r="M228" i="8"/>
  <c r="N228" i="8" s="1"/>
  <c r="K228" i="8"/>
  <c r="J228" i="8"/>
  <c r="E228" i="8"/>
  <c r="D228" i="8"/>
  <c r="AH227" i="8"/>
  <c r="O227" i="8"/>
  <c r="M227" i="8"/>
  <c r="N227" i="8" s="1"/>
  <c r="K227" i="8"/>
  <c r="J227" i="8"/>
  <c r="E227" i="8"/>
  <c r="D227" i="8"/>
  <c r="AH226" i="8"/>
  <c r="O226" i="8"/>
  <c r="N226" i="8"/>
  <c r="M226" i="8"/>
  <c r="K226" i="8"/>
  <c r="J226" i="8"/>
  <c r="E226" i="8"/>
  <c r="D226" i="8"/>
  <c r="AH225" i="8"/>
  <c r="O225" i="8"/>
  <c r="M225" i="8"/>
  <c r="N225" i="8" s="1"/>
  <c r="K225" i="8"/>
  <c r="J225" i="8"/>
  <c r="E225" i="8"/>
  <c r="D225" i="8"/>
  <c r="AH224" i="8"/>
  <c r="O224" i="8"/>
  <c r="M224" i="8"/>
  <c r="N224" i="8" s="1"/>
  <c r="K224" i="8"/>
  <c r="J224" i="8"/>
  <c r="E224" i="8"/>
  <c r="D224" i="8"/>
  <c r="AH223" i="8"/>
  <c r="O223" i="8"/>
  <c r="M223" i="8"/>
  <c r="N223" i="8" s="1"/>
  <c r="K223" i="8"/>
  <c r="J223" i="8"/>
  <c r="E223" i="8"/>
  <c r="D223" i="8"/>
  <c r="AH222" i="8"/>
  <c r="O222" i="8"/>
  <c r="M222" i="8"/>
  <c r="N222" i="8" s="1"/>
  <c r="K222" i="8"/>
  <c r="J222" i="8"/>
  <c r="E222" i="8"/>
  <c r="D222" i="8"/>
  <c r="AH221" i="8"/>
  <c r="O221" i="8"/>
  <c r="M221" i="8"/>
  <c r="N221" i="8" s="1"/>
  <c r="K221" i="8"/>
  <c r="J221" i="8"/>
  <c r="E221" i="8"/>
  <c r="D221" i="8"/>
  <c r="AH220" i="8"/>
  <c r="O220" i="8"/>
  <c r="M220" i="8"/>
  <c r="N220" i="8" s="1"/>
  <c r="K220" i="8"/>
  <c r="J220" i="8"/>
  <c r="E220" i="8"/>
  <c r="D220" i="8"/>
  <c r="AH219" i="8"/>
  <c r="O219" i="8"/>
  <c r="M219" i="8"/>
  <c r="N219" i="8" s="1"/>
  <c r="K219" i="8"/>
  <c r="J219" i="8"/>
  <c r="E219" i="8"/>
  <c r="D219" i="8"/>
  <c r="AH218" i="8"/>
  <c r="O218" i="8"/>
  <c r="N218" i="8"/>
  <c r="M218" i="8"/>
  <c r="K218" i="8"/>
  <c r="J218" i="8"/>
  <c r="E218" i="8"/>
  <c r="D218" i="8"/>
  <c r="AH217" i="8"/>
  <c r="O217" i="8"/>
  <c r="M217" i="8"/>
  <c r="N217" i="8" s="1"/>
  <c r="K217" i="8"/>
  <c r="J217" i="8"/>
  <c r="E217" i="8"/>
  <c r="D217" i="8"/>
  <c r="AH216" i="8"/>
  <c r="O216" i="8"/>
  <c r="N216" i="8"/>
  <c r="M216" i="8"/>
  <c r="K216" i="8"/>
  <c r="J216" i="8"/>
  <c r="E216" i="8"/>
  <c r="D216" i="8"/>
  <c r="AH215" i="8"/>
  <c r="O215" i="8"/>
  <c r="N215" i="8"/>
  <c r="M215" i="8"/>
  <c r="K215" i="8"/>
  <c r="J215" i="8"/>
  <c r="E215" i="8"/>
  <c r="D215" i="8"/>
  <c r="AH214" i="8"/>
  <c r="O214" i="8"/>
  <c r="M214" i="8"/>
  <c r="N214" i="8" s="1"/>
  <c r="K214" i="8"/>
  <c r="J214" i="8"/>
  <c r="E214" i="8"/>
  <c r="D214" i="8"/>
  <c r="AH213" i="8"/>
  <c r="O213" i="8"/>
  <c r="N213" i="8"/>
  <c r="M213" i="8"/>
  <c r="K213" i="8"/>
  <c r="J213" i="8"/>
  <c r="E213" i="8"/>
  <c r="D213" i="8"/>
  <c r="AH212" i="8"/>
  <c r="O212" i="8"/>
  <c r="N212" i="8"/>
  <c r="M212" i="8"/>
  <c r="K212" i="8"/>
  <c r="J212" i="8"/>
  <c r="E212" i="8"/>
  <c r="D212" i="8"/>
  <c r="AH211" i="8"/>
  <c r="O211" i="8"/>
  <c r="M211" i="8"/>
  <c r="N211" i="8" s="1"/>
  <c r="K211" i="8"/>
  <c r="J211" i="8"/>
  <c r="E211" i="8"/>
  <c r="D211" i="8"/>
  <c r="AH210" i="8"/>
  <c r="O210" i="8"/>
  <c r="N210" i="8"/>
  <c r="M210" i="8"/>
  <c r="K210" i="8"/>
  <c r="J210" i="8"/>
  <c r="E210" i="8"/>
  <c r="D210" i="8"/>
  <c r="AH209" i="8"/>
  <c r="O209" i="8"/>
  <c r="M209" i="8"/>
  <c r="N209" i="8" s="1"/>
  <c r="K209" i="8"/>
  <c r="J209" i="8"/>
  <c r="E209" i="8"/>
  <c r="D209" i="8"/>
  <c r="AH208" i="8"/>
  <c r="O208" i="8"/>
  <c r="N208" i="8"/>
  <c r="M208" i="8"/>
  <c r="K208" i="8"/>
  <c r="J208" i="8"/>
  <c r="E208" i="8"/>
  <c r="D208" i="8"/>
  <c r="AH207" i="8"/>
  <c r="O207" i="8"/>
  <c r="N207" i="8"/>
  <c r="M207" i="8"/>
  <c r="K207" i="8"/>
  <c r="J207" i="8"/>
  <c r="E207" i="8"/>
  <c r="D207" i="8"/>
  <c r="AH206" i="8"/>
  <c r="O206" i="8"/>
  <c r="M206" i="8"/>
  <c r="N206" i="8" s="1"/>
  <c r="K206" i="8"/>
  <c r="J206" i="8"/>
  <c r="E206" i="8"/>
  <c r="D206" i="8"/>
  <c r="AH205" i="8"/>
  <c r="O205" i="8"/>
  <c r="N205" i="8"/>
  <c r="M205" i="8"/>
  <c r="K205" i="8"/>
  <c r="J205" i="8"/>
  <c r="E205" i="8"/>
  <c r="D205" i="8"/>
  <c r="AH204" i="8"/>
  <c r="O204" i="8"/>
  <c r="N204" i="8"/>
  <c r="M204" i="8"/>
  <c r="K204" i="8"/>
  <c r="J204" i="8"/>
  <c r="E204" i="8"/>
  <c r="D204" i="8"/>
  <c r="AH203" i="8"/>
  <c r="O203" i="8"/>
  <c r="M203" i="8"/>
  <c r="N203" i="8" s="1"/>
  <c r="K203" i="8"/>
  <c r="J203" i="8"/>
  <c r="E203" i="8"/>
  <c r="D203" i="8"/>
  <c r="AH202" i="8"/>
  <c r="O202" i="8"/>
  <c r="N202" i="8"/>
  <c r="M202" i="8"/>
  <c r="K202" i="8"/>
  <c r="J202" i="8"/>
  <c r="E202" i="8"/>
  <c r="D202" i="8"/>
  <c r="AH201" i="8"/>
  <c r="O201" i="8"/>
  <c r="M201" i="8"/>
  <c r="N201" i="8" s="1"/>
  <c r="K201" i="8"/>
  <c r="J201" i="8"/>
  <c r="E201" i="8"/>
  <c r="D201" i="8"/>
  <c r="AH200" i="8"/>
  <c r="O200" i="8"/>
  <c r="N200" i="8"/>
  <c r="M200" i="8"/>
  <c r="K200" i="8"/>
  <c r="J200" i="8"/>
  <c r="E200" i="8"/>
  <c r="D200" i="8"/>
  <c r="AH199" i="8"/>
  <c r="O199" i="8"/>
  <c r="N199" i="8"/>
  <c r="M199" i="8"/>
  <c r="K199" i="8"/>
  <c r="J199" i="8"/>
  <c r="E199" i="8"/>
  <c r="D199" i="8"/>
  <c r="AH198" i="8"/>
  <c r="O198" i="8"/>
  <c r="M198" i="8"/>
  <c r="N198" i="8" s="1"/>
  <c r="K198" i="8"/>
  <c r="J198" i="8"/>
  <c r="E198" i="8"/>
  <c r="D198" i="8"/>
  <c r="AH197" i="8"/>
  <c r="O197" i="8"/>
  <c r="N197" i="8"/>
  <c r="M197" i="8"/>
  <c r="K197" i="8"/>
  <c r="J197" i="8"/>
  <c r="E197" i="8"/>
  <c r="D197" i="8"/>
  <c r="AH196" i="8"/>
  <c r="O196" i="8"/>
  <c r="N196" i="8"/>
  <c r="M196" i="8"/>
  <c r="K196" i="8"/>
  <c r="J196" i="8"/>
  <c r="E196" i="8"/>
  <c r="D196" i="8"/>
  <c r="AH195" i="8"/>
  <c r="O195" i="8"/>
  <c r="M195" i="8"/>
  <c r="N195" i="8" s="1"/>
  <c r="K195" i="8"/>
  <c r="J195" i="8"/>
  <c r="E195" i="8"/>
  <c r="D195" i="8"/>
  <c r="AH194" i="8"/>
  <c r="O194" i="8"/>
  <c r="N194" i="8"/>
  <c r="M194" i="8"/>
  <c r="K194" i="8"/>
  <c r="J194" i="8"/>
  <c r="E194" i="8"/>
  <c r="D194" i="8"/>
  <c r="AH193" i="8"/>
  <c r="O193" i="8"/>
  <c r="M193" i="8"/>
  <c r="N193" i="8" s="1"/>
  <c r="K193" i="8"/>
  <c r="J193" i="8"/>
  <c r="E193" i="8"/>
  <c r="D193" i="8"/>
  <c r="AH192" i="8"/>
  <c r="O192" i="8"/>
  <c r="N192" i="8"/>
  <c r="M192" i="8"/>
  <c r="K192" i="8"/>
  <c r="J192" i="8"/>
  <c r="E192" i="8"/>
  <c r="D192" i="8"/>
  <c r="AH191" i="8"/>
  <c r="O191" i="8"/>
  <c r="M191" i="8"/>
  <c r="N191" i="8" s="1"/>
  <c r="K191" i="8"/>
  <c r="J191" i="8"/>
  <c r="E191" i="8"/>
  <c r="D191" i="8"/>
  <c r="AH190" i="8"/>
  <c r="O190" i="8"/>
  <c r="M190" i="8"/>
  <c r="N190" i="8" s="1"/>
  <c r="K190" i="8"/>
  <c r="J190" i="8"/>
  <c r="E190" i="8"/>
  <c r="D190" i="8"/>
  <c r="AH189" i="8"/>
  <c r="O189" i="8"/>
  <c r="N189" i="8"/>
  <c r="M189" i="8"/>
  <c r="K189" i="8"/>
  <c r="J189" i="8"/>
  <c r="E189" i="8"/>
  <c r="D189" i="8"/>
  <c r="AH188" i="8"/>
  <c r="O188" i="8"/>
  <c r="N188" i="8"/>
  <c r="M188" i="8"/>
  <c r="K188" i="8"/>
  <c r="J188" i="8"/>
  <c r="E188" i="8"/>
  <c r="D188" i="8"/>
  <c r="AH187" i="8"/>
  <c r="O187" i="8"/>
  <c r="M187" i="8"/>
  <c r="N187" i="8" s="1"/>
  <c r="K187" i="8"/>
  <c r="J187" i="8"/>
  <c r="E187" i="8"/>
  <c r="D187" i="8"/>
  <c r="AH186" i="8"/>
  <c r="O186" i="8"/>
  <c r="N186" i="8"/>
  <c r="M186" i="8"/>
  <c r="K186" i="8"/>
  <c r="J186" i="8"/>
  <c r="E186" i="8"/>
  <c r="D186" i="8"/>
  <c r="AH185" i="8"/>
  <c r="O185" i="8"/>
  <c r="M185" i="8"/>
  <c r="N185" i="8" s="1"/>
  <c r="K185" i="8"/>
  <c r="J185" i="8"/>
  <c r="E185" i="8"/>
  <c r="D185" i="8"/>
  <c r="AH184" i="8"/>
  <c r="O184" i="8"/>
  <c r="M184" i="8"/>
  <c r="N184" i="8" s="1"/>
  <c r="K184" i="8"/>
  <c r="J184" i="8"/>
  <c r="E184" i="8"/>
  <c r="D184" i="8"/>
  <c r="AH183" i="8"/>
  <c r="O183" i="8"/>
  <c r="M183" i="8"/>
  <c r="N183" i="8" s="1"/>
  <c r="K183" i="8"/>
  <c r="J183" i="8"/>
  <c r="E183" i="8"/>
  <c r="D183" i="8"/>
  <c r="AH182" i="8"/>
  <c r="O182" i="8"/>
  <c r="M182" i="8"/>
  <c r="N182" i="8" s="1"/>
  <c r="K182" i="8"/>
  <c r="J182" i="8"/>
  <c r="E182" i="8"/>
  <c r="D182" i="8"/>
  <c r="AH181" i="8"/>
  <c r="O181" i="8"/>
  <c r="N181" i="8"/>
  <c r="M181" i="8"/>
  <c r="K181" i="8"/>
  <c r="J181" i="8"/>
  <c r="E181" i="8"/>
  <c r="D181" i="8"/>
  <c r="AH180" i="8"/>
  <c r="O180" i="8"/>
  <c r="N180" i="8"/>
  <c r="M180" i="8"/>
  <c r="K180" i="8"/>
  <c r="J180" i="8"/>
  <c r="E180" i="8"/>
  <c r="D180" i="8"/>
  <c r="AH179" i="8"/>
  <c r="O179" i="8"/>
  <c r="M179" i="8"/>
  <c r="N179" i="8" s="1"/>
  <c r="K179" i="8"/>
  <c r="J179" i="8"/>
  <c r="E179" i="8"/>
  <c r="D179" i="8"/>
  <c r="AH178" i="8"/>
  <c r="O178" i="8"/>
  <c r="N178" i="8"/>
  <c r="M178" i="8"/>
  <c r="K178" i="8"/>
  <c r="J178" i="8"/>
  <c r="E178" i="8"/>
  <c r="D178" i="8"/>
  <c r="AH177" i="8"/>
  <c r="O177" i="8"/>
  <c r="M177" i="8"/>
  <c r="N177" i="8" s="1"/>
  <c r="K177" i="8"/>
  <c r="J177" i="8"/>
  <c r="E177" i="8"/>
  <c r="D177" i="8"/>
  <c r="AH176" i="8"/>
  <c r="O176" i="8"/>
  <c r="N176" i="8"/>
  <c r="M176" i="8"/>
  <c r="K176" i="8"/>
  <c r="J176" i="8"/>
  <c r="E176" i="8"/>
  <c r="D176" i="8"/>
  <c r="AH175" i="8"/>
  <c r="O175" i="8"/>
  <c r="M175" i="8"/>
  <c r="N175" i="8" s="1"/>
  <c r="K175" i="8"/>
  <c r="J175" i="8"/>
  <c r="E175" i="8"/>
  <c r="D175" i="8"/>
  <c r="AH174" i="8"/>
  <c r="O174" i="8"/>
  <c r="M174" i="8"/>
  <c r="N174" i="8" s="1"/>
  <c r="K174" i="8"/>
  <c r="J174" i="8"/>
  <c r="E174" i="8"/>
  <c r="D174" i="8"/>
  <c r="AH173" i="8"/>
  <c r="O173" i="8"/>
  <c r="N173" i="8"/>
  <c r="M173" i="8"/>
  <c r="K173" i="8"/>
  <c r="J173" i="8"/>
  <c r="E173" i="8"/>
  <c r="D173" i="8"/>
  <c r="AH172" i="8"/>
  <c r="O172" i="8"/>
  <c r="M172" i="8"/>
  <c r="N172" i="8" s="1"/>
  <c r="K172" i="8"/>
  <c r="J172" i="8"/>
  <c r="E172" i="8"/>
  <c r="D172" i="8"/>
  <c r="AH171" i="8"/>
  <c r="O171" i="8"/>
  <c r="N171" i="8"/>
  <c r="M171" i="8"/>
  <c r="K171" i="8"/>
  <c r="J171" i="8"/>
  <c r="E171" i="8"/>
  <c r="D171" i="8"/>
  <c r="AH170" i="8"/>
  <c r="O170" i="8"/>
  <c r="M170" i="8"/>
  <c r="N170" i="8" s="1"/>
  <c r="K170" i="8"/>
  <c r="J170" i="8"/>
  <c r="E170" i="8"/>
  <c r="D170" i="8"/>
  <c r="AH169" i="8"/>
  <c r="O169" i="8"/>
  <c r="N169" i="8"/>
  <c r="M169" i="8"/>
  <c r="K169" i="8"/>
  <c r="J169" i="8"/>
  <c r="E169" i="8"/>
  <c r="D169" i="8"/>
  <c r="AH168" i="8"/>
  <c r="O168" i="8"/>
  <c r="M168" i="8"/>
  <c r="N168" i="8" s="1"/>
  <c r="K168" i="8"/>
  <c r="J168" i="8"/>
  <c r="E168" i="8"/>
  <c r="D168" i="8"/>
  <c r="AH167" i="8"/>
  <c r="O167" i="8"/>
  <c r="M167" i="8"/>
  <c r="N167" i="8" s="1"/>
  <c r="K167" i="8"/>
  <c r="J167" i="8"/>
  <c r="E167" i="8"/>
  <c r="D167" i="8"/>
  <c r="AH166" i="8"/>
  <c r="O166" i="8"/>
  <c r="M166" i="8"/>
  <c r="N166" i="8" s="1"/>
  <c r="K166" i="8"/>
  <c r="J166" i="8"/>
  <c r="E166" i="8"/>
  <c r="D166" i="8"/>
  <c r="AH165" i="8"/>
  <c r="O165" i="8"/>
  <c r="N165" i="8"/>
  <c r="M165" i="8"/>
  <c r="K165" i="8"/>
  <c r="J165" i="8"/>
  <c r="E165" i="8"/>
  <c r="D165" i="8"/>
  <c r="AH164" i="8"/>
  <c r="O164" i="8"/>
  <c r="N164" i="8"/>
  <c r="M164" i="8"/>
  <c r="K164" i="8"/>
  <c r="J164" i="8"/>
  <c r="E164" i="8"/>
  <c r="D164" i="8"/>
  <c r="AH163" i="8"/>
  <c r="O163" i="8"/>
  <c r="M163" i="8"/>
  <c r="N163" i="8" s="1"/>
  <c r="K163" i="8"/>
  <c r="J163" i="8"/>
  <c r="E163" i="8"/>
  <c r="D163" i="8"/>
  <c r="AH162" i="8"/>
  <c r="O162" i="8"/>
  <c r="M162" i="8"/>
  <c r="N162" i="8" s="1"/>
  <c r="K162" i="8"/>
  <c r="J162" i="8"/>
  <c r="E162" i="8"/>
  <c r="D162" i="8"/>
  <c r="AH161" i="8"/>
  <c r="O161" i="8"/>
  <c r="N161" i="8"/>
  <c r="M161" i="8"/>
  <c r="K161" i="8"/>
  <c r="J161" i="8"/>
  <c r="E161" i="8"/>
  <c r="D161" i="8"/>
  <c r="AH160" i="8"/>
  <c r="O160" i="8"/>
  <c r="M160" i="8"/>
  <c r="N160" i="8" s="1"/>
  <c r="K160" i="8"/>
  <c r="J160" i="8"/>
  <c r="E160" i="8"/>
  <c r="D160" i="8"/>
  <c r="AH159" i="8"/>
  <c r="O159" i="8"/>
  <c r="M159" i="8"/>
  <c r="N159" i="8" s="1"/>
  <c r="K159" i="8"/>
  <c r="J159" i="8"/>
  <c r="E159" i="8"/>
  <c r="D159" i="8"/>
  <c r="AH158" i="8"/>
  <c r="O158" i="8"/>
  <c r="M158" i="8"/>
  <c r="N158" i="8" s="1"/>
  <c r="K158" i="8"/>
  <c r="J158" i="8"/>
  <c r="E158" i="8"/>
  <c r="D158" i="8"/>
  <c r="AH157" i="8"/>
  <c r="O157" i="8"/>
  <c r="N157" i="8"/>
  <c r="M157" i="8"/>
  <c r="K157" i="8"/>
  <c r="J157" i="8"/>
  <c r="E157" i="8"/>
  <c r="D157" i="8"/>
  <c r="AH156" i="8"/>
  <c r="O156" i="8"/>
  <c r="N156" i="8"/>
  <c r="M156" i="8"/>
  <c r="K156" i="8"/>
  <c r="J156" i="8"/>
  <c r="E156" i="8"/>
  <c r="D156" i="8"/>
  <c r="AH155" i="8"/>
  <c r="O155" i="8"/>
  <c r="M155" i="8"/>
  <c r="N155" i="8" s="1"/>
  <c r="K155" i="8"/>
  <c r="J155" i="8"/>
  <c r="E155" i="8"/>
  <c r="D155" i="8"/>
  <c r="AH154" i="8"/>
  <c r="O154" i="8"/>
  <c r="M154" i="8"/>
  <c r="N154" i="8" s="1"/>
  <c r="K154" i="8"/>
  <c r="J154" i="8"/>
  <c r="E154" i="8"/>
  <c r="D154" i="8"/>
  <c r="AH153" i="8"/>
  <c r="O153" i="8"/>
  <c r="N153" i="8"/>
  <c r="M153" i="8"/>
  <c r="K153" i="8"/>
  <c r="J153" i="8"/>
  <c r="E153" i="8"/>
  <c r="D153" i="8"/>
  <c r="AH152" i="8"/>
  <c r="O152" i="8"/>
  <c r="M152" i="8"/>
  <c r="N152" i="8" s="1"/>
  <c r="K152" i="8"/>
  <c r="J152" i="8"/>
  <c r="E152" i="8"/>
  <c r="D152" i="8"/>
  <c r="AH151" i="8"/>
  <c r="O151" i="8"/>
  <c r="M151" i="8"/>
  <c r="N151" i="8" s="1"/>
  <c r="K151" i="8"/>
  <c r="J151" i="8"/>
  <c r="E151" i="8"/>
  <c r="D151" i="8"/>
  <c r="AH150" i="8"/>
  <c r="O150" i="8"/>
  <c r="M150" i="8"/>
  <c r="N150" i="8" s="1"/>
  <c r="K150" i="8"/>
  <c r="J150" i="8"/>
  <c r="E150" i="8"/>
  <c r="D150" i="8"/>
  <c r="AH149" i="8"/>
  <c r="O149" i="8"/>
  <c r="M149" i="8"/>
  <c r="N149" i="8" s="1"/>
  <c r="K149" i="8"/>
  <c r="J149" i="8"/>
  <c r="E149" i="8"/>
  <c r="D149" i="8"/>
  <c r="AH148" i="8"/>
  <c r="O148" i="8"/>
  <c r="N148" i="8"/>
  <c r="M148" i="8"/>
  <c r="K148" i="8"/>
  <c r="J148" i="8"/>
  <c r="E148" i="8"/>
  <c r="D148" i="8"/>
  <c r="AH147" i="8"/>
  <c r="O147" i="8"/>
  <c r="M147" i="8"/>
  <c r="N147" i="8" s="1"/>
  <c r="K147" i="8"/>
  <c r="J147" i="8"/>
  <c r="E147" i="8"/>
  <c r="D147" i="8"/>
  <c r="AH146" i="8"/>
  <c r="O146" i="8"/>
  <c r="M146" i="8"/>
  <c r="N146" i="8" s="1"/>
  <c r="K146" i="8"/>
  <c r="J146" i="8"/>
  <c r="E146" i="8"/>
  <c r="D146" i="8"/>
  <c r="AH145" i="8"/>
  <c r="O145" i="8"/>
  <c r="N145" i="8"/>
  <c r="M145" i="8"/>
  <c r="K145" i="8"/>
  <c r="J145" i="8"/>
  <c r="E145" i="8"/>
  <c r="D145" i="8"/>
  <c r="AH144" i="8"/>
  <c r="O144" i="8"/>
  <c r="N144" i="8"/>
  <c r="M144" i="8"/>
  <c r="K144" i="8"/>
  <c r="J144" i="8"/>
  <c r="E144" i="8"/>
  <c r="D144" i="8"/>
  <c r="AH143" i="8"/>
  <c r="O143" i="8"/>
  <c r="M143" i="8"/>
  <c r="N143" i="8" s="1"/>
  <c r="K143" i="8"/>
  <c r="J143" i="8"/>
  <c r="E143" i="8"/>
  <c r="D143" i="8"/>
  <c r="AH142" i="8"/>
  <c r="O142" i="8"/>
  <c r="M142" i="8"/>
  <c r="N142" i="8" s="1"/>
  <c r="K142" i="8"/>
  <c r="J142" i="8"/>
  <c r="E142" i="8"/>
  <c r="D142" i="8"/>
  <c r="AH141" i="8"/>
  <c r="O141" i="8"/>
  <c r="M141" i="8"/>
  <c r="N141" i="8" s="1"/>
  <c r="K141" i="8"/>
  <c r="J141" i="8"/>
  <c r="E141" i="8"/>
  <c r="D141" i="8"/>
  <c r="AH140" i="8"/>
  <c r="O140" i="8"/>
  <c r="M140" i="8"/>
  <c r="N140" i="8" s="1"/>
  <c r="K140" i="8"/>
  <c r="J140" i="8"/>
  <c r="E140" i="8"/>
  <c r="D140" i="8"/>
  <c r="AH139" i="8"/>
  <c r="O139" i="8"/>
  <c r="M139" i="8"/>
  <c r="N139" i="8" s="1"/>
  <c r="K139" i="8"/>
  <c r="J139" i="8"/>
  <c r="E139" i="8"/>
  <c r="D139" i="8"/>
  <c r="AH138" i="8"/>
  <c r="O138" i="8"/>
  <c r="M138" i="8"/>
  <c r="N138" i="8" s="1"/>
  <c r="K138" i="8"/>
  <c r="J138" i="8"/>
  <c r="E138" i="8"/>
  <c r="D138" i="8"/>
  <c r="AH137" i="8"/>
  <c r="O137" i="8"/>
  <c r="N137" i="8"/>
  <c r="M137" i="8"/>
  <c r="K137" i="8"/>
  <c r="J137" i="8"/>
  <c r="E137" i="8"/>
  <c r="D137" i="8"/>
  <c r="AH136" i="8"/>
  <c r="O136" i="8"/>
  <c r="N136" i="8"/>
  <c r="M136" i="8"/>
  <c r="K136" i="8"/>
  <c r="J136" i="8"/>
  <c r="E136" i="8"/>
  <c r="D136" i="8"/>
  <c r="AH135" i="8"/>
  <c r="O135" i="8"/>
  <c r="N135" i="8"/>
  <c r="M135" i="8"/>
  <c r="K135" i="8"/>
  <c r="J135" i="8"/>
  <c r="E135" i="8"/>
  <c r="D135" i="8"/>
  <c r="AH134" i="8"/>
  <c r="O134" i="8"/>
  <c r="N134" i="8"/>
  <c r="M134" i="8"/>
  <c r="K134" i="8"/>
  <c r="J134" i="8"/>
  <c r="E134" i="8"/>
  <c r="D134" i="8"/>
  <c r="AH133" i="8"/>
  <c r="O133" i="8"/>
  <c r="M133" i="8"/>
  <c r="N133" i="8" s="1"/>
  <c r="K133" i="8"/>
  <c r="J133" i="8"/>
  <c r="E133" i="8"/>
  <c r="D133" i="8"/>
  <c r="AH132" i="8"/>
  <c r="O132" i="8"/>
  <c r="M132" i="8"/>
  <c r="N132" i="8" s="1"/>
  <c r="K132" i="8"/>
  <c r="J132" i="8"/>
  <c r="E132" i="8"/>
  <c r="D132" i="8"/>
  <c r="AH131" i="8"/>
  <c r="O131" i="8"/>
  <c r="M131" i="8"/>
  <c r="N131" i="8" s="1"/>
  <c r="K131" i="8"/>
  <c r="J131" i="8"/>
  <c r="E131" i="8"/>
  <c r="D131" i="8"/>
  <c r="AH130" i="8"/>
  <c r="O130" i="8"/>
  <c r="M130" i="8"/>
  <c r="N130" i="8" s="1"/>
  <c r="K130" i="8"/>
  <c r="J130" i="8"/>
  <c r="E130" i="8"/>
  <c r="D130" i="8"/>
  <c r="AH129" i="8"/>
  <c r="O129" i="8"/>
  <c r="N129" i="8"/>
  <c r="M129" i="8"/>
  <c r="K129" i="8"/>
  <c r="J129" i="8"/>
  <c r="E129" i="8"/>
  <c r="D129" i="8"/>
  <c r="AH128" i="8"/>
  <c r="O128" i="8"/>
  <c r="M128" i="8"/>
  <c r="N128" i="8" s="1"/>
  <c r="K128" i="8"/>
  <c r="J128" i="8"/>
  <c r="E128" i="8"/>
  <c r="D128" i="8"/>
  <c r="AH127" i="8"/>
  <c r="O127" i="8"/>
  <c r="M127" i="8"/>
  <c r="N127" i="8" s="1"/>
  <c r="K127" i="8"/>
  <c r="J127" i="8"/>
  <c r="E127" i="8"/>
  <c r="D127" i="8"/>
  <c r="AH126" i="8"/>
  <c r="O126" i="8"/>
  <c r="N126" i="8"/>
  <c r="M126" i="8"/>
  <c r="K126" i="8"/>
  <c r="J126" i="8"/>
  <c r="E126" i="8"/>
  <c r="D126" i="8"/>
  <c r="AH125" i="8"/>
  <c r="O125" i="8"/>
  <c r="N125" i="8"/>
  <c r="M125" i="8"/>
  <c r="K125" i="8"/>
  <c r="J125" i="8"/>
  <c r="E125" i="8"/>
  <c r="D125" i="8"/>
  <c r="AH124" i="8"/>
  <c r="O124" i="8"/>
  <c r="N124" i="8"/>
  <c r="M124" i="8"/>
  <c r="K124" i="8"/>
  <c r="J124" i="8"/>
  <c r="E124" i="8"/>
  <c r="D124" i="8"/>
  <c r="AH123" i="8"/>
  <c r="O123" i="8"/>
  <c r="M123" i="8"/>
  <c r="N123" i="8" s="1"/>
  <c r="K123" i="8"/>
  <c r="J123" i="8"/>
  <c r="E123" i="8"/>
  <c r="D123" i="8"/>
  <c r="AH122" i="8"/>
  <c r="O122" i="8"/>
  <c r="M122" i="8"/>
  <c r="N122" i="8" s="1"/>
  <c r="K122" i="8"/>
  <c r="J122" i="8"/>
  <c r="E122" i="8"/>
  <c r="D122" i="8"/>
  <c r="AH121" i="8"/>
  <c r="O121" i="8"/>
  <c r="N121" i="8"/>
  <c r="M121" i="8"/>
  <c r="K121" i="8"/>
  <c r="J121" i="8"/>
  <c r="E121" i="8"/>
  <c r="D121" i="8"/>
  <c r="AH120" i="8"/>
  <c r="O120" i="8"/>
  <c r="M120" i="8"/>
  <c r="N120" i="8" s="1"/>
  <c r="K120" i="8"/>
  <c r="J120" i="8"/>
  <c r="E120" i="8"/>
  <c r="D120" i="8"/>
  <c r="AH119" i="8"/>
  <c r="O119" i="8"/>
  <c r="N119" i="8"/>
  <c r="M119" i="8"/>
  <c r="K119" i="8"/>
  <c r="J119" i="8"/>
  <c r="E119" i="8"/>
  <c r="D119" i="8"/>
  <c r="AH118" i="8"/>
  <c r="O118" i="8"/>
  <c r="N118" i="8"/>
  <c r="M118" i="8"/>
  <c r="K118" i="8"/>
  <c r="J118" i="8"/>
  <c r="E118" i="8"/>
  <c r="D118" i="8"/>
  <c r="AH117" i="8"/>
  <c r="O117" i="8"/>
  <c r="N117" i="8"/>
  <c r="M117" i="8"/>
  <c r="K117" i="8"/>
  <c r="J117" i="8"/>
  <c r="E117" i="8"/>
  <c r="D117" i="8"/>
  <c r="AH116" i="8"/>
  <c r="O116" i="8"/>
  <c r="N116" i="8"/>
  <c r="M116" i="8"/>
  <c r="K116" i="8"/>
  <c r="J116" i="8"/>
  <c r="E116" i="8"/>
  <c r="D116" i="8"/>
  <c r="AH115" i="8"/>
  <c r="O115" i="8"/>
  <c r="M115" i="8"/>
  <c r="N115" i="8" s="1"/>
  <c r="K115" i="8"/>
  <c r="J115" i="8"/>
  <c r="E115" i="8"/>
  <c r="D115" i="8"/>
  <c r="AH114" i="8"/>
  <c r="O114" i="8"/>
  <c r="M114" i="8"/>
  <c r="N114" i="8" s="1"/>
  <c r="K114" i="8"/>
  <c r="J114" i="8"/>
  <c r="E114" i="8"/>
  <c r="D114" i="8"/>
  <c r="AH113" i="8"/>
  <c r="O113" i="8"/>
  <c r="N113" i="8"/>
  <c r="M113" i="8"/>
  <c r="K113" i="8"/>
  <c r="J113" i="8"/>
  <c r="E113" i="8"/>
  <c r="D113" i="8"/>
  <c r="AH112" i="8"/>
  <c r="O112" i="8"/>
  <c r="M112" i="8"/>
  <c r="N112" i="8" s="1"/>
  <c r="K112" i="8"/>
  <c r="J112" i="8"/>
  <c r="E112" i="8"/>
  <c r="D112" i="8"/>
  <c r="AH111" i="8"/>
  <c r="O111" i="8"/>
  <c r="N111" i="8"/>
  <c r="M111" i="8"/>
  <c r="K111" i="8"/>
  <c r="J111" i="8"/>
  <c r="E111" i="8"/>
  <c r="D111" i="8"/>
  <c r="AH110" i="8"/>
  <c r="O110" i="8"/>
  <c r="M110" i="8"/>
  <c r="N110" i="8" s="1"/>
  <c r="K110" i="8"/>
  <c r="J110" i="8"/>
  <c r="E110" i="8"/>
  <c r="D110" i="8"/>
  <c r="AH109" i="8"/>
  <c r="O109" i="8"/>
  <c r="N109" i="8"/>
  <c r="M109" i="8"/>
  <c r="K109" i="8"/>
  <c r="J109" i="8"/>
  <c r="E109" i="8"/>
  <c r="D109" i="8"/>
  <c r="AH108" i="8"/>
  <c r="O108" i="8"/>
  <c r="N108" i="8"/>
  <c r="M108" i="8"/>
  <c r="K108" i="8"/>
  <c r="J108" i="8"/>
  <c r="E108" i="8"/>
  <c r="D108" i="8"/>
  <c r="AH107" i="8"/>
  <c r="O107" i="8"/>
  <c r="M107" i="8"/>
  <c r="N107" i="8" s="1"/>
  <c r="K107" i="8"/>
  <c r="J107" i="8"/>
  <c r="E107" i="8"/>
  <c r="D107" i="8"/>
  <c r="AH106" i="8"/>
  <c r="O106" i="8"/>
  <c r="M106" i="8"/>
  <c r="N106" i="8" s="1"/>
  <c r="K106" i="8"/>
  <c r="J106" i="8"/>
  <c r="E106" i="8"/>
  <c r="D106" i="8"/>
  <c r="AH105" i="8"/>
  <c r="O105" i="8"/>
  <c r="N105" i="8"/>
  <c r="M105" i="8"/>
  <c r="K105" i="8"/>
  <c r="J105" i="8"/>
  <c r="E105" i="8"/>
  <c r="D105" i="8"/>
  <c r="AH104" i="8"/>
  <c r="O104" i="8"/>
  <c r="M104" i="8"/>
  <c r="N104" i="8" s="1"/>
  <c r="K104" i="8"/>
  <c r="J104" i="8"/>
  <c r="E104" i="8"/>
  <c r="D104" i="8"/>
  <c r="AH103" i="8"/>
  <c r="O103" i="8"/>
  <c r="M103" i="8"/>
  <c r="N103" i="8" s="1"/>
  <c r="K103" i="8"/>
  <c r="J103" i="8"/>
  <c r="E103" i="8"/>
  <c r="D103" i="8"/>
  <c r="AH102" i="8"/>
  <c r="O102" i="8"/>
  <c r="M102" i="8"/>
  <c r="N102" i="8" s="1"/>
  <c r="K102" i="8"/>
  <c r="J102" i="8"/>
  <c r="E102" i="8"/>
  <c r="D102" i="8"/>
  <c r="AH101" i="8"/>
  <c r="O101" i="8"/>
  <c r="N101" i="8"/>
  <c r="M101" i="8"/>
  <c r="K101" i="8"/>
  <c r="J101" i="8"/>
  <c r="E101" i="8"/>
  <c r="D101" i="8"/>
  <c r="AH100" i="8"/>
  <c r="O100" i="8"/>
  <c r="N100" i="8"/>
  <c r="M100" i="8"/>
  <c r="K100" i="8"/>
  <c r="J100" i="8"/>
  <c r="E100" i="8"/>
  <c r="D100" i="8"/>
  <c r="AH99" i="8"/>
  <c r="O99" i="8"/>
  <c r="M99" i="8"/>
  <c r="N99" i="8" s="1"/>
  <c r="K99" i="8"/>
  <c r="J99" i="8"/>
  <c r="E99" i="8"/>
  <c r="D99" i="8"/>
  <c r="AH98" i="8"/>
  <c r="O98" i="8"/>
  <c r="M98" i="8"/>
  <c r="N98" i="8" s="1"/>
  <c r="K98" i="8"/>
  <c r="J98" i="8"/>
  <c r="E98" i="8"/>
  <c r="D98" i="8"/>
  <c r="B98" i="8"/>
  <c r="AH97" i="8"/>
  <c r="O97" i="8"/>
  <c r="N97" i="8"/>
  <c r="M97" i="8"/>
  <c r="K97" i="8"/>
  <c r="J97" i="8"/>
  <c r="E97" i="8"/>
  <c r="D97" i="8"/>
  <c r="AH96" i="8"/>
  <c r="O96" i="8"/>
  <c r="M96" i="8"/>
  <c r="N96" i="8" s="1"/>
  <c r="K96" i="8"/>
  <c r="J96" i="8"/>
  <c r="E96" i="8"/>
  <c r="D96" i="8"/>
  <c r="AH95" i="8"/>
  <c r="O95" i="8"/>
  <c r="N95" i="8"/>
  <c r="M95" i="8"/>
  <c r="K95" i="8"/>
  <c r="J95" i="8"/>
  <c r="E95" i="8"/>
  <c r="D95" i="8"/>
  <c r="AH94" i="8"/>
  <c r="O94" i="8"/>
  <c r="M94" i="8"/>
  <c r="N94" i="8" s="1"/>
  <c r="K94" i="8"/>
  <c r="J94" i="8"/>
  <c r="E94" i="8"/>
  <c r="D94" i="8"/>
  <c r="AH93" i="8"/>
  <c r="O93" i="8"/>
  <c r="N93" i="8"/>
  <c r="M93" i="8"/>
  <c r="K93" i="8"/>
  <c r="J93" i="8"/>
  <c r="E93" i="8"/>
  <c r="D93" i="8"/>
  <c r="AH92" i="8"/>
  <c r="O92" i="8"/>
  <c r="N92" i="8"/>
  <c r="M92" i="8"/>
  <c r="K92" i="8"/>
  <c r="J92" i="8"/>
  <c r="E92" i="8"/>
  <c r="D92" i="8"/>
  <c r="AH91" i="8"/>
  <c r="O91" i="8"/>
  <c r="M91" i="8"/>
  <c r="N91" i="8" s="1"/>
  <c r="K91" i="8"/>
  <c r="J91" i="8"/>
  <c r="E91" i="8"/>
  <c r="D91" i="8"/>
  <c r="AH90" i="8"/>
  <c r="O90" i="8"/>
  <c r="M90" i="8"/>
  <c r="N90" i="8" s="1"/>
  <c r="K90" i="8"/>
  <c r="J90" i="8"/>
  <c r="E90" i="8"/>
  <c r="D90" i="8"/>
  <c r="AH89" i="8"/>
  <c r="O89" i="8"/>
  <c r="N89" i="8"/>
  <c r="M89" i="8"/>
  <c r="K89" i="8"/>
  <c r="J89" i="8"/>
  <c r="E89" i="8"/>
  <c r="D89" i="8"/>
  <c r="AH88" i="8"/>
  <c r="O88" i="8"/>
  <c r="M88" i="8"/>
  <c r="N88" i="8" s="1"/>
  <c r="K88" i="8"/>
  <c r="J88" i="8"/>
  <c r="E88" i="8"/>
  <c r="D88" i="8"/>
  <c r="AH87" i="8"/>
  <c r="O87" i="8"/>
  <c r="N87" i="8"/>
  <c r="M87" i="8"/>
  <c r="K87" i="8"/>
  <c r="J87" i="8"/>
  <c r="E87" i="8"/>
  <c r="D87" i="8"/>
  <c r="AH86" i="8"/>
  <c r="O86" i="8"/>
  <c r="M86" i="8"/>
  <c r="N86" i="8" s="1"/>
  <c r="K86" i="8"/>
  <c r="J86" i="8"/>
  <c r="E86" i="8"/>
  <c r="D86" i="8"/>
  <c r="AH85" i="8"/>
  <c r="O85" i="8"/>
  <c r="M85" i="8"/>
  <c r="N85" i="8" s="1"/>
  <c r="K85" i="8"/>
  <c r="J85" i="8"/>
  <c r="E85" i="8"/>
  <c r="D85" i="8"/>
  <c r="AH84" i="8"/>
  <c r="O84" i="8"/>
  <c r="M84" i="8"/>
  <c r="N84" i="8" s="1"/>
  <c r="K84" i="8"/>
  <c r="J84" i="8"/>
  <c r="E84" i="8"/>
  <c r="D84" i="8"/>
  <c r="AH83" i="8"/>
  <c r="O83" i="8"/>
  <c r="N83" i="8"/>
  <c r="M83" i="8"/>
  <c r="K83" i="8"/>
  <c r="J83" i="8"/>
  <c r="E83" i="8"/>
  <c r="D83" i="8"/>
  <c r="B83" i="8"/>
  <c r="AH82" i="8"/>
  <c r="O82" i="8"/>
  <c r="M82" i="8"/>
  <c r="N82" i="8" s="1"/>
  <c r="K82" i="8"/>
  <c r="J82" i="8"/>
  <c r="E82" i="8"/>
  <c r="D82" i="8"/>
  <c r="AH81" i="8"/>
  <c r="O81" i="8"/>
  <c r="M81" i="8"/>
  <c r="N81" i="8" s="1"/>
  <c r="K81" i="8"/>
  <c r="J81" i="8"/>
  <c r="E81" i="8"/>
  <c r="D81" i="8"/>
  <c r="AH80" i="8"/>
  <c r="O80" i="8"/>
  <c r="N80" i="8"/>
  <c r="M80" i="8"/>
  <c r="K80" i="8"/>
  <c r="J80" i="8"/>
  <c r="E80" i="8"/>
  <c r="D80" i="8"/>
  <c r="AH79" i="8"/>
  <c r="O79" i="8"/>
  <c r="M79" i="8"/>
  <c r="N79" i="8" s="1"/>
  <c r="K79" i="8"/>
  <c r="J79" i="8"/>
  <c r="E79" i="8"/>
  <c r="D79" i="8"/>
  <c r="AH78" i="8"/>
  <c r="O78" i="8"/>
  <c r="M78" i="8"/>
  <c r="N78" i="8" s="1"/>
  <c r="K78" i="8"/>
  <c r="J78" i="8"/>
  <c r="E78" i="8"/>
  <c r="D78" i="8"/>
  <c r="AH77" i="8"/>
  <c r="O77" i="8"/>
  <c r="M77" i="8"/>
  <c r="N77" i="8" s="1"/>
  <c r="K77" i="8"/>
  <c r="J77" i="8"/>
  <c r="E77" i="8"/>
  <c r="D77" i="8"/>
  <c r="AH76" i="8"/>
  <c r="O76" i="8"/>
  <c r="M76" i="8"/>
  <c r="N76" i="8" s="1"/>
  <c r="K76" i="8"/>
  <c r="J76" i="8"/>
  <c r="E76" i="8"/>
  <c r="D76" i="8"/>
  <c r="AH75" i="8"/>
  <c r="O75" i="8"/>
  <c r="N75" i="8"/>
  <c r="M75" i="8"/>
  <c r="K75" i="8"/>
  <c r="J75" i="8"/>
  <c r="E75" i="8"/>
  <c r="D75" i="8"/>
  <c r="B75" i="8"/>
  <c r="AH74" i="8"/>
  <c r="O74" i="8"/>
  <c r="M74" i="8"/>
  <c r="N74" i="8" s="1"/>
  <c r="K74" i="8"/>
  <c r="J74" i="8"/>
  <c r="E74" i="8"/>
  <c r="D74" i="8"/>
  <c r="AH73" i="8"/>
  <c r="O73" i="8"/>
  <c r="M73" i="8"/>
  <c r="N73" i="8" s="1"/>
  <c r="K73" i="8"/>
  <c r="J73" i="8"/>
  <c r="E73" i="8"/>
  <c r="D73" i="8"/>
  <c r="AH72" i="8"/>
  <c r="O72" i="8"/>
  <c r="N72" i="8"/>
  <c r="M72" i="8"/>
  <c r="K72" i="8"/>
  <c r="J72" i="8"/>
  <c r="E72" i="8"/>
  <c r="D72" i="8"/>
  <c r="AH71" i="8"/>
  <c r="O71" i="8"/>
  <c r="M71" i="8"/>
  <c r="N71" i="8" s="1"/>
  <c r="K71" i="8"/>
  <c r="J71" i="8"/>
  <c r="E71" i="8"/>
  <c r="D71" i="8"/>
  <c r="AH70" i="8"/>
  <c r="O70" i="8"/>
  <c r="M70" i="8"/>
  <c r="N70" i="8" s="1"/>
  <c r="K70" i="8"/>
  <c r="J70" i="8"/>
  <c r="E70" i="8"/>
  <c r="D70" i="8"/>
  <c r="AH69" i="8"/>
  <c r="O69" i="8"/>
  <c r="M69" i="8"/>
  <c r="N69" i="8" s="1"/>
  <c r="K69" i="8"/>
  <c r="J69" i="8"/>
  <c r="E69" i="8"/>
  <c r="D69" i="8"/>
  <c r="AH68" i="8"/>
  <c r="O68" i="8"/>
  <c r="M68" i="8"/>
  <c r="N68" i="8" s="1"/>
  <c r="K68" i="8"/>
  <c r="J68" i="8"/>
  <c r="E68" i="8"/>
  <c r="D68" i="8"/>
  <c r="AH67" i="8"/>
  <c r="O67" i="8"/>
  <c r="N67" i="8"/>
  <c r="M67" i="8"/>
  <c r="K67" i="8"/>
  <c r="J67" i="8"/>
  <c r="E67" i="8"/>
  <c r="D67" i="8"/>
  <c r="B67" i="8"/>
  <c r="M66" i="8"/>
  <c r="N66" i="8" s="1"/>
  <c r="O66" i="8" s="1"/>
  <c r="J66" i="8"/>
  <c r="K66" i="8" s="1"/>
  <c r="E66" i="8"/>
  <c r="D66" i="8"/>
  <c r="M65" i="8"/>
  <c r="N65" i="8" s="1"/>
  <c r="O65" i="8" s="1"/>
  <c r="K65" i="8"/>
  <c r="J65" i="8"/>
  <c r="E65" i="8"/>
  <c r="D65" i="8"/>
  <c r="Y64" i="8"/>
  <c r="V64" i="8"/>
  <c r="N64" i="8"/>
  <c r="M64" i="8"/>
  <c r="R64" i="8" s="1"/>
  <c r="L64" i="8" a="1"/>
  <c r="L64" i="8" s="1"/>
  <c r="J64" i="8"/>
  <c r="H64" i="8"/>
  <c r="V148" i="8" s="1"/>
  <c r="D64" i="8"/>
  <c r="Y63" i="8"/>
  <c r="V63" i="8"/>
  <c r="M63" i="8"/>
  <c r="L63" i="8" a="1"/>
  <c r="L63" i="8" s="1"/>
  <c r="T63" i="8" s="1"/>
  <c r="J63" i="8"/>
  <c r="H63" i="8"/>
  <c r="V147" i="8" s="1"/>
  <c r="D63" i="8"/>
  <c r="Y62" i="8"/>
  <c r="V62" i="8"/>
  <c r="R62" i="8"/>
  <c r="M62" i="8"/>
  <c r="N62" i="8" s="1"/>
  <c r="L62" i="8" a="1"/>
  <c r="L62" i="8" s="1"/>
  <c r="J62" i="8"/>
  <c r="H62" i="8"/>
  <c r="V146" i="8" s="1"/>
  <c r="D62" i="8"/>
  <c r="Y61" i="8"/>
  <c r="Z61" i="8" s="1"/>
  <c r="V61" i="8"/>
  <c r="W61" i="8" s="1"/>
  <c r="M61" i="8"/>
  <c r="R61" i="8" s="1"/>
  <c r="L61" i="8" a="1"/>
  <c r="L61" i="8" s="1"/>
  <c r="J61" i="8"/>
  <c r="H61" i="8"/>
  <c r="D61" i="8"/>
  <c r="Y60" i="8"/>
  <c r="V60" i="8"/>
  <c r="M60" i="8"/>
  <c r="R60" i="8" s="1"/>
  <c r="L60" i="8" a="1"/>
  <c r="L60" i="8" s="1"/>
  <c r="J60" i="8"/>
  <c r="H60" i="8"/>
  <c r="V144" i="8" s="1"/>
  <c r="D60" i="8"/>
  <c r="Y59" i="8"/>
  <c r="V59" i="8"/>
  <c r="M59" i="8"/>
  <c r="R59" i="8" s="1"/>
  <c r="L59" i="8" a="1"/>
  <c r="L59" i="8" s="1"/>
  <c r="J59" i="8"/>
  <c r="H59" i="8"/>
  <c r="V143" i="8" s="1"/>
  <c r="D59" i="8"/>
  <c r="Y58" i="8"/>
  <c r="V58" i="8"/>
  <c r="W58" i="8" s="1"/>
  <c r="R58" i="8"/>
  <c r="M58" i="8"/>
  <c r="N58" i="8" s="1"/>
  <c r="L58" i="8" a="1"/>
  <c r="L58" i="8" s="1"/>
  <c r="J58" i="8"/>
  <c r="K64" i="8" s="1"/>
  <c r="H58" i="8"/>
  <c r="V142" i="8" s="1"/>
  <c r="D58" i="8"/>
  <c r="Y57" i="8"/>
  <c r="V57" i="8"/>
  <c r="R57" i="8"/>
  <c r="M57" i="8"/>
  <c r="L57" i="8" a="1"/>
  <c r="L57" i="8" s="1"/>
  <c r="T57" i="8" s="1"/>
  <c r="J57" i="8"/>
  <c r="K63" i="8" s="1"/>
  <c r="H57" i="8"/>
  <c r="V141" i="8" s="1"/>
  <c r="D57" i="8"/>
  <c r="Y56" i="8"/>
  <c r="V56" i="8"/>
  <c r="N56" i="8"/>
  <c r="M56" i="8"/>
  <c r="R56" i="8" s="1"/>
  <c r="L56" i="8" a="1"/>
  <c r="L56" i="8" s="1"/>
  <c r="J56" i="8"/>
  <c r="K61" i="8" s="1"/>
  <c r="H56" i="8"/>
  <c r="V140" i="8" s="1"/>
  <c r="D56" i="8"/>
  <c r="Y55" i="8"/>
  <c r="Z55" i="8" s="1"/>
  <c r="AA55" i="8" s="1"/>
  <c r="AD55" i="8" s="1"/>
  <c r="V55" i="8"/>
  <c r="R55" i="8"/>
  <c r="N55" i="8"/>
  <c r="M55" i="8"/>
  <c r="L55" i="8" a="1"/>
  <c r="L55" i="8" s="1"/>
  <c r="J55" i="8"/>
  <c r="H55" i="8"/>
  <c r="V139" i="8" s="1"/>
  <c r="D55" i="8"/>
  <c r="Y54" i="8"/>
  <c r="Z54" i="8" s="1"/>
  <c r="AC53" i="8" s="1"/>
  <c r="V54" i="8"/>
  <c r="R54" i="8"/>
  <c r="M54" i="8"/>
  <c r="N54" i="8" s="1"/>
  <c r="L54" i="8" a="1"/>
  <c r="L54" i="8" s="1"/>
  <c r="J54" i="8"/>
  <c r="H54" i="8"/>
  <c r="V138" i="8" s="1"/>
  <c r="D54" i="8"/>
  <c r="E59" i="8" s="1"/>
  <c r="Y53" i="8"/>
  <c r="V53" i="8"/>
  <c r="M53" i="8"/>
  <c r="R53" i="8" s="1"/>
  <c r="L53" i="8" a="1"/>
  <c r="L53" i="8" s="1"/>
  <c r="J53" i="8"/>
  <c r="H53" i="8"/>
  <c r="D53" i="8"/>
  <c r="Y52" i="8"/>
  <c r="V52" i="8"/>
  <c r="M52" i="8"/>
  <c r="N52" i="8" s="1"/>
  <c r="L52" i="8" a="1"/>
  <c r="L52" i="8" s="1"/>
  <c r="J52" i="8"/>
  <c r="H52" i="8"/>
  <c r="D52" i="8"/>
  <c r="AG51" i="8"/>
  <c r="AH51" i="8" s="1"/>
  <c r="Y51" i="8"/>
  <c r="Z51" i="8" s="1"/>
  <c r="V51" i="8"/>
  <c r="R51" i="8"/>
  <c r="M51" i="8"/>
  <c r="L51" i="8" a="1"/>
  <c r="L51" i="8" s="1"/>
  <c r="T51" i="8" s="1"/>
  <c r="J51" i="8"/>
  <c r="K57" i="8" s="1"/>
  <c r="H51" i="8"/>
  <c r="V135" i="8" s="1"/>
  <c r="D51" i="8"/>
  <c r="Y50" i="8"/>
  <c r="V50" i="8"/>
  <c r="M50" i="8"/>
  <c r="L50" i="8" a="1"/>
  <c r="L50" i="8" s="1"/>
  <c r="J50" i="8"/>
  <c r="K56" i="8" s="1"/>
  <c r="H50" i="8"/>
  <c r="V134" i="8" s="1"/>
  <c r="D50" i="8"/>
  <c r="E56" i="8" s="1"/>
  <c r="Y49" i="8"/>
  <c r="V49" i="8"/>
  <c r="R49" i="8"/>
  <c r="M49" i="8"/>
  <c r="N49" i="8" s="1"/>
  <c r="L49" i="8" a="1"/>
  <c r="L49" i="8" s="1"/>
  <c r="J49" i="8"/>
  <c r="H49" i="8"/>
  <c r="V133" i="8" s="1"/>
  <c r="D49" i="8"/>
  <c r="Y48" i="8"/>
  <c r="V48" i="8"/>
  <c r="R48" i="8"/>
  <c r="M48" i="8"/>
  <c r="N48" i="8" s="1"/>
  <c r="L48" i="8" a="1"/>
  <c r="L48" i="8" s="1"/>
  <c r="J48" i="8"/>
  <c r="K54" i="8" s="1"/>
  <c r="H48" i="8"/>
  <c r="V132" i="8" s="1"/>
  <c r="D48" i="8"/>
  <c r="E52" i="8" s="1"/>
  <c r="B48" i="8"/>
  <c r="Y47" i="8"/>
  <c r="V47" i="8"/>
  <c r="R47" i="8"/>
  <c r="M47" i="8"/>
  <c r="N47" i="8" s="1"/>
  <c r="L47" i="8" a="1"/>
  <c r="L47" i="8" s="1"/>
  <c r="J47" i="8"/>
  <c r="H47" i="8"/>
  <c r="V131" i="8" s="1"/>
  <c r="D47" i="8"/>
  <c r="Y46" i="8"/>
  <c r="V46" i="8"/>
  <c r="W46" i="8" s="1"/>
  <c r="N46" i="8"/>
  <c r="M46" i="8"/>
  <c r="R46" i="8" s="1"/>
  <c r="L46" i="8" a="1"/>
  <c r="L46" i="8" s="1"/>
  <c r="J46" i="8"/>
  <c r="K52" i="8" s="1"/>
  <c r="H46" i="8"/>
  <c r="V130" i="8" s="1"/>
  <c r="D46" i="8"/>
  <c r="Y45" i="8"/>
  <c r="Z45" i="8" s="1"/>
  <c r="AA45" i="8" s="1"/>
  <c r="V45" i="8"/>
  <c r="M45" i="8"/>
  <c r="R45" i="8" s="1"/>
  <c r="L45" i="8" a="1"/>
  <c r="L45" i="8" s="1"/>
  <c r="J45" i="8"/>
  <c r="H45" i="8"/>
  <c r="D45" i="8"/>
  <c r="AG44" i="8"/>
  <c r="AH44" i="8" s="1"/>
  <c r="Y44" i="8"/>
  <c r="V44" i="8"/>
  <c r="M44" i="8"/>
  <c r="N44" i="8" s="1"/>
  <c r="L44" i="8" a="1"/>
  <c r="L44" i="8" s="1"/>
  <c r="J44" i="8"/>
  <c r="H44" i="8"/>
  <c r="V128" i="8" s="1"/>
  <c r="D44" i="8"/>
  <c r="AG43" i="8"/>
  <c r="AH43" i="8" s="1"/>
  <c r="Y43" i="8"/>
  <c r="Z43" i="8" s="1"/>
  <c r="AA43" i="8" s="1"/>
  <c r="V43" i="8"/>
  <c r="M43" i="8"/>
  <c r="R43" i="8" s="1"/>
  <c r="L43" i="8" a="1"/>
  <c r="L43" i="8" s="1"/>
  <c r="J43" i="8"/>
  <c r="H43" i="8"/>
  <c r="D43" i="8"/>
  <c r="E49" i="8" s="1"/>
  <c r="Y42" i="8"/>
  <c r="V42" i="8"/>
  <c r="N42" i="8"/>
  <c r="M42" i="8"/>
  <c r="N43" i="8" s="1"/>
  <c r="L42" i="8" a="1"/>
  <c r="L42" i="8" s="1"/>
  <c r="J42" i="8"/>
  <c r="K48" i="8" s="1"/>
  <c r="H42" i="8"/>
  <c r="V126" i="8" s="1"/>
  <c r="D42" i="8"/>
  <c r="E48" i="8" s="1"/>
  <c r="Y41" i="8"/>
  <c r="W41" i="8"/>
  <c r="V41" i="8"/>
  <c r="R41" i="8"/>
  <c r="M41" i="8"/>
  <c r="L41" i="8" a="1"/>
  <c r="L41" i="8" s="1"/>
  <c r="J41" i="8"/>
  <c r="H41" i="8"/>
  <c r="V125" i="8" s="1"/>
  <c r="D41" i="8"/>
  <c r="E47" i="8" s="1"/>
  <c r="AG40" i="8"/>
  <c r="AH40" i="8" s="1"/>
  <c r="Y40" i="8"/>
  <c r="V40" i="8"/>
  <c r="R40" i="8"/>
  <c r="N40" i="8"/>
  <c r="M40" i="8"/>
  <c r="L40" i="8" a="1"/>
  <c r="L40" i="8" s="1"/>
  <c r="J40" i="8"/>
  <c r="K45" i="8" s="1"/>
  <c r="H40" i="8"/>
  <c r="V124" i="8" s="1"/>
  <c r="D40" i="8"/>
  <c r="E46" i="8" s="1"/>
  <c r="Y39" i="8"/>
  <c r="V39" i="8"/>
  <c r="W39" i="8" s="1"/>
  <c r="R39" i="8"/>
  <c r="M39" i="8"/>
  <c r="N39" i="8" s="1"/>
  <c r="L39" i="8" a="1"/>
  <c r="L39" i="8" s="1"/>
  <c r="J39" i="8"/>
  <c r="H39" i="8"/>
  <c r="V123" i="8" s="1"/>
  <c r="D39" i="8"/>
  <c r="Y38" i="8"/>
  <c r="Z38" i="8" s="1"/>
  <c r="V38" i="8"/>
  <c r="R38" i="8"/>
  <c r="N38" i="8"/>
  <c r="M38" i="8"/>
  <c r="L38" i="8" a="1"/>
  <c r="L38" i="8" s="1"/>
  <c r="J38" i="8"/>
  <c r="H38" i="8"/>
  <c r="V122" i="8" s="1"/>
  <c r="D38" i="8"/>
  <c r="E44" i="8" s="1"/>
  <c r="Y37" i="8"/>
  <c r="V37" i="8"/>
  <c r="M37" i="8"/>
  <c r="R37" i="8" s="1"/>
  <c r="U37" i="8" s="1"/>
  <c r="L37" i="8" a="1"/>
  <c r="L37" i="8" s="1"/>
  <c r="K37" i="8"/>
  <c r="J37" i="8"/>
  <c r="K43" i="8" s="1"/>
  <c r="H37" i="8"/>
  <c r="V121" i="8" s="1"/>
  <c r="E37" i="8"/>
  <c r="D37" i="8"/>
  <c r="AG36" i="8"/>
  <c r="AH36" i="8" s="1"/>
  <c r="Y36" i="8"/>
  <c r="V36" i="8"/>
  <c r="Z36" i="8" s="1"/>
  <c r="R36" i="8"/>
  <c r="N36" i="8"/>
  <c r="M36" i="8"/>
  <c r="L36" i="8" a="1"/>
  <c r="L36" i="8" s="1"/>
  <c r="J36" i="8"/>
  <c r="K41" i="8" s="1"/>
  <c r="H36" i="8"/>
  <c r="D36" i="8"/>
  <c r="E39" i="8" s="1"/>
  <c r="Y35" i="8"/>
  <c r="V35" i="8"/>
  <c r="M35" i="8"/>
  <c r="L35" i="8" a="1"/>
  <c r="L35" i="8" s="1"/>
  <c r="J35" i="8"/>
  <c r="H35" i="8"/>
  <c r="V119" i="8" s="1"/>
  <c r="D35" i="8"/>
  <c r="E41" i="8" s="1"/>
  <c r="AH34" i="8"/>
  <c r="AG34" i="8"/>
  <c r="Y34" i="8"/>
  <c r="V34" i="8"/>
  <c r="M34" i="8"/>
  <c r="R34" i="8" s="1"/>
  <c r="L34" i="8" a="1"/>
  <c r="L34" i="8" s="1"/>
  <c r="J34" i="8"/>
  <c r="K40" i="8" s="1"/>
  <c r="H34" i="8"/>
  <c r="V118" i="8" s="1"/>
  <c r="D34" i="8"/>
  <c r="E40" i="8" s="1"/>
  <c r="Y33" i="8"/>
  <c r="V33" i="8"/>
  <c r="W34" i="8" s="1"/>
  <c r="M33" i="8"/>
  <c r="N33" i="8" s="1"/>
  <c r="L33" i="8" a="1"/>
  <c r="L33" i="8" s="1"/>
  <c r="J33" i="8"/>
  <c r="H33" i="8"/>
  <c r="D33" i="8"/>
  <c r="Y32" i="8"/>
  <c r="V32" i="8"/>
  <c r="R32" i="8"/>
  <c r="M32" i="8"/>
  <c r="L32" i="8" a="1"/>
  <c r="L32" i="8" s="1"/>
  <c r="J32" i="8"/>
  <c r="H32" i="8"/>
  <c r="V116" i="8" s="1"/>
  <c r="D32" i="8"/>
  <c r="E38" i="8" s="1"/>
  <c r="B32" i="8"/>
  <c r="Y31" i="8"/>
  <c r="X31" i="8"/>
  <c r="V31" i="8"/>
  <c r="Z31" i="8" s="1"/>
  <c r="AA31" i="8" s="1"/>
  <c r="AD31" i="8" s="1"/>
  <c r="U31" i="8"/>
  <c r="M31" i="8"/>
  <c r="N32" i="8" s="1"/>
  <c r="L31" i="8" a="1"/>
  <c r="L31" i="8" s="1"/>
  <c r="H31" i="8"/>
  <c r="V115" i="8" s="1"/>
  <c r="AG30" i="8"/>
  <c r="AH30" i="8" s="1"/>
  <c r="I30" i="8"/>
  <c r="C30" i="8"/>
  <c r="AG29" i="8"/>
  <c r="I29" i="8"/>
  <c r="C29" i="8"/>
  <c r="AG49" i="8" s="1"/>
  <c r="AH49" i="8" s="1"/>
  <c r="AG28" i="8"/>
  <c r="AH28" i="8" s="1"/>
  <c r="I28" i="8"/>
  <c r="H28" i="8"/>
  <c r="V112" i="8" s="1"/>
  <c r="C28" i="8"/>
  <c r="H27" i="8" s="1"/>
  <c r="V111" i="8" s="1"/>
  <c r="B28" i="8"/>
  <c r="I27" i="8"/>
  <c r="C27" i="8"/>
  <c r="AG47" i="8" s="1"/>
  <c r="AH47" i="8" s="1"/>
  <c r="I26" i="8"/>
  <c r="B38" i="8" s="1"/>
  <c r="C26" i="8"/>
  <c r="AH26" i="8" s="1"/>
  <c r="I25" i="8"/>
  <c r="B3" i="8" s="1"/>
  <c r="H25" i="8"/>
  <c r="V109" i="8" s="1"/>
  <c r="C25" i="8"/>
  <c r="AG45" i="8" s="1"/>
  <c r="AH45" i="8" s="1"/>
  <c r="B25" i="8"/>
  <c r="I24" i="8"/>
  <c r="B58" i="8" s="1"/>
  <c r="C24" i="8"/>
  <c r="H23" i="8"/>
  <c r="V107" i="8" s="1"/>
  <c r="AG22" i="8"/>
  <c r="H22" i="8"/>
  <c r="V106" i="8" s="1"/>
  <c r="C22" i="8"/>
  <c r="AG42" i="8" s="1"/>
  <c r="AH42" i="8" s="1"/>
  <c r="C21" i="8"/>
  <c r="H20" i="8" s="1"/>
  <c r="V104" i="8" s="1"/>
  <c r="B21" i="8"/>
  <c r="C20" i="8"/>
  <c r="C19" i="8"/>
  <c r="AG39" i="8" s="1"/>
  <c r="AH39" i="8" s="1"/>
  <c r="C18" i="8"/>
  <c r="H17" i="8" s="1"/>
  <c r="V101" i="8" s="1"/>
  <c r="C17" i="8"/>
  <c r="AG37" i="8" s="1"/>
  <c r="AH37" i="8" s="1"/>
  <c r="B17" i="8"/>
  <c r="H16" i="8"/>
  <c r="C15" i="8"/>
  <c r="AG35" i="8" s="1"/>
  <c r="AH35" i="8" s="1"/>
  <c r="B15" i="8"/>
  <c r="H14" i="8"/>
  <c r="C14" i="8"/>
  <c r="C13" i="8"/>
  <c r="AG33" i="8" s="1"/>
  <c r="AH33" i="8" s="1"/>
  <c r="C12" i="8"/>
  <c r="AG32" i="8" s="1"/>
  <c r="AH32" i="8" s="1"/>
  <c r="C11" i="8"/>
  <c r="AG31" i="8" s="1"/>
  <c r="AH31" i="8" s="1"/>
  <c r="B11" i="8"/>
  <c r="H10" i="8"/>
  <c r="C10" i="8"/>
  <c r="H9" i="8"/>
  <c r="B9" i="8"/>
  <c r="H8" i="8"/>
  <c r="C8" i="8"/>
  <c r="C7" i="8"/>
  <c r="AG27" i="8" s="1"/>
  <c r="AH27" i="8" s="1"/>
  <c r="H6" i="8"/>
  <c r="C6" i="8"/>
  <c r="AG26" i="8" s="1"/>
  <c r="C5" i="8"/>
  <c r="H5" i="8" s="1"/>
  <c r="B5" i="8"/>
  <c r="C4" i="8"/>
  <c r="AG24" i="8" s="1"/>
  <c r="AH24" i="8" s="1"/>
  <c r="B4" i="8"/>
  <c r="C3" i="8"/>
  <c r="H2" i="8" s="1"/>
  <c r="AH385" i="7"/>
  <c r="O385" i="7"/>
  <c r="M385" i="7"/>
  <c r="N385" i="7" s="1"/>
  <c r="K385" i="7"/>
  <c r="J385" i="7"/>
  <c r="E385" i="7"/>
  <c r="D385" i="7"/>
  <c r="AH384" i="7"/>
  <c r="O384" i="7"/>
  <c r="N384" i="7"/>
  <c r="M384" i="7"/>
  <c r="K384" i="7"/>
  <c r="J384" i="7"/>
  <c r="E384" i="7"/>
  <c r="D384" i="7"/>
  <c r="AH383" i="7"/>
  <c r="O383" i="7"/>
  <c r="N383" i="7"/>
  <c r="M383" i="7"/>
  <c r="K383" i="7"/>
  <c r="J383" i="7"/>
  <c r="E383" i="7"/>
  <c r="D383" i="7"/>
  <c r="AH382" i="7"/>
  <c r="O382" i="7"/>
  <c r="M382" i="7"/>
  <c r="N382" i="7" s="1"/>
  <c r="K382" i="7"/>
  <c r="J382" i="7"/>
  <c r="E382" i="7"/>
  <c r="D382" i="7"/>
  <c r="AH381" i="7"/>
  <c r="O381" i="7"/>
  <c r="M381" i="7"/>
  <c r="N381" i="7" s="1"/>
  <c r="K381" i="7"/>
  <c r="J381" i="7"/>
  <c r="E381" i="7"/>
  <c r="D381" i="7"/>
  <c r="AH380" i="7"/>
  <c r="O380" i="7"/>
  <c r="M380" i="7"/>
  <c r="N380" i="7" s="1"/>
  <c r="K380" i="7"/>
  <c r="J380" i="7"/>
  <c r="E380" i="7"/>
  <c r="D380" i="7"/>
  <c r="AH379" i="7"/>
  <c r="O379" i="7"/>
  <c r="N379" i="7"/>
  <c r="M379" i="7"/>
  <c r="K379" i="7"/>
  <c r="J379" i="7"/>
  <c r="E379" i="7"/>
  <c r="D379" i="7"/>
  <c r="AH378" i="7"/>
  <c r="O378" i="7"/>
  <c r="N378" i="7"/>
  <c r="M378" i="7"/>
  <c r="K378" i="7"/>
  <c r="J378" i="7"/>
  <c r="E378" i="7"/>
  <c r="D378" i="7"/>
  <c r="AH377" i="7"/>
  <c r="O377" i="7"/>
  <c r="M377" i="7"/>
  <c r="N377" i="7" s="1"/>
  <c r="K377" i="7"/>
  <c r="J377" i="7"/>
  <c r="E377" i="7"/>
  <c r="D377" i="7"/>
  <c r="AH376" i="7"/>
  <c r="O376" i="7"/>
  <c r="N376" i="7"/>
  <c r="M376" i="7"/>
  <c r="K376" i="7"/>
  <c r="J376" i="7"/>
  <c r="E376" i="7"/>
  <c r="D376" i="7"/>
  <c r="AH375" i="7"/>
  <c r="O375" i="7"/>
  <c r="N375" i="7"/>
  <c r="M375" i="7"/>
  <c r="K375" i="7"/>
  <c r="J375" i="7"/>
  <c r="E375" i="7"/>
  <c r="D375" i="7"/>
  <c r="AH374" i="7"/>
  <c r="O374" i="7"/>
  <c r="M374" i="7"/>
  <c r="N374" i="7" s="1"/>
  <c r="K374" i="7"/>
  <c r="J374" i="7"/>
  <c r="E374" i="7"/>
  <c r="D374" i="7"/>
  <c r="AH373" i="7"/>
  <c r="O373" i="7"/>
  <c r="M373" i="7"/>
  <c r="N373" i="7" s="1"/>
  <c r="K373" i="7"/>
  <c r="J373" i="7"/>
  <c r="E373" i="7"/>
  <c r="D373" i="7"/>
  <c r="AH372" i="7"/>
  <c r="O372" i="7"/>
  <c r="M372" i="7"/>
  <c r="N372" i="7" s="1"/>
  <c r="K372" i="7"/>
  <c r="J372" i="7"/>
  <c r="E372" i="7"/>
  <c r="D372" i="7"/>
  <c r="AH371" i="7"/>
  <c r="O371" i="7"/>
  <c r="N371" i="7"/>
  <c r="M371" i="7"/>
  <c r="K371" i="7"/>
  <c r="J371" i="7"/>
  <c r="E371" i="7"/>
  <c r="D371" i="7"/>
  <c r="AH370" i="7"/>
  <c r="O370" i="7"/>
  <c r="N370" i="7"/>
  <c r="M370" i="7"/>
  <c r="K370" i="7"/>
  <c r="J370" i="7"/>
  <c r="E370" i="7"/>
  <c r="D370" i="7"/>
  <c r="AH369" i="7"/>
  <c r="O369" i="7"/>
  <c r="M369" i="7"/>
  <c r="N369" i="7" s="1"/>
  <c r="K369" i="7"/>
  <c r="J369" i="7"/>
  <c r="E369" i="7"/>
  <c r="D369" i="7"/>
  <c r="AH368" i="7"/>
  <c r="O368" i="7"/>
  <c r="N368" i="7"/>
  <c r="M368" i="7"/>
  <c r="K368" i="7"/>
  <c r="J368" i="7"/>
  <c r="E368" i="7"/>
  <c r="D368" i="7"/>
  <c r="AH367" i="7"/>
  <c r="O367" i="7"/>
  <c r="N367" i="7"/>
  <c r="M367" i="7"/>
  <c r="K367" i="7"/>
  <c r="J367" i="7"/>
  <c r="E367" i="7"/>
  <c r="D367" i="7"/>
  <c r="AH366" i="7"/>
  <c r="O366" i="7"/>
  <c r="M366" i="7"/>
  <c r="N366" i="7" s="1"/>
  <c r="K366" i="7"/>
  <c r="J366" i="7"/>
  <c r="E366" i="7"/>
  <c r="D366" i="7"/>
  <c r="AH365" i="7"/>
  <c r="O365" i="7"/>
  <c r="N365" i="7"/>
  <c r="M365" i="7"/>
  <c r="K365" i="7"/>
  <c r="J365" i="7"/>
  <c r="E365" i="7"/>
  <c r="D365" i="7"/>
  <c r="AH364" i="7"/>
  <c r="O364" i="7"/>
  <c r="N364" i="7"/>
  <c r="M364" i="7"/>
  <c r="K364" i="7"/>
  <c r="J364" i="7"/>
  <c r="E364" i="7"/>
  <c r="D364" i="7"/>
  <c r="AH363" i="7"/>
  <c r="O363" i="7"/>
  <c r="N363" i="7"/>
  <c r="M363" i="7"/>
  <c r="K363" i="7"/>
  <c r="J363" i="7"/>
  <c r="E363" i="7"/>
  <c r="D363" i="7"/>
  <c r="AH362" i="7"/>
  <c r="O362" i="7"/>
  <c r="N362" i="7"/>
  <c r="M362" i="7"/>
  <c r="K362" i="7"/>
  <c r="J362" i="7"/>
  <c r="E362" i="7"/>
  <c r="D362" i="7"/>
  <c r="AH361" i="7"/>
  <c r="O361" i="7"/>
  <c r="N361" i="7"/>
  <c r="M361" i="7"/>
  <c r="K361" i="7"/>
  <c r="J361" i="7"/>
  <c r="E361" i="7"/>
  <c r="D361" i="7"/>
  <c r="AH360" i="7"/>
  <c r="O360" i="7"/>
  <c r="M360" i="7"/>
  <c r="N360" i="7" s="1"/>
  <c r="K360" i="7"/>
  <c r="J360" i="7"/>
  <c r="E360" i="7"/>
  <c r="D360" i="7"/>
  <c r="AH359" i="7"/>
  <c r="O359" i="7"/>
  <c r="N359" i="7"/>
  <c r="M359" i="7"/>
  <c r="K359" i="7"/>
  <c r="J359" i="7"/>
  <c r="E359" i="7"/>
  <c r="D359" i="7"/>
  <c r="AH358" i="7"/>
  <c r="O358" i="7"/>
  <c r="M358" i="7"/>
  <c r="N358" i="7" s="1"/>
  <c r="K358" i="7"/>
  <c r="J358" i="7"/>
  <c r="E358" i="7"/>
  <c r="D358" i="7"/>
  <c r="AH357" i="7"/>
  <c r="O357" i="7"/>
  <c r="M357" i="7"/>
  <c r="N357" i="7" s="1"/>
  <c r="K357" i="7"/>
  <c r="J357" i="7"/>
  <c r="E357" i="7"/>
  <c r="D357" i="7"/>
  <c r="AH356" i="7"/>
  <c r="O356" i="7"/>
  <c r="N356" i="7"/>
  <c r="M356" i="7"/>
  <c r="K356" i="7"/>
  <c r="J356" i="7"/>
  <c r="E356" i="7"/>
  <c r="D356" i="7"/>
  <c r="AH355" i="7"/>
  <c r="O355" i="7"/>
  <c r="N355" i="7"/>
  <c r="M355" i="7"/>
  <c r="K355" i="7"/>
  <c r="J355" i="7"/>
  <c r="E355" i="7"/>
  <c r="D355" i="7"/>
  <c r="AH354" i="7"/>
  <c r="O354" i="7"/>
  <c r="N354" i="7"/>
  <c r="M354" i="7"/>
  <c r="K354" i="7"/>
  <c r="J354" i="7"/>
  <c r="E354" i="7"/>
  <c r="D354" i="7"/>
  <c r="AH353" i="7"/>
  <c r="O353" i="7"/>
  <c r="N353" i="7"/>
  <c r="M353" i="7"/>
  <c r="K353" i="7"/>
  <c r="J353" i="7"/>
  <c r="E353" i="7"/>
  <c r="D353" i="7"/>
  <c r="AH352" i="7"/>
  <c r="O352" i="7"/>
  <c r="M352" i="7"/>
  <c r="N352" i="7" s="1"/>
  <c r="K352" i="7"/>
  <c r="J352" i="7"/>
  <c r="E352" i="7"/>
  <c r="D352" i="7"/>
  <c r="AH351" i="7"/>
  <c r="O351" i="7"/>
  <c r="N351" i="7"/>
  <c r="M351" i="7"/>
  <c r="K351" i="7"/>
  <c r="J351" i="7"/>
  <c r="E351" i="7"/>
  <c r="D351" i="7"/>
  <c r="AH350" i="7"/>
  <c r="O350" i="7"/>
  <c r="M350" i="7"/>
  <c r="N350" i="7" s="1"/>
  <c r="K350" i="7"/>
  <c r="J350" i="7"/>
  <c r="E350" i="7"/>
  <c r="D350" i="7"/>
  <c r="AH349" i="7"/>
  <c r="O349" i="7"/>
  <c r="N349" i="7"/>
  <c r="M349" i="7"/>
  <c r="K349" i="7"/>
  <c r="J349" i="7"/>
  <c r="E349" i="7"/>
  <c r="D349" i="7"/>
  <c r="AH348" i="7"/>
  <c r="O348" i="7"/>
  <c r="N348" i="7"/>
  <c r="M348" i="7"/>
  <c r="K348" i="7"/>
  <c r="J348" i="7"/>
  <c r="E348" i="7"/>
  <c r="D348" i="7"/>
  <c r="AH347" i="7"/>
  <c r="O347" i="7"/>
  <c r="N347" i="7"/>
  <c r="M347" i="7"/>
  <c r="K347" i="7"/>
  <c r="J347" i="7"/>
  <c r="E347" i="7"/>
  <c r="D347" i="7"/>
  <c r="AH346" i="7"/>
  <c r="O346" i="7"/>
  <c r="N346" i="7"/>
  <c r="M346" i="7"/>
  <c r="K346" i="7"/>
  <c r="J346" i="7"/>
  <c r="E346" i="7"/>
  <c r="D346" i="7"/>
  <c r="AH345" i="7"/>
  <c r="O345" i="7"/>
  <c r="N345" i="7"/>
  <c r="M345" i="7"/>
  <c r="K345" i="7"/>
  <c r="J345" i="7"/>
  <c r="E345" i="7"/>
  <c r="D345" i="7"/>
  <c r="AH344" i="7"/>
  <c r="O344" i="7"/>
  <c r="N344" i="7"/>
  <c r="M344" i="7"/>
  <c r="K344" i="7"/>
  <c r="J344" i="7"/>
  <c r="E344" i="7"/>
  <c r="D344" i="7"/>
  <c r="AH343" i="7"/>
  <c r="O343" i="7"/>
  <c r="N343" i="7"/>
  <c r="M343" i="7"/>
  <c r="K343" i="7"/>
  <c r="J343" i="7"/>
  <c r="E343" i="7"/>
  <c r="D343" i="7"/>
  <c r="AH342" i="7"/>
  <c r="O342" i="7"/>
  <c r="N342" i="7"/>
  <c r="M342" i="7"/>
  <c r="K342" i="7"/>
  <c r="J342" i="7"/>
  <c r="E342" i="7"/>
  <c r="D342" i="7"/>
  <c r="AH341" i="7"/>
  <c r="O341" i="7"/>
  <c r="M341" i="7"/>
  <c r="N341" i="7" s="1"/>
  <c r="K341" i="7"/>
  <c r="J341" i="7"/>
  <c r="E341" i="7"/>
  <c r="D341" i="7"/>
  <c r="AH340" i="7"/>
  <c r="O340" i="7"/>
  <c r="N340" i="7"/>
  <c r="M340" i="7"/>
  <c r="K340" i="7"/>
  <c r="J340" i="7"/>
  <c r="E340" i="7"/>
  <c r="D340" i="7"/>
  <c r="AH339" i="7"/>
  <c r="O339" i="7"/>
  <c r="N339" i="7"/>
  <c r="M339" i="7"/>
  <c r="K339" i="7"/>
  <c r="J339" i="7"/>
  <c r="E339" i="7"/>
  <c r="D339" i="7"/>
  <c r="AH338" i="7"/>
  <c r="O338" i="7"/>
  <c r="N338" i="7"/>
  <c r="M338" i="7"/>
  <c r="K338" i="7"/>
  <c r="J338" i="7"/>
  <c r="E338" i="7"/>
  <c r="D338" i="7"/>
  <c r="AH337" i="7"/>
  <c r="O337" i="7"/>
  <c r="N337" i="7"/>
  <c r="M337" i="7"/>
  <c r="K337" i="7"/>
  <c r="J337" i="7"/>
  <c r="E337" i="7"/>
  <c r="D337" i="7"/>
  <c r="AH336" i="7"/>
  <c r="O336" i="7"/>
  <c r="M336" i="7"/>
  <c r="N336" i="7" s="1"/>
  <c r="K336" i="7"/>
  <c r="J336" i="7"/>
  <c r="E336" i="7"/>
  <c r="D336" i="7"/>
  <c r="AH335" i="7"/>
  <c r="O335" i="7"/>
  <c r="N335" i="7"/>
  <c r="M335" i="7"/>
  <c r="K335" i="7"/>
  <c r="J335" i="7"/>
  <c r="E335" i="7"/>
  <c r="D335" i="7"/>
  <c r="AH334" i="7"/>
  <c r="O334" i="7"/>
  <c r="M334" i="7"/>
  <c r="N334" i="7" s="1"/>
  <c r="K334" i="7"/>
  <c r="J334" i="7"/>
  <c r="E334" i="7"/>
  <c r="D334" i="7"/>
  <c r="AH333" i="7"/>
  <c r="O333" i="7"/>
  <c r="N333" i="7"/>
  <c r="M333" i="7"/>
  <c r="K333" i="7"/>
  <c r="J333" i="7"/>
  <c r="E333" i="7"/>
  <c r="D333" i="7"/>
  <c r="AH332" i="7"/>
  <c r="O332" i="7"/>
  <c r="N332" i="7"/>
  <c r="M332" i="7"/>
  <c r="K332" i="7"/>
  <c r="J332" i="7"/>
  <c r="E332" i="7"/>
  <c r="D332" i="7"/>
  <c r="AH331" i="7"/>
  <c r="O331" i="7"/>
  <c r="N331" i="7"/>
  <c r="M331" i="7"/>
  <c r="K331" i="7"/>
  <c r="J331" i="7"/>
  <c r="E331" i="7"/>
  <c r="D331" i="7"/>
  <c r="AH330" i="7"/>
  <c r="O330" i="7"/>
  <c r="N330" i="7"/>
  <c r="M330" i="7"/>
  <c r="K330" i="7"/>
  <c r="J330" i="7"/>
  <c r="E330" i="7"/>
  <c r="D330" i="7"/>
  <c r="AH329" i="7"/>
  <c r="O329" i="7"/>
  <c r="M329" i="7"/>
  <c r="N329" i="7" s="1"/>
  <c r="K329" i="7"/>
  <c r="J329" i="7"/>
  <c r="E329" i="7"/>
  <c r="D329" i="7"/>
  <c r="AH328" i="7"/>
  <c r="O328" i="7"/>
  <c r="M328" i="7"/>
  <c r="N328" i="7" s="1"/>
  <c r="K328" i="7"/>
  <c r="J328" i="7"/>
  <c r="E328" i="7"/>
  <c r="D328" i="7"/>
  <c r="AH327" i="7"/>
  <c r="O327" i="7"/>
  <c r="M327" i="7"/>
  <c r="N327" i="7" s="1"/>
  <c r="K327" i="7"/>
  <c r="J327" i="7"/>
  <c r="E327" i="7"/>
  <c r="D327" i="7"/>
  <c r="AH326" i="7"/>
  <c r="O326" i="7"/>
  <c r="N326" i="7"/>
  <c r="M326" i="7"/>
  <c r="K326" i="7"/>
  <c r="J326" i="7"/>
  <c r="E326" i="7"/>
  <c r="D326" i="7"/>
  <c r="AH325" i="7"/>
  <c r="O325" i="7"/>
  <c r="N325" i="7"/>
  <c r="M325" i="7"/>
  <c r="K325" i="7"/>
  <c r="J325" i="7"/>
  <c r="E325" i="7"/>
  <c r="D325" i="7"/>
  <c r="AH324" i="7"/>
  <c r="O324" i="7"/>
  <c r="N324" i="7"/>
  <c r="M324" i="7"/>
  <c r="K324" i="7"/>
  <c r="J324" i="7"/>
  <c r="E324" i="7"/>
  <c r="D324" i="7"/>
  <c r="AH323" i="7"/>
  <c r="O323" i="7"/>
  <c r="M323" i="7"/>
  <c r="N323" i="7" s="1"/>
  <c r="K323" i="7"/>
  <c r="J323" i="7"/>
  <c r="E323" i="7"/>
  <c r="D323" i="7"/>
  <c r="AH322" i="7"/>
  <c r="O322" i="7"/>
  <c r="M322" i="7"/>
  <c r="N322" i="7" s="1"/>
  <c r="K322" i="7"/>
  <c r="J322" i="7"/>
  <c r="E322" i="7"/>
  <c r="D322" i="7"/>
  <c r="AH321" i="7"/>
  <c r="O321" i="7"/>
  <c r="N321" i="7"/>
  <c r="M321" i="7"/>
  <c r="K321" i="7"/>
  <c r="J321" i="7"/>
  <c r="E321" i="7"/>
  <c r="D321" i="7"/>
  <c r="AH320" i="7"/>
  <c r="O320" i="7"/>
  <c r="M320" i="7"/>
  <c r="N320" i="7" s="1"/>
  <c r="K320" i="7"/>
  <c r="J320" i="7"/>
  <c r="E320" i="7"/>
  <c r="D320" i="7"/>
  <c r="AH319" i="7"/>
  <c r="O319" i="7"/>
  <c r="M319" i="7"/>
  <c r="N319" i="7" s="1"/>
  <c r="K319" i="7"/>
  <c r="J319" i="7"/>
  <c r="E319" i="7"/>
  <c r="D319" i="7"/>
  <c r="AH318" i="7"/>
  <c r="O318" i="7"/>
  <c r="N318" i="7"/>
  <c r="M318" i="7"/>
  <c r="K318" i="7"/>
  <c r="J318" i="7"/>
  <c r="E318" i="7"/>
  <c r="D318" i="7"/>
  <c r="AH317" i="7"/>
  <c r="O317" i="7"/>
  <c r="N317" i="7"/>
  <c r="M317" i="7"/>
  <c r="K317" i="7"/>
  <c r="J317" i="7"/>
  <c r="E317" i="7"/>
  <c r="D317" i="7"/>
  <c r="AH316" i="7"/>
  <c r="O316" i="7"/>
  <c r="N316" i="7"/>
  <c r="M316" i="7"/>
  <c r="K316" i="7"/>
  <c r="J316" i="7"/>
  <c r="E316" i="7"/>
  <c r="D316" i="7"/>
  <c r="AH315" i="7"/>
  <c r="O315" i="7"/>
  <c r="M315" i="7"/>
  <c r="N315" i="7" s="1"/>
  <c r="K315" i="7"/>
  <c r="J315" i="7"/>
  <c r="E315" i="7"/>
  <c r="D315" i="7"/>
  <c r="AH314" i="7"/>
  <c r="O314" i="7"/>
  <c r="M314" i="7"/>
  <c r="N314" i="7" s="1"/>
  <c r="K314" i="7"/>
  <c r="J314" i="7"/>
  <c r="E314" i="7"/>
  <c r="D314" i="7"/>
  <c r="AH313" i="7"/>
  <c r="O313" i="7"/>
  <c r="N313" i="7"/>
  <c r="M313" i="7"/>
  <c r="K313" i="7"/>
  <c r="J313" i="7"/>
  <c r="E313" i="7"/>
  <c r="D313" i="7"/>
  <c r="AH312" i="7"/>
  <c r="O312" i="7"/>
  <c r="M312" i="7"/>
  <c r="N312" i="7" s="1"/>
  <c r="K312" i="7"/>
  <c r="J312" i="7"/>
  <c r="E312" i="7"/>
  <c r="D312" i="7"/>
  <c r="AH311" i="7"/>
  <c r="O311" i="7"/>
  <c r="M311" i="7"/>
  <c r="N311" i="7" s="1"/>
  <c r="K311" i="7"/>
  <c r="J311" i="7"/>
  <c r="E311" i="7"/>
  <c r="D311" i="7"/>
  <c r="AH310" i="7"/>
  <c r="O310" i="7"/>
  <c r="N310" i="7"/>
  <c r="M310" i="7"/>
  <c r="K310" i="7"/>
  <c r="J310" i="7"/>
  <c r="E310" i="7"/>
  <c r="D310" i="7"/>
  <c r="AH309" i="7"/>
  <c r="O309" i="7"/>
  <c r="N309" i="7"/>
  <c r="M309" i="7"/>
  <c r="K309" i="7"/>
  <c r="J309" i="7"/>
  <c r="E309" i="7"/>
  <c r="D309" i="7"/>
  <c r="AH308" i="7"/>
  <c r="O308" i="7"/>
  <c r="N308" i="7"/>
  <c r="M308" i="7"/>
  <c r="K308" i="7"/>
  <c r="J308" i="7"/>
  <c r="E308" i="7"/>
  <c r="D308" i="7"/>
  <c r="AH307" i="7"/>
  <c r="O307" i="7"/>
  <c r="M307" i="7"/>
  <c r="N307" i="7" s="1"/>
  <c r="K307" i="7"/>
  <c r="J307" i="7"/>
  <c r="E307" i="7"/>
  <c r="D307" i="7"/>
  <c r="AH306" i="7"/>
  <c r="O306" i="7"/>
  <c r="M306" i="7"/>
  <c r="N306" i="7" s="1"/>
  <c r="K306" i="7"/>
  <c r="J306" i="7"/>
  <c r="E306" i="7"/>
  <c r="D306" i="7"/>
  <c r="AH305" i="7"/>
  <c r="O305" i="7"/>
  <c r="N305" i="7"/>
  <c r="M305" i="7"/>
  <c r="K305" i="7"/>
  <c r="J305" i="7"/>
  <c r="E305" i="7"/>
  <c r="D305" i="7"/>
  <c r="AH304" i="7"/>
  <c r="O304" i="7"/>
  <c r="M304" i="7"/>
  <c r="N304" i="7" s="1"/>
  <c r="K304" i="7"/>
  <c r="J304" i="7"/>
  <c r="E304" i="7"/>
  <c r="D304" i="7"/>
  <c r="AH303" i="7"/>
  <c r="O303" i="7"/>
  <c r="M303" i="7"/>
  <c r="N303" i="7" s="1"/>
  <c r="K303" i="7"/>
  <c r="J303" i="7"/>
  <c r="E303" i="7"/>
  <c r="D303" i="7"/>
  <c r="AH302" i="7"/>
  <c r="O302" i="7"/>
  <c r="N302" i="7"/>
  <c r="M302" i="7"/>
  <c r="K302" i="7"/>
  <c r="J302" i="7"/>
  <c r="E302" i="7"/>
  <c r="D302" i="7"/>
  <c r="AH301" i="7"/>
  <c r="O301" i="7"/>
  <c r="N301" i="7"/>
  <c r="M301" i="7"/>
  <c r="K301" i="7"/>
  <c r="J301" i="7"/>
  <c r="E301" i="7"/>
  <c r="D301" i="7"/>
  <c r="AH300" i="7"/>
  <c r="O300" i="7"/>
  <c r="N300" i="7"/>
  <c r="M300" i="7"/>
  <c r="K300" i="7"/>
  <c r="J300" i="7"/>
  <c r="E300" i="7"/>
  <c r="D300" i="7"/>
  <c r="AH299" i="7"/>
  <c r="O299" i="7"/>
  <c r="M299" i="7"/>
  <c r="N299" i="7" s="1"/>
  <c r="K299" i="7"/>
  <c r="J299" i="7"/>
  <c r="E299" i="7"/>
  <c r="D299" i="7"/>
  <c r="AH298" i="7"/>
  <c r="O298" i="7"/>
  <c r="M298" i="7"/>
  <c r="N298" i="7" s="1"/>
  <c r="K298" i="7"/>
  <c r="J298" i="7"/>
  <c r="E298" i="7"/>
  <c r="D298" i="7"/>
  <c r="AH297" i="7"/>
  <c r="O297" i="7"/>
  <c r="N297" i="7"/>
  <c r="M297" i="7"/>
  <c r="K297" i="7"/>
  <c r="J297" i="7"/>
  <c r="E297" i="7"/>
  <c r="D297" i="7"/>
  <c r="AH296" i="7"/>
  <c r="O296" i="7"/>
  <c r="M296" i="7"/>
  <c r="N296" i="7" s="1"/>
  <c r="K296" i="7"/>
  <c r="J296" i="7"/>
  <c r="E296" i="7"/>
  <c r="D296" i="7"/>
  <c r="AH295" i="7"/>
  <c r="O295" i="7"/>
  <c r="M295" i="7"/>
  <c r="N295" i="7" s="1"/>
  <c r="K295" i="7"/>
  <c r="J295" i="7"/>
  <c r="E295" i="7"/>
  <c r="D295" i="7"/>
  <c r="AH294" i="7"/>
  <c r="O294" i="7"/>
  <c r="N294" i="7"/>
  <c r="M294" i="7"/>
  <c r="K294" i="7"/>
  <c r="J294" i="7"/>
  <c r="E294" i="7"/>
  <c r="D294" i="7"/>
  <c r="AH293" i="7"/>
  <c r="O293" i="7"/>
  <c r="N293" i="7"/>
  <c r="M293" i="7"/>
  <c r="K293" i="7"/>
  <c r="J293" i="7"/>
  <c r="E293" i="7"/>
  <c r="D293" i="7"/>
  <c r="AH292" i="7"/>
  <c r="O292" i="7"/>
  <c r="N292" i="7"/>
  <c r="M292" i="7"/>
  <c r="K292" i="7"/>
  <c r="J292" i="7"/>
  <c r="E292" i="7"/>
  <c r="D292" i="7"/>
  <c r="AH291" i="7"/>
  <c r="O291" i="7"/>
  <c r="N291" i="7"/>
  <c r="M291" i="7"/>
  <c r="K291" i="7"/>
  <c r="J291" i="7"/>
  <c r="E291" i="7"/>
  <c r="D291" i="7"/>
  <c r="AH290" i="7"/>
  <c r="O290" i="7"/>
  <c r="M290" i="7"/>
  <c r="N290" i="7" s="1"/>
  <c r="K290" i="7"/>
  <c r="J290" i="7"/>
  <c r="E290" i="7"/>
  <c r="D290" i="7"/>
  <c r="AH289" i="7"/>
  <c r="O289" i="7"/>
  <c r="N289" i="7"/>
  <c r="M289" i="7"/>
  <c r="K289" i="7"/>
  <c r="J289" i="7"/>
  <c r="E289" i="7"/>
  <c r="D289" i="7"/>
  <c r="AH288" i="7"/>
  <c r="O288" i="7"/>
  <c r="N288" i="7"/>
  <c r="M288" i="7"/>
  <c r="K288" i="7"/>
  <c r="J288" i="7"/>
  <c r="E288" i="7"/>
  <c r="D288" i="7"/>
  <c r="AH287" i="7"/>
  <c r="O287" i="7"/>
  <c r="M287" i="7"/>
  <c r="N287" i="7" s="1"/>
  <c r="K287" i="7"/>
  <c r="J287" i="7"/>
  <c r="E287" i="7"/>
  <c r="D287" i="7"/>
  <c r="AH286" i="7"/>
  <c r="O286" i="7"/>
  <c r="N286" i="7"/>
  <c r="M286" i="7"/>
  <c r="K286" i="7"/>
  <c r="J286" i="7"/>
  <c r="E286" i="7"/>
  <c r="D286" i="7"/>
  <c r="AH285" i="7"/>
  <c r="O285" i="7"/>
  <c r="N285" i="7"/>
  <c r="M285" i="7"/>
  <c r="K285" i="7"/>
  <c r="J285" i="7"/>
  <c r="E285" i="7"/>
  <c r="D285" i="7"/>
  <c r="AH284" i="7"/>
  <c r="O284" i="7"/>
  <c r="N284" i="7"/>
  <c r="M284" i="7"/>
  <c r="K284" i="7"/>
  <c r="J284" i="7"/>
  <c r="E284" i="7"/>
  <c r="D284" i="7"/>
  <c r="AH283" i="7"/>
  <c r="O283" i="7"/>
  <c r="N283" i="7"/>
  <c r="M283" i="7"/>
  <c r="K283" i="7"/>
  <c r="J283" i="7"/>
  <c r="E283" i="7"/>
  <c r="D283" i="7"/>
  <c r="AH282" i="7"/>
  <c r="O282" i="7"/>
  <c r="N282" i="7"/>
  <c r="M282" i="7"/>
  <c r="K282" i="7"/>
  <c r="J282" i="7"/>
  <c r="E282" i="7"/>
  <c r="D282" i="7"/>
  <c r="AH281" i="7"/>
  <c r="O281" i="7"/>
  <c r="N281" i="7"/>
  <c r="M281" i="7"/>
  <c r="K281" i="7"/>
  <c r="J281" i="7"/>
  <c r="E281" i="7"/>
  <c r="D281" i="7"/>
  <c r="AH280" i="7"/>
  <c r="O280" i="7"/>
  <c r="N280" i="7"/>
  <c r="M280" i="7"/>
  <c r="K280" i="7"/>
  <c r="J280" i="7"/>
  <c r="E280" i="7"/>
  <c r="D280" i="7"/>
  <c r="AH279" i="7"/>
  <c r="O279" i="7"/>
  <c r="N279" i="7"/>
  <c r="M279" i="7"/>
  <c r="K279" i="7"/>
  <c r="J279" i="7"/>
  <c r="E279" i="7"/>
  <c r="D279" i="7"/>
  <c r="AH278" i="7"/>
  <c r="O278" i="7"/>
  <c r="M278" i="7"/>
  <c r="N278" i="7" s="1"/>
  <c r="K278" i="7"/>
  <c r="J278" i="7"/>
  <c r="E278" i="7"/>
  <c r="D278" i="7"/>
  <c r="AH277" i="7"/>
  <c r="O277" i="7"/>
  <c r="M277" i="7"/>
  <c r="N277" i="7" s="1"/>
  <c r="K277" i="7"/>
  <c r="J277" i="7"/>
  <c r="E277" i="7"/>
  <c r="D277" i="7"/>
  <c r="AH276" i="7"/>
  <c r="O276" i="7"/>
  <c r="M276" i="7"/>
  <c r="N276" i="7" s="1"/>
  <c r="K276" i="7"/>
  <c r="J276" i="7"/>
  <c r="E276" i="7"/>
  <c r="D276" i="7"/>
  <c r="AH275" i="7"/>
  <c r="O275" i="7"/>
  <c r="M275" i="7"/>
  <c r="N275" i="7" s="1"/>
  <c r="K275" i="7"/>
  <c r="J275" i="7"/>
  <c r="E275" i="7"/>
  <c r="D275" i="7"/>
  <c r="AH274" i="7"/>
  <c r="O274" i="7"/>
  <c r="N274" i="7"/>
  <c r="M274" i="7"/>
  <c r="K274" i="7"/>
  <c r="J274" i="7"/>
  <c r="E274" i="7"/>
  <c r="D274" i="7"/>
  <c r="AH273" i="7"/>
  <c r="O273" i="7"/>
  <c r="N273" i="7"/>
  <c r="M273" i="7"/>
  <c r="K273" i="7"/>
  <c r="J273" i="7"/>
  <c r="E273" i="7"/>
  <c r="D273" i="7"/>
  <c r="AH272" i="7"/>
  <c r="O272" i="7"/>
  <c r="N272" i="7"/>
  <c r="M272" i="7"/>
  <c r="K272" i="7"/>
  <c r="J272" i="7"/>
  <c r="E272" i="7"/>
  <c r="D272" i="7"/>
  <c r="AH271" i="7"/>
  <c r="O271" i="7"/>
  <c r="N271" i="7"/>
  <c r="M271" i="7"/>
  <c r="K271" i="7"/>
  <c r="J271" i="7"/>
  <c r="E271" i="7"/>
  <c r="D271" i="7"/>
  <c r="AH270" i="7"/>
  <c r="O270" i="7"/>
  <c r="M270" i="7"/>
  <c r="N270" i="7" s="1"/>
  <c r="K270" i="7"/>
  <c r="J270" i="7"/>
  <c r="E270" i="7"/>
  <c r="D270" i="7"/>
  <c r="AH269" i="7"/>
  <c r="O269" i="7"/>
  <c r="M269" i="7"/>
  <c r="N269" i="7" s="1"/>
  <c r="K269" i="7"/>
  <c r="J269" i="7"/>
  <c r="E269" i="7"/>
  <c r="D269" i="7"/>
  <c r="AH268" i="7"/>
  <c r="O268" i="7"/>
  <c r="M268" i="7"/>
  <c r="N268" i="7" s="1"/>
  <c r="K268" i="7"/>
  <c r="J268" i="7"/>
  <c r="E268" i="7"/>
  <c r="D268" i="7"/>
  <c r="AH267" i="7"/>
  <c r="O267" i="7"/>
  <c r="M267" i="7"/>
  <c r="N267" i="7" s="1"/>
  <c r="K267" i="7"/>
  <c r="J267" i="7"/>
  <c r="E267" i="7"/>
  <c r="D267" i="7"/>
  <c r="AH266" i="7"/>
  <c r="O266" i="7"/>
  <c r="N266" i="7"/>
  <c r="M266" i="7"/>
  <c r="K266" i="7"/>
  <c r="J266" i="7"/>
  <c r="E266" i="7"/>
  <c r="D266" i="7"/>
  <c r="AH265" i="7"/>
  <c r="O265" i="7"/>
  <c r="N265" i="7"/>
  <c r="M265" i="7"/>
  <c r="K265" i="7"/>
  <c r="J265" i="7"/>
  <c r="E265" i="7"/>
  <c r="D265" i="7"/>
  <c r="AH264" i="7"/>
  <c r="O264" i="7"/>
  <c r="N264" i="7"/>
  <c r="M264" i="7"/>
  <c r="K264" i="7"/>
  <c r="J264" i="7"/>
  <c r="E264" i="7"/>
  <c r="D264" i="7"/>
  <c r="AH263" i="7"/>
  <c r="O263" i="7"/>
  <c r="N263" i="7"/>
  <c r="M263" i="7"/>
  <c r="K263" i="7"/>
  <c r="J263" i="7"/>
  <c r="E263" i="7"/>
  <c r="D263" i="7"/>
  <c r="AH262" i="7"/>
  <c r="O262" i="7"/>
  <c r="M262" i="7"/>
  <c r="N262" i="7" s="1"/>
  <c r="K262" i="7"/>
  <c r="J262" i="7"/>
  <c r="E262" i="7"/>
  <c r="D262" i="7"/>
  <c r="AH261" i="7"/>
  <c r="O261" i="7"/>
  <c r="M261" i="7"/>
  <c r="N261" i="7" s="1"/>
  <c r="K261" i="7"/>
  <c r="J261" i="7"/>
  <c r="E261" i="7"/>
  <c r="D261" i="7"/>
  <c r="AH260" i="7"/>
  <c r="O260" i="7"/>
  <c r="M260" i="7"/>
  <c r="N260" i="7" s="1"/>
  <c r="K260" i="7"/>
  <c r="J260" i="7"/>
  <c r="E260" i="7"/>
  <c r="D260" i="7"/>
  <c r="AH259" i="7"/>
  <c r="O259" i="7"/>
  <c r="M259" i="7"/>
  <c r="N259" i="7" s="1"/>
  <c r="K259" i="7"/>
  <c r="J259" i="7"/>
  <c r="E259" i="7"/>
  <c r="D259" i="7"/>
  <c r="AH258" i="7"/>
  <c r="O258" i="7"/>
  <c r="N258" i="7"/>
  <c r="M258" i="7"/>
  <c r="K258" i="7"/>
  <c r="J258" i="7"/>
  <c r="E258" i="7"/>
  <c r="D258" i="7"/>
  <c r="AH257" i="7"/>
  <c r="O257" i="7"/>
  <c r="N257" i="7"/>
  <c r="M257" i="7"/>
  <c r="K257" i="7"/>
  <c r="J257" i="7"/>
  <c r="E257" i="7"/>
  <c r="D257" i="7"/>
  <c r="AH256" i="7"/>
  <c r="O256" i="7"/>
  <c r="N256" i="7"/>
  <c r="M256" i="7"/>
  <c r="K256" i="7"/>
  <c r="J256" i="7"/>
  <c r="E256" i="7"/>
  <c r="D256" i="7"/>
  <c r="AH255" i="7"/>
  <c r="O255" i="7"/>
  <c r="N255" i="7"/>
  <c r="M255" i="7"/>
  <c r="K255" i="7"/>
  <c r="J255" i="7"/>
  <c r="E255" i="7"/>
  <c r="D255" i="7"/>
  <c r="AH254" i="7"/>
  <c r="O254" i="7"/>
  <c r="N254" i="7"/>
  <c r="M254" i="7"/>
  <c r="K254" i="7"/>
  <c r="J254" i="7"/>
  <c r="E254" i="7"/>
  <c r="D254" i="7"/>
  <c r="AH253" i="7"/>
  <c r="O253" i="7"/>
  <c r="N253" i="7"/>
  <c r="M253" i="7"/>
  <c r="K253" i="7"/>
  <c r="J253" i="7"/>
  <c r="E253" i="7"/>
  <c r="D253" i="7"/>
  <c r="AH252" i="7"/>
  <c r="O252" i="7"/>
  <c r="N252" i="7"/>
  <c r="M252" i="7"/>
  <c r="K252" i="7"/>
  <c r="J252" i="7"/>
  <c r="E252" i="7"/>
  <c r="D252" i="7"/>
  <c r="AH251" i="7"/>
  <c r="O251" i="7"/>
  <c r="M251" i="7"/>
  <c r="N251" i="7" s="1"/>
  <c r="K251" i="7"/>
  <c r="J251" i="7"/>
  <c r="E251" i="7"/>
  <c r="D251" i="7"/>
  <c r="AH250" i="7"/>
  <c r="O250" i="7"/>
  <c r="N250" i="7"/>
  <c r="M250" i="7"/>
  <c r="K250" i="7"/>
  <c r="J250" i="7"/>
  <c r="E250" i="7"/>
  <c r="D250" i="7"/>
  <c r="AH249" i="7"/>
  <c r="O249" i="7"/>
  <c r="N249" i="7"/>
  <c r="M249" i="7"/>
  <c r="K249" i="7"/>
  <c r="J249" i="7"/>
  <c r="E249" i="7"/>
  <c r="D249" i="7"/>
  <c r="AH248" i="7"/>
  <c r="O248" i="7"/>
  <c r="M248" i="7"/>
  <c r="N248" i="7" s="1"/>
  <c r="K248" i="7"/>
  <c r="J248" i="7"/>
  <c r="E248" i="7"/>
  <c r="D248" i="7"/>
  <c r="AH247" i="7"/>
  <c r="O247" i="7"/>
  <c r="N247" i="7"/>
  <c r="M247" i="7"/>
  <c r="K247" i="7"/>
  <c r="J247" i="7"/>
  <c r="E247" i="7"/>
  <c r="D247" i="7"/>
  <c r="AH246" i="7"/>
  <c r="O246" i="7"/>
  <c r="N246" i="7"/>
  <c r="M246" i="7"/>
  <c r="K246" i="7"/>
  <c r="J246" i="7"/>
  <c r="E246" i="7"/>
  <c r="D246" i="7"/>
  <c r="AH245" i="7"/>
  <c r="O245" i="7"/>
  <c r="M245" i="7"/>
  <c r="N245" i="7" s="1"/>
  <c r="K245" i="7"/>
  <c r="J245" i="7"/>
  <c r="E245" i="7"/>
  <c r="D245" i="7"/>
  <c r="AH244" i="7"/>
  <c r="O244" i="7"/>
  <c r="M244" i="7"/>
  <c r="N244" i="7" s="1"/>
  <c r="K244" i="7"/>
  <c r="J244" i="7"/>
  <c r="E244" i="7"/>
  <c r="D244" i="7"/>
  <c r="AH243" i="7"/>
  <c r="O243" i="7"/>
  <c r="M243" i="7"/>
  <c r="N243" i="7" s="1"/>
  <c r="K243" i="7"/>
  <c r="J243" i="7"/>
  <c r="E243" i="7"/>
  <c r="D243" i="7"/>
  <c r="AH242" i="7"/>
  <c r="O242" i="7"/>
  <c r="N242" i="7"/>
  <c r="M242" i="7"/>
  <c r="K242" i="7"/>
  <c r="J242" i="7"/>
  <c r="E242" i="7"/>
  <c r="D242" i="7"/>
  <c r="AH241" i="7"/>
  <c r="O241" i="7"/>
  <c r="M241" i="7"/>
  <c r="N241" i="7" s="1"/>
  <c r="K241" i="7"/>
  <c r="J241" i="7"/>
  <c r="E241" i="7"/>
  <c r="D241" i="7"/>
  <c r="AH240" i="7"/>
  <c r="O240" i="7"/>
  <c r="M240" i="7"/>
  <c r="N240" i="7" s="1"/>
  <c r="K240" i="7"/>
  <c r="J240" i="7"/>
  <c r="E240" i="7"/>
  <c r="D240" i="7"/>
  <c r="AH239" i="7"/>
  <c r="O239" i="7"/>
  <c r="N239" i="7"/>
  <c r="M239" i="7"/>
  <c r="K239" i="7"/>
  <c r="J239" i="7"/>
  <c r="E239" i="7"/>
  <c r="D239" i="7"/>
  <c r="AH238" i="7"/>
  <c r="O238" i="7"/>
  <c r="M238" i="7"/>
  <c r="N238" i="7" s="1"/>
  <c r="K238" i="7"/>
  <c r="J238" i="7"/>
  <c r="E238" i="7"/>
  <c r="D238" i="7"/>
  <c r="AH237" i="7"/>
  <c r="O237" i="7"/>
  <c r="M237" i="7"/>
  <c r="N237" i="7" s="1"/>
  <c r="K237" i="7"/>
  <c r="J237" i="7"/>
  <c r="E237" i="7"/>
  <c r="D237" i="7"/>
  <c r="AH236" i="7"/>
  <c r="O236" i="7"/>
  <c r="N236" i="7"/>
  <c r="M236" i="7"/>
  <c r="K236" i="7"/>
  <c r="J236" i="7"/>
  <c r="E236" i="7"/>
  <c r="D236" i="7"/>
  <c r="AH235" i="7"/>
  <c r="O235" i="7"/>
  <c r="N235" i="7"/>
  <c r="M235" i="7"/>
  <c r="K235" i="7"/>
  <c r="J235" i="7"/>
  <c r="E235" i="7"/>
  <c r="D235" i="7"/>
  <c r="AH234" i="7"/>
  <c r="O234" i="7"/>
  <c r="N234" i="7"/>
  <c r="M234" i="7"/>
  <c r="K234" i="7"/>
  <c r="J234" i="7"/>
  <c r="E234" i="7"/>
  <c r="D234" i="7"/>
  <c r="AH233" i="7"/>
  <c r="O233" i="7"/>
  <c r="N233" i="7"/>
  <c r="M233" i="7"/>
  <c r="K233" i="7"/>
  <c r="J233" i="7"/>
  <c r="E233" i="7"/>
  <c r="D233" i="7"/>
  <c r="AH232" i="7"/>
  <c r="O232" i="7"/>
  <c r="M232" i="7"/>
  <c r="N232" i="7" s="1"/>
  <c r="K232" i="7"/>
  <c r="J232" i="7"/>
  <c r="E232" i="7"/>
  <c r="D232" i="7"/>
  <c r="AH231" i="7"/>
  <c r="O231" i="7"/>
  <c r="M231" i="7"/>
  <c r="N231" i="7" s="1"/>
  <c r="K231" i="7"/>
  <c r="J231" i="7"/>
  <c r="E231" i="7"/>
  <c r="D231" i="7"/>
  <c r="AH230" i="7"/>
  <c r="O230" i="7"/>
  <c r="M230" i="7"/>
  <c r="N230" i="7" s="1"/>
  <c r="K230" i="7"/>
  <c r="J230" i="7"/>
  <c r="E230" i="7"/>
  <c r="D230" i="7"/>
  <c r="AH229" i="7"/>
  <c r="O229" i="7"/>
  <c r="M229" i="7"/>
  <c r="N229" i="7" s="1"/>
  <c r="K229" i="7"/>
  <c r="J229" i="7"/>
  <c r="E229" i="7"/>
  <c r="D229" i="7"/>
  <c r="AH228" i="7"/>
  <c r="O228" i="7"/>
  <c r="N228" i="7"/>
  <c r="M228" i="7"/>
  <c r="K228" i="7"/>
  <c r="J228" i="7"/>
  <c r="E228" i="7"/>
  <c r="D228" i="7"/>
  <c r="AH227" i="7"/>
  <c r="O227" i="7"/>
  <c r="M227" i="7"/>
  <c r="N227" i="7" s="1"/>
  <c r="K227" i="7"/>
  <c r="J227" i="7"/>
  <c r="E227" i="7"/>
  <c r="D227" i="7"/>
  <c r="AH226" i="7"/>
  <c r="O226" i="7"/>
  <c r="N226" i="7"/>
  <c r="M226" i="7"/>
  <c r="K226" i="7"/>
  <c r="J226" i="7"/>
  <c r="E226" i="7"/>
  <c r="D226" i="7"/>
  <c r="AH225" i="7"/>
  <c r="O225" i="7"/>
  <c r="N225" i="7"/>
  <c r="M225" i="7"/>
  <c r="K225" i="7"/>
  <c r="J225" i="7"/>
  <c r="E225" i="7"/>
  <c r="D225" i="7"/>
  <c r="AH224" i="7"/>
  <c r="O224" i="7"/>
  <c r="N224" i="7"/>
  <c r="M224" i="7"/>
  <c r="K224" i="7"/>
  <c r="J224" i="7"/>
  <c r="E224" i="7"/>
  <c r="D224" i="7"/>
  <c r="AH223" i="7"/>
  <c r="O223" i="7"/>
  <c r="M223" i="7"/>
  <c r="N223" i="7" s="1"/>
  <c r="K223" i="7"/>
  <c r="J223" i="7"/>
  <c r="E223" i="7"/>
  <c r="D223" i="7"/>
  <c r="AH222" i="7"/>
  <c r="O222" i="7"/>
  <c r="M222" i="7"/>
  <c r="N222" i="7" s="1"/>
  <c r="K222" i="7"/>
  <c r="J222" i="7"/>
  <c r="E222" i="7"/>
  <c r="D222" i="7"/>
  <c r="AH221" i="7"/>
  <c r="O221" i="7"/>
  <c r="M221" i="7"/>
  <c r="N221" i="7" s="1"/>
  <c r="K221" i="7"/>
  <c r="J221" i="7"/>
  <c r="E221" i="7"/>
  <c r="D221" i="7"/>
  <c r="AH220" i="7"/>
  <c r="O220" i="7"/>
  <c r="N220" i="7"/>
  <c r="M220" i="7"/>
  <c r="K220" i="7"/>
  <c r="J220" i="7"/>
  <c r="E220" i="7"/>
  <c r="D220" i="7"/>
  <c r="AH219" i="7"/>
  <c r="O219" i="7"/>
  <c r="M219" i="7"/>
  <c r="N219" i="7" s="1"/>
  <c r="K219" i="7"/>
  <c r="J219" i="7"/>
  <c r="E219" i="7"/>
  <c r="D219" i="7"/>
  <c r="AH218" i="7"/>
  <c r="O218" i="7"/>
  <c r="N218" i="7"/>
  <c r="M218" i="7"/>
  <c r="K218" i="7"/>
  <c r="J218" i="7"/>
  <c r="E218" i="7"/>
  <c r="D218" i="7"/>
  <c r="AH217" i="7"/>
  <c r="O217" i="7"/>
  <c r="N217" i="7"/>
  <c r="M217" i="7"/>
  <c r="K217" i="7"/>
  <c r="J217" i="7"/>
  <c r="E217" i="7"/>
  <c r="D217" i="7"/>
  <c r="AH216" i="7"/>
  <c r="O216" i="7"/>
  <c r="N216" i="7"/>
  <c r="M216" i="7"/>
  <c r="K216" i="7"/>
  <c r="J216" i="7"/>
  <c r="E216" i="7"/>
  <c r="D216" i="7"/>
  <c r="AH215" i="7"/>
  <c r="O215" i="7"/>
  <c r="M215" i="7"/>
  <c r="N215" i="7" s="1"/>
  <c r="K215" i="7"/>
  <c r="J215" i="7"/>
  <c r="E215" i="7"/>
  <c r="D215" i="7"/>
  <c r="AH214" i="7"/>
  <c r="O214" i="7"/>
  <c r="M214" i="7"/>
  <c r="N214" i="7" s="1"/>
  <c r="K214" i="7"/>
  <c r="J214" i="7"/>
  <c r="E214" i="7"/>
  <c r="D214" i="7"/>
  <c r="AH213" i="7"/>
  <c r="O213" i="7"/>
  <c r="M213" i="7"/>
  <c r="N213" i="7" s="1"/>
  <c r="K213" i="7"/>
  <c r="J213" i="7"/>
  <c r="E213" i="7"/>
  <c r="D213" i="7"/>
  <c r="AH212" i="7"/>
  <c r="O212" i="7"/>
  <c r="N212" i="7"/>
  <c r="M212" i="7"/>
  <c r="K212" i="7"/>
  <c r="J212" i="7"/>
  <c r="E212" i="7"/>
  <c r="D212" i="7"/>
  <c r="AH211" i="7"/>
  <c r="O211" i="7"/>
  <c r="M211" i="7"/>
  <c r="N211" i="7" s="1"/>
  <c r="K211" i="7"/>
  <c r="J211" i="7"/>
  <c r="E211" i="7"/>
  <c r="D211" i="7"/>
  <c r="AH210" i="7"/>
  <c r="O210" i="7"/>
  <c r="N210" i="7"/>
  <c r="M210" i="7"/>
  <c r="K210" i="7"/>
  <c r="J210" i="7"/>
  <c r="E210" i="7"/>
  <c r="D210" i="7"/>
  <c r="AH209" i="7"/>
  <c r="O209" i="7"/>
  <c r="N209" i="7"/>
  <c r="M209" i="7"/>
  <c r="K209" i="7"/>
  <c r="J209" i="7"/>
  <c r="E209" i="7"/>
  <c r="D209" i="7"/>
  <c r="AH208" i="7"/>
  <c r="O208" i="7"/>
  <c r="M208" i="7"/>
  <c r="N208" i="7" s="1"/>
  <c r="K208" i="7"/>
  <c r="J208" i="7"/>
  <c r="E208" i="7"/>
  <c r="D208" i="7"/>
  <c r="AH207" i="7"/>
  <c r="O207" i="7"/>
  <c r="M207" i="7"/>
  <c r="N207" i="7" s="1"/>
  <c r="K207" i="7"/>
  <c r="J207" i="7"/>
  <c r="E207" i="7"/>
  <c r="D207" i="7"/>
  <c r="AH206" i="7"/>
  <c r="O206" i="7"/>
  <c r="M206" i="7"/>
  <c r="N206" i="7" s="1"/>
  <c r="K206" i="7"/>
  <c r="J206" i="7"/>
  <c r="E206" i="7"/>
  <c r="D206" i="7"/>
  <c r="AH205" i="7"/>
  <c r="O205" i="7"/>
  <c r="M205" i="7"/>
  <c r="N205" i="7" s="1"/>
  <c r="K205" i="7"/>
  <c r="J205" i="7"/>
  <c r="E205" i="7"/>
  <c r="D205" i="7"/>
  <c r="AH204" i="7"/>
  <c r="O204" i="7"/>
  <c r="M204" i="7"/>
  <c r="N204" i="7" s="1"/>
  <c r="K204" i="7"/>
  <c r="J204" i="7"/>
  <c r="E204" i="7"/>
  <c r="D204" i="7"/>
  <c r="AH203" i="7"/>
  <c r="O203" i="7"/>
  <c r="M203" i="7"/>
  <c r="N203" i="7" s="1"/>
  <c r="K203" i="7"/>
  <c r="J203" i="7"/>
  <c r="E203" i="7"/>
  <c r="D203" i="7"/>
  <c r="AH202" i="7"/>
  <c r="O202" i="7"/>
  <c r="M202" i="7"/>
  <c r="N202" i="7" s="1"/>
  <c r="K202" i="7"/>
  <c r="J202" i="7"/>
  <c r="E202" i="7"/>
  <c r="D202" i="7"/>
  <c r="AH201" i="7"/>
  <c r="O201" i="7"/>
  <c r="N201" i="7"/>
  <c r="M201" i="7"/>
  <c r="K201" i="7"/>
  <c r="J201" i="7"/>
  <c r="E201" i="7"/>
  <c r="D201" i="7"/>
  <c r="AH200" i="7"/>
  <c r="O200" i="7"/>
  <c r="N200" i="7"/>
  <c r="M200" i="7"/>
  <c r="K200" i="7"/>
  <c r="J200" i="7"/>
  <c r="E200" i="7"/>
  <c r="D200" i="7"/>
  <c r="AH199" i="7"/>
  <c r="O199" i="7"/>
  <c r="M199" i="7"/>
  <c r="N199" i="7" s="1"/>
  <c r="K199" i="7"/>
  <c r="J199" i="7"/>
  <c r="E199" i="7"/>
  <c r="D199" i="7"/>
  <c r="AH198" i="7"/>
  <c r="O198" i="7"/>
  <c r="N198" i="7"/>
  <c r="M198" i="7"/>
  <c r="K198" i="7"/>
  <c r="J198" i="7"/>
  <c r="E198" i="7"/>
  <c r="D198" i="7"/>
  <c r="AH197" i="7"/>
  <c r="O197" i="7"/>
  <c r="M197" i="7"/>
  <c r="N197" i="7" s="1"/>
  <c r="K197" i="7"/>
  <c r="J197" i="7"/>
  <c r="E197" i="7"/>
  <c r="D197" i="7"/>
  <c r="AH196" i="7"/>
  <c r="O196" i="7"/>
  <c r="N196" i="7"/>
  <c r="M196" i="7"/>
  <c r="K196" i="7"/>
  <c r="J196" i="7"/>
  <c r="E196" i="7"/>
  <c r="D196" i="7"/>
  <c r="AH195" i="7"/>
  <c r="O195" i="7"/>
  <c r="N195" i="7"/>
  <c r="M195" i="7"/>
  <c r="K195" i="7"/>
  <c r="J195" i="7"/>
  <c r="E195" i="7"/>
  <c r="D195" i="7"/>
  <c r="AH194" i="7"/>
  <c r="O194" i="7"/>
  <c r="N194" i="7"/>
  <c r="M194" i="7"/>
  <c r="K194" i="7"/>
  <c r="J194" i="7"/>
  <c r="E194" i="7"/>
  <c r="D194" i="7"/>
  <c r="AH193" i="7"/>
  <c r="O193" i="7"/>
  <c r="M193" i="7"/>
  <c r="N193" i="7" s="1"/>
  <c r="K193" i="7"/>
  <c r="J193" i="7"/>
  <c r="E193" i="7"/>
  <c r="D193" i="7"/>
  <c r="AH192" i="7"/>
  <c r="O192" i="7"/>
  <c r="M192" i="7"/>
  <c r="N192" i="7" s="1"/>
  <c r="K192" i="7"/>
  <c r="J192" i="7"/>
  <c r="E192" i="7"/>
  <c r="D192" i="7"/>
  <c r="AH191" i="7"/>
  <c r="O191" i="7"/>
  <c r="M191" i="7"/>
  <c r="N191" i="7" s="1"/>
  <c r="K191" i="7"/>
  <c r="J191" i="7"/>
  <c r="E191" i="7"/>
  <c r="D191" i="7"/>
  <c r="AH190" i="7"/>
  <c r="O190" i="7"/>
  <c r="N190" i="7"/>
  <c r="M190" i="7"/>
  <c r="K190" i="7"/>
  <c r="J190" i="7"/>
  <c r="E190" i="7"/>
  <c r="D190" i="7"/>
  <c r="AH189" i="7"/>
  <c r="O189" i="7"/>
  <c r="M189" i="7"/>
  <c r="N189" i="7" s="1"/>
  <c r="K189" i="7"/>
  <c r="J189" i="7"/>
  <c r="E189" i="7"/>
  <c r="D189" i="7"/>
  <c r="AH188" i="7"/>
  <c r="O188" i="7"/>
  <c r="N188" i="7"/>
  <c r="M188" i="7"/>
  <c r="K188" i="7"/>
  <c r="J188" i="7"/>
  <c r="E188" i="7"/>
  <c r="D188" i="7"/>
  <c r="AH187" i="7"/>
  <c r="O187" i="7"/>
  <c r="M187" i="7"/>
  <c r="N187" i="7" s="1"/>
  <c r="K187" i="7"/>
  <c r="J187" i="7"/>
  <c r="E187" i="7"/>
  <c r="D187" i="7"/>
  <c r="AH186" i="7"/>
  <c r="O186" i="7"/>
  <c r="M186" i="7"/>
  <c r="N186" i="7" s="1"/>
  <c r="K186" i="7"/>
  <c r="J186" i="7"/>
  <c r="E186" i="7"/>
  <c r="D186" i="7"/>
  <c r="AH185" i="7"/>
  <c r="O185" i="7"/>
  <c r="N185" i="7"/>
  <c r="M185" i="7"/>
  <c r="K185" i="7"/>
  <c r="J185" i="7"/>
  <c r="E185" i="7"/>
  <c r="D185" i="7"/>
  <c r="AH184" i="7"/>
  <c r="O184" i="7"/>
  <c r="M184" i="7"/>
  <c r="N184" i="7" s="1"/>
  <c r="K184" i="7"/>
  <c r="J184" i="7"/>
  <c r="E184" i="7"/>
  <c r="D184" i="7"/>
  <c r="AH183" i="7"/>
  <c r="O183" i="7"/>
  <c r="M183" i="7"/>
  <c r="N183" i="7" s="1"/>
  <c r="K183" i="7"/>
  <c r="J183" i="7"/>
  <c r="E183" i="7"/>
  <c r="D183" i="7"/>
  <c r="AH182" i="7"/>
  <c r="O182" i="7"/>
  <c r="N182" i="7"/>
  <c r="M182" i="7"/>
  <c r="K182" i="7"/>
  <c r="J182" i="7"/>
  <c r="E182" i="7"/>
  <c r="D182" i="7"/>
  <c r="AH181" i="7"/>
  <c r="O181" i="7"/>
  <c r="N181" i="7"/>
  <c r="M181" i="7"/>
  <c r="K181" i="7"/>
  <c r="J181" i="7"/>
  <c r="E181" i="7"/>
  <c r="D181" i="7"/>
  <c r="AH180" i="7"/>
  <c r="O180" i="7"/>
  <c r="N180" i="7"/>
  <c r="M180" i="7"/>
  <c r="K180" i="7"/>
  <c r="J180" i="7"/>
  <c r="E180" i="7"/>
  <c r="D180" i="7"/>
  <c r="AH179" i="7"/>
  <c r="O179" i="7"/>
  <c r="M179" i="7"/>
  <c r="N179" i="7" s="1"/>
  <c r="K179" i="7"/>
  <c r="J179" i="7"/>
  <c r="E179" i="7"/>
  <c r="D179" i="7"/>
  <c r="AH178" i="7"/>
  <c r="O178" i="7"/>
  <c r="M178" i="7"/>
  <c r="N178" i="7" s="1"/>
  <c r="K178" i="7"/>
  <c r="J178" i="7"/>
  <c r="E178" i="7"/>
  <c r="D178" i="7"/>
  <c r="AH177" i="7"/>
  <c r="O177" i="7"/>
  <c r="N177" i="7"/>
  <c r="M177" i="7"/>
  <c r="K177" i="7"/>
  <c r="J177" i="7"/>
  <c r="E177" i="7"/>
  <c r="D177" i="7"/>
  <c r="AH176" i="7"/>
  <c r="O176" i="7"/>
  <c r="M176" i="7"/>
  <c r="N176" i="7" s="1"/>
  <c r="K176" i="7"/>
  <c r="J176" i="7"/>
  <c r="E176" i="7"/>
  <c r="D176" i="7"/>
  <c r="AH175" i="7"/>
  <c r="O175" i="7"/>
  <c r="M175" i="7"/>
  <c r="N175" i="7" s="1"/>
  <c r="K175" i="7"/>
  <c r="J175" i="7"/>
  <c r="E175" i="7"/>
  <c r="D175" i="7"/>
  <c r="AH174" i="7"/>
  <c r="O174" i="7"/>
  <c r="N174" i="7"/>
  <c r="M174" i="7"/>
  <c r="K174" i="7"/>
  <c r="J174" i="7"/>
  <c r="E174" i="7"/>
  <c r="D174" i="7"/>
  <c r="AH173" i="7"/>
  <c r="O173" i="7"/>
  <c r="N173" i="7"/>
  <c r="M173" i="7"/>
  <c r="K173" i="7"/>
  <c r="J173" i="7"/>
  <c r="E173" i="7"/>
  <c r="D173" i="7"/>
  <c r="AH172" i="7"/>
  <c r="O172" i="7"/>
  <c r="M172" i="7"/>
  <c r="N172" i="7" s="1"/>
  <c r="K172" i="7"/>
  <c r="J172" i="7"/>
  <c r="E172" i="7"/>
  <c r="D172" i="7"/>
  <c r="AH171" i="7"/>
  <c r="O171" i="7"/>
  <c r="N171" i="7"/>
  <c r="M171" i="7"/>
  <c r="K171" i="7"/>
  <c r="J171" i="7"/>
  <c r="E171" i="7"/>
  <c r="D171" i="7"/>
  <c r="AH170" i="7"/>
  <c r="O170" i="7"/>
  <c r="M170" i="7"/>
  <c r="N170" i="7" s="1"/>
  <c r="K170" i="7"/>
  <c r="J170" i="7"/>
  <c r="E170" i="7"/>
  <c r="D170" i="7"/>
  <c r="AH169" i="7"/>
  <c r="O169" i="7"/>
  <c r="N169" i="7"/>
  <c r="M169" i="7"/>
  <c r="K169" i="7"/>
  <c r="J169" i="7"/>
  <c r="E169" i="7"/>
  <c r="D169" i="7"/>
  <c r="AH168" i="7"/>
  <c r="O168" i="7"/>
  <c r="N168" i="7"/>
  <c r="M168" i="7"/>
  <c r="K168" i="7"/>
  <c r="J168" i="7"/>
  <c r="E168" i="7"/>
  <c r="D168" i="7"/>
  <c r="AH167" i="7"/>
  <c r="O167" i="7"/>
  <c r="M167" i="7"/>
  <c r="N167" i="7" s="1"/>
  <c r="K167" i="7"/>
  <c r="J167" i="7"/>
  <c r="E167" i="7"/>
  <c r="D167" i="7"/>
  <c r="AH166" i="7"/>
  <c r="O166" i="7"/>
  <c r="N166" i="7"/>
  <c r="M166" i="7"/>
  <c r="K166" i="7"/>
  <c r="J166" i="7"/>
  <c r="E166" i="7"/>
  <c r="D166" i="7"/>
  <c r="AH165" i="7"/>
  <c r="O165" i="7"/>
  <c r="M165" i="7"/>
  <c r="N165" i="7" s="1"/>
  <c r="K165" i="7"/>
  <c r="J165" i="7"/>
  <c r="E165" i="7"/>
  <c r="D165" i="7"/>
  <c r="AH164" i="7"/>
  <c r="O164" i="7"/>
  <c r="M164" i="7"/>
  <c r="N164" i="7" s="1"/>
  <c r="K164" i="7"/>
  <c r="J164" i="7"/>
  <c r="E164" i="7"/>
  <c r="D164" i="7"/>
  <c r="AH163" i="7"/>
  <c r="O163" i="7"/>
  <c r="M163" i="7"/>
  <c r="N163" i="7" s="1"/>
  <c r="K163" i="7"/>
  <c r="J163" i="7"/>
  <c r="E163" i="7"/>
  <c r="D163" i="7"/>
  <c r="AH162" i="7"/>
  <c r="O162" i="7"/>
  <c r="M162" i="7"/>
  <c r="N162" i="7" s="1"/>
  <c r="K162" i="7"/>
  <c r="J162" i="7"/>
  <c r="E162" i="7"/>
  <c r="D162" i="7"/>
  <c r="AH161" i="7"/>
  <c r="O161" i="7"/>
  <c r="N161" i="7"/>
  <c r="M161" i="7"/>
  <c r="K161" i="7"/>
  <c r="J161" i="7"/>
  <c r="E161" i="7"/>
  <c r="D161" i="7"/>
  <c r="AH160" i="7"/>
  <c r="O160" i="7"/>
  <c r="N160" i="7"/>
  <c r="M160" i="7"/>
  <c r="K160" i="7"/>
  <c r="J160" i="7"/>
  <c r="E160" i="7"/>
  <c r="D160" i="7"/>
  <c r="AH159" i="7"/>
  <c r="O159" i="7"/>
  <c r="M159" i="7"/>
  <c r="N159" i="7" s="1"/>
  <c r="K159" i="7"/>
  <c r="J159" i="7"/>
  <c r="E159" i="7"/>
  <c r="D159" i="7"/>
  <c r="AH158" i="7"/>
  <c r="O158" i="7"/>
  <c r="N158" i="7"/>
  <c r="M158" i="7"/>
  <c r="K158" i="7"/>
  <c r="J158" i="7"/>
  <c r="E158" i="7"/>
  <c r="D158" i="7"/>
  <c r="AH157" i="7"/>
  <c r="O157" i="7"/>
  <c r="N157" i="7"/>
  <c r="M157" i="7"/>
  <c r="K157" i="7"/>
  <c r="J157" i="7"/>
  <c r="E157" i="7"/>
  <c r="D157" i="7"/>
  <c r="AH156" i="7"/>
  <c r="O156" i="7"/>
  <c r="M156" i="7"/>
  <c r="N156" i="7" s="1"/>
  <c r="K156" i="7"/>
  <c r="J156" i="7"/>
  <c r="E156" i="7"/>
  <c r="D156" i="7"/>
  <c r="AH155" i="7"/>
  <c r="O155" i="7"/>
  <c r="N155" i="7"/>
  <c r="M155" i="7"/>
  <c r="K155" i="7"/>
  <c r="J155" i="7"/>
  <c r="E155" i="7"/>
  <c r="D155" i="7"/>
  <c r="AH154" i="7"/>
  <c r="O154" i="7"/>
  <c r="M154" i="7"/>
  <c r="N154" i="7" s="1"/>
  <c r="K154" i="7"/>
  <c r="J154" i="7"/>
  <c r="E154" i="7"/>
  <c r="D154" i="7"/>
  <c r="AH153" i="7"/>
  <c r="O153" i="7"/>
  <c r="M153" i="7"/>
  <c r="N153" i="7" s="1"/>
  <c r="K153" i="7"/>
  <c r="J153" i="7"/>
  <c r="E153" i="7"/>
  <c r="D153" i="7"/>
  <c r="AH152" i="7"/>
  <c r="O152" i="7"/>
  <c r="N152" i="7"/>
  <c r="M152" i="7"/>
  <c r="K152" i="7"/>
  <c r="J152" i="7"/>
  <c r="E152" i="7"/>
  <c r="D152" i="7"/>
  <c r="AH151" i="7"/>
  <c r="O151" i="7"/>
  <c r="M151" i="7"/>
  <c r="N151" i="7" s="1"/>
  <c r="K151" i="7"/>
  <c r="J151" i="7"/>
  <c r="E151" i="7"/>
  <c r="D151" i="7"/>
  <c r="AH150" i="7"/>
  <c r="O150" i="7"/>
  <c r="N150" i="7"/>
  <c r="M150" i="7"/>
  <c r="K150" i="7"/>
  <c r="J150" i="7"/>
  <c r="E150" i="7"/>
  <c r="D150" i="7"/>
  <c r="AH149" i="7"/>
  <c r="O149" i="7"/>
  <c r="N149" i="7"/>
  <c r="M149" i="7"/>
  <c r="K149" i="7"/>
  <c r="J149" i="7"/>
  <c r="E149" i="7"/>
  <c r="D149" i="7"/>
  <c r="AH148" i="7"/>
  <c r="O148" i="7"/>
  <c r="M148" i="7"/>
  <c r="N148" i="7" s="1"/>
  <c r="K148" i="7"/>
  <c r="J148" i="7"/>
  <c r="E148" i="7"/>
  <c r="D148" i="7"/>
  <c r="AH147" i="7"/>
  <c r="O147" i="7"/>
  <c r="N147" i="7"/>
  <c r="M147" i="7"/>
  <c r="K147" i="7"/>
  <c r="J147" i="7"/>
  <c r="E147" i="7"/>
  <c r="D147" i="7"/>
  <c r="AH146" i="7"/>
  <c r="O146" i="7"/>
  <c r="N146" i="7"/>
  <c r="M146" i="7"/>
  <c r="K146" i="7"/>
  <c r="J146" i="7"/>
  <c r="E146" i="7"/>
  <c r="D146" i="7"/>
  <c r="AH145" i="7"/>
  <c r="O145" i="7"/>
  <c r="M145" i="7"/>
  <c r="N145" i="7" s="1"/>
  <c r="K145" i="7"/>
  <c r="J145" i="7"/>
  <c r="E145" i="7"/>
  <c r="D145" i="7"/>
  <c r="AH144" i="7"/>
  <c r="O144" i="7"/>
  <c r="N144" i="7"/>
  <c r="M144" i="7"/>
  <c r="K144" i="7"/>
  <c r="J144" i="7"/>
  <c r="E144" i="7"/>
  <c r="D144" i="7"/>
  <c r="AH143" i="7"/>
  <c r="O143" i="7"/>
  <c r="M143" i="7"/>
  <c r="N143" i="7" s="1"/>
  <c r="K143" i="7"/>
  <c r="J143" i="7"/>
  <c r="E143" i="7"/>
  <c r="D143" i="7"/>
  <c r="AH142" i="7"/>
  <c r="O142" i="7"/>
  <c r="N142" i="7"/>
  <c r="M142" i="7"/>
  <c r="K142" i="7"/>
  <c r="J142" i="7"/>
  <c r="E142" i="7"/>
  <c r="D142" i="7"/>
  <c r="AH141" i="7"/>
  <c r="O141" i="7"/>
  <c r="N141" i="7"/>
  <c r="M141" i="7"/>
  <c r="K141" i="7"/>
  <c r="J141" i="7"/>
  <c r="E141" i="7"/>
  <c r="D141" i="7"/>
  <c r="AH140" i="7"/>
  <c r="O140" i="7"/>
  <c r="M140" i="7"/>
  <c r="N140" i="7" s="1"/>
  <c r="K140" i="7"/>
  <c r="J140" i="7"/>
  <c r="E140" i="7"/>
  <c r="D140" i="7"/>
  <c r="AH139" i="7"/>
  <c r="O139" i="7"/>
  <c r="N139" i="7"/>
  <c r="M139" i="7"/>
  <c r="K139" i="7"/>
  <c r="J139" i="7"/>
  <c r="E139" i="7"/>
  <c r="D139" i="7"/>
  <c r="AH138" i="7"/>
  <c r="O138" i="7"/>
  <c r="N138" i="7"/>
  <c r="M138" i="7"/>
  <c r="K138" i="7"/>
  <c r="J138" i="7"/>
  <c r="E138" i="7"/>
  <c r="D138" i="7"/>
  <c r="AH137" i="7"/>
  <c r="O137" i="7"/>
  <c r="N137" i="7"/>
  <c r="M137" i="7"/>
  <c r="K137" i="7"/>
  <c r="J137" i="7"/>
  <c r="E137" i="7"/>
  <c r="D137" i="7"/>
  <c r="AH136" i="7"/>
  <c r="O136" i="7"/>
  <c r="N136" i="7"/>
  <c r="M136" i="7"/>
  <c r="K136" i="7"/>
  <c r="J136" i="7"/>
  <c r="E136" i="7"/>
  <c r="D136" i="7"/>
  <c r="AH135" i="7"/>
  <c r="O135" i="7"/>
  <c r="M135" i="7"/>
  <c r="N135" i="7" s="1"/>
  <c r="K135" i="7"/>
  <c r="J135" i="7"/>
  <c r="E135" i="7"/>
  <c r="D135" i="7"/>
  <c r="AH134" i="7"/>
  <c r="O134" i="7"/>
  <c r="N134" i="7"/>
  <c r="M134" i="7"/>
  <c r="K134" i="7"/>
  <c r="J134" i="7"/>
  <c r="E134" i="7"/>
  <c r="D134" i="7"/>
  <c r="AH133" i="7"/>
  <c r="O133" i="7"/>
  <c r="N133" i="7"/>
  <c r="M133" i="7"/>
  <c r="K133" i="7"/>
  <c r="J133" i="7"/>
  <c r="E133" i="7"/>
  <c r="D133" i="7"/>
  <c r="AH132" i="7"/>
  <c r="O132" i="7"/>
  <c r="M132" i="7"/>
  <c r="N132" i="7" s="1"/>
  <c r="K132" i="7"/>
  <c r="J132" i="7"/>
  <c r="E132" i="7"/>
  <c r="D132" i="7"/>
  <c r="AH131" i="7"/>
  <c r="O131" i="7"/>
  <c r="N131" i="7"/>
  <c r="M131" i="7"/>
  <c r="K131" i="7"/>
  <c r="J131" i="7"/>
  <c r="E131" i="7"/>
  <c r="D131" i="7"/>
  <c r="AH130" i="7"/>
  <c r="O130" i="7"/>
  <c r="N130" i="7"/>
  <c r="M130" i="7"/>
  <c r="K130" i="7"/>
  <c r="J130" i="7"/>
  <c r="E130" i="7"/>
  <c r="D130" i="7"/>
  <c r="AH129" i="7"/>
  <c r="O129" i="7"/>
  <c r="N129" i="7"/>
  <c r="M129" i="7"/>
  <c r="K129" i="7"/>
  <c r="J129" i="7"/>
  <c r="E129" i="7"/>
  <c r="D129" i="7"/>
  <c r="AH128" i="7"/>
  <c r="O128" i="7"/>
  <c r="N128" i="7"/>
  <c r="M128" i="7"/>
  <c r="K128" i="7"/>
  <c r="J128" i="7"/>
  <c r="E128" i="7"/>
  <c r="D128" i="7"/>
  <c r="AH127" i="7"/>
  <c r="O127" i="7"/>
  <c r="M127" i="7"/>
  <c r="N127" i="7" s="1"/>
  <c r="K127" i="7"/>
  <c r="J127" i="7"/>
  <c r="E127" i="7"/>
  <c r="D127" i="7"/>
  <c r="AH126" i="7"/>
  <c r="O126" i="7"/>
  <c r="N126" i="7"/>
  <c r="M126" i="7"/>
  <c r="K126" i="7"/>
  <c r="J126" i="7"/>
  <c r="E126" i="7"/>
  <c r="D126" i="7"/>
  <c r="AH125" i="7"/>
  <c r="O125" i="7"/>
  <c r="N125" i="7"/>
  <c r="M125" i="7"/>
  <c r="K125" i="7"/>
  <c r="J125" i="7"/>
  <c r="E125" i="7"/>
  <c r="D125" i="7"/>
  <c r="AH124" i="7"/>
  <c r="O124" i="7"/>
  <c r="M124" i="7"/>
  <c r="N124" i="7" s="1"/>
  <c r="K124" i="7"/>
  <c r="J124" i="7"/>
  <c r="E124" i="7"/>
  <c r="D124" i="7"/>
  <c r="AH123" i="7"/>
  <c r="O123" i="7"/>
  <c r="N123" i="7"/>
  <c r="M123" i="7"/>
  <c r="K123" i="7"/>
  <c r="J123" i="7"/>
  <c r="E123" i="7"/>
  <c r="D123" i="7"/>
  <c r="AH122" i="7"/>
  <c r="O122" i="7"/>
  <c r="N122" i="7"/>
  <c r="M122" i="7"/>
  <c r="K122" i="7"/>
  <c r="J122" i="7"/>
  <c r="E122" i="7"/>
  <c r="D122" i="7"/>
  <c r="AH121" i="7"/>
  <c r="O121" i="7"/>
  <c r="M121" i="7"/>
  <c r="N121" i="7" s="1"/>
  <c r="K121" i="7"/>
  <c r="J121" i="7"/>
  <c r="E121" i="7"/>
  <c r="D121" i="7"/>
  <c r="AH120" i="7"/>
  <c r="O120" i="7"/>
  <c r="N120" i="7"/>
  <c r="M120" i="7"/>
  <c r="K120" i="7"/>
  <c r="J120" i="7"/>
  <c r="E120" i="7"/>
  <c r="D120" i="7"/>
  <c r="AH119" i="7"/>
  <c r="O119" i="7"/>
  <c r="N119" i="7"/>
  <c r="M119" i="7"/>
  <c r="K119" i="7"/>
  <c r="J119" i="7"/>
  <c r="E119" i="7"/>
  <c r="D119" i="7"/>
  <c r="AH118" i="7"/>
  <c r="O118" i="7"/>
  <c r="M118" i="7"/>
  <c r="N118" i="7" s="1"/>
  <c r="K118" i="7"/>
  <c r="J118" i="7"/>
  <c r="E118" i="7"/>
  <c r="D118" i="7"/>
  <c r="AH117" i="7"/>
  <c r="O117" i="7"/>
  <c r="M117" i="7"/>
  <c r="N117" i="7" s="1"/>
  <c r="K117" i="7"/>
  <c r="J117" i="7"/>
  <c r="E117" i="7"/>
  <c r="D117" i="7"/>
  <c r="AH116" i="7"/>
  <c r="O116" i="7"/>
  <c r="N116" i="7"/>
  <c r="M116" i="7"/>
  <c r="K116" i="7"/>
  <c r="J116" i="7"/>
  <c r="E116" i="7"/>
  <c r="D116" i="7"/>
  <c r="AH115" i="7"/>
  <c r="O115" i="7"/>
  <c r="N115" i="7"/>
  <c r="M115" i="7"/>
  <c r="K115" i="7"/>
  <c r="J115" i="7"/>
  <c r="E115" i="7"/>
  <c r="D115" i="7"/>
  <c r="AH114" i="7"/>
  <c r="O114" i="7"/>
  <c r="N114" i="7"/>
  <c r="M114" i="7"/>
  <c r="K114" i="7"/>
  <c r="J114" i="7"/>
  <c r="E114" i="7"/>
  <c r="D114" i="7"/>
  <c r="AH113" i="7"/>
  <c r="O113" i="7"/>
  <c r="M113" i="7"/>
  <c r="N113" i="7" s="1"/>
  <c r="K113" i="7"/>
  <c r="J113" i="7"/>
  <c r="E113" i="7"/>
  <c r="D113" i="7"/>
  <c r="AH112" i="7"/>
  <c r="O112" i="7"/>
  <c r="M112" i="7"/>
  <c r="N112" i="7" s="1"/>
  <c r="K112" i="7"/>
  <c r="J112" i="7"/>
  <c r="E112" i="7"/>
  <c r="D112" i="7"/>
  <c r="AH111" i="7"/>
  <c r="O111" i="7"/>
  <c r="N111" i="7"/>
  <c r="M111" i="7"/>
  <c r="K111" i="7"/>
  <c r="J111" i="7"/>
  <c r="E111" i="7"/>
  <c r="D111" i="7"/>
  <c r="AH110" i="7"/>
  <c r="O110" i="7"/>
  <c r="N110" i="7"/>
  <c r="M110" i="7"/>
  <c r="K110" i="7"/>
  <c r="J110" i="7"/>
  <c r="E110" i="7"/>
  <c r="D110" i="7"/>
  <c r="AH109" i="7"/>
  <c r="O109" i="7"/>
  <c r="M109" i="7"/>
  <c r="N109" i="7" s="1"/>
  <c r="K109" i="7"/>
  <c r="J109" i="7"/>
  <c r="E109" i="7"/>
  <c r="D109" i="7"/>
  <c r="AH108" i="7"/>
  <c r="O108" i="7"/>
  <c r="M108" i="7"/>
  <c r="N108" i="7" s="1"/>
  <c r="K108" i="7"/>
  <c r="J108" i="7"/>
  <c r="E108" i="7"/>
  <c r="D108" i="7"/>
  <c r="AH107" i="7"/>
  <c r="O107" i="7"/>
  <c r="N107" i="7"/>
  <c r="M107" i="7"/>
  <c r="K107" i="7"/>
  <c r="J107" i="7"/>
  <c r="E107" i="7"/>
  <c r="D107" i="7"/>
  <c r="AH106" i="7"/>
  <c r="O106" i="7"/>
  <c r="M106" i="7"/>
  <c r="N106" i="7" s="1"/>
  <c r="K106" i="7"/>
  <c r="J106" i="7"/>
  <c r="E106" i="7"/>
  <c r="D106" i="7"/>
  <c r="AH105" i="7"/>
  <c r="O105" i="7"/>
  <c r="N105" i="7"/>
  <c r="M105" i="7"/>
  <c r="K105" i="7"/>
  <c r="J105" i="7"/>
  <c r="E105" i="7"/>
  <c r="D105" i="7"/>
  <c r="AH104" i="7"/>
  <c r="O104" i="7"/>
  <c r="M104" i="7"/>
  <c r="N104" i="7" s="1"/>
  <c r="K104" i="7"/>
  <c r="J104" i="7"/>
  <c r="E104" i="7"/>
  <c r="D104" i="7"/>
  <c r="AH103" i="7"/>
  <c r="O103" i="7"/>
  <c r="N103" i="7"/>
  <c r="M103" i="7"/>
  <c r="K103" i="7"/>
  <c r="J103" i="7"/>
  <c r="E103" i="7"/>
  <c r="D103" i="7"/>
  <c r="AH102" i="7"/>
  <c r="O102" i="7"/>
  <c r="N102" i="7"/>
  <c r="M102" i="7"/>
  <c r="K102" i="7"/>
  <c r="J102" i="7"/>
  <c r="E102" i="7"/>
  <c r="D102" i="7"/>
  <c r="AH101" i="7"/>
  <c r="O101" i="7"/>
  <c r="M101" i="7"/>
  <c r="N101" i="7" s="1"/>
  <c r="K101" i="7"/>
  <c r="J101" i="7"/>
  <c r="E101" i="7"/>
  <c r="D101" i="7"/>
  <c r="AH100" i="7"/>
  <c r="O100" i="7"/>
  <c r="M100" i="7"/>
  <c r="N100" i="7" s="1"/>
  <c r="K100" i="7"/>
  <c r="J100" i="7"/>
  <c r="E100" i="7"/>
  <c r="D100" i="7"/>
  <c r="AH99" i="7"/>
  <c r="O99" i="7"/>
  <c r="N99" i="7"/>
  <c r="M99" i="7"/>
  <c r="K99" i="7"/>
  <c r="J99" i="7"/>
  <c r="E99" i="7"/>
  <c r="D99" i="7"/>
  <c r="AH98" i="7"/>
  <c r="O98" i="7"/>
  <c r="M98" i="7"/>
  <c r="N98" i="7" s="1"/>
  <c r="K98" i="7"/>
  <c r="J98" i="7"/>
  <c r="E98" i="7"/>
  <c r="D98" i="7"/>
  <c r="AH97" i="7"/>
  <c r="O97" i="7"/>
  <c r="N97" i="7"/>
  <c r="M97" i="7"/>
  <c r="K97" i="7"/>
  <c r="J97" i="7"/>
  <c r="E97" i="7"/>
  <c r="D97" i="7"/>
  <c r="AH96" i="7"/>
  <c r="O96" i="7"/>
  <c r="N96" i="7"/>
  <c r="M96" i="7"/>
  <c r="K96" i="7"/>
  <c r="J96" i="7"/>
  <c r="E96" i="7"/>
  <c r="D96" i="7"/>
  <c r="AH95" i="7"/>
  <c r="O95" i="7"/>
  <c r="N95" i="7"/>
  <c r="M95" i="7"/>
  <c r="K95" i="7"/>
  <c r="J95" i="7"/>
  <c r="E95" i="7"/>
  <c r="D95" i="7"/>
  <c r="AH94" i="7"/>
  <c r="O94" i="7"/>
  <c r="N94" i="7"/>
  <c r="M94" i="7"/>
  <c r="K94" i="7"/>
  <c r="J94" i="7"/>
  <c r="E94" i="7"/>
  <c r="D94" i="7"/>
  <c r="AH93" i="7"/>
  <c r="O93" i="7"/>
  <c r="M93" i="7"/>
  <c r="N93" i="7" s="1"/>
  <c r="K93" i="7"/>
  <c r="J93" i="7"/>
  <c r="E93" i="7"/>
  <c r="D93" i="7"/>
  <c r="AH92" i="7"/>
  <c r="O92" i="7"/>
  <c r="M92" i="7"/>
  <c r="N92" i="7" s="1"/>
  <c r="K92" i="7"/>
  <c r="J92" i="7"/>
  <c r="E92" i="7"/>
  <c r="D92" i="7"/>
  <c r="AH91" i="7"/>
  <c r="O91" i="7"/>
  <c r="N91" i="7"/>
  <c r="M91" i="7"/>
  <c r="K91" i="7"/>
  <c r="J91" i="7"/>
  <c r="E91" i="7"/>
  <c r="D91" i="7"/>
  <c r="AH90" i="7"/>
  <c r="O90" i="7"/>
  <c r="M90" i="7"/>
  <c r="N90" i="7" s="1"/>
  <c r="K90" i="7"/>
  <c r="J90" i="7"/>
  <c r="E90" i="7"/>
  <c r="D90" i="7"/>
  <c r="AH89" i="7"/>
  <c r="O89" i="7"/>
  <c r="N89" i="7"/>
  <c r="M89" i="7"/>
  <c r="K89" i="7"/>
  <c r="J89" i="7"/>
  <c r="E89" i="7"/>
  <c r="D89" i="7"/>
  <c r="AH88" i="7"/>
  <c r="O88" i="7"/>
  <c r="M88" i="7"/>
  <c r="N88" i="7" s="1"/>
  <c r="K88" i="7"/>
  <c r="J88" i="7"/>
  <c r="E88" i="7"/>
  <c r="D88" i="7"/>
  <c r="AH87" i="7"/>
  <c r="O87" i="7"/>
  <c r="N87" i="7"/>
  <c r="M87" i="7"/>
  <c r="K87" i="7"/>
  <c r="J87" i="7"/>
  <c r="E87" i="7"/>
  <c r="D87" i="7"/>
  <c r="AH86" i="7"/>
  <c r="O86" i="7"/>
  <c r="N86" i="7"/>
  <c r="M86" i="7"/>
  <c r="K86" i="7"/>
  <c r="J86" i="7"/>
  <c r="E86" i="7"/>
  <c r="D86" i="7"/>
  <c r="AH85" i="7"/>
  <c r="O85" i="7"/>
  <c r="M85" i="7"/>
  <c r="N85" i="7" s="1"/>
  <c r="K85" i="7"/>
  <c r="J85" i="7"/>
  <c r="E85" i="7"/>
  <c r="D85" i="7"/>
  <c r="AH84" i="7"/>
  <c r="O84" i="7"/>
  <c r="M84" i="7"/>
  <c r="N84" i="7" s="1"/>
  <c r="K84" i="7"/>
  <c r="J84" i="7"/>
  <c r="E84" i="7"/>
  <c r="D84" i="7"/>
  <c r="AH83" i="7"/>
  <c r="O83" i="7"/>
  <c r="N83" i="7"/>
  <c r="M83" i="7"/>
  <c r="K83" i="7"/>
  <c r="J83" i="7"/>
  <c r="E83" i="7"/>
  <c r="D83" i="7"/>
  <c r="AH82" i="7"/>
  <c r="O82" i="7"/>
  <c r="M82" i="7"/>
  <c r="N82" i="7" s="1"/>
  <c r="K82" i="7"/>
  <c r="J82" i="7"/>
  <c r="E82" i="7"/>
  <c r="D82" i="7"/>
  <c r="AH81" i="7"/>
  <c r="O81" i="7"/>
  <c r="N81" i="7"/>
  <c r="M81" i="7"/>
  <c r="K81" i="7"/>
  <c r="J81" i="7"/>
  <c r="E81" i="7"/>
  <c r="D81" i="7"/>
  <c r="AH80" i="7"/>
  <c r="O80" i="7"/>
  <c r="N80" i="7"/>
  <c r="M80" i="7"/>
  <c r="K80" i="7"/>
  <c r="J80" i="7"/>
  <c r="E80" i="7"/>
  <c r="D80" i="7"/>
  <c r="AH79" i="7"/>
  <c r="O79" i="7"/>
  <c r="N79" i="7"/>
  <c r="M79" i="7"/>
  <c r="K79" i="7"/>
  <c r="J79" i="7"/>
  <c r="E79" i="7"/>
  <c r="D79" i="7"/>
  <c r="AH78" i="7"/>
  <c r="O78" i="7"/>
  <c r="N78" i="7"/>
  <c r="M78" i="7"/>
  <c r="K78" i="7"/>
  <c r="J78" i="7"/>
  <c r="E78" i="7"/>
  <c r="D78" i="7"/>
  <c r="AH77" i="7"/>
  <c r="O77" i="7"/>
  <c r="M77" i="7"/>
  <c r="N77" i="7" s="1"/>
  <c r="K77" i="7"/>
  <c r="J77" i="7"/>
  <c r="E77" i="7"/>
  <c r="D77" i="7"/>
  <c r="AH76" i="7"/>
  <c r="O76" i="7"/>
  <c r="N76" i="7"/>
  <c r="M76" i="7"/>
  <c r="K76" i="7"/>
  <c r="J76" i="7"/>
  <c r="E76" i="7"/>
  <c r="D76" i="7"/>
  <c r="AH75" i="7"/>
  <c r="O75" i="7"/>
  <c r="M75" i="7"/>
  <c r="N75" i="7" s="1"/>
  <c r="K75" i="7"/>
  <c r="J75" i="7"/>
  <c r="E75" i="7"/>
  <c r="D75" i="7"/>
  <c r="AH74" i="7"/>
  <c r="O74" i="7"/>
  <c r="M74" i="7"/>
  <c r="N74" i="7" s="1"/>
  <c r="K74" i="7"/>
  <c r="J74" i="7"/>
  <c r="E74" i="7"/>
  <c r="D74" i="7"/>
  <c r="AH73" i="7"/>
  <c r="O73" i="7"/>
  <c r="N73" i="7"/>
  <c r="M73" i="7"/>
  <c r="K73" i="7"/>
  <c r="J73" i="7"/>
  <c r="E73" i="7"/>
  <c r="D73" i="7"/>
  <c r="AH72" i="7"/>
  <c r="O72" i="7"/>
  <c r="N72" i="7"/>
  <c r="M72" i="7"/>
  <c r="K72" i="7"/>
  <c r="J72" i="7"/>
  <c r="E72" i="7"/>
  <c r="D72" i="7"/>
  <c r="AH71" i="7"/>
  <c r="O71" i="7"/>
  <c r="M71" i="7"/>
  <c r="N71" i="7" s="1"/>
  <c r="K71" i="7"/>
  <c r="J71" i="7"/>
  <c r="E71" i="7"/>
  <c r="D71" i="7"/>
  <c r="AH70" i="7"/>
  <c r="O70" i="7"/>
  <c r="N70" i="7"/>
  <c r="M70" i="7"/>
  <c r="K70" i="7"/>
  <c r="J70" i="7"/>
  <c r="E70" i="7"/>
  <c r="D70" i="7"/>
  <c r="AH69" i="7"/>
  <c r="O69" i="7"/>
  <c r="N69" i="7"/>
  <c r="M69" i="7"/>
  <c r="K69" i="7"/>
  <c r="J69" i="7"/>
  <c r="E69" i="7"/>
  <c r="D69" i="7"/>
  <c r="AH68" i="7"/>
  <c r="O68" i="7"/>
  <c r="M68" i="7"/>
  <c r="N68" i="7" s="1"/>
  <c r="K68" i="7"/>
  <c r="J68" i="7"/>
  <c r="E68" i="7"/>
  <c r="D68" i="7"/>
  <c r="AH67" i="7"/>
  <c r="O67" i="7"/>
  <c r="N67" i="7"/>
  <c r="M67" i="7"/>
  <c r="K67" i="7"/>
  <c r="J67" i="7"/>
  <c r="E67" i="7"/>
  <c r="D67" i="7"/>
  <c r="O66" i="7"/>
  <c r="M66" i="7"/>
  <c r="N66" i="7" s="1"/>
  <c r="K66" i="7"/>
  <c r="J66" i="7"/>
  <c r="E66" i="7"/>
  <c r="D66" i="7"/>
  <c r="M65" i="7"/>
  <c r="N65" i="7" s="1"/>
  <c r="O65" i="7" s="1"/>
  <c r="J65" i="7"/>
  <c r="K65" i="7" s="1"/>
  <c r="E65" i="7"/>
  <c r="D65" i="7"/>
  <c r="Y64" i="7"/>
  <c r="V64" i="7"/>
  <c r="M64" i="7"/>
  <c r="R64" i="7" s="1"/>
  <c r="L64" i="7" a="1"/>
  <c r="L64" i="7" s="1"/>
  <c r="J64" i="7"/>
  <c r="H64" i="7"/>
  <c r="V148" i="7" s="1"/>
  <c r="D64" i="7"/>
  <c r="Y63" i="7"/>
  <c r="V63" i="7"/>
  <c r="W64" i="7" s="1"/>
  <c r="M63" i="7"/>
  <c r="N63" i="7" s="1"/>
  <c r="L63" i="7" a="1"/>
  <c r="L63" i="7" s="1"/>
  <c r="J63" i="7"/>
  <c r="H63" i="7"/>
  <c r="V147" i="7" s="1"/>
  <c r="D63" i="7"/>
  <c r="Y62" i="7"/>
  <c r="V62" i="7"/>
  <c r="N62" i="7"/>
  <c r="M62" i="7"/>
  <c r="R62" i="7" s="1"/>
  <c r="L62" i="7" a="1"/>
  <c r="L62" i="7" s="1"/>
  <c r="K62" i="7"/>
  <c r="J62" i="7"/>
  <c r="H62" i="7"/>
  <c r="V146" i="7" s="1"/>
  <c r="D62" i="7"/>
  <c r="Y61" i="7"/>
  <c r="V61" i="7"/>
  <c r="W61" i="7" s="1"/>
  <c r="N61" i="7"/>
  <c r="M61" i="7"/>
  <c r="R61" i="7" s="1"/>
  <c r="L61" i="7" a="1"/>
  <c r="L61" i="7" s="1"/>
  <c r="K61" i="7"/>
  <c r="J61" i="7"/>
  <c r="H61" i="7"/>
  <c r="D61" i="7"/>
  <c r="Y60" i="7"/>
  <c r="V60" i="7"/>
  <c r="R60" i="7"/>
  <c r="M60" i="7"/>
  <c r="N60" i="7" s="1"/>
  <c r="L60" i="7" a="1"/>
  <c r="L60" i="7" s="1"/>
  <c r="K60" i="7"/>
  <c r="J60" i="7"/>
  <c r="H60" i="7"/>
  <c r="D60" i="7"/>
  <c r="E60" i="7" s="1"/>
  <c r="Y59" i="7"/>
  <c r="V59" i="7"/>
  <c r="W59" i="7" s="1"/>
  <c r="R59" i="7"/>
  <c r="M59" i="7"/>
  <c r="L59" i="7" a="1"/>
  <c r="L59" i="7" s="1"/>
  <c r="J59" i="7"/>
  <c r="K63" i="7" s="1"/>
  <c r="H59" i="7"/>
  <c r="E59" i="7"/>
  <c r="D59" i="7"/>
  <c r="Y58" i="7"/>
  <c r="W58" i="7"/>
  <c r="V58" i="7"/>
  <c r="R58" i="7"/>
  <c r="N58" i="7"/>
  <c r="M58" i="7"/>
  <c r="N59" i="7" s="1"/>
  <c r="L58" i="7" a="1"/>
  <c r="L58" i="7" s="1"/>
  <c r="J58" i="7"/>
  <c r="H58" i="7"/>
  <c r="V142" i="7" s="1"/>
  <c r="E58" i="7"/>
  <c r="D58" i="7"/>
  <c r="E64" i="7" s="1"/>
  <c r="Y57" i="7"/>
  <c r="V57" i="7"/>
  <c r="R57" i="7"/>
  <c r="M57" i="7"/>
  <c r="L57" i="7" a="1"/>
  <c r="L57" i="7" s="1"/>
  <c r="J57" i="7"/>
  <c r="H57" i="7"/>
  <c r="V141" i="7" s="1"/>
  <c r="D57" i="7"/>
  <c r="E62" i="7" s="1"/>
  <c r="Y56" i="7"/>
  <c r="V56" i="7"/>
  <c r="W56" i="7" s="1"/>
  <c r="N56" i="7"/>
  <c r="M56" i="7"/>
  <c r="R56" i="7" s="1"/>
  <c r="L56" i="7" a="1"/>
  <c r="L56" i="7" s="1"/>
  <c r="J56" i="7"/>
  <c r="H56" i="7"/>
  <c r="V140" i="7" s="1"/>
  <c r="D56" i="7"/>
  <c r="Y55" i="7"/>
  <c r="Z55" i="7" s="1"/>
  <c r="AA55" i="7" s="1"/>
  <c r="AD55" i="7" s="1"/>
  <c r="V55" i="7"/>
  <c r="N55" i="7"/>
  <c r="M55" i="7"/>
  <c r="R55" i="7" s="1"/>
  <c r="L55" i="7" a="1"/>
  <c r="L55" i="7" s="1"/>
  <c r="J55" i="7"/>
  <c r="H55" i="7"/>
  <c r="V139" i="7" s="1"/>
  <c r="D55" i="7"/>
  <c r="E61" i="7" s="1"/>
  <c r="Y54" i="7"/>
  <c r="V54" i="7"/>
  <c r="W55" i="7" s="1"/>
  <c r="N54" i="7"/>
  <c r="M54" i="7"/>
  <c r="R54" i="7" s="1"/>
  <c r="L54" i="7" a="1"/>
  <c r="L54" i="7" s="1"/>
  <c r="K54" i="7"/>
  <c r="J54" i="7"/>
  <c r="H54" i="7"/>
  <c r="V138" i="7" s="1"/>
  <c r="D54" i="7"/>
  <c r="Y53" i="7"/>
  <c r="Z53" i="7" s="1"/>
  <c r="AC52" i="7" s="1"/>
  <c r="V53" i="7"/>
  <c r="M53" i="7"/>
  <c r="R53" i="7" s="1"/>
  <c r="L53" i="7" a="1"/>
  <c r="L53" i="7" s="1"/>
  <c r="K53" i="7"/>
  <c r="J53" i="7"/>
  <c r="H53" i="7"/>
  <c r="D53" i="7"/>
  <c r="Y52" i="7"/>
  <c r="V52" i="7"/>
  <c r="R52" i="7"/>
  <c r="M52" i="7"/>
  <c r="N52" i="7" s="1"/>
  <c r="L52" i="7" a="1"/>
  <c r="L52" i="7" s="1"/>
  <c r="J52" i="7"/>
  <c r="K58" i="7" s="1"/>
  <c r="H52" i="7"/>
  <c r="D52" i="7"/>
  <c r="AG51" i="7"/>
  <c r="AH51" i="7" s="1"/>
  <c r="Y51" i="7"/>
  <c r="V51" i="7"/>
  <c r="R51" i="7"/>
  <c r="M51" i="7"/>
  <c r="L51" i="7" a="1"/>
  <c r="L51" i="7" s="1"/>
  <c r="J51" i="7"/>
  <c r="H51" i="7"/>
  <c r="D51" i="7"/>
  <c r="E57" i="7" s="1"/>
  <c r="Y50" i="7"/>
  <c r="V50" i="7"/>
  <c r="W50" i="7" s="1"/>
  <c r="R50" i="7"/>
  <c r="N50" i="7"/>
  <c r="M50" i="7"/>
  <c r="N51" i="7" s="1"/>
  <c r="L50" i="7" a="1"/>
  <c r="L50" i="7" s="1"/>
  <c r="J50" i="7"/>
  <c r="H50" i="7"/>
  <c r="V134" i="7" s="1"/>
  <c r="D50" i="7"/>
  <c r="E56" i="7" s="1"/>
  <c r="Y49" i="7"/>
  <c r="V49" i="7"/>
  <c r="R49" i="7"/>
  <c r="M49" i="7"/>
  <c r="L49" i="7" a="1"/>
  <c r="L49" i="7" s="1"/>
  <c r="J49" i="7"/>
  <c r="K55" i="7" s="1"/>
  <c r="H49" i="7"/>
  <c r="V133" i="7" s="1"/>
  <c r="E49" i="7"/>
  <c r="D49" i="7"/>
  <c r="AG48" i="7"/>
  <c r="AH48" i="7" s="1"/>
  <c r="Y48" i="7"/>
  <c r="V48" i="7"/>
  <c r="M48" i="7"/>
  <c r="R48" i="7" s="1"/>
  <c r="L48" i="7" a="1"/>
  <c r="L48" i="7" s="1"/>
  <c r="J48" i="7"/>
  <c r="H48" i="7"/>
  <c r="V132" i="7" s="1"/>
  <c r="D48" i="7"/>
  <c r="Y47" i="7"/>
  <c r="V47" i="7"/>
  <c r="M47" i="7"/>
  <c r="R47" i="7" s="1"/>
  <c r="L47" i="7" a="1"/>
  <c r="L47" i="7" s="1"/>
  <c r="J47" i="7"/>
  <c r="H47" i="7"/>
  <c r="V131" i="7" s="1"/>
  <c r="D47" i="7"/>
  <c r="E53" i="7" s="1"/>
  <c r="Y46" i="7"/>
  <c r="V46" i="7"/>
  <c r="M46" i="7"/>
  <c r="R46" i="7" s="1"/>
  <c r="L46" i="7" a="1"/>
  <c r="L46" i="7" s="1"/>
  <c r="J46" i="7"/>
  <c r="K52" i="7" s="1"/>
  <c r="H46" i="7"/>
  <c r="V130" i="7" s="1"/>
  <c r="D46" i="7"/>
  <c r="E52" i="7" s="1"/>
  <c r="Y45" i="7"/>
  <c r="V45" i="7"/>
  <c r="M45" i="7"/>
  <c r="R45" i="7" s="1"/>
  <c r="L45" i="7" a="1"/>
  <c r="L45" i="7" s="1"/>
  <c r="J45" i="7"/>
  <c r="H45" i="7"/>
  <c r="D45" i="7"/>
  <c r="E51" i="7" s="1"/>
  <c r="Y44" i="7"/>
  <c r="V44" i="7"/>
  <c r="W44" i="7" s="1"/>
  <c r="R44" i="7"/>
  <c r="M44" i="7"/>
  <c r="N44" i="7" s="1"/>
  <c r="L44" i="7" a="1"/>
  <c r="L44" i="7" s="1"/>
  <c r="J44" i="7"/>
  <c r="K50" i="7" s="1"/>
  <c r="H44" i="7"/>
  <c r="V128" i="7" s="1"/>
  <c r="D44" i="7"/>
  <c r="E50" i="7" s="1"/>
  <c r="AH43" i="7"/>
  <c r="AG43" i="7"/>
  <c r="Y43" i="7"/>
  <c r="V43" i="7"/>
  <c r="R43" i="7"/>
  <c r="M43" i="7"/>
  <c r="L43" i="7" a="1"/>
  <c r="L43" i="7" s="1"/>
  <c r="J43" i="7"/>
  <c r="H43" i="7"/>
  <c r="D43" i="7"/>
  <c r="AH42" i="7"/>
  <c r="Y42" i="7"/>
  <c r="V42" i="7"/>
  <c r="M42" i="7"/>
  <c r="N43" i="7" s="1"/>
  <c r="L42" i="7" a="1"/>
  <c r="L42" i="7" s="1"/>
  <c r="J42" i="7"/>
  <c r="H42" i="7"/>
  <c r="V126" i="7" s="1"/>
  <c r="E42" i="7"/>
  <c r="D42" i="7"/>
  <c r="E48" i="7" s="1"/>
  <c r="Y41" i="7"/>
  <c r="V41" i="7"/>
  <c r="R41" i="7"/>
  <c r="M41" i="7"/>
  <c r="L41" i="7" a="1"/>
  <c r="L41" i="7" s="1"/>
  <c r="J41" i="7"/>
  <c r="H41" i="7"/>
  <c r="V125" i="7" s="1"/>
  <c r="D41" i="7"/>
  <c r="E46" i="7" s="1"/>
  <c r="Y40" i="7"/>
  <c r="V40" i="7"/>
  <c r="W40" i="7" s="1"/>
  <c r="M40" i="7"/>
  <c r="R40" i="7" s="1"/>
  <c r="L40" i="7" a="1"/>
  <c r="L40" i="7" s="1"/>
  <c r="J40" i="7"/>
  <c r="K46" i="7" s="1"/>
  <c r="H40" i="7"/>
  <c r="V124" i="7" s="1"/>
  <c r="D40" i="7"/>
  <c r="Y39" i="7"/>
  <c r="V39" i="7"/>
  <c r="M39" i="7"/>
  <c r="R39" i="7" s="1"/>
  <c r="L39" i="7" a="1"/>
  <c r="L39" i="7" s="1"/>
  <c r="J39" i="7"/>
  <c r="H39" i="7"/>
  <c r="V123" i="7" s="1"/>
  <c r="D39" i="7"/>
  <c r="E45" i="7" s="1"/>
  <c r="AG38" i="7"/>
  <c r="AH38" i="7" s="1"/>
  <c r="Y38" i="7"/>
  <c r="V38" i="7"/>
  <c r="M38" i="7"/>
  <c r="N39" i="7" s="1"/>
  <c r="L38" i="7" a="1"/>
  <c r="L38" i="7" s="1"/>
  <c r="J38" i="7"/>
  <c r="H38" i="7"/>
  <c r="V122" i="7" s="1"/>
  <c r="D38" i="7"/>
  <c r="E43" i="7" s="1"/>
  <c r="Y37" i="7"/>
  <c r="V37" i="7"/>
  <c r="N37" i="7"/>
  <c r="M37" i="7"/>
  <c r="R37" i="7" s="1"/>
  <c r="U37" i="7" s="1"/>
  <c r="L37" i="7" a="1"/>
  <c r="L37" i="7" s="1"/>
  <c r="J37" i="7"/>
  <c r="K43" i="7" s="1"/>
  <c r="H37" i="7"/>
  <c r="V121" i="7" s="1"/>
  <c r="D37" i="7"/>
  <c r="AG36" i="7"/>
  <c r="AH36" i="7" s="1"/>
  <c r="Y36" i="7"/>
  <c r="V36" i="7"/>
  <c r="M36" i="7"/>
  <c r="R36" i="7" s="1"/>
  <c r="U36" i="7" s="1"/>
  <c r="L36" i="7" a="1"/>
  <c r="L36" i="7" s="1"/>
  <c r="J36" i="7"/>
  <c r="H36" i="7"/>
  <c r="D36" i="7"/>
  <c r="Y35" i="7"/>
  <c r="V35" i="7"/>
  <c r="M35" i="7"/>
  <c r="R35" i="7" s="1"/>
  <c r="U35" i="7" s="1"/>
  <c r="L35" i="7" a="1"/>
  <c r="L35" i="7" s="1"/>
  <c r="J35" i="7"/>
  <c r="H35" i="7"/>
  <c r="V119" i="7" s="1"/>
  <c r="D35" i="7"/>
  <c r="E41" i="7" s="1"/>
  <c r="Y34" i="7"/>
  <c r="V34" i="7"/>
  <c r="Z34" i="7" s="1"/>
  <c r="AA34" i="7" s="1"/>
  <c r="AD34" i="7" s="1"/>
  <c r="S34" i="7"/>
  <c r="R34" i="7"/>
  <c r="U34" i="7" s="1"/>
  <c r="N34" i="7"/>
  <c r="M34" i="7"/>
  <c r="N35" i="7" s="1"/>
  <c r="L34" i="7" a="1"/>
  <c r="L34" i="7" s="1"/>
  <c r="J34" i="7"/>
  <c r="K40" i="7" s="1"/>
  <c r="H34" i="7"/>
  <c r="V118" i="7" s="1"/>
  <c r="D34" i="7"/>
  <c r="Y33" i="7"/>
  <c r="V33" i="7"/>
  <c r="R33" i="7"/>
  <c r="U33" i="7" s="1"/>
  <c r="M33" i="7"/>
  <c r="L33" i="7" a="1"/>
  <c r="L33" i="7" s="1"/>
  <c r="J33" i="7"/>
  <c r="K37" i="7" s="1"/>
  <c r="H33" i="7"/>
  <c r="V117" i="7" s="1"/>
  <c r="W117" i="7" s="1"/>
  <c r="D33" i="7"/>
  <c r="AG32" i="7"/>
  <c r="AH32" i="7" s="1"/>
  <c r="Y32" i="7"/>
  <c r="W32" i="7"/>
  <c r="V32" i="7"/>
  <c r="U32" i="7"/>
  <c r="R32" i="7"/>
  <c r="M32" i="7"/>
  <c r="N33" i="7" s="1"/>
  <c r="L32" i="7" a="1"/>
  <c r="L32" i="7" s="1"/>
  <c r="J32" i="7"/>
  <c r="H32" i="7"/>
  <c r="V116" i="7" s="1"/>
  <c r="D32" i="7"/>
  <c r="E38" i="7" s="1"/>
  <c r="Y31" i="7"/>
  <c r="V31" i="7"/>
  <c r="Z31" i="7" s="1"/>
  <c r="AA31" i="7" s="1"/>
  <c r="AD31" i="7" s="1"/>
  <c r="U31" i="7"/>
  <c r="X31" i="7" s="1"/>
  <c r="R31" i="7"/>
  <c r="M31" i="7"/>
  <c r="L31" i="7" a="1"/>
  <c r="L31" i="7" s="1"/>
  <c r="H31" i="7"/>
  <c r="V115" i="7" s="1"/>
  <c r="I30" i="7"/>
  <c r="H30" i="7"/>
  <c r="V114" i="7" s="1"/>
  <c r="C30" i="7"/>
  <c r="AG50" i="7" s="1"/>
  <c r="AH50" i="7" s="1"/>
  <c r="AG29" i="7"/>
  <c r="I29" i="7"/>
  <c r="C29" i="7"/>
  <c r="H28" i="7" s="1"/>
  <c r="V112" i="7" s="1"/>
  <c r="I28" i="7"/>
  <c r="C28" i="7"/>
  <c r="AG27" i="7"/>
  <c r="I27" i="7"/>
  <c r="C27" i="7"/>
  <c r="AG47" i="7" s="1"/>
  <c r="AH47" i="7" s="1"/>
  <c r="AG26" i="7"/>
  <c r="I26" i="7"/>
  <c r="B25" i="7" s="1"/>
  <c r="C26" i="7"/>
  <c r="AG46" i="7" s="1"/>
  <c r="AH46" i="7" s="1"/>
  <c r="I25" i="7"/>
  <c r="C25" i="7"/>
  <c r="AG45" i="7" s="1"/>
  <c r="AH45" i="7" s="1"/>
  <c r="I24" i="7"/>
  <c r="B112" i="7" s="1"/>
  <c r="C24" i="7"/>
  <c r="AG22" i="7"/>
  <c r="C22" i="7"/>
  <c r="AG42" i="7" s="1"/>
  <c r="H21" i="7"/>
  <c r="V105" i="7" s="1"/>
  <c r="C21" i="7"/>
  <c r="AG41" i="7" s="1"/>
  <c r="AH41" i="7" s="1"/>
  <c r="H20" i="7"/>
  <c r="V104" i="7" s="1"/>
  <c r="C20" i="7"/>
  <c r="AG40" i="7" s="1"/>
  <c r="AH40" i="7" s="1"/>
  <c r="C19" i="7"/>
  <c r="H18" i="7" s="1"/>
  <c r="V102" i="7" s="1"/>
  <c r="C18" i="7"/>
  <c r="H17" i="7"/>
  <c r="V101" i="7" s="1"/>
  <c r="C17" i="7"/>
  <c r="AG37" i="7" s="1"/>
  <c r="AH37" i="7" s="1"/>
  <c r="H16" i="7"/>
  <c r="H15" i="7"/>
  <c r="C15" i="7"/>
  <c r="AG35" i="7" s="1"/>
  <c r="AH35" i="7" s="1"/>
  <c r="C14" i="7"/>
  <c r="AG34" i="7" s="1"/>
  <c r="AH34" i="7" s="1"/>
  <c r="H13" i="7"/>
  <c r="C13" i="7"/>
  <c r="H12" i="7" s="1"/>
  <c r="C12" i="7"/>
  <c r="C11" i="7"/>
  <c r="AG31" i="7" s="1"/>
  <c r="AH31" i="7" s="1"/>
  <c r="H10" i="7"/>
  <c r="C10" i="7"/>
  <c r="AG30" i="7" s="1"/>
  <c r="H9" i="7"/>
  <c r="C8" i="7"/>
  <c r="AG28" i="7" s="1"/>
  <c r="AH28" i="7" s="1"/>
  <c r="C7" i="7"/>
  <c r="H6" i="7" s="1"/>
  <c r="C6" i="7"/>
  <c r="H5" i="7" s="1"/>
  <c r="C5" i="7"/>
  <c r="AG25" i="7" s="1"/>
  <c r="C4" i="7"/>
  <c r="AG24" i="7" s="1"/>
  <c r="C3" i="7"/>
  <c r="AG23" i="7" s="1"/>
  <c r="AH23" i="7" s="1"/>
  <c r="H2" i="7"/>
  <c r="AH385" i="6"/>
  <c r="O385" i="6"/>
  <c r="M385" i="6"/>
  <c r="N385" i="6" s="1"/>
  <c r="K385" i="6"/>
  <c r="J385" i="6"/>
  <c r="E385" i="6"/>
  <c r="D385" i="6"/>
  <c r="AH384" i="6"/>
  <c r="O384" i="6"/>
  <c r="M384" i="6"/>
  <c r="N384" i="6" s="1"/>
  <c r="K384" i="6"/>
  <c r="J384" i="6"/>
  <c r="E384" i="6"/>
  <c r="D384" i="6"/>
  <c r="AH383" i="6"/>
  <c r="O383" i="6"/>
  <c r="N383" i="6"/>
  <c r="M383" i="6"/>
  <c r="K383" i="6"/>
  <c r="J383" i="6"/>
  <c r="E383" i="6"/>
  <c r="D383" i="6"/>
  <c r="AH382" i="6"/>
  <c r="O382" i="6"/>
  <c r="M382" i="6"/>
  <c r="N382" i="6" s="1"/>
  <c r="K382" i="6"/>
  <c r="J382" i="6"/>
  <c r="E382" i="6"/>
  <c r="D382" i="6"/>
  <c r="AH381" i="6"/>
  <c r="O381" i="6"/>
  <c r="M381" i="6"/>
  <c r="N381" i="6" s="1"/>
  <c r="K381" i="6"/>
  <c r="J381" i="6"/>
  <c r="E381" i="6"/>
  <c r="D381" i="6"/>
  <c r="AH380" i="6"/>
  <c r="O380" i="6"/>
  <c r="N380" i="6"/>
  <c r="M380" i="6"/>
  <c r="K380" i="6"/>
  <c r="J380" i="6"/>
  <c r="E380" i="6"/>
  <c r="D380" i="6"/>
  <c r="AH379" i="6"/>
  <c r="O379" i="6"/>
  <c r="N379" i="6"/>
  <c r="M379" i="6"/>
  <c r="K379" i="6"/>
  <c r="J379" i="6"/>
  <c r="E379" i="6"/>
  <c r="D379" i="6"/>
  <c r="AH378" i="6"/>
  <c r="O378" i="6"/>
  <c r="N378" i="6"/>
  <c r="M378" i="6"/>
  <c r="K378" i="6"/>
  <c r="J378" i="6"/>
  <c r="E378" i="6"/>
  <c r="D378" i="6"/>
  <c r="AH377" i="6"/>
  <c r="O377" i="6"/>
  <c r="N377" i="6"/>
  <c r="M377" i="6"/>
  <c r="K377" i="6"/>
  <c r="J377" i="6"/>
  <c r="E377" i="6"/>
  <c r="D377" i="6"/>
  <c r="AH376" i="6"/>
  <c r="O376" i="6"/>
  <c r="N376" i="6"/>
  <c r="M376" i="6"/>
  <c r="K376" i="6"/>
  <c r="J376" i="6"/>
  <c r="E376" i="6"/>
  <c r="D376" i="6"/>
  <c r="AH375" i="6"/>
  <c r="O375" i="6"/>
  <c r="N375" i="6"/>
  <c r="M375" i="6"/>
  <c r="K375" i="6"/>
  <c r="J375" i="6"/>
  <c r="E375" i="6"/>
  <c r="D375" i="6"/>
  <c r="AH374" i="6"/>
  <c r="O374" i="6"/>
  <c r="M374" i="6"/>
  <c r="N374" i="6" s="1"/>
  <c r="K374" i="6"/>
  <c r="J374" i="6"/>
  <c r="E374" i="6"/>
  <c r="D374" i="6"/>
  <c r="AH373" i="6"/>
  <c r="O373" i="6"/>
  <c r="M373" i="6"/>
  <c r="N373" i="6" s="1"/>
  <c r="K373" i="6"/>
  <c r="J373" i="6"/>
  <c r="E373" i="6"/>
  <c r="D373" i="6"/>
  <c r="AH372" i="6"/>
  <c r="O372" i="6"/>
  <c r="N372" i="6"/>
  <c r="M372" i="6"/>
  <c r="K372" i="6"/>
  <c r="J372" i="6"/>
  <c r="E372" i="6"/>
  <c r="D372" i="6"/>
  <c r="AH371" i="6"/>
  <c r="O371" i="6"/>
  <c r="N371" i="6"/>
  <c r="M371" i="6"/>
  <c r="K371" i="6"/>
  <c r="J371" i="6"/>
  <c r="E371" i="6"/>
  <c r="D371" i="6"/>
  <c r="AH370" i="6"/>
  <c r="O370" i="6"/>
  <c r="N370" i="6"/>
  <c r="M370" i="6"/>
  <c r="K370" i="6"/>
  <c r="J370" i="6"/>
  <c r="E370" i="6"/>
  <c r="D370" i="6"/>
  <c r="AH369" i="6"/>
  <c r="O369" i="6"/>
  <c r="M369" i="6"/>
  <c r="N369" i="6" s="1"/>
  <c r="K369" i="6"/>
  <c r="J369" i="6"/>
  <c r="E369" i="6"/>
  <c r="D369" i="6"/>
  <c r="AH368" i="6"/>
  <c r="O368" i="6"/>
  <c r="N368" i="6"/>
  <c r="M368" i="6"/>
  <c r="K368" i="6"/>
  <c r="J368" i="6"/>
  <c r="E368" i="6"/>
  <c r="D368" i="6"/>
  <c r="AH367" i="6"/>
  <c r="O367" i="6"/>
  <c r="N367" i="6"/>
  <c r="M367" i="6"/>
  <c r="K367" i="6"/>
  <c r="J367" i="6"/>
  <c r="E367" i="6"/>
  <c r="D367" i="6"/>
  <c r="AH366" i="6"/>
  <c r="O366" i="6"/>
  <c r="N366" i="6"/>
  <c r="M366" i="6"/>
  <c r="K366" i="6"/>
  <c r="J366" i="6"/>
  <c r="E366" i="6"/>
  <c r="D366" i="6"/>
  <c r="AH365" i="6"/>
  <c r="O365" i="6"/>
  <c r="M365" i="6"/>
  <c r="N365" i="6" s="1"/>
  <c r="K365" i="6"/>
  <c r="J365" i="6"/>
  <c r="E365" i="6"/>
  <c r="D365" i="6"/>
  <c r="AH364" i="6"/>
  <c r="O364" i="6"/>
  <c r="M364" i="6"/>
  <c r="N364" i="6" s="1"/>
  <c r="K364" i="6"/>
  <c r="J364" i="6"/>
  <c r="E364" i="6"/>
  <c r="D364" i="6"/>
  <c r="AH363" i="6"/>
  <c r="O363" i="6"/>
  <c r="N363" i="6"/>
  <c r="M363" i="6"/>
  <c r="K363" i="6"/>
  <c r="J363" i="6"/>
  <c r="E363" i="6"/>
  <c r="D363" i="6"/>
  <c r="AH362" i="6"/>
  <c r="O362" i="6"/>
  <c r="N362" i="6"/>
  <c r="M362" i="6"/>
  <c r="K362" i="6"/>
  <c r="J362" i="6"/>
  <c r="E362" i="6"/>
  <c r="D362" i="6"/>
  <c r="AH361" i="6"/>
  <c r="O361" i="6"/>
  <c r="M361" i="6"/>
  <c r="N361" i="6" s="1"/>
  <c r="K361" i="6"/>
  <c r="J361" i="6"/>
  <c r="E361" i="6"/>
  <c r="D361" i="6"/>
  <c r="AH360" i="6"/>
  <c r="O360" i="6"/>
  <c r="N360" i="6"/>
  <c r="M360" i="6"/>
  <c r="K360" i="6"/>
  <c r="J360" i="6"/>
  <c r="E360" i="6"/>
  <c r="D360" i="6"/>
  <c r="AH359" i="6"/>
  <c r="O359" i="6"/>
  <c r="N359" i="6"/>
  <c r="M359" i="6"/>
  <c r="K359" i="6"/>
  <c r="J359" i="6"/>
  <c r="E359" i="6"/>
  <c r="D359" i="6"/>
  <c r="AH358" i="6"/>
  <c r="O358" i="6"/>
  <c r="N358" i="6"/>
  <c r="M358" i="6"/>
  <c r="K358" i="6"/>
  <c r="J358" i="6"/>
  <c r="E358" i="6"/>
  <c r="D358" i="6"/>
  <c r="AH357" i="6"/>
  <c r="O357" i="6"/>
  <c r="M357" i="6"/>
  <c r="N357" i="6" s="1"/>
  <c r="K357" i="6"/>
  <c r="J357" i="6"/>
  <c r="E357" i="6"/>
  <c r="D357" i="6"/>
  <c r="AH356" i="6"/>
  <c r="O356" i="6"/>
  <c r="N356" i="6"/>
  <c r="M356" i="6"/>
  <c r="K356" i="6"/>
  <c r="J356" i="6"/>
  <c r="E356" i="6"/>
  <c r="D356" i="6"/>
  <c r="AH355" i="6"/>
  <c r="O355" i="6"/>
  <c r="M355" i="6"/>
  <c r="N355" i="6" s="1"/>
  <c r="K355" i="6"/>
  <c r="J355" i="6"/>
  <c r="E355" i="6"/>
  <c r="D355" i="6"/>
  <c r="AH354" i="6"/>
  <c r="O354" i="6"/>
  <c r="N354" i="6"/>
  <c r="M354" i="6"/>
  <c r="K354" i="6"/>
  <c r="J354" i="6"/>
  <c r="E354" i="6"/>
  <c r="D354" i="6"/>
  <c r="AH353" i="6"/>
  <c r="O353" i="6"/>
  <c r="M353" i="6"/>
  <c r="N353" i="6" s="1"/>
  <c r="K353" i="6"/>
  <c r="J353" i="6"/>
  <c r="E353" i="6"/>
  <c r="D353" i="6"/>
  <c r="AH352" i="6"/>
  <c r="O352" i="6"/>
  <c r="N352" i="6"/>
  <c r="M352" i="6"/>
  <c r="K352" i="6"/>
  <c r="J352" i="6"/>
  <c r="E352" i="6"/>
  <c r="D352" i="6"/>
  <c r="AH351" i="6"/>
  <c r="O351" i="6"/>
  <c r="N351" i="6"/>
  <c r="M351" i="6"/>
  <c r="K351" i="6"/>
  <c r="J351" i="6"/>
  <c r="E351" i="6"/>
  <c r="D351" i="6"/>
  <c r="AH350" i="6"/>
  <c r="O350" i="6"/>
  <c r="N350" i="6"/>
  <c r="M350" i="6"/>
  <c r="K350" i="6"/>
  <c r="J350" i="6"/>
  <c r="E350" i="6"/>
  <c r="D350" i="6"/>
  <c r="AH349" i="6"/>
  <c r="O349" i="6"/>
  <c r="M349" i="6"/>
  <c r="N349" i="6" s="1"/>
  <c r="K349" i="6"/>
  <c r="J349" i="6"/>
  <c r="E349" i="6"/>
  <c r="D349" i="6"/>
  <c r="AH348" i="6"/>
  <c r="O348" i="6"/>
  <c r="N348" i="6"/>
  <c r="M348" i="6"/>
  <c r="K348" i="6"/>
  <c r="J348" i="6"/>
  <c r="E348" i="6"/>
  <c r="D348" i="6"/>
  <c r="AH347" i="6"/>
  <c r="O347" i="6"/>
  <c r="M347" i="6"/>
  <c r="N347" i="6" s="1"/>
  <c r="K347" i="6"/>
  <c r="J347" i="6"/>
  <c r="E347" i="6"/>
  <c r="D347" i="6"/>
  <c r="AH346" i="6"/>
  <c r="O346" i="6"/>
  <c r="N346" i="6"/>
  <c r="M346" i="6"/>
  <c r="K346" i="6"/>
  <c r="J346" i="6"/>
  <c r="E346" i="6"/>
  <c r="D346" i="6"/>
  <c r="AH345" i="6"/>
  <c r="O345" i="6"/>
  <c r="M345" i="6"/>
  <c r="N345" i="6" s="1"/>
  <c r="K345" i="6"/>
  <c r="J345" i="6"/>
  <c r="E345" i="6"/>
  <c r="D345" i="6"/>
  <c r="AH344" i="6"/>
  <c r="O344" i="6"/>
  <c r="N344" i="6"/>
  <c r="M344" i="6"/>
  <c r="K344" i="6"/>
  <c r="J344" i="6"/>
  <c r="E344" i="6"/>
  <c r="D344" i="6"/>
  <c r="AH343" i="6"/>
  <c r="O343" i="6"/>
  <c r="N343" i="6"/>
  <c r="M343" i="6"/>
  <c r="K343" i="6"/>
  <c r="J343" i="6"/>
  <c r="E343" i="6"/>
  <c r="D343" i="6"/>
  <c r="AH342" i="6"/>
  <c r="O342" i="6"/>
  <c r="N342" i="6"/>
  <c r="M342" i="6"/>
  <c r="K342" i="6"/>
  <c r="J342" i="6"/>
  <c r="E342" i="6"/>
  <c r="D342" i="6"/>
  <c r="AH341" i="6"/>
  <c r="O341" i="6"/>
  <c r="N341" i="6"/>
  <c r="M341" i="6"/>
  <c r="K341" i="6"/>
  <c r="J341" i="6"/>
  <c r="E341" i="6"/>
  <c r="D341" i="6"/>
  <c r="AH340" i="6"/>
  <c r="O340" i="6"/>
  <c r="N340" i="6"/>
  <c r="M340" i="6"/>
  <c r="K340" i="6"/>
  <c r="J340" i="6"/>
  <c r="E340" i="6"/>
  <c r="D340" i="6"/>
  <c r="AH339" i="6"/>
  <c r="O339" i="6"/>
  <c r="M339" i="6"/>
  <c r="N339" i="6" s="1"/>
  <c r="K339" i="6"/>
  <c r="J339" i="6"/>
  <c r="E339" i="6"/>
  <c r="D339" i="6"/>
  <c r="AH338" i="6"/>
  <c r="O338" i="6"/>
  <c r="N338" i="6"/>
  <c r="M338" i="6"/>
  <c r="K338" i="6"/>
  <c r="J338" i="6"/>
  <c r="E338" i="6"/>
  <c r="D338" i="6"/>
  <c r="AH337" i="6"/>
  <c r="O337" i="6"/>
  <c r="M337" i="6"/>
  <c r="N337" i="6" s="1"/>
  <c r="K337" i="6"/>
  <c r="J337" i="6"/>
  <c r="E337" i="6"/>
  <c r="D337" i="6"/>
  <c r="AH336" i="6"/>
  <c r="O336" i="6"/>
  <c r="N336" i="6"/>
  <c r="M336" i="6"/>
  <c r="K336" i="6"/>
  <c r="J336" i="6"/>
  <c r="E336" i="6"/>
  <c r="D336" i="6"/>
  <c r="AH335" i="6"/>
  <c r="O335" i="6"/>
  <c r="N335" i="6"/>
  <c r="M335" i="6"/>
  <c r="K335" i="6"/>
  <c r="J335" i="6"/>
  <c r="E335" i="6"/>
  <c r="D335" i="6"/>
  <c r="AH334" i="6"/>
  <c r="O334" i="6"/>
  <c r="M334" i="6"/>
  <c r="N334" i="6" s="1"/>
  <c r="K334" i="6"/>
  <c r="J334" i="6"/>
  <c r="E334" i="6"/>
  <c r="D334" i="6"/>
  <c r="AH333" i="6"/>
  <c r="O333" i="6"/>
  <c r="M333" i="6"/>
  <c r="N333" i="6" s="1"/>
  <c r="K333" i="6"/>
  <c r="J333" i="6"/>
  <c r="E333" i="6"/>
  <c r="D333" i="6"/>
  <c r="AH332" i="6"/>
  <c r="O332" i="6"/>
  <c r="N332" i="6"/>
  <c r="M332" i="6"/>
  <c r="K332" i="6"/>
  <c r="J332" i="6"/>
  <c r="E332" i="6"/>
  <c r="D332" i="6"/>
  <c r="AH331" i="6"/>
  <c r="O331" i="6"/>
  <c r="M331" i="6"/>
  <c r="N331" i="6" s="1"/>
  <c r="K331" i="6"/>
  <c r="J331" i="6"/>
  <c r="E331" i="6"/>
  <c r="D331" i="6"/>
  <c r="AH330" i="6"/>
  <c r="O330" i="6"/>
  <c r="N330" i="6"/>
  <c r="M330" i="6"/>
  <c r="K330" i="6"/>
  <c r="J330" i="6"/>
  <c r="E330" i="6"/>
  <c r="D330" i="6"/>
  <c r="AH329" i="6"/>
  <c r="O329" i="6"/>
  <c r="M329" i="6"/>
  <c r="N329" i="6" s="1"/>
  <c r="K329" i="6"/>
  <c r="J329" i="6"/>
  <c r="E329" i="6"/>
  <c r="D329" i="6"/>
  <c r="AH328" i="6"/>
  <c r="O328" i="6"/>
  <c r="N328" i="6"/>
  <c r="M328" i="6"/>
  <c r="K328" i="6"/>
  <c r="J328" i="6"/>
  <c r="E328" i="6"/>
  <c r="D328" i="6"/>
  <c r="AH327" i="6"/>
  <c r="O327" i="6"/>
  <c r="N327" i="6"/>
  <c r="M327" i="6"/>
  <c r="K327" i="6"/>
  <c r="J327" i="6"/>
  <c r="E327" i="6"/>
  <c r="D327" i="6"/>
  <c r="AH326" i="6"/>
  <c r="O326" i="6"/>
  <c r="M326" i="6"/>
  <c r="N326" i="6" s="1"/>
  <c r="K326" i="6"/>
  <c r="J326" i="6"/>
  <c r="E326" i="6"/>
  <c r="D326" i="6"/>
  <c r="AH325" i="6"/>
  <c r="O325" i="6"/>
  <c r="M325" i="6"/>
  <c r="N325" i="6" s="1"/>
  <c r="K325" i="6"/>
  <c r="J325" i="6"/>
  <c r="E325" i="6"/>
  <c r="D325" i="6"/>
  <c r="AH324" i="6"/>
  <c r="O324" i="6"/>
  <c r="M324" i="6"/>
  <c r="N324" i="6" s="1"/>
  <c r="K324" i="6"/>
  <c r="J324" i="6"/>
  <c r="E324" i="6"/>
  <c r="D324" i="6"/>
  <c r="AH323" i="6"/>
  <c r="O323" i="6"/>
  <c r="M323" i="6"/>
  <c r="N323" i="6" s="1"/>
  <c r="K323" i="6"/>
  <c r="J323" i="6"/>
  <c r="E323" i="6"/>
  <c r="D323" i="6"/>
  <c r="AH322" i="6"/>
  <c r="O322" i="6"/>
  <c r="N322" i="6"/>
  <c r="M322" i="6"/>
  <c r="K322" i="6"/>
  <c r="J322" i="6"/>
  <c r="E322" i="6"/>
  <c r="D322" i="6"/>
  <c r="AH321" i="6"/>
  <c r="O321" i="6"/>
  <c r="N321" i="6"/>
  <c r="M321" i="6"/>
  <c r="K321" i="6"/>
  <c r="J321" i="6"/>
  <c r="E321" i="6"/>
  <c r="D321" i="6"/>
  <c r="AH320" i="6"/>
  <c r="O320" i="6"/>
  <c r="M320" i="6"/>
  <c r="N320" i="6" s="1"/>
  <c r="K320" i="6"/>
  <c r="J320" i="6"/>
  <c r="E320" i="6"/>
  <c r="D320" i="6"/>
  <c r="AH319" i="6"/>
  <c r="O319" i="6"/>
  <c r="N319" i="6"/>
  <c r="M319" i="6"/>
  <c r="K319" i="6"/>
  <c r="J319" i="6"/>
  <c r="E319" i="6"/>
  <c r="D319" i="6"/>
  <c r="AH318" i="6"/>
  <c r="O318" i="6"/>
  <c r="M318" i="6"/>
  <c r="N318" i="6" s="1"/>
  <c r="K318" i="6"/>
  <c r="J318" i="6"/>
  <c r="E318" i="6"/>
  <c r="D318" i="6"/>
  <c r="AH317" i="6"/>
  <c r="O317" i="6"/>
  <c r="M317" i="6"/>
  <c r="N317" i="6" s="1"/>
  <c r="K317" i="6"/>
  <c r="J317" i="6"/>
  <c r="E317" i="6"/>
  <c r="D317" i="6"/>
  <c r="AH316" i="6"/>
  <c r="O316" i="6"/>
  <c r="M316" i="6"/>
  <c r="N316" i="6" s="1"/>
  <c r="K316" i="6"/>
  <c r="J316" i="6"/>
  <c r="E316" i="6"/>
  <c r="D316" i="6"/>
  <c r="AH315" i="6"/>
  <c r="O315" i="6"/>
  <c r="N315" i="6"/>
  <c r="M315" i="6"/>
  <c r="K315" i="6"/>
  <c r="J315" i="6"/>
  <c r="E315" i="6"/>
  <c r="D315" i="6"/>
  <c r="AH314" i="6"/>
  <c r="O314" i="6"/>
  <c r="N314" i="6"/>
  <c r="M314" i="6"/>
  <c r="K314" i="6"/>
  <c r="J314" i="6"/>
  <c r="E314" i="6"/>
  <c r="D314" i="6"/>
  <c r="AH313" i="6"/>
  <c r="O313" i="6"/>
  <c r="N313" i="6"/>
  <c r="M313" i="6"/>
  <c r="K313" i="6"/>
  <c r="J313" i="6"/>
  <c r="E313" i="6"/>
  <c r="D313" i="6"/>
  <c r="AH312" i="6"/>
  <c r="O312" i="6"/>
  <c r="M312" i="6"/>
  <c r="N312" i="6" s="1"/>
  <c r="K312" i="6"/>
  <c r="J312" i="6"/>
  <c r="E312" i="6"/>
  <c r="D312" i="6"/>
  <c r="AH311" i="6"/>
  <c r="O311" i="6"/>
  <c r="N311" i="6"/>
  <c r="M311" i="6"/>
  <c r="K311" i="6"/>
  <c r="J311" i="6"/>
  <c r="E311" i="6"/>
  <c r="D311" i="6"/>
  <c r="AH310" i="6"/>
  <c r="O310" i="6"/>
  <c r="M310" i="6"/>
  <c r="N310" i="6" s="1"/>
  <c r="K310" i="6"/>
  <c r="J310" i="6"/>
  <c r="E310" i="6"/>
  <c r="D310" i="6"/>
  <c r="AH309" i="6"/>
  <c r="O309" i="6"/>
  <c r="M309" i="6"/>
  <c r="N309" i="6" s="1"/>
  <c r="K309" i="6"/>
  <c r="J309" i="6"/>
  <c r="E309" i="6"/>
  <c r="D309" i="6"/>
  <c r="AH308" i="6"/>
  <c r="O308" i="6"/>
  <c r="M308" i="6"/>
  <c r="N308" i="6" s="1"/>
  <c r="K308" i="6"/>
  <c r="J308" i="6"/>
  <c r="E308" i="6"/>
  <c r="D308" i="6"/>
  <c r="AH307" i="6"/>
  <c r="O307" i="6"/>
  <c r="N307" i="6"/>
  <c r="M307" i="6"/>
  <c r="K307" i="6"/>
  <c r="J307" i="6"/>
  <c r="E307" i="6"/>
  <c r="D307" i="6"/>
  <c r="AH306" i="6"/>
  <c r="O306" i="6"/>
  <c r="N306" i="6"/>
  <c r="M306" i="6"/>
  <c r="K306" i="6"/>
  <c r="J306" i="6"/>
  <c r="E306" i="6"/>
  <c r="D306" i="6"/>
  <c r="AH305" i="6"/>
  <c r="O305" i="6"/>
  <c r="N305" i="6"/>
  <c r="M305" i="6"/>
  <c r="K305" i="6"/>
  <c r="J305" i="6"/>
  <c r="E305" i="6"/>
  <c r="D305" i="6"/>
  <c r="AH304" i="6"/>
  <c r="O304" i="6"/>
  <c r="M304" i="6"/>
  <c r="N304" i="6" s="1"/>
  <c r="K304" i="6"/>
  <c r="J304" i="6"/>
  <c r="E304" i="6"/>
  <c r="D304" i="6"/>
  <c r="AH303" i="6"/>
  <c r="O303" i="6"/>
  <c r="N303" i="6"/>
  <c r="M303" i="6"/>
  <c r="K303" i="6"/>
  <c r="J303" i="6"/>
  <c r="E303" i="6"/>
  <c r="D303" i="6"/>
  <c r="AH302" i="6"/>
  <c r="O302" i="6"/>
  <c r="M302" i="6"/>
  <c r="N302" i="6" s="1"/>
  <c r="K302" i="6"/>
  <c r="J302" i="6"/>
  <c r="E302" i="6"/>
  <c r="D302" i="6"/>
  <c r="AH301" i="6"/>
  <c r="O301" i="6"/>
  <c r="M301" i="6"/>
  <c r="N301" i="6" s="1"/>
  <c r="K301" i="6"/>
  <c r="J301" i="6"/>
  <c r="E301" i="6"/>
  <c r="D301" i="6"/>
  <c r="AH300" i="6"/>
  <c r="O300" i="6"/>
  <c r="N300" i="6"/>
  <c r="M300" i="6"/>
  <c r="K300" i="6"/>
  <c r="J300" i="6"/>
  <c r="E300" i="6"/>
  <c r="D300" i="6"/>
  <c r="AH299" i="6"/>
  <c r="O299" i="6"/>
  <c r="N299" i="6"/>
  <c r="M299" i="6"/>
  <c r="K299" i="6"/>
  <c r="J299" i="6"/>
  <c r="E299" i="6"/>
  <c r="D299" i="6"/>
  <c r="AH298" i="6"/>
  <c r="O298" i="6"/>
  <c r="N298" i="6"/>
  <c r="M298" i="6"/>
  <c r="K298" i="6"/>
  <c r="J298" i="6"/>
  <c r="E298" i="6"/>
  <c r="D298" i="6"/>
  <c r="AH297" i="6"/>
  <c r="O297" i="6"/>
  <c r="M297" i="6"/>
  <c r="N297" i="6" s="1"/>
  <c r="K297" i="6"/>
  <c r="J297" i="6"/>
  <c r="E297" i="6"/>
  <c r="D297" i="6"/>
  <c r="AH296" i="6"/>
  <c r="O296" i="6"/>
  <c r="N296" i="6"/>
  <c r="M296" i="6"/>
  <c r="K296" i="6"/>
  <c r="J296" i="6"/>
  <c r="E296" i="6"/>
  <c r="D296" i="6"/>
  <c r="AH295" i="6"/>
  <c r="O295" i="6"/>
  <c r="N295" i="6"/>
  <c r="M295" i="6"/>
  <c r="K295" i="6"/>
  <c r="J295" i="6"/>
  <c r="E295" i="6"/>
  <c r="D295" i="6"/>
  <c r="AH294" i="6"/>
  <c r="O294" i="6"/>
  <c r="M294" i="6"/>
  <c r="N294" i="6" s="1"/>
  <c r="K294" i="6"/>
  <c r="J294" i="6"/>
  <c r="E294" i="6"/>
  <c r="D294" i="6"/>
  <c r="AH293" i="6"/>
  <c r="O293" i="6"/>
  <c r="M293" i="6"/>
  <c r="N293" i="6" s="1"/>
  <c r="K293" i="6"/>
  <c r="J293" i="6"/>
  <c r="E293" i="6"/>
  <c r="D293" i="6"/>
  <c r="AH292" i="6"/>
  <c r="O292" i="6"/>
  <c r="N292" i="6"/>
  <c r="M292" i="6"/>
  <c r="K292" i="6"/>
  <c r="J292" i="6"/>
  <c r="E292" i="6"/>
  <c r="D292" i="6"/>
  <c r="AH291" i="6"/>
  <c r="O291" i="6"/>
  <c r="M291" i="6"/>
  <c r="N291" i="6" s="1"/>
  <c r="K291" i="6"/>
  <c r="J291" i="6"/>
  <c r="E291" i="6"/>
  <c r="D291" i="6"/>
  <c r="AH290" i="6"/>
  <c r="O290" i="6"/>
  <c r="N290" i="6"/>
  <c r="M290" i="6"/>
  <c r="K290" i="6"/>
  <c r="J290" i="6"/>
  <c r="E290" i="6"/>
  <c r="D290" i="6"/>
  <c r="AH289" i="6"/>
  <c r="O289" i="6"/>
  <c r="M289" i="6"/>
  <c r="N289" i="6" s="1"/>
  <c r="K289" i="6"/>
  <c r="J289" i="6"/>
  <c r="E289" i="6"/>
  <c r="D289" i="6"/>
  <c r="AH288" i="6"/>
  <c r="O288" i="6"/>
  <c r="M288" i="6"/>
  <c r="N288" i="6" s="1"/>
  <c r="K288" i="6"/>
  <c r="J288" i="6"/>
  <c r="E288" i="6"/>
  <c r="D288" i="6"/>
  <c r="AH287" i="6"/>
  <c r="O287" i="6"/>
  <c r="N287" i="6"/>
  <c r="M287" i="6"/>
  <c r="K287" i="6"/>
  <c r="J287" i="6"/>
  <c r="E287" i="6"/>
  <c r="D287" i="6"/>
  <c r="AH286" i="6"/>
  <c r="O286" i="6"/>
  <c r="M286" i="6"/>
  <c r="N286" i="6" s="1"/>
  <c r="K286" i="6"/>
  <c r="J286" i="6"/>
  <c r="E286" i="6"/>
  <c r="D286" i="6"/>
  <c r="AH285" i="6"/>
  <c r="O285" i="6"/>
  <c r="M285" i="6"/>
  <c r="N285" i="6" s="1"/>
  <c r="K285" i="6"/>
  <c r="J285" i="6"/>
  <c r="E285" i="6"/>
  <c r="D285" i="6"/>
  <c r="AH284" i="6"/>
  <c r="O284" i="6"/>
  <c r="N284" i="6"/>
  <c r="M284" i="6"/>
  <c r="K284" i="6"/>
  <c r="J284" i="6"/>
  <c r="E284" i="6"/>
  <c r="D284" i="6"/>
  <c r="AH283" i="6"/>
  <c r="O283" i="6"/>
  <c r="M283" i="6"/>
  <c r="N283" i="6" s="1"/>
  <c r="K283" i="6"/>
  <c r="J283" i="6"/>
  <c r="E283" i="6"/>
  <c r="D283" i="6"/>
  <c r="AH282" i="6"/>
  <c r="O282" i="6"/>
  <c r="N282" i="6"/>
  <c r="M282" i="6"/>
  <c r="K282" i="6"/>
  <c r="J282" i="6"/>
  <c r="E282" i="6"/>
  <c r="D282" i="6"/>
  <c r="AH281" i="6"/>
  <c r="O281" i="6"/>
  <c r="M281" i="6"/>
  <c r="N281" i="6" s="1"/>
  <c r="K281" i="6"/>
  <c r="J281" i="6"/>
  <c r="E281" i="6"/>
  <c r="D281" i="6"/>
  <c r="AH280" i="6"/>
  <c r="O280" i="6"/>
  <c r="N280" i="6"/>
  <c r="M280" i="6"/>
  <c r="K280" i="6"/>
  <c r="J280" i="6"/>
  <c r="E280" i="6"/>
  <c r="D280" i="6"/>
  <c r="AH279" i="6"/>
  <c r="O279" i="6"/>
  <c r="N279" i="6"/>
  <c r="M279" i="6"/>
  <c r="K279" i="6"/>
  <c r="J279" i="6"/>
  <c r="E279" i="6"/>
  <c r="D279" i="6"/>
  <c r="AH278" i="6"/>
  <c r="O278" i="6"/>
  <c r="M278" i="6"/>
  <c r="N278" i="6" s="1"/>
  <c r="K278" i="6"/>
  <c r="J278" i="6"/>
  <c r="E278" i="6"/>
  <c r="D278" i="6"/>
  <c r="AH277" i="6"/>
  <c r="O277" i="6"/>
  <c r="M277" i="6"/>
  <c r="N277" i="6" s="1"/>
  <c r="K277" i="6"/>
  <c r="J277" i="6"/>
  <c r="E277" i="6"/>
  <c r="D277" i="6"/>
  <c r="AH276" i="6"/>
  <c r="O276" i="6"/>
  <c r="N276" i="6"/>
  <c r="M276" i="6"/>
  <c r="K276" i="6"/>
  <c r="J276" i="6"/>
  <c r="E276" i="6"/>
  <c r="D276" i="6"/>
  <c r="AH275" i="6"/>
  <c r="O275" i="6"/>
  <c r="M275" i="6"/>
  <c r="N275" i="6" s="1"/>
  <c r="K275" i="6"/>
  <c r="J275" i="6"/>
  <c r="E275" i="6"/>
  <c r="D275" i="6"/>
  <c r="AH274" i="6"/>
  <c r="O274" i="6"/>
  <c r="N274" i="6"/>
  <c r="M274" i="6"/>
  <c r="K274" i="6"/>
  <c r="J274" i="6"/>
  <c r="E274" i="6"/>
  <c r="D274" i="6"/>
  <c r="AH273" i="6"/>
  <c r="O273" i="6"/>
  <c r="M273" i="6"/>
  <c r="N273" i="6" s="1"/>
  <c r="K273" i="6"/>
  <c r="J273" i="6"/>
  <c r="E273" i="6"/>
  <c r="D273" i="6"/>
  <c r="AH272" i="6"/>
  <c r="O272" i="6"/>
  <c r="M272" i="6"/>
  <c r="N272" i="6" s="1"/>
  <c r="K272" i="6"/>
  <c r="J272" i="6"/>
  <c r="E272" i="6"/>
  <c r="D272" i="6"/>
  <c r="AH271" i="6"/>
  <c r="O271" i="6"/>
  <c r="N271" i="6"/>
  <c r="M271" i="6"/>
  <c r="K271" i="6"/>
  <c r="J271" i="6"/>
  <c r="E271" i="6"/>
  <c r="D271" i="6"/>
  <c r="AH270" i="6"/>
  <c r="O270" i="6"/>
  <c r="N270" i="6"/>
  <c r="M270" i="6"/>
  <c r="K270" i="6"/>
  <c r="J270" i="6"/>
  <c r="E270" i="6"/>
  <c r="D270" i="6"/>
  <c r="AH269" i="6"/>
  <c r="O269" i="6"/>
  <c r="M269" i="6"/>
  <c r="N269" i="6" s="1"/>
  <c r="K269" i="6"/>
  <c r="J269" i="6"/>
  <c r="E269" i="6"/>
  <c r="D269" i="6"/>
  <c r="AH268" i="6"/>
  <c r="O268" i="6"/>
  <c r="N268" i="6"/>
  <c r="M268" i="6"/>
  <c r="K268" i="6"/>
  <c r="J268" i="6"/>
  <c r="E268" i="6"/>
  <c r="D268" i="6"/>
  <c r="AH267" i="6"/>
  <c r="O267" i="6"/>
  <c r="M267" i="6"/>
  <c r="N267" i="6" s="1"/>
  <c r="K267" i="6"/>
  <c r="J267" i="6"/>
  <c r="E267" i="6"/>
  <c r="D267" i="6"/>
  <c r="AH266" i="6"/>
  <c r="O266" i="6"/>
  <c r="M266" i="6"/>
  <c r="N266" i="6" s="1"/>
  <c r="K266" i="6"/>
  <c r="J266" i="6"/>
  <c r="E266" i="6"/>
  <c r="D266" i="6"/>
  <c r="AH265" i="6"/>
  <c r="O265" i="6"/>
  <c r="M265" i="6"/>
  <c r="N265" i="6" s="1"/>
  <c r="K265" i="6"/>
  <c r="J265" i="6"/>
  <c r="E265" i="6"/>
  <c r="D265" i="6"/>
  <c r="AH264" i="6"/>
  <c r="O264" i="6"/>
  <c r="M264" i="6"/>
  <c r="N264" i="6" s="1"/>
  <c r="K264" i="6"/>
  <c r="J264" i="6"/>
  <c r="E264" i="6"/>
  <c r="D264" i="6"/>
  <c r="AH263" i="6"/>
  <c r="O263" i="6"/>
  <c r="N263" i="6"/>
  <c r="M263" i="6"/>
  <c r="K263" i="6"/>
  <c r="J263" i="6"/>
  <c r="E263" i="6"/>
  <c r="D263" i="6"/>
  <c r="AH262" i="6"/>
  <c r="O262" i="6"/>
  <c r="N262" i="6"/>
  <c r="M262" i="6"/>
  <c r="K262" i="6"/>
  <c r="J262" i="6"/>
  <c r="E262" i="6"/>
  <c r="D262" i="6"/>
  <c r="AH261" i="6"/>
  <c r="O261" i="6"/>
  <c r="M261" i="6"/>
  <c r="N261" i="6" s="1"/>
  <c r="K261" i="6"/>
  <c r="J261" i="6"/>
  <c r="E261" i="6"/>
  <c r="D261" i="6"/>
  <c r="AH260" i="6"/>
  <c r="O260" i="6"/>
  <c r="N260" i="6"/>
  <c r="M260" i="6"/>
  <c r="K260" i="6"/>
  <c r="J260" i="6"/>
  <c r="E260" i="6"/>
  <c r="D260" i="6"/>
  <c r="AH259" i="6"/>
  <c r="O259" i="6"/>
  <c r="N259" i="6"/>
  <c r="M259" i="6"/>
  <c r="K259" i="6"/>
  <c r="J259" i="6"/>
  <c r="E259" i="6"/>
  <c r="D259" i="6"/>
  <c r="AH258" i="6"/>
  <c r="O258" i="6"/>
  <c r="M258" i="6"/>
  <c r="N258" i="6" s="1"/>
  <c r="K258" i="6"/>
  <c r="J258" i="6"/>
  <c r="E258" i="6"/>
  <c r="D258" i="6"/>
  <c r="AH257" i="6"/>
  <c r="O257" i="6"/>
  <c r="M257" i="6"/>
  <c r="N257" i="6" s="1"/>
  <c r="K257" i="6"/>
  <c r="J257" i="6"/>
  <c r="E257" i="6"/>
  <c r="D257" i="6"/>
  <c r="AH256" i="6"/>
  <c r="O256" i="6"/>
  <c r="M256" i="6"/>
  <c r="N256" i="6" s="1"/>
  <c r="K256" i="6"/>
  <c r="J256" i="6"/>
  <c r="E256" i="6"/>
  <c r="D256" i="6"/>
  <c r="AH255" i="6"/>
  <c r="O255" i="6"/>
  <c r="N255" i="6"/>
  <c r="M255" i="6"/>
  <c r="K255" i="6"/>
  <c r="J255" i="6"/>
  <c r="E255" i="6"/>
  <c r="D255" i="6"/>
  <c r="AH254" i="6"/>
  <c r="O254" i="6"/>
  <c r="M254" i="6"/>
  <c r="N254" i="6" s="1"/>
  <c r="K254" i="6"/>
  <c r="J254" i="6"/>
  <c r="E254" i="6"/>
  <c r="D254" i="6"/>
  <c r="AH253" i="6"/>
  <c r="O253" i="6"/>
  <c r="M253" i="6"/>
  <c r="N253" i="6" s="1"/>
  <c r="K253" i="6"/>
  <c r="J253" i="6"/>
  <c r="E253" i="6"/>
  <c r="D253" i="6"/>
  <c r="AH252" i="6"/>
  <c r="O252" i="6"/>
  <c r="M252" i="6"/>
  <c r="N252" i="6" s="1"/>
  <c r="K252" i="6"/>
  <c r="J252" i="6"/>
  <c r="E252" i="6"/>
  <c r="D252" i="6"/>
  <c r="AH251" i="6"/>
  <c r="O251" i="6"/>
  <c r="M251" i="6"/>
  <c r="N251" i="6" s="1"/>
  <c r="K251" i="6"/>
  <c r="J251" i="6"/>
  <c r="E251" i="6"/>
  <c r="D251" i="6"/>
  <c r="AH250" i="6"/>
  <c r="O250" i="6"/>
  <c r="M250" i="6"/>
  <c r="N250" i="6" s="1"/>
  <c r="K250" i="6"/>
  <c r="J250" i="6"/>
  <c r="E250" i="6"/>
  <c r="D250" i="6"/>
  <c r="AH249" i="6"/>
  <c r="O249" i="6"/>
  <c r="M249" i="6"/>
  <c r="N249" i="6" s="1"/>
  <c r="K249" i="6"/>
  <c r="J249" i="6"/>
  <c r="E249" i="6"/>
  <c r="D249" i="6"/>
  <c r="AH248" i="6"/>
  <c r="O248" i="6"/>
  <c r="M248" i="6"/>
  <c r="N248" i="6" s="1"/>
  <c r="K248" i="6"/>
  <c r="J248" i="6"/>
  <c r="E248" i="6"/>
  <c r="D248" i="6"/>
  <c r="AH247" i="6"/>
  <c r="O247" i="6"/>
  <c r="N247" i="6"/>
  <c r="M247" i="6"/>
  <c r="K247" i="6"/>
  <c r="J247" i="6"/>
  <c r="E247" i="6"/>
  <c r="D247" i="6"/>
  <c r="AH246" i="6"/>
  <c r="O246" i="6"/>
  <c r="M246" i="6"/>
  <c r="N246" i="6" s="1"/>
  <c r="K246" i="6"/>
  <c r="J246" i="6"/>
  <c r="E246" i="6"/>
  <c r="D246" i="6"/>
  <c r="AH245" i="6"/>
  <c r="O245" i="6"/>
  <c r="N245" i="6"/>
  <c r="M245" i="6"/>
  <c r="K245" i="6"/>
  <c r="J245" i="6"/>
  <c r="E245" i="6"/>
  <c r="D245" i="6"/>
  <c r="AH244" i="6"/>
  <c r="O244" i="6"/>
  <c r="M244" i="6"/>
  <c r="N244" i="6" s="1"/>
  <c r="K244" i="6"/>
  <c r="J244" i="6"/>
  <c r="E244" i="6"/>
  <c r="D244" i="6"/>
  <c r="AH243" i="6"/>
  <c r="O243" i="6"/>
  <c r="N243" i="6"/>
  <c r="M243" i="6"/>
  <c r="K243" i="6"/>
  <c r="J243" i="6"/>
  <c r="E243" i="6"/>
  <c r="D243" i="6"/>
  <c r="AH242" i="6"/>
  <c r="O242" i="6"/>
  <c r="M242" i="6"/>
  <c r="N242" i="6" s="1"/>
  <c r="K242" i="6"/>
  <c r="J242" i="6"/>
  <c r="E242" i="6"/>
  <c r="D242" i="6"/>
  <c r="AH241" i="6"/>
  <c r="O241" i="6"/>
  <c r="N241" i="6"/>
  <c r="M241" i="6"/>
  <c r="K241" i="6"/>
  <c r="J241" i="6"/>
  <c r="E241" i="6"/>
  <c r="D241" i="6"/>
  <c r="AH240" i="6"/>
  <c r="O240" i="6"/>
  <c r="M240" i="6"/>
  <c r="N240" i="6" s="1"/>
  <c r="K240" i="6"/>
  <c r="J240" i="6"/>
  <c r="E240" i="6"/>
  <c r="D240" i="6"/>
  <c r="AH239" i="6"/>
  <c r="O239" i="6"/>
  <c r="M239" i="6"/>
  <c r="N239" i="6" s="1"/>
  <c r="K239" i="6"/>
  <c r="J239" i="6"/>
  <c r="E239" i="6"/>
  <c r="D239" i="6"/>
  <c r="AH238" i="6"/>
  <c r="O238" i="6"/>
  <c r="N238" i="6"/>
  <c r="M238" i="6"/>
  <c r="K238" i="6"/>
  <c r="J238" i="6"/>
  <c r="E238" i="6"/>
  <c r="D238" i="6"/>
  <c r="AH237" i="6"/>
  <c r="O237" i="6"/>
  <c r="M237" i="6"/>
  <c r="N237" i="6" s="1"/>
  <c r="K237" i="6"/>
  <c r="J237" i="6"/>
  <c r="E237" i="6"/>
  <c r="D237" i="6"/>
  <c r="AH236" i="6"/>
  <c r="O236" i="6"/>
  <c r="N236" i="6"/>
  <c r="M236" i="6"/>
  <c r="K236" i="6"/>
  <c r="J236" i="6"/>
  <c r="E236" i="6"/>
  <c r="D236" i="6"/>
  <c r="AH235" i="6"/>
  <c r="O235" i="6"/>
  <c r="M235" i="6"/>
  <c r="N235" i="6" s="1"/>
  <c r="K235" i="6"/>
  <c r="J235" i="6"/>
  <c r="E235" i="6"/>
  <c r="D235" i="6"/>
  <c r="AH234" i="6"/>
  <c r="O234" i="6"/>
  <c r="N234" i="6"/>
  <c r="M234" i="6"/>
  <c r="K234" i="6"/>
  <c r="J234" i="6"/>
  <c r="E234" i="6"/>
  <c r="D234" i="6"/>
  <c r="AH233" i="6"/>
  <c r="O233" i="6"/>
  <c r="N233" i="6"/>
  <c r="M233" i="6"/>
  <c r="K233" i="6"/>
  <c r="J233" i="6"/>
  <c r="E233" i="6"/>
  <c r="D233" i="6"/>
  <c r="AH232" i="6"/>
  <c r="O232" i="6"/>
  <c r="M232" i="6"/>
  <c r="N232" i="6" s="1"/>
  <c r="K232" i="6"/>
  <c r="J232" i="6"/>
  <c r="E232" i="6"/>
  <c r="D232" i="6"/>
  <c r="AH231" i="6"/>
  <c r="O231" i="6"/>
  <c r="M231" i="6"/>
  <c r="N231" i="6" s="1"/>
  <c r="K231" i="6"/>
  <c r="J231" i="6"/>
  <c r="E231" i="6"/>
  <c r="D231" i="6"/>
  <c r="AH230" i="6"/>
  <c r="O230" i="6"/>
  <c r="N230" i="6"/>
  <c r="M230" i="6"/>
  <c r="K230" i="6"/>
  <c r="J230" i="6"/>
  <c r="E230" i="6"/>
  <c r="D230" i="6"/>
  <c r="AH229" i="6"/>
  <c r="O229" i="6"/>
  <c r="M229" i="6"/>
  <c r="N229" i="6" s="1"/>
  <c r="K229" i="6"/>
  <c r="J229" i="6"/>
  <c r="E229" i="6"/>
  <c r="D229" i="6"/>
  <c r="AH228" i="6"/>
  <c r="O228" i="6"/>
  <c r="N228" i="6"/>
  <c r="M228" i="6"/>
  <c r="K228" i="6"/>
  <c r="J228" i="6"/>
  <c r="E228" i="6"/>
  <c r="D228" i="6"/>
  <c r="AH227" i="6"/>
  <c r="O227" i="6"/>
  <c r="M227" i="6"/>
  <c r="N227" i="6" s="1"/>
  <c r="K227" i="6"/>
  <c r="J227" i="6"/>
  <c r="E227" i="6"/>
  <c r="D227" i="6"/>
  <c r="AH226" i="6"/>
  <c r="O226" i="6"/>
  <c r="N226" i="6"/>
  <c r="M226" i="6"/>
  <c r="K226" i="6"/>
  <c r="J226" i="6"/>
  <c r="E226" i="6"/>
  <c r="D226" i="6"/>
  <c r="AH225" i="6"/>
  <c r="O225" i="6"/>
  <c r="N225" i="6"/>
  <c r="M225" i="6"/>
  <c r="K225" i="6"/>
  <c r="J225" i="6"/>
  <c r="E225" i="6"/>
  <c r="D225" i="6"/>
  <c r="AH224" i="6"/>
  <c r="O224" i="6"/>
  <c r="N224" i="6"/>
  <c r="M224" i="6"/>
  <c r="K224" i="6"/>
  <c r="J224" i="6"/>
  <c r="E224" i="6"/>
  <c r="D224" i="6"/>
  <c r="AH223" i="6"/>
  <c r="O223" i="6"/>
  <c r="M223" i="6"/>
  <c r="N223" i="6" s="1"/>
  <c r="K223" i="6"/>
  <c r="J223" i="6"/>
  <c r="E223" i="6"/>
  <c r="D223" i="6"/>
  <c r="AH222" i="6"/>
  <c r="O222" i="6"/>
  <c r="N222" i="6"/>
  <c r="M222" i="6"/>
  <c r="K222" i="6"/>
  <c r="J222" i="6"/>
  <c r="E222" i="6"/>
  <c r="D222" i="6"/>
  <c r="AH221" i="6"/>
  <c r="O221" i="6"/>
  <c r="M221" i="6"/>
  <c r="N221" i="6" s="1"/>
  <c r="K221" i="6"/>
  <c r="J221" i="6"/>
  <c r="E221" i="6"/>
  <c r="D221" i="6"/>
  <c r="AH220" i="6"/>
  <c r="O220" i="6"/>
  <c r="N220" i="6"/>
  <c r="M220" i="6"/>
  <c r="K220" i="6"/>
  <c r="J220" i="6"/>
  <c r="E220" i="6"/>
  <c r="D220" i="6"/>
  <c r="AH219" i="6"/>
  <c r="O219" i="6"/>
  <c r="M219" i="6"/>
  <c r="N219" i="6" s="1"/>
  <c r="K219" i="6"/>
  <c r="J219" i="6"/>
  <c r="E219" i="6"/>
  <c r="D219" i="6"/>
  <c r="AH218" i="6"/>
  <c r="O218" i="6"/>
  <c r="M218" i="6"/>
  <c r="N218" i="6" s="1"/>
  <c r="K218" i="6"/>
  <c r="J218" i="6"/>
  <c r="E218" i="6"/>
  <c r="D218" i="6"/>
  <c r="AH217" i="6"/>
  <c r="O217" i="6"/>
  <c r="N217" i="6"/>
  <c r="M217" i="6"/>
  <c r="K217" i="6"/>
  <c r="J217" i="6"/>
  <c r="E217" i="6"/>
  <c r="D217" i="6"/>
  <c r="AH216" i="6"/>
  <c r="O216" i="6"/>
  <c r="M216" i="6"/>
  <c r="N216" i="6" s="1"/>
  <c r="K216" i="6"/>
  <c r="J216" i="6"/>
  <c r="E216" i="6"/>
  <c r="D216" i="6"/>
  <c r="AH215" i="6"/>
  <c r="O215" i="6"/>
  <c r="M215" i="6"/>
  <c r="N215" i="6" s="1"/>
  <c r="K215" i="6"/>
  <c r="J215" i="6"/>
  <c r="E215" i="6"/>
  <c r="D215" i="6"/>
  <c r="AH214" i="6"/>
  <c r="O214" i="6"/>
  <c r="N214" i="6"/>
  <c r="M214" i="6"/>
  <c r="K214" i="6"/>
  <c r="J214" i="6"/>
  <c r="E214" i="6"/>
  <c r="D214" i="6"/>
  <c r="AH213" i="6"/>
  <c r="O213" i="6"/>
  <c r="M213" i="6"/>
  <c r="N213" i="6" s="1"/>
  <c r="K213" i="6"/>
  <c r="J213" i="6"/>
  <c r="E213" i="6"/>
  <c r="D213" i="6"/>
  <c r="AH212" i="6"/>
  <c r="O212" i="6"/>
  <c r="N212" i="6"/>
  <c r="M212" i="6"/>
  <c r="K212" i="6"/>
  <c r="J212" i="6"/>
  <c r="E212" i="6"/>
  <c r="D212" i="6"/>
  <c r="AH211" i="6"/>
  <c r="O211" i="6"/>
  <c r="N211" i="6"/>
  <c r="M211" i="6"/>
  <c r="K211" i="6"/>
  <c r="J211" i="6"/>
  <c r="E211" i="6"/>
  <c r="D211" i="6"/>
  <c r="AH210" i="6"/>
  <c r="O210" i="6"/>
  <c r="N210" i="6"/>
  <c r="M210" i="6"/>
  <c r="K210" i="6"/>
  <c r="J210" i="6"/>
  <c r="E210" i="6"/>
  <c r="D210" i="6"/>
  <c r="AH209" i="6"/>
  <c r="O209" i="6"/>
  <c r="N209" i="6"/>
  <c r="M209" i="6"/>
  <c r="K209" i="6"/>
  <c r="J209" i="6"/>
  <c r="E209" i="6"/>
  <c r="D209" i="6"/>
  <c r="AH208" i="6"/>
  <c r="O208" i="6"/>
  <c r="M208" i="6"/>
  <c r="N208" i="6" s="1"/>
  <c r="K208" i="6"/>
  <c r="J208" i="6"/>
  <c r="E208" i="6"/>
  <c r="D208" i="6"/>
  <c r="AH207" i="6"/>
  <c r="O207" i="6"/>
  <c r="M207" i="6"/>
  <c r="N207" i="6" s="1"/>
  <c r="K207" i="6"/>
  <c r="J207" i="6"/>
  <c r="E207" i="6"/>
  <c r="D207" i="6"/>
  <c r="AH206" i="6"/>
  <c r="O206" i="6"/>
  <c r="N206" i="6"/>
  <c r="M206" i="6"/>
  <c r="K206" i="6"/>
  <c r="J206" i="6"/>
  <c r="E206" i="6"/>
  <c r="D206" i="6"/>
  <c r="AH205" i="6"/>
  <c r="O205" i="6"/>
  <c r="M205" i="6"/>
  <c r="N205" i="6" s="1"/>
  <c r="K205" i="6"/>
  <c r="J205" i="6"/>
  <c r="E205" i="6"/>
  <c r="D205" i="6"/>
  <c r="AH204" i="6"/>
  <c r="O204" i="6"/>
  <c r="N204" i="6"/>
  <c r="M204" i="6"/>
  <c r="K204" i="6"/>
  <c r="J204" i="6"/>
  <c r="E204" i="6"/>
  <c r="D204" i="6"/>
  <c r="AH203" i="6"/>
  <c r="O203" i="6"/>
  <c r="N203" i="6"/>
  <c r="M203" i="6"/>
  <c r="K203" i="6"/>
  <c r="J203" i="6"/>
  <c r="E203" i="6"/>
  <c r="D203" i="6"/>
  <c r="AH202" i="6"/>
  <c r="O202" i="6"/>
  <c r="N202" i="6"/>
  <c r="M202" i="6"/>
  <c r="K202" i="6"/>
  <c r="J202" i="6"/>
  <c r="E202" i="6"/>
  <c r="D202" i="6"/>
  <c r="AH201" i="6"/>
  <c r="O201" i="6"/>
  <c r="M201" i="6"/>
  <c r="N201" i="6" s="1"/>
  <c r="K201" i="6"/>
  <c r="J201" i="6"/>
  <c r="E201" i="6"/>
  <c r="D201" i="6"/>
  <c r="AH200" i="6"/>
  <c r="O200" i="6"/>
  <c r="M200" i="6"/>
  <c r="N200" i="6" s="1"/>
  <c r="K200" i="6"/>
  <c r="J200" i="6"/>
  <c r="E200" i="6"/>
  <c r="D200" i="6"/>
  <c r="AH199" i="6"/>
  <c r="O199" i="6"/>
  <c r="M199" i="6"/>
  <c r="N199" i="6" s="1"/>
  <c r="K199" i="6"/>
  <c r="J199" i="6"/>
  <c r="E199" i="6"/>
  <c r="D199" i="6"/>
  <c r="AH198" i="6"/>
  <c r="O198" i="6"/>
  <c r="M198" i="6"/>
  <c r="N198" i="6" s="1"/>
  <c r="K198" i="6"/>
  <c r="J198" i="6"/>
  <c r="E198" i="6"/>
  <c r="D198" i="6"/>
  <c r="AH197" i="6"/>
  <c r="O197" i="6"/>
  <c r="N197" i="6"/>
  <c r="M197" i="6"/>
  <c r="K197" i="6"/>
  <c r="J197" i="6"/>
  <c r="E197" i="6"/>
  <c r="D197" i="6"/>
  <c r="AH196" i="6"/>
  <c r="O196" i="6"/>
  <c r="M196" i="6"/>
  <c r="N196" i="6" s="1"/>
  <c r="K196" i="6"/>
  <c r="J196" i="6"/>
  <c r="E196" i="6"/>
  <c r="D196" i="6"/>
  <c r="AH195" i="6"/>
  <c r="O195" i="6"/>
  <c r="M195" i="6"/>
  <c r="N195" i="6" s="1"/>
  <c r="K195" i="6"/>
  <c r="J195" i="6"/>
  <c r="E195" i="6"/>
  <c r="D195" i="6"/>
  <c r="AH194" i="6"/>
  <c r="O194" i="6"/>
  <c r="M194" i="6"/>
  <c r="N194" i="6" s="1"/>
  <c r="K194" i="6"/>
  <c r="J194" i="6"/>
  <c r="E194" i="6"/>
  <c r="D194" i="6"/>
  <c r="AH193" i="6"/>
  <c r="O193" i="6"/>
  <c r="M193" i="6"/>
  <c r="N193" i="6" s="1"/>
  <c r="K193" i="6"/>
  <c r="J193" i="6"/>
  <c r="E193" i="6"/>
  <c r="D193" i="6"/>
  <c r="AH192" i="6"/>
  <c r="O192" i="6"/>
  <c r="M192" i="6"/>
  <c r="N192" i="6" s="1"/>
  <c r="K192" i="6"/>
  <c r="J192" i="6"/>
  <c r="E192" i="6"/>
  <c r="D192" i="6"/>
  <c r="AH191" i="6"/>
  <c r="O191" i="6"/>
  <c r="M191" i="6"/>
  <c r="N191" i="6" s="1"/>
  <c r="K191" i="6"/>
  <c r="J191" i="6"/>
  <c r="E191" i="6"/>
  <c r="D191" i="6"/>
  <c r="AH190" i="6"/>
  <c r="O190" i="6"/>
  <c r="M190" i="6"/>
  <c r="N190" i="6" s="1"/>
  <c r="K190" i="6"/>
  <c r="J190" i="6"/>
  <c r="E190" i="6"/>
  <c r="D190" i="6"/>
  <c r="AH189" i="6"/>
  <c r="O189" i="6"/>
  <c r="N189" i="6"/>
  <c r="M189" i="6"/>
  <c r="K189" i="6"/>
  <c r="J189" i="6"/>
  <c r="E189" i="6"/>
  <c r="D189" i="6"/>
  <c r="AH188" i="6"/>
  <c r="O188" i="6"/>
  <c r="M188" i="6"/>
  <c r="N188" i="6" s="1"/>
  <c r="K188" i="6"/>
  <c r="J188" i="6"/>
  <c r="E188" i="6"/>
  <c r="D188" i="6"/>
  <c r="AH187" i="6"/>
  <c r="O187" i="6"/>
  <c r="M187" i="6"/>
  <c r="N187" i="6" s="1"/>
  <c r="K187" i="6"/>
  <c r="J187" i="6"/>
  <c r="E187" i="6"/>
  <c r="D187" i="6"/>
  <c r="AH186" i="6"/>
  <c r="O186" i="6"/>
  <c r="M186" i="6"/>
  <c r="N186" i="6" s="1"/>
  <c r="K186" i="6"/>
  <c r="J186" i="6"/>
  <c r="E186" i="6"/>
  <c r="D186" i="6"/>
  <c r="AH185" i="6"/>
  <c r="O185" i="6"/>
  <c r="M185" i="6"/>
  <c r="N185" i="6" s="1"/>
  <c r="K185" i="6"/>
  <c r="J185" i="6"/>
  <c r="E185" i="6"/>
  <c r="D185" i="6"/>
  <c r="AH184" i="6"/>
  <c r="O184" i="6"/>
  <c r="M184" i="6"/>
  <c r="N184" i="6" s="1"/>
  <c r="K184" i="6"/>
  <c r="J184" i="6"/>
  <c r="E184" i="6"/>
  <c r="D184" i="6"/>
  <c r="AH183" i="6"/>
  <c r="O183" i="6"/>
  <c r="N183" i="6"/>
  <c r="M183" i="6"/>
  <c r="K183" i="6"/>
  <c r="J183" i="6"/>
  <c r="E183" i="6"/>
  <c r="D183" i="6"/>
  <c r="AH182" i="6"/>
  <c r="O182" i="6"/>
  <c r="M182" i="6"/>
  <c r="N182" i="6" s="1"/>
  <c r="K182" i="6"/>
  <c r="J182" i="6"/>
  <c r="E182" i="6"/>
  <c r="D182" i="6"/>
  <c r="AH181" i="6"/>
  <c r="O181" i="6"/>
  <c r="N181" i="6"/>
  <c r="M181" i="6"/>
  <c r="K181" i="6"/>
  <c r="J181" i="6"/>
  <c r="E181" i="6"/>
  <c r="D181" i="6"/>
  <c r="AH180" i="6"/>
  <c r="O180" i="6"/>
  <c r="M180" i="6"/>
  <c r="N180" i="6" s="1"/>
  <c r="K180" i="6"/>
  <c r="J180" i="6"/>
  <c r="E180" i="6"/>
  <c r="D180" i="6"/>
  <c r="AH179" i="6"/>
  <c r="O179" i="6"/>
  <c r="M179" i="6"/>
  <c r="N179" i="6" s="1"/>
  <c r="K179" i="6"/>
  <c r="J179" i="6"/>
  <c r="E179" i="6"/>
  <c r="D179" i="6"/>
  <c r="AH178" i="6"/>
  <c r="O178" i="6"/>
  <c r="N178" i="6"/>
  <c r="M178" i="6"/>
  <c r="K178" i="6"/>
  <c r="J178" i="6"/>
  <c r="E178" i="6"/>
  <c r="D178" i="6"/>
  <c r="AH177" i="6"/>
  <c r="O177" i="6"/>
  <c r="M177" i="6"/>
  <c r="N177" i="6" s="1"/>
  <c r="K177" i="6"/>
  <c r="J177" i="6"/>
  <c r="E177" i="6"/>
  <c r="D177" i="6"/>
  <c r="AH176" i="6"/>
  <c r="O176" i="6"/>
  <c r="N176" i="6"/>
  <c r="M176" i="6"/>
  <c r="K176" i="6"/>
  <c r="J176" i="6"/>
  <c r="E176" i="6"/>
  <c r="D176" i="6"/>
  <c r="AH175" i="6"/>
  <c r="O175" i="6"/>
  <c r="N175" i="6"/>
  <c r="M175" i="6"/>
  <c r="K175" i="6"/>
  <c r="J175" i="6"/>
  <c r="E175" i="6"/>
  <c r="D175" i="6"/>
  <c r="AH174" i="6"/>
  <c r="O174" i="6"/>
  <c r="M174" i="6"/>
  <c r="N174" i="6" s="1"/>
  <c r="K174" i="6"/>
  <c r="J174" i="6"/>
  <c r="E174" i="6"/>
  <c r="D174" i="6"/>
  <c r="AH173" i="6"/>
  <c r="O173" i="6"/>
  <c r="N173" i="6"/>
  <c r="M173" i="6"/>
  <c r="K173" i="6"/>
  <c r="J173" i="6"/>
  <c r="E173" i="6"/>
  <c r="D173" i="6"/>
  <c r="AH172" i="6"/>
  <c r="O172" i="6"/>
  <c r="N172" i="6"/>
  <c r="M172" i="6"/>
  <c r="K172" i="6"/>
  <c r="J172" i="6"/>
  <c r="E172" i="6"/>
  <c r="D172" i="6"/>
  <c r="AH171" i="6"/>
  <c r="O171" i="6"/>
  <c r="N171" i="6"/>
  <c r="M171" i="6"/>
  <c r="K171" i="6"/>
  <c r="J171" i="6"/>
  <c r="E171" i="6"/>
  <c r="D171" i="6"/>
  <c r="AH170" i="6"/>
  <c r="O170" i="6"/>
  <c r="M170" i="6"/>
  <c r="N170" i="6" s="1"/>
  <c r="K170" i="6"/>
  <c r="J170" i="6"/>
  <c r="E170" i="6"/>
  <c r="D170" i="6"/>
  <c r="AH169" i="6"/>
  <c r="O169" i="6"/>
  <c r="M169" i="6"/>
  <c r="N169" i="6" s="1"/>
  <c r="K169" i="6"/>
  <c r="J169" i="6"/>
  <c r="E169" i="6"/>
  <c r="D169" i="6"/>
  <c r="AH168" i="6"/>
  <c r="O168" i="6"/>
  <c r="M168" i="6"/>
  <c r="N168" i="6" s="1"/>
  <c r="K168" i="6"/>
  <c r="J168" i="6"/>
  <c r="E168" i="6"/>
  <c r="D168" i="6"/>
  <c r="AH167" i="6"/>
  <c r="O167" i="6"/>
  <c r="M167" i="6"/>
  <c r="N167" i="6" s="1"/>
  <c r="K167" i="6"/>
  <c r="J167" i="6"/>
  <c r="E167" i="6"/>
  <c r="D167" i="6"/>
  <c r="AH166" i="6"/>
  <c r="O166" i="6"/>
  <c r="M166" i="6"/>
  <c r="N166" i="6" s="1"/>
  <c r="K166" i="6"/>
  <c r="J166" i="6"/>
  <c r="E166" i="6"/>
  <c r="D166" i="6"/>
  <c r="AH165" i="6"/>
  <c r="O165" i="6"/>
  <c r="N165" i="6"/>
  <c r="M165" i="6"/>
  <c r="K165" i="6"/>
  <c r="J165" i="6"/>
  <c r="E165" i="6"/>
  <c r="D165" i="6"/>
  <c r="AH164" i="6"/>
  <c r="O164" i="6"/>
  <c r="N164" i="6"/>
  <c r="M164" i="6"/>
  <c r="K164" i="6"/>
  <c r="J164" i="6"/>
  <c r="E164" i="6"/>
  <c r="D164" i="6"/>
  <c r="AH163" i="6"/>
  <c r="O163" i="6"/>
  <c r="M163" i="6"/>
  <c r="N163" i="6" s="1"/>
  <c r="K163" i="6"/>
  <c r="J163" i="6"/>
  <c r="E163" i="6"/>
  <c r="D163" i="6"/>
  <c r="AH162" i="6"/>
  <c r="O162" i="6"/>
  <c r="M162" i="6"/>
  <c r="N162" i="6" s="1"/>
  <c r="K162" i="6"/>
  <c r="J162" i="6"/>
  <c r="E162" i="6"/>
  <c r="D162" i="6"/>
  <c r="AH161" i="6"/>
  <c r="O161" i="6"/>
  <c r="N161" i="6"/>
  <c r="M161" i="6"/>
  <c r="K161" i="6"/>
  <c r="J161" i="6"/>
  <c r="E161" i="6"/>
  <c r="D161" i="6"/>
  <c r="AH160" i="6"/>
  <c r="O160" i="6"/>
  <c r="M160" i="6"/>
  <c r="N160" i="6" s="1"/>
  <c r="K160" i="6"/>
  <c r="J160" i="6"/>
  <c r="E160" i="6"/>
  <c r="D160" i="6"/>
  <c r="AH159" i="6"/>
  <c r="O159" i="6"/>
  <c r="M159" i="6"/>
  <c r="N159" i="6" s="1"/>
  <c r="K159" i="6"/>
  <c r="J159" i="6"/>
  <c r="E159" i="6"/>
  <c r="D159" i="6"/>
  <c r="AH158" i="6"/>
  <c r="O158" i="6"/>
  <c r="N158" i="6"/>
  <c r="M158" i="6"/>
  <c r="K158" i="6"/>
  <c r="J158" i="6"/>
  <c r="E158" i="6"/>
  <c r="D158" i="6"/>
  <c r="AH157" i="6"/>
  <c r="O157" i="6"/>
  <c r="N157" i="6"/>
  <c r="M157" i="6"/>
  <c r="K157" i="6"/>
  <c r="J157" i="6"/>
  <c r="E157" i="6"/>
  <c r="D157" i="6"/>
  <c r="AH156" i="6"/>
  <c r="O156" i="6"/>
  <c r="N156" i="6"/>
  <c r="M156" i="6"/>
  <c r="K156" i="6"/>
  <c r="J156" i="6"/>
  <c r="E156" i="6"/>
  <c r="D156" i="6"/>
  <c r="AH155" i="6"/>
  <c r="O155" i="6"/>
  <c r="M155" i="6"/>
  <c r="N155" i="6" s="1"/>
  <c r="K155" i="6"/>
  <c r="J155" i="6"/>
  <c r="E155" i="6"/>
  <c r="D155" i="6"/>
  <c r="AH154" i="6"/>
  <c r="O154" i="6"/>
  <c r="M154" i="6"/>
  <c r="N154" i="6" s="1"/>
  <c r="K154" i="6"/>
  <c r="J154" i="6"/>
  <c r="E154" i="6"/>
  <c r="D154" i="6"/>
  <c r="AH153" i="6"/>
  <c r="O153" i="6"/>
  <c r="N153" i="6"/>
  <c r="M153" i="6"/>
  <c r="K153" i="6"/>
  <c r="J153" i="6"/>
  <c r="E153" i="6"/>
  <c r="D153" i="6"/>
  <c r="AH152" i="6"/>
  <c r="O152" i="6"/>
  <c r="M152" i="6"/>
  <c r="N152" i="6" s="1"/>
  <c r="K152" i="6"/>
  <c r="J152" i="6"/>
  <c r="E152" i="6"/>
  <c r="D152" i="6"/>
  <c r="AH151" i="6"/>
  <c r="O151" i="6"/>
  <c r="M151" i="6"/>
  <c r="N151" i="6" s="1"/>
  <c r="K151" i="6"/>
  <c r="J151" i="6"/>
  <c r="E151" i="6"/>
  <c r="D151" i="6"/>
  <c r="AH150" i="6"/>
  <c r="O150" i="6"/>
  <c r="N150" i="6"/>
  <c r="M150" i="6"/>
  <c r="K150" i="6"/>
  <c r="J150" i="6"/>
  <c r="E150" i="6"/>
  <c r="D150" i="6"/>
  <c r="AH149" i="6"/>
  <c r="O149" i="6"/>
  <c r="N149" i="6"/>
  <c r="M149" i="6"/>
  <c r="K149" i="6"/>
  <c r="J149" i="6"/>
  <c r="E149" i="6"/>
  <c r="D149" i="6"/>
  <c r="AH148" i="6"/>
  <c r="O148" i="6"/>
  <c r="N148" i="6"/>
  <c r="M148" i="6"/>
  <c r="K148" i="6"/>
  <c r="J148" i="6"/>
  <c r="E148" i="6"/>
  <c r="D148" i="6"/>
  <c r="AH147" i="6"/>
  <c r="O147" i="6"/>
  <c r="N147" i="6"/>
  <c r="M147" i="6"/>
  <c r="K147" i="6"/>
  <c r="J147" i="6"/>
  <c r="E147" i="6"/>
  <c r="D147" i="6"/>
  <c r="AH146" i="6"/>
  <c r="O146" i="6"/>
  <c r="M146" i="6"/>
  <c r="N146" i="6" s="1"/>
  <c r="K146" i="6"/>
  <c r="J146" i="6"/>
  <c r="E146" i="6"/>
  <c r="D146" i="6"/>
  <c r="AH145" i="6"/>
  <c r="O145" i="6"/>
  <c r="M145" i="6"/>
  <c r="N145" i="6" s="1"/>
  <c r="K145" i="6"/>
  <c r="J145" i="6"/>
  <c r="E145" i="6"/>
  <c r="D145" i="6"/>
  <c r="AH144" i="6"/>
  <c r="O144" i="6"/>
  <c r="M144" i="6"/>
  <c r="N144" i="6" s="1"/>
  <c r="K144" i="6"/>
  <c r="J144" i="6"/>
  <c r="E144" i="6"/>
  <c r="D144" i="6"/>
  <c r="AH143" i="6"/>
  <c r="O143" i="6"/>
  <c r="M143" i="6"/>
  <c r="N143" i="6" s="1"/>
  <c r="K143" i="6"/>
  <c r="J143" i="6"/>
  <c r="E143" i="6"/>
  <c r="D143" i="6"/>
  <c r="AH142" i="6"/>
  <c r="O142" i="6"/>
  <c r="N142" i="6"/>
  <c r="M142" i="6"/>
  <c r="K142" i="6"/>
  <c r="J142" i="6"/>
  <c r="E142" i="6"/>
  <c r="D142" i="6"/>
  <c r="AH141" i="6"/>
  <c r="O141" i="6"/>
  <c r="M141" i="6"/>
  <c r="N141" i="6" s="1"/>
  <c r="K141" i="6"/>
  <c r="J141" i="6"/>
  <c r="E141" i="6"/>
  <c r="D141" i="6"/>
  <c r="AH140" i="6"/>
  <c r="O140" i="6"/>
  <c r="N140" i="6"/>
  <c r="M140" i="6"/>
  <c r="K140" i="6"/>
  <c r="J140" i="6"/>
  <c r="E140" i="6"/>
  <c r="D140" i="6"/>
  <c r="AH139" i="6"/>
  <c r="O139" i="6"/>
  <c r="M139" i="6"/>
  <c r="N139" i="6" s="1"/>
  <c r="K139" i="6"/>
  <c r="J139" i="6"/>
  <c r="E139" i="6"/>
  <c r="D139" i="6"/>
  <c r="AH138" i="6"/>
  <c r="O138" i="6"/>
  <c r="M138" i="6"/>
  <c r="N138" i="6" s="1"/>
  <c r="K138" i="6"/>
  <c r="J138" i="6"/>
  <c r="E138" i="6"/>
  <c r="D138" i="6"/>
  <c r="AH137" i="6"/>
  <c r="O137" i="6"/>
  <c r="M137" i="6"/>
  <c r="N137" i="6" s="1"/>
  <c r="K137" i="6"/>
  <c r="J137" i="6"/>
  <c r="E137" i="6"/>
  <c r="D137" i="6"/>
  <c r="AH136" i="6"/>
  <c r="O136" i="6"/>
  <c r="M136" i="6"/>
  <c r="N136" i="6" s="1"/>
  <c r="K136" i="6"/>
  <c r="J136" i="6"/>
  <c r="E136" i="6"/>
  <c r="D136" i="6"/>
  <c r="AH135" i="6"/>
  <c r="O135" i="6"/>
  <c r="M135" i="6"/>
  <c r="N135" i="6" s="1"/>
  <c r="K135" i="6"/>
  <c r="J135" i="6"/>
  <c r="E135" i="6"/>
  <c r="D135" i="6"/>
  <c r="AH134" i="6"/>
  <c r="O134" i="6"/>
  <c r="M134" i="6"/>
  <c r="N134" i="6" s="1"/>
  <c r="K134" i="6"/>
  <c r="J134" i="6"/>
  <c r="E134" i="6"/>
  <c r="D134" i="6"/>
  <c r="AH133" i="6"/>
  <c r="O133" i="6"/>
  <c r="M133" i="6"/>
  <c r="N133" i="6" s="1"/>
  <c r="K133" i="6"/>
  <c r="J133" i="6"/>
  <c r="E133" i="6"/>
  <c r="D133" i="6"/>
  <c r="AH132" i="6"/>
  <c r="O132" i="6"/>
  <c r="N132" i="6"/>
  <c r="M132" i="6"/>
  <c r="K132" i="6"/>
  <c r="J132" i="6"/>
  <c r="E132" i="6"/>
  <c r="D132" i="6"/>
  <c r="AH131" i="6"/>
  <c r="O131" i="6"/>
  <c r="N131" i="6"/>
  <c r="M131" i="6"/>
  <c r="K131" i="6"/>
  <c r="J131" i="6"/>
  <c r="E131" i="6"/>
  <c r="D131" i="6"/>
  <c r="AH130" i="6"/>
  <c r="O130" i="6"/>
  <c r="N130" i="6"/>
  <c r="M130" i="6"/>
  <c r="K130" i="6"/>
  <c r="J130" i="6"/>
  <c r="E130" i="6"/>
  <c r="D130" i="6"/>
  <c r="AH129" i="6"/>
  <c r="O129" i="6"/>
  <c r="M129" i="6"/>
  <c r="N129" i="6" s="1"/>
  <c r="K129" i="6"/>
  <c r="J129" i="6"/>
  <c r="E129" i="6"/>
  <c r="D129" i="6"/>
  <c r="AH128" i="6"/>
  <c r="O128" i="6"/>
  <c r="M128" i="6"/>
  <c r="N128" i="6" s="1"/>
  <c r="K128" i="6"/>
  <c r="J128" i="6"/>
  <c r="E128" i="6"/>
  <c r="D128" i="6"/>
  <c r="AH127" i="6"/>
  <c r="O127" i="6"/>
  <c r="M127" i="6"/>
  <c r="N127" i="6" s="1"/>
  <c r="K127" i="6"/>
  <c r="J127" i="6"/>
  <c r="E127" i="6"/>
  <c r="D127" i="6"/>
  <c r="AH126" i="6"/>
  <c r="O126" i="6"/>
  <c r="N126" i="6"/>
  <c r="M126" i="6"/>
  <c r="K126" i="6"/>
  <c r="J126" i="6"/>
  <c r="E126" i="6"/>
  <c r="D126" i="6"/>
  <c r="AH125" i="6"/>
  <c r="O125" i="6"/>
  <c r="N125" i="6"/>
  <c r="M125" i="6"/>
  <c r="K125" i="6"/>
  <c r="J125" i="6"/>
  <c r="E125" i="6"/>
  <c r="D125" i="6"/>
  <c r="AH124" i="6"/>
  <c r="O124" i="6"/>
  <c r="N124" i="6"/>
  <c r="M124" i="6"/>
  <c r="K124" i="6"/>
  <c r="J124" i="6"/>
  <c r="E124" i="6"/>
  <c r="D124" i="6"/>
  <c r="AH123" i="6"/>
  <c r="O123" i="6"/>
  <c r="N123" i="6"/>
  <c r="M123" i="6"/>
  <c r="K123" i="6"/>
  <c r="J123" i="6"/>
  <c r="E123" i="6"/>
  <c r="D123" i="6"/>
  <c r="AH122" i="6"/>
  <c r="O122" i="6"/>
  <c r="M122" i="6"/>
  <c r="N122" i="6" s="1"/>
  <c r="K122" i="6"/>
  <c r="J122" i="6"/>
  <c r="E122" i="6"/>
  <c r="D122" i="6"/>
  <c r="AH121" i="6"/>
  <c r="O121" i="6"/>
  <c r="M121" i="6"/>
  <c r="N121" i="6" s="1"/>
  <c r="K121" i="6"/>
  <c r="J121" i="6"/>
  <c r="E121" i="6"/>
  <c r="D121" i="6"/>
  <c r="AH120" i="6"/>
  <c r="O120" i="6"/>
  <c r="M120" i="6"/>
  <c r="N120" i="6" s="1"/>
  <c r="K120" i="6"/>
  <c r="J120" i="6"/>
  <c r="E120" i="6"/>
  <c r="D120" i="6"/>
  <c r="AH119" i="6"/>
  <c r="O119" i="6"/>
  <c r="M119" i="6"/>
  <c r="N119" i="6" s="1"/>
  <c r="K119" i="6"/>
  <c r="J119" i="6"/>
  <c r="E119" i="6"/>
  <c r="D119" i="6"/>
  <c r="AH118" i="6"/>
  <c r="O118" i="6"/>
  <c r="N118" i="6"/>
  <c r="M118" i="6"/>
  <c r="K118" i="6"/>
  <c r="J118" i="6"/>
  <c r="E118" i="6"/>
  <c r="D118" i="6"/>
  <c r="AH117" i="6"/>
  <c r="O117" i="6"/>
  <c r="M117" i="6"/>
  <c r="N117" i="6" s="1"/>
  <c r="K117" i="6"/>
  <c r="J117" i="6"/>
  <c r="E117" i="6"/>
  <c r="D117" i="6"/>
  <c r="AH116" i="6"/>
  <c r="O116" i="6"/>
  <c r="M116" i="6"/>
  <c r="N116" i="6" s="1"/>
  <c r="K116" i="6"/>
  <c r="J116" i="6"/>
  <c r="E116" i="6"/>
  <c r="D116" i="6"/>
  <c r="AH115" i="6"/>
  <c r="O115" i="6"/>
  <c r="N115" i="6"/>
  <c r="M115" i="6"/>
  <c r="K115" i="6"/>
  <c r="J115" i="6"/>
  <c r="E115" i="6"/>
  <c r="D115" i="6"/>
  <c r="AH114" i="6"/>
  <c r="O114" i="6"/>
  <c r="M114" i="6"/>
  <c r="N114" i="6" s="1"/>
  <c r="K114" i="6"/>
  <c r="J114" i="6"/>
  <c r="E114" i="6"/>
  <c r="D114" i="6"/>
  <c r="AH113" i="6"/>
  <c r="O113" i="6"/>
  <c r="M113" i="6"/>
  <c r="N113" i="6" s="1"/>
  <c r="K113" i="6"/>
  <c r="J113" i="6"/>
  <c r="E113" i="6"/>
  <c r="D113" i="6"/>
  <c r="AH112" i="6"/>
  <c r="O112" i="6"/>
  <c r="M112" i="6"/>
  <c r="N112" i="6" s="1"/>
  <c r="K112" i="6"/>
  <c r="J112" i="6"/>
  <c r="E112" i="6"/>
  <c r="D112" i="6"/>
  <c r="AH111" i="6"/>
  <c r="O111" i="6"/>
  <c r="M111" i="6"/>
  <c r="N111" i="6" s="1"/>
  <c r="K111" i="6"/>
  <c r="J111" i="6"/>
  <c r="E111" i="6"/>
  <c r="D111" i="6"/>
  <c r="AH110" i="6"/>
  <c r="O110" i="6"/>
  <c r="N110" i="6"/>
  <c r="M110" i="6"/>
  <c r="K110" i="6"/>
  <c r="J110" i="6"/>
  <c r="E110" i="6"/>
  <c r="D110" i="6"/>
  <c r="AH109" i="6"/>
  <c r="O109" i="6"/>
  <c r="M109" i="6"/>
  <c r="N109" i="6" s="1"/>
  <c r="K109" i="6"/>
  <c r="J109" i="6"/>
  <c r="E109" i="6"/>
  <c r="D109" i="6"/>
  <c r="AH108" i="6"/>
  <c r="O108" i="6"/>
  <c r="M108" i="6"/>
  <c r="N108" i="6" s="1"/>
  <c r="K108" i="6"/>
  <c r="J108" i="6"/>
  <c r="E108" i="6"/>
  <c r="D108" i="6"/>
  <c r="AH107" i="6"/>
  <c r="O107" i="6"/>
  <c r="N107" i="6"/>
  <c r="M107" i="6"/>
  <c r="K107" i="6"/>
  <c r="J107" i="6"/>
  <c r="E107" i="6"/>
  <c r="D107" i="6"/>
  <c r="AH106" i="6"/>
  <c r="O106" i="6"/>
  <c r="M106" i="6"/>
  <c r="N106" i="6" s="1"/>
  <c r="K106" i="6"/>
  <c r="J106" i="6"/>
  <c r="E106" i="6"/>
  <c r="D106" i="6"/>
  <c r="AH105" i="6"/>
  <c r="O105" i="6"/>
  <c r="M105" i="6"/>
  <c r="N105" i="6" s="1"/>
  <c r="K105" i="6"/>
  <c r="J105" i="6"/>
  <c r="E105" i="6"/>
  <c r="D105" i="6"/>
  <c r="AH104" i="6"/>
  <c r="O104" i="6"/>
  <c r="M104" i="6"/>
  <c r="N104" i="6" s="1"/>
  <c r="K104" i="6"/>
  <c r="J104" i="6"/>
  <c r="E104" i="6"/>
  <c r="D104" i="6"/>
  <c r="AH103" i="6"/>
  <c r="O103" i="6"/>
  <c r="M103" i="6"/>
  <c r="N103" i="6" s="1"/>
  <c r="K103" i="6"/>
  <c r="J103" i="6"/>
  <c r="E103" i="6"/>
  <c r="D103" i="6"/>
  <c r="AH102" i="6"/>
  <c r="O102" i="6"/>
  <c r="N102" i="6"/>
  <c r="M102" i="6"/>
  <c r="K102" i="6"/>
  <c r="J102" i="6"/>
  <c r="E102" i="6"/>
  <c r="D102" i="6"/>
  <c r="AH101" i="6"/>
  <c r="O101" i="6"/>
  <c r="M101" i="6"/>
  <c r="N101" i="6" s="1"/>
  <c r="K101" i="6"/>
  <c r="J101" i="6"/>
  <c r="E101" i="6"/>
  <c r="D101" i="6"/>
  <c r="AH100" i="6"/>
  <c r="O100" i="6"/>
  <c r="M100" i="6"/>
  <c r="N100" i="6" s="1"/>
  <c r="K100" i="6"/>
  <c r="J100" i="6"/>
  <c r="E100" i="6"/>
  <c r="D100" i="6"/>
  <c r="AH99" i="6"/>
  <c r="O99" i="6"/>
  <c r="N99" i="6"/>
  <c r="M99" i="6"/>
  <c r="K99" i="6"/>
  <c r="J99" i="6"/>
  <c r="E99" i="6"/>
  <c r="D99" i="6"/>
  <c r="AH98" i="6"/>
  <c r="O98" i="6"/>
  <c r="N98" i="6"/>
  <c r="M98" i="6"/>
  <c r="K98" i="6"/>
  <c r="J98" i="6"/>
  <c r="E98" i="6"/>
  <c r="D98" i="6"/>
  <c r="AH97" i="6"/>
  <c r="O97" i="6"/>
  <c r="M97" i="6"/>
  <c r="N97" i="6" s="1"/>
  <c r="K97" i="6"/>
  <c r="J97" i="6"/>
  <c r="E97" i="6"/>
  <c r="D97" i="6"/>
  <c r="AH96" i="6"/>
  <c r="O96" i="6"/>
  <c r="M96" i="6"/>
  <c r="N96" i="6" s="1"/>
  <c r="K96" i="6"/>
  <c r="J96" i="6"/>
  <c r="E96" i="6"/>
  <c r="D96" i="6"/>
  <c r="AH95" i="6"/>
  <c r="O95" i="6"/>
  <c r="M95" i="6"/>
  <c r="N95" i="6" s="1"/>
  <c r="K95" i="6"/>
  <c r="J95" i="6"/>
  <c r="E95" i="6"/>
  <c r="D95" i="6"/>
  <c r="AH94" i="6"/>
  <c r="O94" i="6"/>
  <c r="N94" i="6"/>
  <c r="M94" i="6"/>
  <c r="K94" i="6"/>
  <c r="J94" i="6"/>
  <c r="E94" i="6"/>
  <c r="D94" i="6"/>
  <c r="AH93" i="6"/>
  <c r="O93" i="6"/>
  <c r="M93" i="6"/>
  <c r="N93" i="6" s="1"/>
  <c r="K93" i="6"/>
  <c r="J93" i="6"/>
  <c r="E93" i="6"/>
  <c r="D93" i="6"/>
  <c r="AH92" i="6"/>
  <c r="O92" i="6"/>
  <c r="M92" i="6"/>
  <c r="N92" i="6" s="1"/>
  <c r="K92" i="6"/>
  <c r="J92" i="6"/>
  <c r="E92" i="6"/>
  <c r="D92" i="6"/>
  <c r="AH91" i="6"/>
  <c r="O91" i="6"/>
  <c r="M91" i="6"/>
  <c r="N91" i="6" s="1"/>
  <c r="K91" i="6"/>
  <c r="J91" i="6"/>
  <c r="E91" i="6"/>
  <c r="D91" i="6"/>
  <c r="AH90" i="6"/>
  <c r="O90" i="6"/>
  <c r="N90" i="6"/>
  <c r="M90" i="6"/>
  <c r="K90" i="6"/>
  <c r="J90" i="6"/>
  <c r="E90" i="6"/>
  <c r="D90" i="6"/>
  <c r="AH89" i="6"/>
  <c r="O89" i="6"/>
  <c r="N89" i="6"/>
  <c r="M89" i="6"/>
  <c r="K89" i="6"/>
  <c r="J89" i="6"/>
  <c r="E89" i="6"/>
  <c r="D89" i="6"/>
  <c r="AH88" i="6"/>
  <c r="O88" i="6"/>
  <c r="N88" i="6"/>
  <c r="M88" i="6"/>
  <c r="K88" i="6"/>
  <c r="J88" i="6"/>
  <c r="E88" i="6"/>
  <c r="D88" i="6"/>
  <c r="AH87" i="6"/>
  <c r="O87" i="6"/>
  <c r="M87" i="6"/>
  <c r="N87" i="6" s="1"/>
  <c r="K87" i="6"/>
  <c r="J87" i="6"/>
  <c r="E87" i="6"/>
  <c r="D87" i="6"/>
  <c r="AH86" i="6"/>
  <c r="O86" i="6"/>
  <c r="N86" i="6"/>
  <c r="M86" i="6"/>
  <c r="K86" i="6"/>
  <c r="J86" i="6"/>
  <c r="E86" i="6"/>
  <c r="D86" i="6"/>
  <c r="AH85" i="6"/>
  <c r="O85" i="6"/>
  <c r="M85" i="6"/>
  <c r="N85" i="6" s="1"/>
  <c r="K85" i="6"/>
  <c r="J85" i="6"/>
  <c r="E85" i="6"/>
  <c r="D85" i="6"/>
  <c r="AH84" i="6"/>
  <c r="O84" i="6"/>
  <c r="M84" i="6"/>
  <c r="N84" i="6" s="1"/>
  <c r="K84" i="6"/>
  <c r="J84" i="6"/>
  <c r="E84" i="6"/>
  <c r="D84" i="6"/>
  <c r="AH83" i="6"/>
  <c r="O83" i="6"/>
  <c r="N83" i="6"/>
  <c r="M83" i="6"/>
  <c r="K83" i="6"/>
  <c r="J83" i="6"/>
  <c r="E83" i="6"/>
  <c r="D83" i="6"/>
  <c r="AH82" i="6"/>
  <c r="O82" i="6"/>
  <c r="M82" i="6"/>
  <c r="N82" i="6" s="1"/>
  <c r="K82" i="6"/>
  <c r="J82" i="6"/>
  <c r="E82" i="6"/>
  <c r="D82" i="6"/>
  <c r="AH81" i="6"/>
  <c r="O81" i="6"/>
  <c r="M81" i="6"/>
  <c r="N81" i="6" s="1"/>
  <c r="K81" i="6"/>
  <c r="J81" i="6"/>
  <c r="E81" i="6"/>
  <c r="D81" i="6"/>
  <c r="AH80" i="6"/>
  <c r="O80" i="6"/>
  <c r="M80" i="6"/>
  <c r="N80" i="6" s="1"/>
  <c r="K80" i="6"/>
  <c r="J80" i="6"/>
  <c r="E80" i="6"/>
  <c r="D80" i="6"/>
  <c r="AH79" i="6"/>
  <c r="O79" i="6"/>
  <c r="M79" i="6"/>
  <c r="N79" i="6" s="1"/>
  <c r="K79" i="6"/>
  <c r="J79" i="6"/>
  <c r="E79" i="6"/>
  <c r="D79" i="6"/>
  <c r="AH78" i="6"/>
  <c r="O78" i="6"/>
  <c r="N78" i="6"/>
  <c r="M78" i="6"/>
  <c r="K78" i="6"/>
  <c r="J78" i="6"/>
  <c r="E78" i="6"/>
  <c r="D78" i="6"/>
  <c r="AH77" i="6"/>
  <c r="O77" i="6"/>
  <c r="M77" i="6"/>
  <c r="N77" i="6" s="1"/>
  <c r="K77" i="6"/>
  <c r="J77" i="6"/>
  <c r="E77" i="6"/>
  <c r="D77" i="6"/>
  <c r="AH76" i="6"/>
  <c r="O76" i="6"/>
  <c r="M76" i="6"/>
  <c r="N76" i="6" s="1"/>
  <c r="K76" i="6"/>
  <c r="J76" i="6"/>
  <c r="E76" i="6"/>
  <c r="D76" i="6"/>
  <c r="AH75" i="6"/>
  <c r="O75" i="6"/>
  <c r="M75" i="6"/>
  <c r="N75" i="6" s="1"/>
  <c r="K75" i="6"/>
  <c r="J75" i="6"/>
  <c r="E75" i="6"/>
  <c r="D75" i="6"/>
  <c r="AH74" i="6"/>
  <c r="O74" i="6"/>
  <c r="M74" i="6"/>
  <c r="N74" i="6" s="1"/>
  <c r="K74" i="6"/>
  <c r="J74" i="6"/>
  <c r="E74" i="6"/>
  <c r="D74" i="6"/>
  <c r="AH73" i="6"/>
  <c r="O73" i="6"/>
  <c r="M73" i="6"/>
  <c r="N73" i="6" s="1"/>
  <c r="K73" i="6"/>
  <c r="J73" i="6"/>
  <c r="E73" i="6"/>
  <c r="D73" i="6"/>
  <c r="AH72" i="6"/>
  <c r="O72" i="6"/>
  <c r="M72" i="6"/>
  <c r="N72" i="6" s="1"/>
  <c r="K72" i="6"/>
  <c r="J72" i="6"/>
  <c r="E72" i="6"/>
  <c r="D72" i="6"/>
  <c r="AH71" i="6"/>
  <c r="O71" i="6"/>
  <c r="N71" i="6"/>
  <c r="M71" i="6"/>
  <c r="K71" i="6"/>
  <c r="J71" i="6"/>
  <c r="E71" i="6"/>
  <c r="D71" i="6"/>
  <c r="AH70" i="6"/>
  <c r="O70" i="6"/>
  <c r="M70" i="6"/>
  <c r="N70" i="6" s="1"/>
  <c r="K70" i="6"/>
  <c r="J70" i="6"/>
  <c r="E70" i="6"/>
  <c r="D70" i="6"/>
  <c r="AH69" i="6"/>
  <c r="O69" i="6"/>
  <c r="N69" i="6"/>
  <c r="M69" i="6"/>
  <c r="K69" i="6"/>
  <c r="J69" i="6"/>
  <c r="E69" i="6"/>
  <c r="D69" i="6"/>
  <c r="AH68" i="6"/>
  <c r="O68" i="6"/>
  <c r="M68" i="6"/>
  <c r="N68" i="6" s="1"/>
  <c r="K68" i="6"/>
  <c r="J68" i="6"/>
  <c r="E68" i="6"/>
  <c r="D68" i="6"/>
  <c r="AH67" i="6"/>
  <c r="O67" i="6"/>
  <c r="M67" i="6"/>
  <c r="N67" i="6" s="1"/>
  <c r="K67" i="6"/>
  <c r="J67" i="6"/>
  <c r="E67" i="6"/>
  <c r="D67" i="6"/>
  <c r="M66" i="6"/>
  <c r="N66" i="6" s="1"/>
  <c r="O66" i="6" s="1"/>
  <c r="K66" i="6"/>
  <c r="J66" i="6"/>
  <c r="E66" i="6"/>
  <c r="D66" i="6"/>
  <c r="M65" i="6"/>
  <c r="N65" i="6" s="1"/>
  <c r="O65" i="6" s="1"/>
  <c r="K65" i="6"/>
  <c r="AK31" i="6" s="1" a="1"/>
  <c r="AK31" i="6" s="1"/>
  <c r="J65" i="6"/>
  <c r="E65" i="6"/>
  <c r="D65" i="6"/>
  <c r="Y64" i="6"/>
  <c r="V64" i="6"/>
  <c r="R64" i="6"/>
  <c r="M64" i="6"/>
  <c r="N64" i="6" s="1"/>
  <c r="L64" i="6" a="1"/>
  <c r="L64" i="6" s="1"/>
  <c r="J64" i="6"/>
  <c r="H64" i="6"/>
  <c r="V148" i="6" s="1"/>
  <c r="D64" i="6"/>
  <c r="Y63" i="6"/>
  <c r="Z63" i="6" s="1"/>
  <c r="AA63" i="6" s="1"/>
  <c r="AD63" i="6" s="1"/>
  <c r="V63" i="6"/>
  <c r="W63" i="6" s="1"/>
  <c r="M63" i="6"/>
  <c r="R63" i="6" s="1"/>
  <c r="L63" i="6" a="1"/>
  <c r="L63" i="6" s="1"/>
  <c r="J63" i="6"/>
  <c r="H63" i="6"/>
  <c r="V147" i="6" s="1"/>
  <c r="D63" i="6"/>
  <c r="Y62" i="6"/>
  <c r="V62" i="6"/>
  <c r="M62" i="6"/>
  <c r="L62" i="6" a="1"/>
  <c r="L62" i="6" s="1"/>
  <c r="J62" i="6"/>
  <c r="H62" i="6"/>
  <c r="V146" i="6" s="1"/>
  <c r="D62" i="6"/>
  <c r="Y61" i="6"/>
  <c r="Z61" i="6" s="1"/>
  <c r="AC60" i="6" s="1"/>
  <c r="V61" i="6"/>
  <c r="M61" i="6"/>
  <c r="R61" i="6" s="1"/>
  <c r="L61" i="6" a="1"/>
  <c r="L61" i="6" s="1"/>
  <c r="J61" i="6"/>
  <c r="H61" i="6"/>
  <c r="V145" i="6" s="1"/>
  <c r="D61" i="6"/>
  <c r="Y60" i="6"/>
  <c r="Z60" i="6" s="1"/>
  <c r="V60" i="6"/>
  <c r="W60" i="6" s="1"/>
  <c r="M60" i="6"/>
  <c r="R60" i="6" s="1"/>
  <c r="L60" i="6" a="1"/>
  <c r="L60" i="6" s="1"/>
  <c r="J60" i="6"/>
  <c r="H60" i="6"/>
  <c r="D60" i="6"/>
  <c r="Y59" i="6"/>
  <c r="V59" i="6"/>
  <c r="R59" i="6"/>
  <c r="M59" i="6"/>
  <c r="N59" i="6" s="1"/>
  <c r="L59" i="6" a="1"/>
  <c r="L59" i="6" s="1"/>
  <c r="T59" i="6" s="1"/>
  <c r="J59" i="6"/>
  <c r="H59" i="6"/>
  <c r="V143" i="6" s="1"/>
  <c r="E59" i="6"/>
  <c r="D59" i="6"/>
  <c r="Y58" i="6"/>
  <c r="V58" i="6"/>
  <c r="M58" i="6"/>
  <c r="R58" i="6" s="1"/>
  <c r="L58" i="6" a="1"/>
  <c r="L58" i="6" s="1"/>
  <c r="J58" i="6"/>
  <c r="H58" i="6"/>
  <c r="V142" i="6" s="1"/>
  <c r="D58" i="6"/>
  <c r="E64" i="6" s="1"/>
  <c r="Y57" i="6"/>
  <c r="V57" i="6"/>
  <c r="R57" i="6"/>
  <c r="M57" i="6"/>
  <c r="L57" i="6" a="1"/>
  <c r="L57" i="6" s="1"/>
  <c r="T58" i="6" s="1"/>
  <c r="J57" i="6"/>
  <c r="H57" i="6"/>
  <c r="V141" i="6" s="1"/>
  <c r="D57" i="6"/>
  <c r="Y56" i="6"/>
  <c r="V56" i="6"/>
  <c r="R56" i="6"/>
  <c r="M56" i="6"/>
  <c r="L56" i="6" a="1"/>
  <c r="L56" i="6" s="1"/>
  <c r="J56" i="6"/>
  <c r="K62" i="6" s="1"/>
  <c r="H56" i="6"/>
  <c r="V140" i="6" s="1"/>
  <c r="D56" i="6"/>
  <c r="Y55" i="6"/>
  <c r="Z55" i="6" s="1"/>
  <c r="V55" i="6"/>
  <c r="N55" i="6"/>
  <c r="M55" i="6"/>
  <c r="R55" i="6" s="1"/>
  <c r="L55" i="6" a="1"/>
  <c r="L55" i="6" s="1"/>
  <c r="J55" i="6"/>
  <c r="K60" i="6" s="1"/>
  <c r="H55" i="6"/>
  <c r="V139" i="6" s="1"/>
  <c r="D55" i="6"/>
  <c r="Y54" i="6"/>
  <c r="V54" i="6"/>
  <c r="N54" i="6"/>
  <c r="M54" i="6"/>
  <c r="R54" i="6" s="1"/>
  <c r="L54" i="6" a="1"/>
  <c r="L54" i="6" s="1"/>
  <c r="J54" i="6"/>
  <c r="H54" i="6"/>
  <c r="V138" i="6" s="1"/>
  <c r="D54" i="6"/>
  <c r="Y53" i="6"/>
  <c r="V53" i="6"/>
  <c r="M53" i="6"/>
  <c r="R53" i="6" s="1"/>
  <c r="L53" i="6" a="1"/>
  <c r="L53" i="6" s="1"/>
  <c r="J53" i="6"/>
  <c r="K59" i="6" s="1"/>
  <c r="H53" i="6"/>
  <c r="D53" i="6"/>
  <c r="Y52" i="6"/>
  <c r="Z52" i="6" s="1"/>
  <c r="V52" i="6"/>
  <c r="N52" i="6"/>
  <c r="M52" i="6"/>
  <c r="R52" i="6" s="1"/>
  <c r="L52" i="6" a="1"/>
  <c r="L52" i="6" s="1"/>
  <c r="J52" i="6"/>
  <c r="H52" i="6"/>
  <c r="D52" i="6"/>
  <c r="AH51" i="6"/>
  <c r="AG51" i="6"/>
  <c r="Y51" i="6"/>
  <c r="V51" i="6"/>
  <c r="R51" i="6"/>
  <c r="M51" i="6"/>
  <c r="N51" i="6" s="1"/>
  <c r="L51" i="6" a="1"/>
  <c r="L51" i="6" s="1"/>
  <c r="J51" i="6"/>
  <c r="H51" i="6"/>
  <c r="E51" i="6"/>
  <c r="D51" i="6"/>
  <c r="E57" i="6" s="1"/>
  <c r="Y50" i="6"/>
  <c r="V50" i="6"/>
  <c r="M50" i="6"/>
  <c r="R50" i="6" s="1"/>
  <c r="L50" i="6" a="1"/>
  <c r="L50" i="6" s="1"/>
  <c r="J50" i="6"/>
  <c r="K56" i="6" s="1"/>
  <c r="H50" i="6"/>
  <c r="D50" i="6"/>
  <c r="Y49" i="6"/>
  <c r="V49" i="6"/>
  <c r="R49" i="6"/>
  <c r="M49" i="6"/>
  <c r="N49" i="6" s="1"/>
  <c r="L49" i="6" a="1"/>
  <c r="L49" i="6" s="1"/>
  <c r="J49" i="6"/>
  <c r="H49" i="6"/>
  <c r="V133" i="6" s="1"/>
  <c r="D49" i="6"/>
  <c r="Y48" i="6"/>
  <c r="V48" i="6"/>
  <c r="R48" i="6"/>
  <c r="M48" i="6"/>
  <c r="L48" i="6" a="1"/>
  <c r="L48" i="6" s="1"/>
  <c r="J48" i="6"/>
  <c r="H48" i="6"/>
  <c r="V132" i="6" s="1"/>
  <c r="D48" i="6"/>
  <c r="E54" i="6" s="1"/>
  <c r="Y47" i="6"/>
  <c r="V47" i="6"/>
  <c r="W47" i="6" s="1"/>
  <c r="R47" i="6"/>
  <c r="N47" i="6"/>
  <c r="M47" i="6"/>
  <c r="L47" i="6" a="1"/>
  <c r="L47" i="6" s="1"/>
  <c r="J47" i="6"/>
  <c r="K53" i="6" s="1"/>
  <c r="H47" i="6"/>
  <c r="V131" i="6" s="1"/>
  <c r="D47" i="6"/>
  <c r="AG46" i="6"/>
  <c r="AH46" i="6" s="1"/>
  <c r="Y46" i="6"/>
  <c r="V46" i="6"/>
  <c r="R46" i="6"/>
  <c r="M46" i="6"/>
  <c r="L46" i="6" a="1"/>
  <c r="L46" i="6" s="1"/>
  <c r="J46" i="6"/>
  <c r="H46" i="6"/>
  <c r="V130" i="6" s="1"/>
  <c r="D46" i="6"/>
  <c r="E52" i="6" s="1"/>
  <c r="Y45" i="6"/>
  <c r="V45" i="6"/>
  <c r="M45" i="6"/>
  <c r="N46" i="6" s="1"/>
  <c r="L45" i="6" a="1"/>
  <c r="L45" i="6" s="1"/>
  <c r="J45" i="6"/>
  <c r="K51" i="6" s="1"/>
  <c r="H45" i="6"/>
  <c r="V129" i="6" s="1"/>
  <c r="D45" i="6"/>
  <c r="E50" i="6" s="1"/>
  <c r="Y44" i="6"/>
  <c r="V44" i="6"/>
  <c r="M44" i="6"/>
  <c r="R44" i="6" s="1"/>
  <c r="L44" i="6"/>
  <c r="L44" i="6" a="1"/>
  <c r="J44" i="6"/>
  <c r="K50" i="6" s="1"/>
  <c r="H44" i="6"/>
  <c r="V128" i="6" s="1"/>
  <c r="D44" i="6"/>
  <c r="AH43" i="6"/>
  <c r="AG43" i="6"/>
  <c r="Y43" i="6"/>
  <c r="V43" i="6"/>
  <c r="W43" i="6" s="1"/>
  <c r="R43" i="6"/>
  <c r="M43" i="6"/>
  <c r="N43" i="6" s="1"/>
  <c r="L43" i="6" a="1"/>
  <c r="L43" i="6" s="1"/>
  <c r="K43" i="6"/>
  <c r="J43" i="6"/>
  <c r="H43" i="6"/>
  <c r="V127" i="6" s="1"/>
  <c r="D43" i="6"/>
  <c r="E49" i="6" s="1"/>
  <c r="Y42" i="6"/>
  <c r="V42" i="6"/>
  <c r="M42" i="6"/>
  <c r="R42" i="6" s="1"/>
  <c r="L42" i="6" a="1"/>
  <c r="L42" i="6" s="1"/>
  <c r="J42" i="6"/>
  <c r="H42" i="6"/>
  <c r="D42" i="6"/>
  <c r="E48" i="6" s="1"/>
  <c r="Y41" i="6"/>
  <c r="V41" i="6"/>
  <c r="W41" i="6" s="1"/>
  <c r="R41" i="6"/>
  <c r="N41" i="6"/>
  <c r="M41" i="6"/>
  <c r="N42" i="6" s="1"/>
  <c r="L41" i="6" a="1"/>
  <c r="L41" i="6" s="1"/>
  <c r="J41" i="6"/>
  <c r="H41" i="6"/>
  <c r="V125" i="6" s="1"/>
  <c r="D41" i="6"/>
  <c r="Y40" i="6"/>
  <c r="Z40" i="6" s="1"/>
  <c r="V40" i="6"/>
  <c r="W40" i="6" s="1"/>
  <c r="R40" i="6"/>
  <c r="M40" i="6"/>
  <c r="N40" i="6" s="1"/>
  <c r="L40" i="6" a="1"/>
  <c r="L40" i="6" s="1"/>
  <c r="J40" i="6"/>
  <c r="K45" i="6" s="1"/>
  <c r="H40" i="6"/>
  <c r="V124" i="6" s="1"/>
  <c r="E40" i="6"/>
  <c r="D40" i="6"/>
  <c r="E46" i="6" s="1"/>
  <c r="Y39" i="6"/>
  <c r="Z39" i="6" s="1"/>
  <c r="V39" i="6"/>
  <c r="R39" i="6"/>
  <c r="M39" i="6"/>
  <c r="L39" i="6" a="1"/>
  <c r="L39" i="6" s="1"/>
  <c r="J39" i="6"/>
  <c r="K44" i="6" s="1"/>
  <c r="H39" i="6"/>
  <c r="V123" i="6" s="1"/>
  <c r="D39" i="6"/>
  <c r="Y38" i="6"/>
  <c r="V38" i="6"/>
  <c r="M38" i="6"/>
  <c r="N39" i="6" s="1"/>
  <c r="L38" i="6" a="1"/>
  <c r="L38" i="6" s="1"/>
  <c r="J38" i="6"/>
  <c r="H38" i="6"/>
  <c r="V122" i="6" s="1"/>
  <c r="D38" i="6"/>
  <c r="Y37" i="6"/>
  <c r="V37" i="6"/>
  <c r="M37" i="6"/>
  <c r="R37" i="6" s="1"/>
  <c r="U37" i="6" s="1"/>
  <c r="L37" i="6" a="1"/>
  <c r="L37" i="6" s="1"/>
  <c r="J37" i="6"/>
  <c r="H37" i="6"/>
  <c r="D37" i="6"/>
  <c r="E43" i="6" s="1"/>
  <c r="AH36" i="6"/>
  <c r="AG36" i="6"/>
  <c r="Y36" i="6"/>
  <c r="V36" i="6"/>
  <c r="R36" i="6"/>
  <c r="U36" i="6" s="1"/>
  <c r="N36" i="6"/>
  <c r="M36" i="6"/>
  <c r="L36" i="6" a="1"/>
  <c r="L36" i="6" s="1"/>
  <c r="J36" i="6"/>
  <c r="K42" i="6" s="1"/>
  <c r="H36" i="6"/>
  <c r="V120" i="6" s="1"/>
  <c r="D36" i="6"/>
  <c r="Y35" i="6"/>
  <c r="V35" i="6"/>
  <c r="S35" i="6"/>
  <c r="R35" i="6"/>
  <c r="U35" i="6" s="1"/>
  <c r="M35" i="6"/>
  <c r="N35" i="6" s="1"/>
  <c r="L35" i="6"/>
  <c r="L35" i="6" a="1"/>
  <c r="J35" i="6"/>
  <c r="K40" i="6" s="1"/>
  <c r="H35" i="6"/>
  <c r="V119" i="6" s="1"/>
  <c r="D35" i="6"/>
  <c r="AG34" i="6"/>
  <c r="AH34" i="6" s="1"/>
  <c r="Y34" i="6"/>
  <c r="V34" i="6"/>
  <c r="R34" i="6"/>
  <c r="U34" i="6" s="1"/>
  <c r="N34" i="6"/>
  <c r="M34" i="6"/>
  <c r="L34" i="6" a="1"/>
  <c r="L34" i="6" s="1"/>
  <c r="J34" i="6"/>
  <c r="H34" i="6"/>
  <c r="V118" i="6" s="1"/>
  <c r="W118" i="6" s="1"/>
  <c r="D34" i="6"/>
  <c r="Y33" i="6"/>
  <c r="V33" i="6"/>
  <c r="W33" i="6" s="1"/>
  <c r="R33" i="6"/>
  <c r="U33" i="6" s="1"/>
  <c r="M33" i="6"/>
  <c r="N33" i="6" s="1"/>
  <c r="L33" i="6" a="1"/>
  <c r="L33" i="6" s="1"/>
  <c r="J33" i="6"/>
  <c r="K39" i="6" s="1"/>
  <c r="H33" i="6"/>
  <c r="V117" i="6" s="1"/>
  <c r="D33" i="6"/>
  <c r="AG32" i="6"/>
  <c r="AH32" i="6" s="1"/>
  <c r="Y32" i="6"/>
  <c r="V32" i="6"/>
  <c r="N32" i="6"/>
  <c r="M32" i="6"/>
  <c r="R32" i="6" s="1"/>
  <c r="U32" i="6" s="1"/>
  <c r="L32" i="6" a="1"/>
  <c r="L32" i="6" s="1"/>
  <c r="J32" i="6"/>
  <c r="H32" i="6"/>
  <c r="V116" i="6" s="1"/>
  <c r="D32" i="6"/>
  <c r="Y31" i="6"/>
  <c r="V31" i="6"/>
  <c r="Z31" i="6" s="1"/>
  <c r="AA31" i="6" s="1"/>
  <c r="AD31" i="6" s="1"/>
  <c r="U31" i="6"/>
  <c r="X31" i="6" s="1"/>
  <c r="R31" i="6"/>
  <c r="M31" i="6"/>
  <c r="L31" i="6" a="1"/>
  <c r="L31" i="6" s="1"/>
  <c r="H31" i="6"/>
  <c r="V115" i="6" s="1"/>
  <c r="I30" i="6"/>
  <c r="C30" i="6"/>
  <c r="AG50" i="6" s="1"/>
  <c r="AH50" i="6" s="1"/>
  <c r="AG29" i="6"/>
  <c r="I29" i="6"/>
  <c r="C29" i="6"/>
  <c r="AG49" i="6" s="1"/>
  <c r="AH49" i="6" s="1"/>
  <c r="I28" i="6"/>
  <c r="H28" i="6"/>
  <c r="V112" i="6" s="1"/>
  <c r="C28" i="6"/>
  <c r="AG27" i="6"/>
  <c r="AH27" i="6" s="1"/>
  <c r="I27" i="6"/>
  <c r="B15" i="6" s="1"/>
  <c r="H27" i="6"/>
  <c r="V111" i="6" s="1"/>
  <c r="C27" i="6"/>
  <c r="H26" i="6" s="1"/>
  <c r="V110" i="6" s="1"/>
  <c r="AG26" i="6"/>
  <c r="I26" i="6"/>
  <c r="C26" i="6"/>
  <c r="AH26" i="6" s="1"/>
  <c r="AG25" i="6"/>
  <c r="AH25" i="6" s="1"/>
  <c r="I25" i="6"/>
  <c r="H25" i="6"/>
  <c r="V109" i="6" s="1"/>
  <c r="C25" i="6"/>
  <c r="H24" i="6" s="1"/>
  <c r="V108" i="6" s="1"/>
  <c r="I24" i="6"/>
  <c r="B47" i="6" s="1"/>
  <c r="C24" i="6"/>
  <c r="H23" i="6"/>
  <c r="V107" i="6" s="1"/>
  <c r="AG22" i="6"/>
  <c r="C22" i="6"/>
  <c r="AG42" i="6" s="1"/>
  <c r="AH42" i="6" s="1"/>
  <c r="C21" i="6"/>
  <c r="AG41" i="6" s="1"/>
  <c r="AH41" i="6" s="1"/>
  <c r="C20" i="6"/>
  <c r="AG40" i="6" s="1"/>
  <c r="AH40" i="6" s="1"/>
  <c r="H19" i="6"/>
  <c r="V103" i="6" s="1"/>
  <c r="C19" i="6"/>
  <c r="AG39" i="6" s="1"/>
  <c r="AH39" i="6" s="1"/>
  <c r="C18" i="6"/>
  <c r="H17" i="6" s="1"/>
  <c r="V101" i="6" s="1"/>
  <c r="C17" i="6"/>
  <c r="AG37" i="6" s="1"/>
  <c r="AH37" i="6" s="1"/>
  <c r="H16" i="6"/>
  <c r="H15" i="6"/>
  <c r="C15" i="6"/>
  <c r="H14" i="6" s="1"/>
  <c r="C14" i="6"/>
  <c r="H13" i="6"/>
  <c r="C13" i="6"/>
  <c r="AG33" i="6" s="1"/>
  <c r="AH33" i="6" s="1"/>
  <c r="H12" i="6"/>
  <c r="C12" i="6"/>
  <c r="H11" i="6" s="1"/>
  <c r="C11" i="6"/>
  <c r="AG31" i="6" s="1"/>
  <c r="AH31" i="6" s="1"/>
  <c r="C10" i="6"/>
  <c r="H9" i="6" s="1"/>
  <c r="C8" i="6"/>
  <c r="H8" i="6" s="1"/>
  <c r="C7" i="6"/>
  <c r="C6" i="6"/>
  <c r="H6" i="6" s="1"/>
  <c r="C5" i="6"/>
  <c r="H4" i="6"/>
  <c r="C4" i="6"/>
  <c r="H3" i="6" s="1"/>
  <c r="C3" i="6"/>
  <c r="AG23" i="6" s="1"/>
  <c r="AH23" i="6" s="1"/>
  <c r="H2" i="6"/>
  <c r="AH385" i="5"/>
  <c r="O385" i="5"/>
  <c r="M385" i="5"/>
  <c r="N385" i="5" s="1"/>
  <c r="K385" i="5"/>
  <c r="J385" i="5"/>
  <c r="E385" i="5"/>
  <c r="D385" i="5"/>
  <c r="AH384" i="5"/>
  <c r="O384" i="5"/>
  <c r="M384" i="5"/>
  <c r="N384" i="5" s="1"/>
  <c r="K384" i="5"/>
  <c r="J384" i="5"/>
  <c r="E384" i="5"/>
  <c r="D384" i="5"/>
  <c r="AH383" i="5"/>
  <c r="O383" i="5"/>
  <c r="N383" i="5"/>
  <c r="M383" i="5"/>
  <c r="K383" i="5"/>
  <c r="J383" i="5"/>
  <c r="E383" i="5"/>
  <c r="D383" i="5"/>
  <c r="AH382" i="5"/>
  <c r="O382" i="5"/>
  <c r="M382" i="5"/>
  <c r="N382" i="5" s="1"/>
  <c r="K382" i="5"/>
  <c r="J382" i="5"/>
  <c r="E382" i="5"/>
  <c r="D382" i="5"/>
  <c r="AH381" i="5"/>
  <c r="O381" i="5"/>
  <c r="M381" i="5"/>
  <c r="N381" i="5" s="1"/>
  <c r="K381" i="5"/>
  <c r="J381" i="5"/>
  <c r="E381" i="5"/>
  <c r="D381" i="5"/>
  <c r="AH380" i="5"/>
  <c r="O380" i="5"/>
  <c r="N380" i="5"/>
  <c r="M380" i="5"/>
  <c r="K380" i="5"/>
  <c r="J380" i="5"/>
  <c r="E380" i="5"/>
  <c r="D380" i="5"/>
  <c r="AH379" i="5"/>
  <c r="O379" i="5"/>
  <c r="N379" i="5"/>
  <c r="M379" i="5"/>
  <c r="K379" i="5"/>
  <c r="J379" i="5"/>
  <c r="E379" i="5"/>
  <c r="D379" i="5"/>
  <c r="AH378" i="5"/>
  <c r="O378" i="5"/>
  <c r="M378" i="5"/>
  <c r="N378" i="5" s="1"/>
  <c r="K378" i="5"/>
  <c r="J378" i="5"/>
  <c r="E378" i="5"/>
  <c r="D378" i="5"/>
  <c r="AH377" i="5"/>
  <c r="O377" i="5"/>
  <c r="N377" i="5"/>
  <c r="M377" i="5"/>
  <c r="K377" i="5"/>
  <c r="J377" i="5"/>
  <c r="E377" i="5"/>
  <c r="D377" i="5"/>
  <c r="AH376" i="5"/>
  <c r="O376" i="5"/>
  <c r="N376" i="5"/>
  <c r="M376" i="5"/>
  <c r="K376" i="5"/>
  <c r="J376" i="5"/>
  <c r="E376" i="5"/>
  <c r="D376" i="5"/>
  <c r="AH375" i="5"/>
  <c r="O375" i="5"/>
  <c r="N375" i="5"/>
  <c r="M375" i="5"/>
  <c r="K375" i="5"/>
  <c r="J375" i="5"/>
  <c r="E375" i="5"/>
  <c r="D375" i="5"/>
  <c r="AH374" i="5"/>
  <c r="O374" i="5"/>
  <c r="M374" i="5"/>
  <c r="N374" i="5" s="1"/>
  <c r="K374" i="5"/>
  <c r="J374" i="5"/>
  <c r="E374" i="5"/>
  <c r="D374" i="5"/>
  <c r="AH373" i="5"/>
  <c r="O373" i="5"/>
  <c r="N373" i="5"/>
  <c r="M373" i="5"/>
  <c r="K373" i="5"/>
  <c r="J373" i="5"/>
  <c r="E373" i="5"/>
  <c r="D373" i="5"/>
  <c r="AH372" i="5"/>
  <c r="O372" i="5"/>
  <c r="N372" i="5"/>
  <c r="M372" i="5"/>
  <c r="K372" i="5"/>
  <c r="J372" i="5"/>
  <c r="E372" i="5"/>
  <c r="D372" i="5"/>
  <c r="AH371" i="5"/>
  <c r="O371" i="5"/>
  <c r="M371" i="5"/>
  <c r="N371" i="5" s="1"/>
  <c r="K371" i="5"/>
  <c r="J371" i="5"/>
  <c r="E371" i="5"/>
  <c r="D371" i="5"/>
  <c r="AH370" i="5"/>
  <c r="O370" i="5"/>
  <c r="M370" i="5"/>
  <c r="N370" i="5" s="1"/>
  <c r="K370" i="5"/>
  <c r="J370" i="5"/>
  <c r="E370" i="5"/>
  <c r="D370" i="5"/>
  <c r="AH369" i="5"/>
  <c r="O369" i="5"/>
  <c r="M369" i="5"/>
  <c r="N369" i="5" s="1"/>
  <c r="K369" i="5"/>
  <c r="J369" i="5"/>
  <c r="E369" i="5"/>
  <c r="D369" i="5"/>
  <c r="AH368" i="5"/>
  <c r="O368" i="5"/>
  <c r="N368" i="5"/>
  <c r="M368" i="5"/>
  <c r="K368" i="5"/>
  <c r="J368" i="5"/>
  <c r="E368" i="5"/>
  <c r="D368" i="5"/>
  <c r="AH367" i="5"/>
  <c r="O367" i="5"/>
  <c r="N367" i="5"/>
  <c r="M367" i="5"/>
  <c r="K367" i="5"/>
  <c r="J367" i="5"/>
  <c r="E367" i="5"/>
  <c r="D367" i="5"/>
  <c r="AH366" i="5"/>
  <c r="O366" i="5"/>
  <c r="M366" i="5"/>
  <c r="N366" i="5" s="1"/>
  <c r="K366" i="5"/>
  <c r="J366" i="5"/>
  <c r="E366" i="5"/>
  <c r="D366" i="5"/>
  <c r="AH365" i="5"/>
  <c r="O365" i="5"/>
  <c r="N365" i="5"/>
  <c r="M365" i="5"/>
  <c r="K365" i="5"/>
  <c r="J365" i="5"/>
  <c r="E365" i="5"/>
  <c r="D365" i="5"/>
  <c r="AH364" i="5"/>
  <c r="O364" i="5"/>
  <c r="N364" i="5"/>
  <c r="M364" i="5"/>
  <c r="K364" i="5"/>
  <c r="J364" i="5"/>
  <c r="E364" i="5"/>
  <c r="D364" i="5"/>
  <c r="AH363" i="5"/>
  <c r="O363" i="5"/>
  <c r="M363" i="5"/>
  <c r="N363" i="5" s="1"/>
  <c r="K363" i="5"/>
  <c r="J363" i="5"/>
  <c r="E363" i="5"/>
  <c r="D363" i="5"/>
  <c r="AH362" i="5"/>
  <c r="O362" i="5"/>
  <c r="M362" i="5"/>
  <c r="N362" i="5" s="1"/>
  <c r="K362" i="5"/>
  <c r="J362" i="5"/>
  <c r="E362" i="5"/>
  <c r="D362" i="5"/>
  <c r="AH361" i="5"/>
  <c r="O361" i="5"/>
  <c r="M361" i="5"/>
  <c r="N361" i="5" s="1"/>
  <c r="K361" i="5"/>
  <c r="J361" i="5"/>
  <c r="E361" i="5"/>
  <c r="D361" i="5"/>
  <c r="AH360" i="5"/>
  <c r="O360" i="5"/>
  <c r="N360" i="5"/>
  <c r="M360" i="5"/>
  <c r="K360" i="5"/>
  <c r="J360" i="5"/>
  <c r="E360" i="5"/>
  <c r="D360" i="5"/>
  <c r="AH359" i="5"/>
  <c r="O359" i="5"/>
  <c r="N359" i="5"/>
  <c r="M359" i="5"/>
  <c r="K359" i="5"/>
  <c r="J359" i="5"/>
  <c r="E359" i="5"/>
  <c r="D359" i="5"/>
  <c r="AH358" i="5"/>
  <c r="O358" i="5"/>
  <c r="M358" i="5"/>
  <c r="N358" i="5" s="1"/>
  <c r="K358" i="5"/>
  <c r="J358" i="5"/>
  <c r="E358" i="5"/>
  <c r="D358" i="5"/>
  <c r="AH357" i="5"/>
  <c r="O357" i="5"/>
  <c r="N357" i="5"/>
  <c r="M357" i="5"/>
  <c r="K357" i="5"/>
  <c r="J357" i="5"/>
  <c r="E357" i="5"/>
  <c r="D357" i="5"/>
  <c r="AH356" i="5"/>
  <c r="O356" i="5"/>
  <c r="N356" i="5"/>
  <c r="M356" i="5"/>
  <c r="K356" i="5"/>
  <c r="J356" i="5"/>
  <c r="E356" i="5"/>
  <c r="D356" i="5"/>
  <c r="AH355" i="5"/>
  <c r="O355" i="5"/>
  <c r="M355" i="5"/>
  <c r="N355" i="5" s="1"/>
  <c r="K355" i="5"/>
  <c r="J355" i="5"/>
  <c r="E355" i="5"/>
  <c r="D355" i="5"/>
  <c r="AH354" i="5"/>
  <c r="O354" i="5"/>
  <c r="M354" i="5"/>
  <c r="N354" i="5" s="1"/>
  <c r="K354" i="5"/>
  <c r="J354" i="5"/>
  <c r="E354" i="5"/>
  <c r="D354" i="5"/>
  <c r="AH353" i="5"/>
  <c r="O353" i="5"/>
  <c r="M353" i="5"/>
  <c r="N353" i="5" s="1"/>
  <c r="K353" i="5"/>
  <c r="J353" i="5"/>
  <c r="E353" i="5"/>
  <c r="D353" i="5"/>
  <c r="AH352" i="5"/>
  <c r="O352" i="5"/>
  <c r="N352" i="5"/>
  <c r="M352" i="5"/>
  <c r="K352" i="5"/>
  <c r="J352" i="5"/>
  <c r="E352" i="5"/>
  <c r="D352" i="5"/>
  <c r="AH351" i="5"/>
  <c r="O351" i="5"/>
  <c r="N351" i="5"/>
  <c r="M351" i="5"/>
  <c r="K351" i="5"/>
  <c r="J351" i="5"/>
  <c r="E351" i="5"/>
  <c r="D351" i="5"/>
  <c r="AH350" i="5"/>
  <c r="O350" i="5"/>
  <c r="M350" i="5"/>
  <c r="N350" i="5" s="1"/>
  <c r="K350" i="5"/>
  <c r="J350" i="5"/>
  <c r="E350" i="5"/>
  <c r="D350" i="5"/>
  <c r="AH349" i="5"/>
  <c r="O349" i="5"/>
  <c r="N349" i="5"/>
  <c r="M349" i="5"/>
  <c r="K349" i="5"/>
  <c r="J349" i="5"/>
  <c r="E349" i="5"/>
  <c r="D349" i="5"/>
  <c r="AH348" i="5"/>
  <c r="O348" i="5"/>
  <c r="N348" i="5"/>
  <c r="M348" i="5"/>
  <c r="K348" i="5"/>
  <c r="J348" i="5"/>
  <c r="E348" i="5"/>
  <c r="D348" i="5"/>
  <c r="AH347" i="5"/>
  <c r="O347" i="5"/>
  <c r="M347" i="5"/>
  <c r="N347" i="5" s="1"/>
  <c r="K347" i="5"/>
  <c r="J347" i="5"/>
  <c r="E347" i="5"/>
  <c r="D347" i="5"/>
  <c r="AH346" i="5"/>
  <c r="O346" i="5"/>
  <c r="M346" i="5"/>
  <c r="N346" i="5" s="1"/>
  <c r="K346" i="5"/>
  <c r="J346" i="5"/>
  <c r="E346" i="5"/>
  <c r="D346" i="5"/>
  <c r="AH345" i="5"/>
  <c r="O345" i="5"/>
  <c r="M345" i="5"/>
  <c r="N345" i="5" s="1"/>
  <c r="K345" i="5"/>
  <c r="J345" i="5"/>
  <c r="E345" i="5"/>
  <c r="D345" i="5"/>
  <c r="AH344" i="5"/>
  <c r="O344" i="5"/>
  <c r="N344" i="5"/>
  <c r="M344" i="5"/>
  <c r="K344" i="5"/>
  <c r="J344" i="5"/>
  <c r="E344" i="5"/>
  <c r="D344" i="5"/>
  <c r="AH343" i="5"/>
  <c r="O343" i="5"/>
  <c r="N343" i="5"/>
  <c r="M343" i="5"/>
  <c r="K343" i="5"/>
  <c r="J343" i="5"/>
  <c r="E343" i="5"/>
  <c r="D343" i="5"/>
  <c r="AH342" i="5"/>
  <c r="O342" i="5"/>
  <c r="N342" i="5"/>
  <c r="M342" i="5"/>
  <c r="K342" i="5"/>
  <c r="J342" i="5"/>
  <c r="E342" i="5"/>
  <c r="D342" i="5"/>
  <c r="AH341" i="5"/>
  <c r="O341" i="5"/>
  <c r="N341" i="5"/>
  <c r="M341" i="5"/>
  <c r="K341" i="5"/>
  <c r="J341" i="5"/>
  <c r="E341" i="5"/>
  <c r="D341" i="5"/>
  <c r="AH340" i="5"/>
  <c r="O340" i="5"/>
  <c r="M340" i="5"/>
  <c r="N340" i="5" s="1"/>
  <c r="K340" i="5"/>
  <c r="J340" i="5"/>
  <c r="E340" i="5"/>
  <c r="D340" i="5"/>
  <c r="AH339" i="5"/>
  <c r="O339" i="5"/>
  <c r="M339" i="5"/>
  <c r="N339" i="5" s="1"/>
  <c r="K339" i="5"/>
  <c r="J339" i="5"/>
  <c r="E339" i="5"/>
  <c r="D339" i="5"/>
  <c r="AH338" i="5"/>
  <c r="O338" i="5"/>
  <c r="M338" i="5"/>
  <c r="N338" i="5" s="1"/>
  <c r="K338" i="5"/>
  <c r="J338" i="5"/>
  <c r="E338" i="5"/>
  <c r="D338" i="5"/>
  <c r="AH337" i="5"/>
  <c r="O337" i="5"/>
  <c r="M337" i="5"/>
  <c r="N337" i="5" s="1"/>
  <c r="K337" i="5"/>
  <c r="J337" i="5"/>
  <c r="E337" i="5"/>
  <c r="D337" i="5"/>
  <c r="AH336" i="5"/>
  <c r="O336" i="5"/>
  <c r="M336" i="5"/>
  <c r="N336" i="5" s="1"/>
  <c r="K336" i="5"/>
  <c r="J336" i="5"/>
  <c r="E336" i="5"/>
  <c r="D336" i="5"/>
  <c r="AH335" i="5"/>
  <c r="O335" i="5"/>
  <c r="N335" i="5"/>
  <c r="M335" i="5"/>
  <c r="K335" i="5"/>
  <c r="J335" i="5"/>
  <c r="E335" i="5"/>
  <c r="D335" i="5"/>
  <c r="AH334" i="5"/>
  <c r="O334" i="5"/>
  <c r="M334" i="5"/>
  <c r="N334" i="5" s="1"/>
  <c r="K334" i="5"/>
  <c r="J334" i="5"/>
  <c r="E334" i="5"/>
  <c r="D334" i="5"/>
  <c r="AH333" i="5"/>
  <c r="O333" i="5"/>
  <c r="M333" i="5"/>
  <c r="N333" i="5" s="1"/>
  <c r="K333" i="5"/>
  <c r="J333" i="5"/>
  <c r="E333" i="5"/>
  <c r="D333" i="5"/>
  <c r="AH332" i="5"/>
  <c r="O332" i="5"/>
  <c r="N332" i="5"/>
  <c r="M332" i="5"/>
  <c r="K332" i="5"/>
  <c r="J332" i="5"/>
  <c r="E332" i="5"/>
  <c r="D332" i="5"/>
  <c r="AH331" i="5"/>
  <c r="O331" i="5"/>
  <c r="N331" i="5"/>
  <c r="M331" i="5"/>
  <c r="K331" i="5"/>
  <c r="J331" i="5"/>
  <c r="E331" i="5"/>
  <c r="D331" i="5"/>
  <c r="AH330" i="5"/>
  <c r="O330" i="5"/>
  <c r="N330" i="5"/>
  <c r="M330" i="5"/>
  <c r="K330" i="5"/>
  <c r="J330" i="5"/>
  <c r="E330" i="5"/>
  <c r="D330" i="5"/>
  <c r="AH329" i="5"/>
  <c r="O329" i="5"/>
  <c r="M329" i="5"/>
  <c r="N329" i="5" s="1"/>
  <c r="K329" i="5"/>
  <c r="J329" i="5"/>
  <c r="E329" i="5"/>
  <c r="D329" i="5"/>
  <c r="AH328" i="5"/>
  <c r="O328" i="5"/>
  <c r="M328" i="5"/>
  <c r="N328" i="5" s="1"/>
  <c r="K328" i="5"/>
  <c r="J328" i="5"/>
  <c r="E328" i="5"/>
  <c r="D328" i="5"/>
  <c r="AH327" i="5"/>
  <c r="O327" i="5"/>
  <c r="M327" i="5"/>
  <c r="N327" i="5" s="1"/>
  <c r="K327" i="5"/>
  <c r="J327" i="5"/>
  <c r="E327" i="5"/>
  <c r="D327" i="5"/>
  <c r="AH326" i="5"/>
  <c r="O326" i="5"/>
  <c r="N326" i="5"/>
  <c r="M326" i="5"/>
  <c r="K326" i="5"/>
  <c r="J326" i="5"/>
  <c r="E326" i="5"/>
  <c r="D326" i="5"/>
  <c r="AH325" i="5"/>
  <c r="O325" i="5"/>
  <c r="M325" i="5"/>
  <c r="N325" i="5" s="1"/>
  <c r="K325" i="5"/>
  <c r="J325" i="5"/>
  <c r="E325" i="5"/>
  <c r="D325" i="5"/>
  <c r="AH324" i="5"/>
  <c r="O324" i="5"/>
  <c r="N324" i="5"/>
  <c r="M324" i="5"/>
  <c r="K324" i="5"/>
  <c r="J324" i="5"/>
  <c r="E324" i="5"/>
  <c r="D324" i="5"/>
  <c r="AH323" i="5"/>
  <c r="O323" i="5"/>
  <c r="N323" i="5"/>
  <c r="M323" i="5"/>
  <c r="K323" i="5"/>
  <c r="J323" i="5"/>
  <c r="E323" i="5"/>
  <c r="D323" i="5"/>
  <c r="AH322" i="5"/>
  <c r="O322" i="5"/>
  <c r="N322" i="5"/>
  <c r="M322" i="5"/>
  <c r="K322" i="5"/>
  <c r="J322" i="5"/>
  <c r="E322" i="5"/>
  <c r="D322" i="5"/>
  <c r="AH321" i="5"/>
  <c r="O321" i="5"/>
  <c r="M321" i="5"/>
  <c r="N321" i="5" s="1"/>
  <c r="K321" i="5"/>
  <c r="J321" i="5"/>
  <c r="E321" i="5"/>
  <c r="D321" i="5"/>
  <c r="AH320" i="5"/>
  <c r="O320" i="5"/>
  <c r="M320" i="5"/>
  <c r="N320" i="5" s="1"/>
  <c r="K320" i="5"/>
  <c r="J320" i="5"/>
  <c r="E320" i="5"/>
  <c r="D320" i="5"/>
  <c r="AH319" i="5"/>
  <c r="O319" i="5"/>
  <c r="M319" i="5"/>
  <c r="N319" i="5" s="1"/>
  <c r="K319" i="5"/>
  <c r="J319" i="5"/>
  <c r="E319" i="5"/>
  <c r="D319" i="5"/>
  <c r="AH318" i="5"/>
  <c r="O318" i="5"/>
  <c r="N318" i="5"/>
  <c r="M318" i="5"/>
  <c r="K318" i="5"/>
  <c r="J318" i="5"/>
  <c r="E318" i="5"/>
  <c r="D318" i="5"/>
  <c r="AH317" i="5"/>
  <c r="O317" i="5"/>
  <c r="M317" i="5"/>
  <c r="N317" i="5" s="1"/>
  <c r="K317" i="5"/>
  <c r="J317" i="5"/>
  <c r="E317" i="5"/>
  <c r="D317" i="5"/>
  <c r="AH316" i="5"/>
  <c r="O316" i="5"/>
  <c r="N316" i="5"/>
  <c r="M316" i="5"/>
  <c r="K316" i="5"/>
  <c r="J316" i="5"/>
  <c r="E316" i="5"/>
  <c r="D316" i="5"/>
  <c r="AH315" i="5"/>
  <c r="O315" i="5"/>
  <c r="N315" i="5"/>
  <c r="M315" i="5"/>
  <c r="K315" i="5"/>
  <c r="J315" i="5"/>
  <c r="E315" i="5"/>
  <c r="D315" i="5"/>
  <c r="AH314" i="5"/>
  <c r="O314" i="5"/>
  <c r="N314" i="5"/>
  <c r="M314" i="5"/>
  <c r="K314" i="5"/>
  <c r="J314" i="5"/>
  <c r="E314" i="5"/>
  <c r="D314" i="5"/>
  <c r="AH313" i="5"/>
  <c r="O313" i="5"/>
  <c r="M313" i="5"/>
  <c r="N313" i="5" s="1"/>
  <c r="K313" i="5"/>
  <c r="J313" i="5"/>
  <c r="E313" i="5"/>
  <c r="D313" i="5"/>
  <c r="AH312" i="5"/>
  <c r="O312" i="5"/>
  <c r="M312" i="5"/>
  <c r="N312" i="5" s="1"/>
  <c r="K312" i="5"/>
  <c r="J312" i="5"/>
  <c r="E312" i="5"/>
  <c r="D312" i="5"/>
  <c r="AH311" i="5"/>
  <c r="O311" i="5"/>
  <c r="M311" i="5"/>
  <c r="N311" i="5" s="1"/>
  <c r="K311" i="5"/>
  <c r="J311" i="5"/>
  <c r="E311" i="5"/>
  <c r="D311" i="5"/>
  <c r="AH310" i="5"/>
  <c r="O310" i="5"/>
  <c r="N310" i="5"/>
  <c r="M310" i="5"/>
  <c r="K310" i="5"/>
  <c r="J310" i="5"/>
  <c r="E310" i="5"/>
  <c r="D310" i="5"/>
  <c r="AH309" i="5"/>
  <c r="O309" i="5"/>
  <c r="M309" i="5"/>
  <c r="N309" i="5" s="1"/>
  <c r="K309" i="5"/>
  <c r="J309" i="5"/>
  <c r="E309" i="5"/>
  <c r="D309" i="5"/>
  <c r="AH308" i="5"/>
  <c r="O308" i="5"/>
  <c r="N308" i="5"/>
  <c r="M308" i="5"/>
  <c r="K308" i="5"/>
  <c r="J308" i="5"/>
  <c r="E308" i="5"/>
  <c r="D308" i="5"/>
  <c r="AH307" i="5"/>
  <c r="O307" i="5"/>
  <c r="N307" i="5"/>
  <c r="M307" i="5"/>
  <c r="K307" i="5"/>
  <c r="J307" i="5"/>
  <c r="E307" i="5"/>
  <c r="D307" i="5"/>
  <c r="AH306" i="5"/>
  <c r="O306" i="5"/>
  <c r="N306" i="5"/>
  <c r="M306" i="5"/>
  <c r="K306" i="5"/>
  <c r="J306" i="5"/>
  <c r="E306" i="5"/>
  <c r="D306" i="5"/>
  <c r="AH305" i="5"/>
  <c r="O305" i="5"/>
  <c r="M305" i="5"/>
  <c r="N305" i="5" s="1"/>
  <c r="K305" i="5"/>
  <c r="J305" i="5"/>
  <c r="E305" i="5"/>
  <c r="D305" i="5"/>
  <c r="AH304" i="5"/>
  <c r="O304" i="5"/>
  <c r="N304" i="5"/>
  <c r="M304" i="5"/>
  <c r="K304" i="5"/>
  <c r="J304" i="5"/>
  <c r="E304" i="5"/>
  <c r="D304" i="5"/>
  <c r="AH303" i="5"/>
  <c r="O303" i="5"/>
  <c r="M303" i="5"/>
  <c r="N303" i="5" s="1"/>
  <c r="K303" i="5"/>
  <c r="J303" i="5"/>
  <c r="E303" i="5"/>
  <c r="D303" i="5"/>
  <c r="AH302" i="5"/>
  <c r="O302" i="5"/>
  <c r="N302" i="5"/>
  <c r="M302" i="5"/>
  <c r="K302" i="5"/>
  <c r="J302" i="5"/>
  <c r="E302" i="5"/>
  <c r="D302" i="5"/>
  <c r="AH301" i="5"/>
  <c r="O301" i="5"/>
  <c r="M301" i="5"/>
  <c r="N301" i="5" s="1"/>
  <c r="K301" i="5"/>
  <c r="J301" i="5"/>
  <c r="E301" i="5"/>
  <c r="D301" i="5"/>
  <c r="AH300" i="5"/>
  <c r="O300" i="5"/>
  <c r="N300" i="5"/>
  <c r="M300" i="5"/>
  <c r="K300" i="5"/>
  <c r="J300" i="5"/>
  <c r="E300" i="5"/>
  <c r="D300" i="5"/>
  <c r="AH299" i="5"/>
  <c r="O299" i="5"/>
  <c r="N299" i="5"/>
  <c r="M299" i="5"/>
  <c r="K299" i="5"/>
  <c r="J299" i="5"/>
  <c r="E299" i="5"/>
  <c r="D299" i="5"/>
  <c r="AH298" i="5"/>
  <c r="O298" i="5"/>
  <c r="N298" i="5"/>
  <c r="M298" i="5"/>
  <c r="K298" i="5"/>
  <c r="J298" i="5"/>
  <c r="E298" i="5"/>
  <c r="D298" i="5"/>
  <c r="AH297" i="5"/>
  <c r="O297" i="5"/>
  <c r="M297" i="5"/>
  <c r="N297" i="5" s="1"/>
  <c r="K297" i="5"/>
  <c r="J297" i="5"/>
  <c r="E297" i="5"/>
  <c r="D297" i="5"/>
  <c r="AH296" i="5"/>
  <c r="O296" i="5"/>
  <c r="M296" i="5"/>
  <c r="N296" i="5" s="1"/>
  <c r="K296" i="5"/>
  <c r="J296" i="5"/>
  <c r="E296" i="5"/>
  <c r="D296" i="5"/>
  <c r="AH295" i="5"/>
  <c r="O295" i="5"/>
  <c r="N295" i="5"/>
  <c r="M295" i="5"/>
  <c r="K295" i="5"/>
  <c r="J295" i="5"/>
  <c r="E295" i="5"/>
  <c r="D295" i="5"/>
  <c r="AH294" i="5"/>
  <c r="O294" i="5"/>
  <c r="M294" i="5"/>
  <c r="N294" i="5" s="1"/>
  <c r="K294" i="5"/>
  <c r="J294" i="5"/>
  <c r="E294" i="5"/>
  <c r="D294" i="5"/>
  <c r="AH293" i="5"/>
  <c r="O293" i="5"/>
  <c r="M293" i="5"/>
  <c r="N293" i="5" s="1"/>
  <c r="K293" i="5"/>
  <c r="J293" i="5"/>
  <c r="E293" i="5"/>
  <c r="D293" i="5"/>
  <c r="AH292" i="5"/>
  <c r="O292" i="5"/>
  <c r="N292" i="5"/>
  <c r="M292" i="5"/>
  <c r="K292" i="5"/>
  <c r="J292" i="5"/>
  <c r="E292" i="5"/>
  <c r="D292" i="5"/>
  <c r="AH291" i="5"/>
  <c r="O291" i="5"/>
  <c r="M291" i="5"/>
  <c r="N291" i="5" s="1"/>
  <c r="K291" i="5"/>
  <c r="J291" i="5"/>
  <c r="E291" i="5"/>
  <c r="D291" i="5"/>
  <c r="AH290" i="5"/>
  <c r="O290" i="5"/>
  <c r="M290" i="5"/>
  <c r="N290" i="5" s="1"/>
  <c r="K290" i="5"/>
  <c r="J290" i="5"/>
  <c r="E290" i="5"/>
  <c r="D290" i="5"/>
  <c r="AH289" i="5"/>
  <c r="O289" i="5"/>
  <c r="M289" i="5"/>
  <c r="N289" i="5" s="1"/>
  <c r="K289" i="5"/>
  <c r="J289" i="5"/>
  <c r="E289" i="5"/>
  <c r="D289" i="5"/>
  <c r="AH288" i="5"/>
  <c r="O288" i="5"/>
  <c r="N288" i="5"/>
  <c r="M288" i="5"/>
  <c r="K288" i="5"/>
  <c r="J288" i="5"/>
  <c r="E288" i="5"/>
  <c r="D288" i="5"/>
  <c r="AH287" i="5"/>
  <c r="O287" i="5"/>
  <c r="N287" i="5"/>
  <c r="M287" i="5"/>
  <c r="K287" i="5"/>
  <c r="J287" i="5"/>
  <c r="E287" i="5"/>
  <c r="D287" i="5"/>
  <c r="AH286" i="5"/>
  <c r="O286" i="5"/>
  <c r="M286" i="5"/>
  <c r="N286" i="5" s="1"/>
  <c r="K286" i="5"/>
  <c r="J286" i="5"/>
  <c r="E286" i="5"/>
  <c r="D286" i="5"/>
  <c r="AH285" i="5"/>
  <c r="O285" i="5"/>
  <c r="M285" i="5"/>
  <c r="N285" i="5" s="1"/>
  <c r="K285" i="5"/>
  <c r="J285" i="5"/>
  <c r="E285" i="5"/>
  <c r="D285" i="5"/>
  <c r="AH284" i="5"/>
  <c r="O284" i="5"/>
  <c r="N284" i="5"/>
  <c r="M284" i="5"/>
  <c r="K284" i="5"/>
  <c r="J284" i="5"/>
  <c r="E284" i="5"/>
  <c r="D284" i="5"/>
  <c r="AH283" i="5"/>
  <c r="O283" i="5"/>
  <c r="M283" i="5"/>
  <c r="N283" i="5" s="1"/>
  <c r="K283" i="5"/>
  <c r="J283" i="5"/>
  <c r="E283" i="5"/>
  <c r="D283" i="5"/>
  <c r="AH282" i="5"/>
  <c r="O282" i="5"/>
  <c r="M282" i="5"/>
  <c r="N282" i="5" s="1"/>
  <c r="K282" i="5"/>
  <c r="J282" i="5"/>
  <c r="E282" i="5"/>
  <c r="D282" i="5"/>
  <c r="AH281" i="5"/>
  <c r="O281" i="5"/>
  <c r="M281" i="5"/>
  <c r="N281" i="5" s="1"/>
  <c r="K281" i="5"/>
  <c r="J281" i="5"/>
  <c r="E281" i="5"/>
  <c r="D281" i="5"/>
  <c r="AH280" i="5"/>
  <c r="O280" i="5"/>
  <c r="N280" i="5"/>
  <c r="M280" i="5"/>
  <c r="K280" i="5"/>
  <c r="J280" i="5"/>
  <c r="E280" i="5"/>
  <c r="D280" i="5"/>
  <c r="AH279" i="5"/>
  <c r="O279" i="5"/>
  <c r="M279" i="5"/>
  <c r="N279" i="5" s="1"/>
  <c r="K279" i="5"/>
  <c r="J279" i="5"/>
  <c r="E279" i="5"/>
  <c r="D279" i="5"/>
  <c r="AH278" i="5"/>
  <c r="O278" i="5"/>
  <c r="M278" i="5"/>
  <c r="N278" i="5" s="1"/>
  <c r="K278" i="5"/>
  <c r="J278" i="5"/>
  <c r="E278" i="5"/>
  <c r="D278" i="5"/>
  <c r="AH277" i="5"/>
  <c r="O277" i="5"/>
  <c r="M277" i="5"/>
  <c r="N277" i="5" s="1"/>
  <c r="K277" i="5"/>
  <c r="J277" i="5"/>
  <c r="E277" i="5"/>
  <c r="D277" i="5"/>
  <c r="AH276" i="5"/>
  <c r="O276" i="5"/>
  <c r="N276" i="5"/>
  <c r="M276" i="5"/>
  <c r="K276" i="5"/>
  <c r="J276" i="5"/>
  <c r="E276" i="5"/>
  <c r="D276" i="5"/>
  <c r="AH275" i="5"/>
  <c r="O275" i="5"/>
  <c r="M275" i="5"/>
  <c r="N275" i="5" s="1"/>
  <c r="K275" i="5"/>
  <c r="J275" i="5"/>
  <c r="E275" i="5"/>
  <c r="D275" i="5"/>
  <c r="AH274" i="5"/>
  <c r="O274" i="5"/>
  <c r="M274" i="5"/>
  <c r="N274" i="5" s="1"/>
  <c r="K274" i="5"/>
  <c r="J274" i="5"/>
  <c r="E274" i="5"/>
  <c r="D274" i="5"/>
  <c r="AH273" i="5"/>
  <c r="O273" i="5"/>
  <c r="M273" i="5"/>
  <c r="N273" i="5" s="1"/>
  <c r="K273" i="5"/>
  <c r="J273" i="5"/>
  <c r="E273" i="5"/>
  <c r="D273" i="5"/>
  <c r="AH272" i="5"/>
  <c r="O272" i="5"/>
  <c r="N272" i="5"/>
  <c r="M272" i="5"/>
  <c r="K272" i="5"/>
  <c r="J272" i="5"/>
  <c r="E272" i="5"/>
  <c r="D272" i="5"/>
  <c r="AH271" i="5"/>
  <c r="O271" i="5"/>
  <c r="N271" i="5"/>
  <c r="M271" i="5"/>
  <c r="K271" i="5"/>
  <c r="J271" i="5"/>
  <c r="E271" i="5"/>
  <c r="D271" i="5"/>
  <c r="AH270" i="5"/>
  <c r="O270" i="5"/>
  <c r="M270" i="5"/>
  <c r="N270" i="5" s="1"/>
  <c r="K270" i="5"/>
  <c r="J270" i="5"/>
  <c r="E270" i="5"/>
  <c r="D270" i="5"/>
  <c r="AH269" i="5"/>
  <c r="O269" i="5"/>
  <c r="M269" i="5"/>
  <c r="N269" i="5" s="1"/>
  <c r="K269" i="5"/>
  <c r="J269" i="5"/>
  <c r="E269" i="5"/>
  <c r="D269" i="5"/>
  <c r="AH268" i="5"/>
  <c r="O268" i="5"/>
  <c r="M268" i="5"/>
  <c r="N268" i="5" s="1"/>
  <c r="K268" i="5"/>
  <c r="J268" i="5"/>
  <c r="E268" i="5"/>
  <c r="D268" i="5"/>
  <c r="AH267" i="5"/>
  <c r="O267" i="5"/>
  <c r="M267" i="5"/>
  <c r="N267" i="5" s="1"/>
  <c r="K267" i="5"/>
  <c r="J267" i="5"/>
  <c r="E267" i="5"/>
  <c r="D267" i="5"/>
  <c r="AH266" i="5"/>
  <c r="O266" i="5"/>
  <c r="M266" i="5"/>
  <c r="N266" i="5" s="1"/>
  <c r="K266" i="5"/>
  <c r="J266" i="5"/>
  <c r="E266" i="5"/>
  <c r="D266" i="5"/>
  <c r="AH265" i="5"/>
  <c r="O265" i="5"/>
  <c r="M265" i="5"/>
  <c r="N265" i="5" s="1"/>
  <c r="K265" i="5"/>
  <c r="J265" i="5"/>
  <c r="E265" i="5"/>
  <c r="D265" i="5"/>
  <c r="AH264" i="5"/>
  <c r="O264" i="5"/>
  <c r="N264" i="5"/>
  <c r="M264" i="5"/>
  <c r="K264" i="5"/>
  <c r="J264" i="5"/>
  <c r="E264" i="5"/>
  <c r="D264" i="5"/>
  <c r="AH263" i="5"/>
  <c r="O263" i="5"/>
  <c r="N263" i="5"/>
  <c r="M263" i="5"/>
  <c r="K263" i="5"/>
  <c r="J263" i="5"/>
  <c r="E263" i="5"/>
  <c r="D263" i="5"/>
  <c r="AH262" i="5"/>
  <c r="O262" i="5"/>
  <c r="N262" i="5"/>
  <c r="M262" i="5"/>
  <c r="K262" i="5"/>
  <c r="J262" i="5"/>
  <c r="E262" i="5"/>
  <c r="D262" i="5"/>
  <c r="AH261" i="5"/>
  <c r="O261" i="5"/>
  <c r="M261" i="5"/>
  <c r="N261" i="5" s="1"/>
  <c r="K261" i="5"/>
  <c r="J261" i="5"/>
  <c r="E261" i="5"/>
  <c r="D261" i="5"/>
  <c r="AH260" i="5"/>
  <c r="O260" i="5"/>
  <c r="N260" i="5"/>
  <c r="M260" i="5"/>
  <c r="K260" i="5"/>
  <c r="J260" i="5"/>
  <c r="E260" i="5"/>
  <c r="D260" i="5"/>
  <c r="AH259" i="5"/>
  <c r="O259" i="5"/>
  <c r="M259" i="5"/>
  <c r="N259" i="5" s="1"/>
  <c r="K259" i="5"/>
  <c r="J259" i="5"/>
  <c r="E259" i="5"/>
  <c r="D259" i="5"/>
  <c r="AH258" i="5"/>
  <c r="O258" i="5"/>
  <c r="M258" i="5"/>
  <c r="N258" i="5" s="1"/>
  <c r="K258" i="5"/>
  <c r="J258" i="5"/>
  <c r="E258" i="5"/>
  <c r="D258" i="5"/>
  <c r="AH257" i="5"/>
  <c r="O257" i="5"/>
  <c r="M257" i="5"/>
  <c r="N257" i="5" s="1"/>
  <c r="K257" i="5"/>
  <c r="J257" i="5"/>
  <c r="E257" i="5"/>
  <c r="D257" i="5"/>
  <c r="AH256" i="5"/>
  <c r="O256" i="5"/>
  <c r="N256" i="5"/>
  <c r="M256" i="5"/>
  <c r="K256" i="5"/>
  <c r="J256" i="5"/>
  <c r="E256" i="5"/>
  <c r="D256" i="5"/>
  <c r="AH255" i="5"/>
  <c r="O255" i="5"/>
  <c r="M255" i="5"/>
  <c r="N255" i="5" s="1"/>
  <c r="K255" i="5"/>
  <c r="J255" i="5"/>
  <c r="E255" i="5"/>
  <c r="D255" i="5"/>
  <c r="AH254" i="5"/>
  <c r="O254" i="5"/>
  <c r="N254" i="5"/>
  <c r="M254" i="5"/>
  <c r="K254" i="5"/>
  <c r="J254" i="5"/>
  <c r="E254" i="5"/>
  <c r="D254" i="5"/>
  <c r="AH253" i="5"/>
  <c r="O253" i="5"/>
  <c r="M253" i="5"/>
  <c r="N253" i="5" s="1"/>
  <c r="K253" i="5"/>
  <c r="J253" i="5"/>
  <c r="E253" i="5"/>
  <c r="D253" i="5"/>
  <c r="AH252" i="5"/>
  <c r="O252" i="5"/>
  <c r="N252" i="5"/>
  <c r="M252" i="5"/>
  <c r="K252" i="5"/>
  <c r="J252" i="5"/>
  <c r="E252" i="5"/>
  <c r="D252" i="5"/>
  <c r="AH251" i="5"/>
  <c r="O251" i="5"/>
  <c r="M251" i="5"/>
  <c r="N251" i="5" s="1"/>
  <c r="K251" i="5"/>
  <c r="J251" i="5"/>
  <c r="E251" i="5"/>
  <c r="D251" i="5"/>
  <c r="AH250" i="5"/>
  <c r="O250" i="5"/>
  <c r="M250" i="5"/>
  <c r="N250" i="5" s="1"/>
  <c r="K250" i="5"/>
  <c r="J250" i="5"/>
  <c r="E250" i="5"/>
  <c r="D250" i="5"/>
  <c r="AH249" i="5"/>
  <c r="O249" i="5"/>
  <c r="N249" i="5"/>
  <c r="M249" i="5"/>
  <c r="K249" i="5"/>
  <c r="J249" i="5"/>
  <c r="E249" i="5"/>
  <c r="D249" i="5"/>
  <c r="AH248" i="5"/>
  <c r="O248" i="5"/>
  <c r="N248" i="5"/>
  <c r="M248" i="5"/>
  <c r="K248" i="5"/>
  <c r="J248" i="5"/>
  <c r="E248" i="5"/>
  <c r="D248" i="5"/>
  <c r="AH247" i="5"/>
  <c r="O247" i="5"/>
  <c r="M247" i="5"/>
  <c r="N247" i="5" s="1"/>
  <c r="K247" i="5"/>
  <c r="J247" i="5"/>
  <c r="E247" i="5"/>
  <c r="D247" i="5"/>
  <c r="AH246" i="5"/>
  <c r="O246" i="5"/>
  <c r="M246" i="5"/>
  <c r="N246" i="5" s="1"/>
  <c r="K246" i="5"/>
  <c r="J246" i="5"/>
  <c r="E246" i="5"/>
  <c r="D246" i="5"/>
  <c r="AH245" i="5"/>
  <c r="O245" i="5"/>
  <c r="M245" i="5"/>
  <c r="N245" i="5" s="1"/>
  <c r="K245" i="5"/>
  <c r="J245" i="5"/>
  <c r="E245" i="5"/>
  <c r="D245" i="5"/>
  <c r="AH244" i="5"/>
  <c r="O244" i="5"/>
  <c r="M244" i="5"/>
  <c r="N244" i="5" s="1"/>
  <c r="K244" i="5"/>
  <c r="J244" i="5"/>
  <c r="E244" i="5"/>
  <c r="D244" i="5"/>
  <c r="AH243" i="5"/>
  <c r="O243" i="5"/>
  <c r="M243" i="5"/>
  <c r="N243" i="5" s="1"/>
  <c r="K243" i="5"/>
  <c r="J243" i="5"/>
  <c r="E243" i="5"/>
  <c r="D243" i="5"/>
  <c r="AH242" i="5"/>
  <c r="O242" i="5"/>
  <c r="M242" i="5"/>
  <c r="N242" i="5" s="1"/>
  <c r="K242" i="5"/>
  <c r="J242" i="5"/>
  <c r="E242" i="5"/>
  <c r="D242" i="5"/>
  <c r="AH241" i="5"/>
  <c r="O241" i="5"/>
  <c r="N241" i="5"/>
  <c r="M241" i="5"/>
  <c r="K241" i="5"/>
  <c r="J241" i="5"/>
  <c r="E241" i="5"/>
  <c r="D241" i="5"/>
  <c r="AH240" i="5"/>
  <c r="O240" i="5"/>
  <c r="N240" i="5"/>
  <c r="M240" i="5"/>
  <c r="K240" i="5"/>
  <c r="J240" i="5"/>
  <c r="E240" i="5"/>
  <c r="D240" i="5"/>
  <c r="AH239" i="5"/>
  <c r="O239" i="5"/>
  <c r="M239" i="5"/>
  <c r="N239" i="5" s="1"/>
  <c r="K239" i="5"/>
  <c r="J239" i="5"/>
  <c r="E239" i="5"/>
  <c r="D239" i="5"/>
  <c r="AH238" i="5"/>
  <c r="O238" i="5"/>
  <c r="M238" i="5"/>
  <c r="N238" i="5" s="1"/>
  <c r="K238" i="5"/>
  <c r="J238" i="5"/>
  <c r="E238" i="5"/>
  <c r="D238" i="5"/>
  <c r="AH237" i="5"/>
  <c r="O237" i="5"/>
  <c r="N237" i="5"/>
  <c r="M237" i="5"/>
  <c r="K237" i="5"/>
  <c r="J237" i="5"/>
  <c r="E237" i="5"/>
  <c r="D237" i="5"/>
  <c r="AH236" i="5"/>
  <c r="O236" i="5"/>
  <c r="M236" i="5"/>
  <c r="N236" i="5" s="1"/>
  <c r="K236" i="5"/>
  <c r="J236" i="5"/>
  <c r="E236" i="5"/>
  <c r="D236" i="5"/>
  <c r="AH235" i="5"/>
  <c r="O235" i="5"/>
  <c r="M235" i="5"/>
  <c r="N235" i="5" s="1"/>
  <c r="K235" i="5"/>
  <c r="J235" i="5"/>
  <c r="E235" i="5"/>
  <c r="D235" i="5"/>
  <c r="AH234" i="5"/>
  <c r="O234" i="5"/>
  <c r="M234" i="5"/>
  <c r="N234" i="5" s="1"/>
  <c r="K234" i="5"/>
  <c r="J234" i="5"/>
  <c r="E234" i="5"/>
  <c r="D234" i="5"/>
  <c r="AH233" i="5"/>
  <c r="O233" i="5"/>
  <c r="N233" i="5"/>
  <c r="M233" i="5"/>
  <c r="K233" i="5"/>
  <c r="J233" i="5"/>
  <c r="E233" i="5"/>
  <c r="D233" i="5"/>
  <c r="AH232" i="5"/>
  <c r="O232" i="5"/>
  <c r="M232" i="5"/>
  <c r="N232" i="5" s="1"/>
  <c r="K232" i="5"/>
  <c r="J232" i="5"/>
  <c r="E232" i="5"/>
  <c r="D232" i="5"/>
  <c r="AH231" i="5"/>
  <c r="O231" i="5"/>
  <c r="N231" i="5"/>
  <c r="M231" i="5"/>
  <c r="K231" i="5"/>
  <c r="J231" i="5"/>
  <c r="E231" i="5"/>
  <c r="D231" i="5"/>
  <c r="AH230" i="5"/>
  <c r="O230" i="5"/>
  <c r="N230" i="5"/>
  <c r="M230" i="5"/>
  <c r="K230" i="5"/>
  <c r="J230" i="5"/>
  <c r="E230" i="5"/>
  <c r="D230" i="5"/>
  <c r="AH229" i="5"/>
  <c r="O229" i="5"/>
  <c r="N229" i="5"/>
  <c r="M229" i="5"/>
  <c r="K229" i="5"/>
  <c r="J229" i="5"/>
  <c r="E229" i="5"/>
  <c r="D229" i="5"/>
  <c r="AH228" i="5"/>
  <c r="O228" i="5"/>
  <c r="M228" i="5"/>
  <c r="N228" i="5" s="1"/>
  <c r="K228" i="5"/>
  <c r="J228" i="5"/>
  <c r="E228" i="5"/>
  <c r="D228" i="5"/>
  <c r="AH227" i="5"/>
  <c r="O227" i="5"/>
  <c r="N227" i="5"/>
  <c r="M227" i="5"/>
  <c r="K227" i="5"/>
  <c r="J227" i="5"/>
  <c r="E227" i="5"/>
  <c r="D227" i="5"/>
  <c r="AH226" i="5"/>
  <c r="O226" i="5"/>
  <c r="M226" i="5"/>
  <c r="N226" i="5" s="1"/>
  <c r="K226" i="5"/>
  <c r="J226" i="5"/>
  <c r="E226" i="5"/>
  <c r="D226" i="5"/>
  <c r="AH225" i="5"/>
  <c r="O225" i="5"/>
  <c r="N225" i="5"/>
  <c r="M225" i="5"/>
  <c r="K225" i="5"/>
  <c r="J225" i="5"/>
  <c r="E225" i="5"/>
  <c r="D225" i="5"/>
  <c r="AH224" i="5"/>
  <c r="O224" i="5"/>
  <c r="N224" i="5"/>
  <c r="M224" i="5"/>
  <c r="K224" i="5"/>
  <c r="J224" i="5"/>
  <c r="E224" i="5"/>
  <c r="D224" i="5"/>
  <c r="AH223" i="5"/>
  <c r="O223" i="5"/>
  <c r="N223" i="5"/>
  <c r="M223" i="5"/>
  <c r="K223" i="5"/>
  <c r="J223" i="5"/>
  <c r="E223" i="5"/>
  <c r="D223" i="5"/>
  <c r="AH222" i="5"/>
  <c r="O222" i="5"/>
  <c r="N222" i="5"/>
  <c r="M222" i="5"/>
  <c r="K222" i="5"/>
  <c r="J222" i="5"/>
  <c r="E222" i="5"/>
  <c r="D222" i="5"/>
  <c r="AH221" i="5"/>
  <c r="O221" i="5"/>
  <c r="N221" i="5"/>
  <c r="M221" i="5"/>
  <c r="K221" i="5"/>
  <c r="J221" i="5"/>
  <c r="E221" i="5"/>
  <c r="D221" i="5"/>
  <c r="AH220" i="5"/>
  <c r="O220" i="5"/>
  <c r="M220" i="5"/>
  <c r="N220" i="5" s="1"/>
  <c r="K220" i="5"/>
  <c r="J220" i="5"/>
  <c r="E220" i="5"/>
  <c r="D220" i="5"/>
  <c r="AH219" i="5"/>
  <c r="O219" i="5"/>
  <c r="N219" i="5"/>
  <c r="M219" i="5"/>
  <c r="K219" i="5"/>
  <c r="J219" i="5"/>
  <c r="E219" i="5"/>
  <c r="D219" i="5"/>
  <c r="AH218" i="5"/>
  <c r="O218" i="5"/>
  <c r="M218" i="5"/>
  <c r="N218" i="5" s="1"/>
  <c r="K218" i="5"/>
  <c r="J218" i="5"/>
  <c r="E218" i="5"/>
  <c r="D218" i="5"/>
  <c r="AH217" i="5"/>
  <c r="O217" i="5"/>
  <c r="N217" i="5"/>
  <c r="M217" i="5"/>
  <c r="K217" i="5"/>
  <c r="J217" i="5"/>
  <c r="E217" i="5"/>
  <c r="D217" i="5"/>
  <c r="AH216" i="5"/>
  <c r="O216" i="5"/>
  <c r="N216" i="5"/>
  <c r="M216" i="5"/>
  <c r="K216" i="5"/>
  <c r="J216" i="5"/>
  <c r="E216" i="5"/>
  <c r="D216" i="5"/>
  <c r="AH215" i="5"/>
  <c r="O215" i="5"/>
  <c r="N215" i="5"/>
  <c r="M215" i="5"/>
  <c r="K215" i="5"/>
  <c r="J215" i="5"/>
  <c r="E215" i="5"/>
  <c r="D215" i="5"/>
  <c r="AH214" i="5"/>
  <c r="O214" i="5"/>
  <c r="N214" i="5"/>
  <c r="M214" i="5"/>
  <c r="K214" i="5"/>
  <c r="J214" i="5"/>
  <c r="E214" i="5"/>
  <c r="D214" i="5"/>
  <c r="AH213" i="5"/>
  <c r="O213" i="5"/>
  <c r="N213" i="5"/>
  <c r="M213" i="5"/>
  <c r="K213" i="5"/>
  <c r="J213" i="5"/>
  <c r="E213" i="5"/>
  <c r="D213" i="5"/>
  <c r="AH212" i="5"/>
  <c r="O212" i="5"/>
  <c r="M212" i="5"/>
  <c r="N212" i="5" s="1"/>
  <c r="K212" i="5"/>
  <c r="J212" i="5"/>
  <c r="E212" i="5"/>
  <c r="D212" i="5"/>
  <c r="AH211" i="5"/>
  <c r="O211" i="5"/>
  <c r="N211" i="5"/>
  <c r="M211" i="5"/>
  <c r="K211" i="5"/>
  <c r="J211" i="5"/>
  <c r="E211" i="5"/>
  <c r="D211" i="5"/>
  <c r="AH210" i="5"/>
  <c r="O210" i="5"/>
  <c r="M210" i="5"/>
  <c r="N210" i="5" s="1"/>
  <c r="K210" i="5"/>
  <c r="J210" i="5"/>
  <c r="E210" i="5"/>
  <c r="D210" i="5"/>
  <c r="AH209" i="5"/>
  <c r="O209" i="5"/>
  <c r="N209" i="5"/>
  <c r="M209" i="5"/>
  <c r="K209" i="5"/>
  <c r="J209" i="5"/>
  <c r="E209" i="5"/>
  <c r="D209" i="5"/>
  <c r="AH208" i="5"/>
  <c r="O208" i="5"/>
  <c r="M208" i="5"/>
  <c r="N208" i="5" s="1"/>
  <c r="K208" i="5"/>
  <c r="J208" i="5"/>
  <c r="E208" i="5"/>
  <c r="D208" i="5"/>
  <c r="AH207" i="5"/>
  <c r="O207" i="5"/>
  <c r="M207" i="5"/>
  <c r="N207" i="5" s="1"/>
  <c r="K207" i="5"/>
  <c r="J207" i="5"/>
  <c r="E207" i="5"/>
  <c r="D207" i="5"/>
  <c r="AH206" i="5"/>
  <c r="O206" i="5"/>
  <c r="M206" i="5"/>
  <c r="N206" i="5" s="1"/>
  <c r="K206" i="5"/>
  <c r="J206" i="5"/>
  <c r="E206" i="5"/>
  <c r="D206" i="5"/>
  <c r="AH205" i="5"/>
  <c r="O205" i="5"/>
  <c r="M205" i="5"/>
  <c r="N205" i="5" s="1"/>
  <c r="K205" i="5"/>
  <c r="J205" i="5"/>
  <c r="E205" i="5"/>
  <c r="D205" i="5"/>
  <c r="AH204" i="5"/>
  <c r="O204" i="5"/>
  <c r="M204" i="5"/>
  <c r="N204" i="5" s="1"/>
  <c r="K204" i="5"/>
  <c r="J204" i="5"/>
  <c r="E204" i="5"/>
  <c r="D204" i="5"/>
  <c r="AH203" i="5"/>
  <c r="O203" i="5"/>
  <c r="M203" i="5"/>
  <c r="N203" i="5" s="1"/>
  <c r="K203" i="5"/>
  <c r="J203" i="5"/>
  <c r="E203" i="5"/>
  <c r="D203" i="5"/>
  <c r="AH202" i="5"/>
  <c r="O202" i="5"/>
  <c r="M202" i="5"/>
  <c r="N202" i="5" s="1"/>
  <c r="K202" i="5"/>
  <c r="J202" i="5"/>
  <c r="E202" i="5"/>
  <c r="D202" i="5"/>
  <c r="AH201" i="5"/>
  <c r="O201" i="5"/>
  <c r="N201" i="5"/>
  <c r="M201" i="5"/>
  <c r="K201" i="5"/>
  <c r="J201" i="5"/>
  <c r="E201" i="5"/>
  <c r="D201" i="5"/>
  <c r="AH200" i="5"/>
  <c r="O200" i="5"/>
  <c r="M200" i="5"/>
  <c r="N200" i="5" s="1"/>
  <c r="K200" i="5"/>
  <c r="J200" i="5"/>
  <c r="E200" i="5"/>
  <c r="D200" i="5"/>
  <c r="AH199" i="5"/>
  <c r="O199" i="5"/>
  <c r="M199" i="5"/>
  <c r="N199" i="5" s="1"/>
  <c r="K199" i="5"/>
  <c r="J199" i="5"/>
  <c r="E199" i="5"/>
  <c r="D199" i="5"/>
  <c r="AH198" i="5"/>
  <c r="O198" i="5"/>
  <c r="M198" i="5"/>
  <c r="N198" i="5" s="1"/>
  <c r="K198" i="5"/>
  <c r="J198" i="5"/>
  <c r="E198" i="5"/>
  <c r="D198" i="5"/>
  <c r="AH197" i="5"/>
  <c r="O197" i="5"/>
  <c r="M197" i="5"/>
  <c r="N197" i="5" s="1"/>
  <c r="K197" i="5"/>
  <c r="J197" i="5"/>
  <c r="E197" i="5"/>
  <c r="D197" i="5"/>
  <c r="AH196" i="5"/>
  <c r="O196" i="5"/>
  <c r="N196" i="5"/>
  <c r="M196" i="5"/>
  <c r="K196" i="5"/>
  <c r="J196" i="5"/>
  <c r="E196" i="5"/>
  <c r="D196" i="5"/>
  <c r="AH195" i="5"/>
  <c r="O195" i="5"/>
  <c r="M195" i="5"/>
  <c r="N195" i="5" s="1"/>
  <c r="K195" i="5"/>
  <c r="J195" i="5"/>
  <c r="E195" i="5"/>
  <c r="D195" i="5"/>
  <c r="AH194" i="5"/>
  <c r="O194" i="5"/>
  <c r="M194" i="5"/>
  <c r="N194" i="5" s="1"/>
  <c r="K194" i="5"/>
  <c r="J194" i="5"/>
  <c r="E194" i="5"/>
  <c r="D194" i="5"/>
  <c r="AH193" i="5"/>
  <c r="O193" i="5"/>
  <c r="N193" i="5"/>
  <c r="M193" i="5"/>
  <c r="K193" i="5"/>
  <c r="J193" i="5"/>
  <c r="E193" i="5"/>
  <c r="D193" i="5"/>
  <c r="AH192" i="5"/>
  <c r="O192" i="5"/>
  <c r="N192" i="5"/>
  <c r="M192" i="5"/>
  <c r="K192" i="5"/>
  <c r="J192" i="5"/>
  <c r="E192" i="5"/>
  <c r="D192" i="5"/>
  <c r="AH191" i="5"/>
  <c r="O191" i="5"/>
  <c r="N191" i="5"/>
  <c r="M191" i="5"/>
  <c r="K191" i="5"/>
  <c r="J191" i="5"/>
  <c r="E191" i="5"/>
  <c r="D191" i="5"/>
  <c r="AH190" i="5"/>
  <c r="O190" i="5"/>
  <c r="M190" i="5"/>
  <c r="N190" i="5" s="1"/>
  <c r="K190" i="5"/>
  <c r="J190" i="5"/>
  <c r="E190" i="5"/>
  <c r="D190" i="5"/>
  <c r="AH189" i="5"/>
  <c r="O189" i="5"/>
  <c r="M189" i="5"/>
  <c r="N189" i="5" s="1"/>
  <c r="K189" i="5"/>
  <c r="J189" i="5"/>
  <c r="E189" i="5"/>
  <c r="D189" i="5"/>
  <c r="AH188" i="5"/>
  <c r="O188" i="5"/>
  <c r="M188" i="5"/>
  <c r="N188" i="5" s="1"/>
  <c r="K188" i="5"/>
  <c r="J188" i="5"/>
  <c r="E188" i="5"/>
  <c r="D188" i="5"/>
  <c r="AH187" i="5"/>
  <c r="O187" i="5"/>
  <c r="M187" i="5"/>
  <c r="N187" i="5" s="1"/>
  <c r="K187" i="5"/>
  <c r="J187" i="5"/>
  <c r="E187" i="5"/>
  <c r="D187" i="5"/>
  <c r="AH186" i="5"/>
  <c r="O186" i="5"/>
  <c r="N186" i="5"/>
  <c r="M186" i="5"/>
  <c r="K186" i="5"/>
  <c r="J186" i="5"/>
  <c r="E186" i="5"/>
  <c r="D186" i="5"/>
  <c r="AH185" i="5"/>
  <c r="O185" i="5"/>
  <c r="N185" i="5"/>
  <c r="M185" i="5"/>
  <c r="K185" i="5"/>
  <c r="J185" i="5"/>
  <c r="E185" i="5"/>
  <c r="D185" i="5"/>
  <c r="AH184" i="5"/>
  <c r="O184" i="5"/>
  <c r="M184" i="5"/>
  <c r="N184" i="5" s="1"/>
  <c r="K184" i="5"/>
  <c r="J184" i="5"/>
  <c r="E184" i="5"/>
  <c r="D184" i="5"/>
  <c r="AH183" i="5"/>
  <c r="O183" i="5"/>
  <c r="N183" i="5"/>
  <c r="M183" i="5"/>
  <c r="K183" i="5"/>
  <c r="J183" i="5"/>
  <c r="E183" i="5"/>
  <c r="D183" i="5"/>
  <c r="AH182" i="5"/>
  <c r="O182" i="5"/>
  <c r="M182" i="5"/>
  <c r="N182" i="5" s="1"/>
  <c r="K182" i="5"/>
  <c r="J182" i="5"/>
  <c r="E182" i="5"/>
  <c r="D182" i="5"/>
  <c r="AH181" i="5"/>
  <c r="O181" i="5"/>
  <c r="M181" i="5"/>
  <c r="N181" i="5" s="1"/>
  <c r="K181" i="5"/>
  <c r="J181" i="5"/>
  <c r="E181" i="5"/>
  <c r="D181" i="5"/>
  <c r="AH180" i="5"/>
  <c r="O180" i="5"/>
  <c r="N180" i="5"/>
  <c r="M180" i="5"/>
  <c r="K180" i="5"/>
  <c r="J180" i="5"/>
  <c r="E180" i="5"/>
  <c r="D180" i="5"/>
  <c r="AH179" i="5"/>
  <c r="O179" i="5"/>
  <c r="N179" i="5"/>
  <c r="M179" i="5"/>
  <c r="K179" i="5"/>
  <c r="J179" i="5"/>
  <c r="E179" i="5"/>
  <c r="D179" i="5"/>
  <c r="AH178" i="5"/>
  <c r="O178" i="5"/>
  <c r="N178" i="5"/>
  <c r="M178" i="5"/>
  <c r="K178" i="5"/>
  <c r="J178" i="5"/>
  <c r="E178" i="5"/>
  <c r="D178" i="5"/>
  <c r="AH177" i="5"/>
  <c r="O177" i="5"/>
  <c r="N177" i="5"/>
  <c r="M177" i="5"/>
  <c r="K177" i="5"/>
  <c r="J177" i="5"/>
  <c r="E177" i="5"/>
  <c r="D177" i="5"/>
  <c r="AH176" i="5"/>
  <c r="O176" i="5"/>
  <c r="M176" i="5"/>
  <c r="N176" i="5" s="1"/>
  <c r="K176" i="5"/>
  <c r="J176" i="5"/>
  <c r="E176" i="5"/>
  <c r="D176" i="5"/>
  <c r="AH175" i="5"/>
  <c r="O175" i="5"/>
  <c r="N175" i="5"/>
  <c r="M175" i="5"/>
  <c r="K175" i="5"/>
  <c r="J175" i="5"/>
  <c r="E175" i="5"/>
  <c r="D175" i="5"/>
  <c r="AH174" i="5"/>
  <c r="O174" i="5"/>
  <c r="M174" i="5"/>
  <c r="N174" i="5" s="1"/>
  <c r="K174" i="5"/>
  <c r="J174" i="5"/>
  <c r="E174" i="5"/>
  <c r="D174" i="5"/>
  <c r="AH173" i="5"/>
  <c r="O173" i="5"/>
  <c r="M173" i="5"/>
  <c r="N173" i="5" s="1"/>
  <c r="K173" i="5"/>
  <c r="J173" i="5"/>
  <c r="E173" i="5"/>
  <c r="D173" i="5"/>
  <c r="AH172" i="5"/>
  <c r="O172" i="5"/>
  <c r="N172" i="5"/>
  <c r="M172" i="5"/>
  <c r="K172" i="5"/>
  <c r="J172" i="5"/>
  <c r="E172" i="5"/>
  <c r="D172" i="5"/>
  <c r="AH171" i="5"/>
  <c r="O171" i="5"/>
  <c r="N171" i="5"/>
  <c r="M171" i="5"/>
  <c r="K171" i="5"/>
  <c r="J171" i="5"/>
  <c r="E171" i="5"/>
  <c r="D171" i="5"/>
  <c r="AH170" i="5"/>
  <c r="O170" i="5"/>
  <c r="N170" i="5"/>
  <c r="M170" i="5"/>
  <c r="K170" i="5"/>
  <c r="J170" i="5"/>
  <c r="E170" i="5"/>
  <c r="D170" i="5"/>
  <c r="AH169" i="5"/>
  <c r="O169" i="5"/>
  <c r="N169" i="5"/>
  <c r="M169" i="5"/>
  <c r="K169" i="5"/>
  <c r="J169" i="5"/>
  <c r="E169" i="5"/>
  <c r="D169" i="5"/>
  <c r="AH168" i="5"/>
  <c r="O168" i="5"/>
  <c r="N168" i="5"/>
  <c r="M168" i="5"/>
  <c r="K168" i="5"/>
  <c r="J168" i="5"/>
  <c r="E168" i="5"/>
  <c r="D168" i="5"/>
  <c r="AH167" i="5"/>
  <c r="O167" i="5"/>
  <c r="N167" i="5"/>
  <c r="M167" i="5"/>
  <c r="K167" i="5"/>
  <c r="J167" i="5"/>
  <c r="E167" i="5"/>
  <c r="D167" i="5"/>
  <c r="AH166" i="5"/>
  <c r="O166" i="5"/>
  <c r="M166" i="5"/>
  <c r="N166" i="5" s="1"/>
  <c r="K166" i="5"/>
  <c r="J166" i="5"/>
  <c r="E166" i="5"/>
  <c r="D166" i="5"/>
  <c r="AH165" i="5"/>
  <c r="O165" i="5"/>
  <c r="N165" i="5"/>
  <c r="M165" i="5"/>
  <c r="K165" i="5"/>
  <c r="J165" i="5"/>
  <c r="E165" i="5"/>
  <c r="D165" i="5"/>
  <c r="AH164" i="5"/>
  <c r="O164" i="5"/>
  <c r="M164" i="5"/>
  <c r="N164" i="5" s="1"/>
  <c r="K164" i="5"/>
  <c r="J164" i="5"/>
  <c r="E164" i="5"/>
  <c r="D164" i="5"/>
  <c r="AH163" i="5"/>
  <c r="O163" i="5"/>
  <c r="N163" i="5"/>
  <c r="M163" i="5"/>
  <c r="K163" i="5"/>
  <c r="J163" i="5"/>
  <c r="E163" i="5"/>
  <c r="D163" i="5"/>
  <c r="AH162" i="5"/>
  <c r="O162" i="5"/>
  <c r="N162" i="5"/>
  <c r="M162" i="5"/>
  <c r="K162" i="5"/>
  <c r="J162" i="5"/>
  <c r="E162" i="5"/>
  <c r="D162" i="5"/>
  <c r="AH161" i="5"/>
  <c r="O161" i="5"/>
  <c r="N161" i="5"/>
  <c r="M161" i="5"/>
  <c r="K161" i="5"/>
  <c r="J161" i="5"/>
  <c r="E161" i="5"/>
  <c r="D161" i="5"/>
  <c r="AH160" i="5"/>
  <c r="O160" i="5"/>
  <c r="N160" i="5"/>
  <c r="M160" i="5"/>
  <c r="K160" i="5"/>
  <c r="J160" i="5"/>
  <c r="E160" i="5"/>
  <c r="D160" i="5"/>
  <c r="AH159" i="5"/>
  <c r="O159" i="5"/>
  <c r="N159" i="5"/>
  <c r="M159" i="5"/>
  <c r="K159" i="5"/>
  <c r="J159" i="5"/>
  <c r="E159" i="5"/>
  <c r="D159" i="5"/>
  <c r="AH158" i="5"/>
  <c r="O158" i="5"/>
  <c r="M158" i="5"/>
  <c r="N158" i="5" s="1"/>
  <c r="K158" i="5"/>
  <c r="J158" i="5"/>
  <c r="E158" i="5"/>
  <c r="D158" i="5"/>
  <c r="AH157" i="5"/>
  <c r="O157" i="5"/>
  <c r="M157" i="5"/>
  <c r="N157" i="5" s="1"/>
  <c r="K157" i="5"/>
  <c r="J157" i="5"/>
  <c r="E157" i="5"/>
  <c r="D157" i="5"/>
  <c r="AH156" i="5"/>
  <c r="O156" i="5"/>
  <c r="N156" i="5"/>
  <c r="M156" i="5"/>
  <c r="K156" i="5"/>
  <c r="J156" i="5"/>
  <c r="E156" i="5"/>
  <c r="D156" i="5"/>
  <c r="AH155" i="5"/>
  <c r="O155" i="5"/>
  <c r="M155" i="5"/>
  <c r="N155" i="5" s="1"/>
  <c r="K155" i="5"/>
  <c r="J155" i="5"/>
  <c r="E155" i="5"/>
  <c r="D155" i="5"/>
  <c r="AH154" i="5"/>
  <c r="O154" i="5"/>
  <c r="N154" i="5"/>
  <c r="M154" i="5"/>
  <c r="K154" i="5"/>
  <c r="J154" i="5"/>
  <c r="E154" i="5"/>
  <c r="D154" i="5"/>
  <c r="AH153" i="5"/>
  <c r="O153" i="5"/>
  <c r="N153" i="5"/>
  <c r="M153" i="5"/>
  <c r="K153" i="5"/>
  <c r="J153" i="5"/>
  <c r="E153" i="5"/>
  <c r="D153" i="5"/>
  <c r="AH152" i="5"/>
  <c r="O152" i="5"/>
  <c r="M152" i="5"/>
  <c r="N152" i="5" s="1"/>
  <c r="K152" i="5"/>
  <c r="J152" i="5"/>
  <c r="E152" i="5"/>
  <c r="D152" i="5"/>
  <c r="AH151" i="5"/>
  <c r="O151" i="5"/>
  <c r="N151" i="5"/>
  <c r="M151" i="5"/>
  <c r="K151" i="5"/>
  <c r="J151" i="5"/>
  <c r="E151" i="5"/>
  <c r="D151" i="5"/>
  <c r="AH150" i="5"/>
  <c r="O150" i="5"/>
  <c r="M150" i="5"/>
  <c r="N150" i="5" s="1"/>
  <c r="K150" i="5"/>
  <c r="J150" i="5"/>
  <c r="E150" i="5"/>
  <c r="D150" i="5"/>
  <c r="AH149" i="5"/>
  <c r="O149" i="5"/>
  <c r="N149" i="5"/>
  <c r="M149" i="5"/>
  <c r="K149" i="5"/>
  <c r="J149" i="5"/>
  <c r="E149" i="5"/>
  <c r="D149" i="5"/>
  <c r="AH148" i="5"/>
  <c r="O148" i="5"/>
  <c r="N148" i="5"/>
  <c r="M148" i="5"/>
  <c r="K148" i="5"/>
  <c r="J148" i="5"/>
  <c r="E148" i="5"/>
  <c r="D148" i="5"/>
  <c r="AH147" i="5"/>
  <c r="O147" i="5"/>
  <c r="N147" i="5"/>
  <c r="M147" i="5"/>
  <c r="K147" i="5"/>
  <c r="J147" i="5"/>
  <c r="E147" i="5"/>
  <c r="D147" i="5"/>
  <c r="AH146" i="5"/>
  <c r="O146" i="5"/>
  <c r="M146" i="5"/>
  <c r="N146" i="5" s="1"/>
  <c r="K146" i="5"/>
  <c r="J146" i="5"/>
  <c r="E146" i="5"/>
  <c r="D146" i="5"/>
  <c r="AH145" i="5"/>
  <c r="O145" i="5"/>
  <c r="N145" i="5"/>
  <c r="M145" i="5"/>
  <c r="K145" i="5"/>
  <c r="J145" i="5"/>
  <c r="E145" i="5"/>
  <c r="D145" i="5"/>
  <c r="AH144" i="5"/>
  <c r="O144" i="5"/>
  <c r="N144" i="5"/>
  <c r="M144" i="5"/>
  <c r="K144" i="5"/>
  <c r="J144" i="5"/>
  <c r="E144" i="5"/>
  <c r="D144" i="5"/>
  <c r="AH143" i="5"/>
  <c r="O143" i="5"/>
  <c r="M143" i="5"/>
  <c r="N143" i="5" s="1"/>
  <c r="K143" i="5"/>
  <c r="J143" i="5"/>
  <c r="E143" i="5"/>
  <c r="D143" i="5"/>
  <c r="AH142" i="5"/>
  <c r="O142" i="5"/>
  <c r="M142" i="5"/>
  <c r="N142" i="5" s="1"/>
  <c r="K142" i="5"/>
  <c r="J142" i="5"/>
  <c r="E142" i="5"/>
  <c r="D142" i="5"/>
  <c r="AH141" i="5"/>
  <c r="O141" i="5"/>
  <c r="M141" i="5"/>
  <c r="N141" i="5" s="1"/>
  <c r="K141" i="5"/>
  <c r="J141" i="5"/>
  <c r="E141" i="5"/>
  <c r="D141" i="5"/>
  <c r="AH140" i="5"/>
  <c r="O140" i="5"/>
  <c r="M140" i="5"/>
  <c r="N140" i="5" s="1"/>
  <c r="K140" i="5"/>
  <c r="J140" i="5"/>
  <c r="E140" i="5"/>
  <c r="D140" i="5"/>
  <c r="AH139" i="5"/>
  <c r="O139" i="5"/>
  <c r="M139" i="5"/>
  <c r="N139" i="5" s="1"/>
  <c r="K139" i="5"/>
  <c r="J139" i="5"/>
  <c r="E139" i="5"/>
  <c r="D139" i="5"/>
  <c r="AH138" i="5"/>
  <c r="O138" i="5"/>
  <c r="M138" i="5"/>
  <c r="N138" i="5" s="1"/>
  <c r="K138" i="5"/>
  <c r="J138" i="5"/>
  <c r="E138" i="5"/>
  <c r="D138" i="5"/>
  <c r="AH137" i="5"/>
  <c r="O137" i="5"/>
  <c r="N137" i="5"/>
  <c r="M137" i="5"/>
  <c r="K137" i="5"/>
  <c r="J137" i="5"/>
  <c r="E137" i="5"/>
  <c r="D137" i="5"/>
  <c r="AH136" i="5"/>
  <c r="O136" i="5"/>
  <c r="N136" i="5"/>
  <c r="M136" i="5"/>
  <c r="K136" i="5"/>
  <c r="J136" i="5"/>
  <c r="E136" i="5"/>
  <c r="D136" i="5"/>
  <c r="AH135" i="5"/>
  <c r="O135" i="5"/>
  <c r="M135" i="5"/>
  <c r="N135" i="5" s="1"/>
  <c r="K135" i="5"/>
  <c r="J135" i="5"/>
  <c r="E135" i="5"/>
  <c r="D135" i="5"/>
  <c r="AH134" i="5"/>
  <c r="O134" i="5"/>
  <c r="M134" i="5"/>
  <c r="N134" i="5" s="1"/>
  <c r="K134" i="5"/>
  <c r="J134" i="5"/>
  <c r="E134" i="5"/>
  <c r="D134" i="5"/>
  <c r="AH133" i="5"/>
  <c r="O133" i="5"/>
  <c r="M133" i="5"/>
  <c r="N133" i="5" s="1"/>
  <c r="K133" i="5"/>
  <c r="J133" i="5"/>
  <c r="E133" i="5"/>
  <c r="D133" i="5"/>
  <c r="AH132" i="5"/>
  <c r="O132" i="5"/>
  <c r="M132" i="5"/>
  <c r="N132" i="5" s="1"/>
  <c r="K132" i="5"/>
  <c r="J132" i="5"/>
  <c r="E132" i="5"/>
  <c r="D132" i="5"/>
  <c r="AH131" i="5"/>
  <c r="O131" i="5"/>
  <c r="M131" i="5"/>
  <c r="N131" i="5" s="1"/>
  <c r="K131" i="5"/>
  <c r="J131" i="5"/>
  <c r="E131" i="5"/>
  <c r="D131" i="5"/>
  <c r="AH130" i="5"/>
  <c r="O130" i="5"/>
  <c r="M130" i="5"/>
  <c r="N130" i="5" s="1"/>
  <c r="K130" i="5"/>
  <c r="J130" i="5"/>
  <c r="E130" i="5"/>
  <c r="D130" i="5"/>
  <c r="AH129" i="5"/>
  <c r="O129" i="5"/>
  <c r="N129" i="5"/>
  <c r="M129" i="5"/>
  <c r="K129" i="5"/>
  <c r="J129" i="5"/>
  <c r="E129" i="5"/>
  <c r="D129" i="5"/>
  <c r="AH128" i="5"/>
  <c r="O128" i="5"/>
  <c r="N128" i="5"/>
  <c r="M128" i="5"/>
  <c r="K128" i="5"/>
  <c r="J128" i="5"/>
  <c r="E128" i="5"/>
  <c r="D128" i="5"/>
  <c r="AH127" i="5"/>
  <c r="O127" i="5"/>
  <c r="M127" i="5"/>
  <c r="N127" i="5" s="1"/>
  <c r="K127" i="5"/>
  <c r="J127" i="5"/>
  <c r="E127" i="5"/>
  <c r="D127" i="5"/>
  <c r="AH126" i="5"/>
  <c r="O126" i="5"/>
  <c r="M126" i="5"/>
  <c r="N126" i="5" s="1"/>
  <c r="K126" i="5"/>
  <c r="J126" i="5"/>
  <c r="E126" i="5"/>
  <c r="D126" i="5"/>
  <c r="AH125" i="5"/>
  <c r="O125" i="5"/>
  <c r="M125" i="5"/>
  <c r="N125" i="5" s="1"/>
  <c r="K125" i="5"/>
  <c r="J125" i="5"/>
  <c r="E125" i="5"/>
  <c r="D125" i="5"/>
  <c r="AH124" i="5"/>
  <c r="O124" i="5"/>
  <c r="M124" i="5"/>
  <c r="N124" i="5" s="1"/>
  <c r="K124" i="5"/>
  <c r="J124" i="5"/>
  <c r="E124" i="5"/>
  <c r="D124" i="5"/>
  <c r="AH123" i="5"/>
  <c r="O123" i="5"/>
  <c r="N123" i="5"/>
  <c r="M123" i="5"/>
  <c r="K123" i="5"/>
  <c r="J123" i="5"/>
  <c r="E123" i="5"/>
  <c r="D123" i="5"/>
  <c r="AH122" i="5"/>
  <c r="O122" i="5"/>
  <c r="M122" i="5"/>
  <c r="N122" i="5" s="1"/>
  <c r="K122" i="5"/>
  <c r="J122" i="5"/>
  <c r="E122" i="5"/>
  <c r="D122" i="5"/>
  <c r="AH121" i="5"/>
  <c r="O121" i="5"/>
  <c r="N121" i="5"/>
  <c r="M121" i="5"/>
  <c r="K121" i="5"/>
  <c r="J121" i="5"/>
  <c r="E121" i="5"/>
  <c r="D121" i="5"/>
  <c r="AH120" i="5"/>
  <c r="V120" i="5"/>
  <c r="O120" i="5"/>
  <c r="M120" i="5"/>
  <c r="N120" i="5" s="1"/>
  <c r="K120" i="5"/>
  <c r="J120" i="5"/>
  <c r="E120" i="5"/>
  <c r="D120" i="5"/>
  <c r="AH119" i="5"/>
  <c r="O119" i="5"/>
  <c r="M119" i="5"/>
  <c r="N119" i="5" s="1"/>
  <c r="K119" i="5"/>
  <c r="J119" i="5"/>
  <c r="E119" i="5"/>
  <c r="D119" i="5"/>
  <c r="AH118" i="5"/>
  <c r="O118" i="5"/>
  <c r="N118" i="5"/>
  <c r="M118" i="5"/>
  <c r="K118" i="5"/>
  <c r="J118" i="5"/>
  <c r="E118" i="5"/>
  <c r="D118" i="5"/>
  <c r="AH117" i="5"/>
  <c r="O117" i="5"/>
  <c r="M117" i="5"/>
  <c r="N117" i="5" s="1"/>
  <c r="K117" i="5"/>
  <c r="J117" i="5"/>
  <c r="E117" i="5"/>
  <c r="D117" i="5"/>
  <c r="AH116" i="5"/>
  <c r="O116" i="5"/>
  <c r="N116" i="5"/>
  <c r="M116" i="5"/>
  <c r="K116" i="5"/>
  <c r="J116" i="5"/>
  <c r="E116" i="5"/>
  <c r="D116" i="5"/>
  <c r="AH115" i="5"/>
  <c r="O115" i="5"/>
  <c r="M115" i="5"/>
  <c r="N115" i="5" s="1"/>
  <c r="K115" i="5"/>
  <c r="J115" i="5"/>
  <c r="E115" i="5"/>
  <c r="D115" i="5"/>
  <c r="AH114" i="5"/>
  <c r="O114" i="5"/>
  <c r="M114" i="5"/>
  <c r="N114" i="5" s="1"/>
  <c r="K114" i="5"/>
  <c r="J114" i="5"/>
  <c r="E114" i="5"/>
  <c r="D114" i="5"/>
  <c r="AH113" i="5"/>
  <c r="O113" i="5"/>
  <c r="N113" i="5"/>
  <c r="M113" i="5"/>
  <c r="K113" i="5"/>
  <c r="J113" i="5"/>
  <c r="E113" i="5"/>
  <c r="D113" i="5"/>
  <c r="AH112" i="5"/>
  <c r="O112" i="5"/>
  <c r="N112" i="5"/>
  <c r="M112" i="5"/>
  <c r="K112" i="5"/>
  <c r="J112" i="5"/>
  <c r="E112" i="5"/>
  <c r="D112" i="5"/>
  <c r="AH111" i="5"/>
  <c r="O111" i="5"/>
  <c r="N111" i="5"/>
  <c r="M111" i="5"/>
  <c r="K111" i="5"/>
  <c r="J111" i="5"/>
  <c r="E111" i="5"/>
  <c r="D111" i="5"/>
  <c r="AH110" i="5"/>
  <c r="O110" i="5"/>
  <c r="M110" i="5"/>
  <c r="N110" i="5" s="1"/>
  <c r="K110" i="5"/>
  <c r="J110" i="5"/>
  <c r="E110" i="5"/>
  <c r="D110" i="5"/>
  <c r="AH109" i="5"/>
  <c r="O109" i="5"/>
  <c r="N109" i="5"/>
  <c r="M109" i="5"/>
  <c r="K109" i="5"/>
  <c r="J109" i="5"/>
  <c r="E109" i="5"/>
  <c r="D109" i="5"/>
  <c r="AH108" i="5"/>
  <c r="O108" i="5"/>
  <c r="M108" i="5"/>
  <c r="N108" i="5" s="1"/>
  <c r="K108" i="5"/>
  <c r="J108" i="5"/>
  <c r="E108" i="5"/>
  <c r="D108" i="5"/>
  <c r="AH107" i="5"/>
  <c r="O107" i="5"/>
  <c r="N107" i="5"/>
  <c r="M107" i="5"/>
  <c r="K107" i="5"/>
  <c r="J107" i="5"/>
  <c r="E107" i="5"/>
  <c r="D107" i="5"/>
  <c r="AH106" i="5"/>
  <c r="O106" i="5"/>
  <c r="N106" i="5"/>
  <c r="M106" i="5"/>
  <c r="K106" i="5"/>
  <c r="J106" i="5"/>
  <c r="E106" i="5"/>
  <c r="D106" i="5"/>
  <c r="AH105" i="5"/>
  <c r="O105" i="5"/>
  <c r="N105" i="5"/>
  <c r="M105" i="5"/>
  <c r="K105" i="5"/>
  <c r="J105" i="5"/>
  <c r="E105" i="5"/>
  <c r="D105" i="5"/>
  <c r="AH104" i="5"/>
  <c r="O104" i="5"/>
  <c r="N104" i="5"/>
  <c r="M104" i="5"/>
  <c r="K104" i="5"/>
  <c r="J104" i="5"/>
  <c r="E104" i="5"/>
  <c r="D104" i="5"/>
  <c r="AH103" i="5"/>
  <c r="O103" i="5"/>
  <c r="N103" i="5"/>
  <c r="M103" i="5"/>
  <c r="K103" i="5"/>
  <c r="J103" i="5"/>
  <c r="E103" i="5"/>
  <c r="D103" i="5"/>
  <c r="AH102" i="5"/>
  <c r="O102" i="5"/>
  <c r="M102" i="5"/>
  <c r="N102" i="5" s="1"/>
  <c r="K102" i="5"/>
  <c r="J102" i="5"/>
  <c r="E102" i="5"/>
  <c r="D102" i="5"/>
  <c r="AH101" i="5"/>
  <c r="O101" i="5"/>
  <c r="N101" i="5"/>
  <c r="M101" i="5"/>
  <c r="K101" i="5"/>
  <c r="J101" i="5"/>
  <c r="E101" i="5"/>
  <c r="D101" i="5"/>
  <c r="AH100" i="5"/>
  <c r="O100" i="5"/>
  <c r="M100" i="5"/>
  <c r="N100" i="5" s="1"/>
  <c r="K100" i="5"/>
  <c r="J100" i="5"/>
  <c r="E100" i="5"/>
  <c r="D100" i="5"/>
  <c r="AH99" i="5"/>
  <c r="O99" i="5"/>
  <c r="N99" i="5"/>
  <c r="M99" i="5"/>
  <c r="K99" i="5"/>
  <c r="J99" i="5"/>
  <c r="E99" i="5"/>
  <c r="D99" i="5"/>
  <c r="AH98" i="5"/>
  <c r="O98" i="5"/>
  <c r="N98" i="5"/>
  <c r="M98" i="5"/>
  <c r="K98" i="5"/>
  <c r="J98" i="5"/>
  <c r="E98" i="5"/>
  <c r="D98" i="5"/>
  <c r="AH97" i="5"/>
  <c r="O97" i="5"/>
  <c r="N97" i="5"/>
  <c r="M97" i="5"/>
  <c r="K97" i="5"/>
  <c r="J97" i="5"/>
  <c r="E97" i="5"/>
  <c r="D97" i="5"/>
  <c r="AH96" i="5"/>
  <c r="O96" i="5"/>
  <c r="N96" i="5"/>
  <c r="M96" i="5"/>
  <c r="K96" i="5"/>
  <c r="J96" i="5"/>
  <c r="E96" i="5"/>
  <c r="D96" i="5"/>
  <c r="AH95" i="5"/>
  <c r="O95" i="5"/>
  <c r="N95" i="5"/>
  <c r="M95" i="5"/>
  <c r="K95" i="5"/>
  <c r="J95" i="5"/>
  <c r="E95" i="5"/>
  <c r="D95" i="5"/>
  <c r="AH94" i="5"/>
  <c r="O94" i="5"/>
  <c r="M94" i="5"/>
  <c r="N94" i="5" s="1"/>
  <c r="K94" i="5"/>
  <c r="J94" i="5"/>
  <c r="E94" i="5"/>
  <c r="D94" i="5"/>
  <c r="AH93" i="5"/>
  <c r="O93" i="5"/>
  <c r="N93" i="5"/>
  <c r="M93" i="5"/>
  <c r="K93" i="5"/>
  <c r="J93" i="5"/>
  <c r="E93" i="5"/>
  <c r="D93" i="5"/>
  <c r="AH92" i="5"/>
  <c r="O92" i="5"/>
  <c r="M92" i="5"/>
  <c r="N92" i="5" s="1"/>
  <c r="K92" i="5"/>
  <c r="J92" i="5"/>
  <c r="E92" i="5"/>
  <c r="D92" i="5"/>
  <c r="AH91" i="5"/>
  <c r="O91" i="5"/>
  <c r="N91" i="5"/>
  <c r="M91" i="5"/>
  <c r="K91" i="5"/>
  <c r="J91" i="5"/>
  <c r="E91" i="5"/>
  <c r="D91" i="5"/>
  <c r="AH90" i="5"/>
  <c r="O90" i="5"/>
  <c r="N90" i="5"/>
  <c r="M90" i="5"/>
  <c r="K90" i="5"/>
  <c r="J90" i="5"/>
  <c r="E90" i="5"/>
  <c r="D90" i="5"/>
  <c r="AH89" i="5"/>
  <c r="O89" i="5"/>
  <c r="N89" i="5"/>
  <c r="M89" i="5"/>
  <c r="K89" i="5"/>
  <c r="J89" i="5"/>
  <c r="E89" i="5"/>
  <c r="D89" i="5"/>
  <c r="AH88" i="5"/>
  <c r="O88" i="5"/>
  <c r="N88" i="5"/>
  <c r="M88" i="5"/>
  <c r="K88" i="5"/>
  <c r="J88" i="5"/>
  <c r="E88" i="5"/>
  <c r="D88" i="5"/>
  <c r="AH87" i="5"/>
  <c r="O87" i="5"/>
  <c r="N87" i="5"/>
  <c r="M87" i="5"/>
  <c r="K87" i="5"/>
  <c r="J87" i="5"/>
  <c r="E87" i="5"/>
  <c r="D87" i="5"/>
  <c r="AH86" i="5"/>
  <c r="O86" i="5"/>
  <c r="M86" i="5"/>
  <c r="N86" i="5" s="1"/>
  <c r="K86" i="5"/>
  <c r="J86" i="5"/>
  <c r="E86" i="5"/>
  <c r="D86" i="5"/>
  <c r="AH85" i="5"/>
  <c r="O85" i="5"/>
  <c r="N85" i="5"/>
  <c r="M85" i="5"/>
  <c r="K85" i="5"/>
  <c r="J85" i="5"/>
  <c r="E85" i="5"/>
  <c r="D85" i="5"/>
  <c r="AH84" i="5"/>
  <c r="O84" i="5"/>
  <c r="M84" i="5"/>
  <c r="N84" i="5" s="1"/>
  <c r="K84" i="5"/>
  <c r="J84" i="5"/>
  <c r="E84" i="5"/>
  <c r="D84" i="5"/>
  <c r="AH83" i="5"/>
  <c r="O83" i="5"/>
  <c r="N83" i="5"/>
  <c r="M83" i="5"/>
  <c r="K83" i="5"/>
  <c r="J83" i="5"/>
  <c r="E83" i="5"/>
  <c r="D83" i="5"/>
  <c r="AH82" i="5"/>
  <c r="O82" i="5"/>
  <c r="N82" i="5"/>
  <c r="M82" i="5"/>
  <c r="K82" i="5"/>
  <c r="J82" i="5"/>
  <c r="E82" i="5"/>
  <c r="D82" i="5"/>
  <c r="AH81" i="5"/>
  <c r="O81" i="5"/>
  <c r="N81" i="5"/>
  <c r="M81" i="5"/>
  <c r="K81" i="5"/>
  <c r="J81" i="5"/>
  <c r="E81" i="5"/>
  <c r="D81" i="5"/>
  <c r="AH80" i="5"/>
  <c r="O80" i="5"/>
  <c r="N80" i="5"/>
  <c r="M80" i="5"/>
  <c r="K80" i="5"/>
  <c r="J80" i="5"/>
  <c r="E80" i="5"/>
  <c r="D80" i="5"/>
  <c r="AH79" i="5"/>
  <c r="O79" i="5"/>
  <c r="N79" i="5"/>
  <c r="M79" i="5"/>
  <c r="K79" i="5"/>
  <c r="J79" i="5"/>
  <c r="E79" i="5"/>
  <c r="D79" i="5"/>
  <c r="AH78" i="5"/>
  <c r="O78" i="5"/>
  <c r="M78" i="5"/>
  <c r="N78" i="5" s="1"/>
  <c r="K78" i="5"/>
  <c r="J78" i="5"/>
  <c r="E78" i="5"/>
  <c r="D78" i="5"/>
  <c r="AH77" i="5"/>
  <c r="O77" i="5"/>
  <c r="N77" i="5"/>
  <c r="M77" i="5"/>
  <c r="K77" i="5"/>
  <c r="J77" i="5"/>
  <c r="E77" i="5"/>
  <c r="D77" i="5"/>
  <c r="AH76" i="5"/>
  <c r="O76" i="5"/>
  <c r="N76" i="5"/>
  <c r="M76" i="5"/>
  <c r="K76" i="5"/>
  <c r="J76" i="5"/>
  <c r="E76" i="5"/>
  <c r="D76" i="5"/>
  <c r="AH75" i="5"/>
  <c r="O75" i="5"/>
  <c r="N75" i="5"/>
  <c r="M75" i="5"/>
  <c r="K75" i="5"/>
  <c r="J75" i="5"/>
  <c r="E75" i="5"/>
  <c r="D75" i="5"/>
  <c r="AH74" i="5"/>
  <c r="O74" i="5"/>
  <c r="M74" i="5"/>
  <c r="N74" i="5" s="1"/>
  <c r="K74" i="5"/>
  <c r="J74" i="5"/>
  <c r="E74" i="5"/>
  <c r="D74" i="5"/>
  <c r="AH73" i="5"/>
  <c r="O73" i="5"/>
  <c r="N73" i="5"/>
  <c r="M73" i="5"/>
  <c r="K73" i="5"/>
  <c r="J73" i="5"/>
  <c r="E73" i="5"/>
  <c r="D73" i="5"/>
  <c r="AH72" i="5"/>
  <c r="O72" i="5"/>
  <c r="N72" i="5"/>
  <c r="M72" i="5"/>
  <c r="K72" i="5"/>
  <c r="J72" i="5"/>
  <c r="E72" i="5"/>
  <c r="D72" i="5"/>
  <c r="AH71" i="5"/>
  <c r="O71" i="5"/>
  <c r="M71" i="5"/>
  <c r="N71" i="5" s="1"/>
  <c r="K71" i="5"/>
  <c r="J71" i="5"/>
  <c r="E71" i="5"/>
  <c r="D71" i="5"/>
  <c r="AH70" i="5"/>
  <c r="O70" i="5"/>
  <c r="M70" i="5"/>
  <c r="N70" i="5" s="1"/>
  <c r="K70" i="5"/>
  <c r="J70" i="5"/>
  <c r="E70" i="5"/>
  <c r="D70" i="5"/>
  <c r="AH69" i="5"/>
  <c r="O69" i="5"/>
  <c r="N69" i="5"/>
  <c r="M69" i="5"/>
  <c r="K69" i="5"/>
  <c r="J69" i="5"/>
  <c r="E69" i="5"/>
  <c r="D69" i="5"/>
  <c r="AH68" i="5"/>
  <c r="O68" i="5"/>
  <c r="N68" i="5"/>
  <c r="M68" i="5"/>
  <c r="K68" i="5"/>
  <c r="J68" i="5"/>
  <c r="E68" i="5"/>
  <c r="D68" i="5"/>
  <c r="AH67" i="5"/>
  <c r="O67" i="5"/>
  <c r="M67" i="5"/>
  <c r="N67" i="5" s="1"/>
  <c r="K67" i="5"/>
  <c r="J67" i="5"/>
  <c r="E67" i="5"/>
  <c r="D67" i="5"/>
  <c r="M66" i="5"/>
  <c r="N66" i="5" s="1"/>
  <c r="O66" i="5" s="1"/>
  <c r="K66" i="5"/>
  <c r="J66" i="5"/>
  <c r="D66" i="5"/>
  <c r="E66" i="5" s="1"/>
  <c r="M65" i="5"/>
  <c r="N65" i="5" s="1"/>
  <c r="O65" i="5" s="1"/>
  <c r="K65" i="5"/>
  <c r="J65" i="5"/>
  <c r="E65" i="5"/>
  <c r="D65" i="5"/>
  <c r="Y64" i="5"/>
  <c r="V64" i="5"/>
  <c r="R64" i="5"/>
  <c r="N64" i="5"/>
  <c r="M64" i="5"/>
  <c r="L64" i="5" a="1"/>
  <c r="L64" i="5" s="1"/>
  <c r="K64" i="5"/>
  <c r="J64" i="5"/>
  <c r="H64" i="5"/>
  <c r="D64" i="5"/>
  <c r="Y63" i="5"/>
  <c r="V63" i="5"/>
  <c r="R63" i="5"/>
  <c r="M63" i="5"/>
  <c r="L63" i="5" a="1"/>
  <c r="L63" i="5" s="1"/>
  <c r="J63" i="5"/>
  <c r="H63" i="5"/>
  <c r="V147" i="5" s="1"/>
  <c r="E63" i="5"/>
  <c r="D63" i="5"/>
  <c r="Y62" i="5"/>
  <c r="V62" i="5"/>
  <c r="M62" i="5"/>
  <c r="N62" i="5" s="1"/>
  <c r="L62" i="5" a="1"/>
  <c r="L62" i="5" s="1"/>
  <c r="J62" i="5"/>
  <c r="H62" i="5"/>
  <c r="V146" i="5" s="1"/>
  <c r="D62" i="5"/>
  <c r="Y61" i="5"/>
  <c r="V61" i="5"/>
  <c r="R61" i="5"/>
  <c r="M61" i="5"/>
  <c r="L61" i="5" a="1"/>
  <c r="L61" i="5" s="1"/>
  <c r="J61" i="5"/>
  <c r="H61" i="5"/>
  <c r="V145" i="5" s="1"/>
  <c r="D61" i="5"/>
  <c r="Y60" i="5"/>
  <c r="V60" i="5"/>
  <c r="M60" i="5"/>
  <c r="R60" i="5" s="1"/>
  <c r="L60" i="5" a="1"/>
  <c r="L60" i="5" s="1"/>
  <c r="J60" i="5"/>
  <c r="H60" i="5"/>
  <c r="V144" i="5" s="1"/>
  <c r="D60" i="5"/>
  <c r="Y59" i="5"/>
  <c r="V59" i="5"/>
  <c r="M59" i="5"/>
  <c r="R59" i="5" s="1"/>
  <c r="L59" i="5" a="1"/>
  <c r="L59" i="5" s="1"/>
  <c r="J59" i="5"/>
  <c r="H59" i="5"/>
  <c r="V143" i="5" s="1"/>
  <c r="D59" i="5"/>
  <c r="Y58" i="5"/>
  <c r="V58" i="5"/>
  <c r="R58" i="5"/>
  <c r="N58" i="5"/>
  <c r="M58" i="5"/>
  <c r="L58" i="5" a="1"/>
  <c r="L58" i="5" s="1"/>
  <c r="J58" i="5"/>
  <c r="K63" i="5" s="1"/>
  <c r="H58" i="5"/>
  <c r="V142" i="5" s="1"/>
  <c r="D58" i="5"/>
  <c r="E64" i="5" s="1"/>
  <c r="Y57" i="5"/>
  <c r="V57" i="5"/>
  <c r="R57" i="5"/>
  <c r="M57" i="5"/>
  <c r="N57" i="5" s="1"/>
  <c r="L57" i="5" a="1"/>
  <c r="L57" i="5" s="1"/>
  <c r="J57" i="5"/>
  <c r="H57" i="5"/>
  <c r="V141" i="5" s="1"/>
  <c r="D57" i="5"/>
  <c r="E62" i="5" s="1"/>
  <c r="Y56" i="5"/>
  <c r="V56" i="5"/>
  <c r="M56" i="5"/>
  <c r="R56" i="5" s="1"/>
  <c r="L56" i="5" a="1"/>
  <c r="L56" i="5" s="1"/>
  <c r="J56" i="5"/>
  <c r="K62" i="5" s="1"/>
  <c r="H56" i="5"/>
  <c r="D56" i="5"/>
  <c r="Y55" i="5"/>
  <c r="V55" i="5"/>
  <c r="M55" i="5"/>
  <c r="R55" i="5" s="1"/>
  <c r="L55" i="5" a="1"/>
  <c r="L55" i="5" s="1"/>
  <c r="K55" i="5"/>
  <c r="J55" i="5"/>
  <c r="K61" i="5" s="1"/>
  <c r="H55" i="5"/>
  <c r="V139" i="5" s="1"/>
  <c r="D55" i="5"/>
  <c r="E60" i="5" s="1"/>
  <c r="Y54" i="5"/>
  <c r="V54" i="5"/>
  <c r="M54" i="5"/>
  <c r="R54" i="5" s="1"/>
  <c r="L54" i="5" a="1"/>
  <c r="L54" i="5" s="1"/>
  <c r="J54" i="5"/>
  <c r="K60" i="5" s="1"/>
  <c r="H54" i="5"/>
  <c r="V138" i="5" s="1"/>
  <c r="D54" i="5"/>
  <c r="Y53" i="5"/>
  <c r="V53" i="5"/>
  <c r="R53" i="5"/>
  <c r="M53" i="5"/>
  <c r="L53" i="5" a="1"/>
  <c r="L53" i="5" s="1"/>
  <c r="J53" i="5"/>
  <c r="K59" i="5" s="1"/>
  <c r="H53" i="5"/>
  <c r="V137" i="5" s="1"/>
  <c r="E53" i="5"/>
  <c r="D53" i="5"/>
  <c r="E59" i="5" s="1"/>
  <c r="Y52" i="5"/>
  <c r="V52" i="5"/>
  <c r="M52" i="5"/>
  <c r="R52" i="5" s="1"/>
  <c r="L52" i="5" a="1"/>
  <c r="L52" i="5" s="1"/>
  <c r="J52" i="5"/>
  <c r="K57" i="5" s="1"/>
  <c r="H52" i="5"/>
  <c r="V136" i="5" s="1"/>
  <c r="D52" i="5"/>
  <c r="E58" i="5" s="1"/>
  <c r="AH51" i="5"/>
  <c r="AG51" i="5"/>
  <c r="Y51" i="5"/>
  <c r="V51" i="5"/>
  <c r="R51" i="5"/>
  <c r="N51" i="5"/>
  <c r="M51" i="5"/>
  <c r="L51" i="5" a="1"/>
  <c r="L51" i="5" s="1"/>
  <c r="J51" i="5"/>
  <c r="H51" i="5"/>
  <c r="V135" i="5" s="1"/>
  <c r="D51" i="5"/>
  <c r="E57" i="5" s="1"/>
  <c r="Y50" i="5"/>
  <c r="V50" i="5"/>
  <c r="R50" i="5"/>
  <c r="M50" i="5"/>
  <c r="L50" i="5" a="1"/>
  <c r="L50" i="5" s="1"/>
  <c r="J50" i="5"/>
  <c r="K56" i="5" s="1"/>
  <c r="H50" i="5"/>
  <c r="V134" i="5" s="1"/>
  <c r="D50" i="5"/>
  <c r="E55" i="5" s="1"/>
  <c r="Y49" i="5"/>
  <c r="V49" i="5"/>
  <c r="R49" i="5"/>
  <c r="N49" i="5"/>
  <c r="M49" i="5"/>
  <c r="N50" i="5" s="1"/>
  <c r="L49" i="5" a="1"/>
  <c r="L49" i="5" s="1"/>
  <c r="J49" i="5"/>
  <c r="H49" i="5"/>
  <c r="V133" i="5" s="1"/>
  <c r="D49" i="5"/>
  <c r="Y48" i="5"/>
  <c r="V48" i="5"/>
  <c r="M48" i="5"/>
  <c r="R48" i="5" s="1"/>
  <c r="L48" i="5" a="1"/>
  <c r="L48" i="5" s="1"/>
  <c r="J48" i="5"/>
  <c r="H48" i="5"/>
  <c r="V132" i="5" s="1"/>
  <c r="D48" i="5"/>
  <c r="E54" i="5" s="1"/>
  <c r="Y47" i="5"/>
  <c r="V47" i="5"/>
  <c r="M47" i="5"/>
  <c r="R47" i="5" s="1"/>
  <c r="L47" i="5" a="1"/>
  <c r="L47" i="5" s="1"/>
  <c r="K47" i="5"/>
  <c r="J47" i="5"/>
  <c r="K53" i="5" s="1"/>
  <c r="H47" i="5"/>
  <c r="V131" i="5" s="1"/>
  <c r="D47" i="5"/>
  <c r="Y46" i="5"/>
  <c r="V46" i="5"/>
  <c r="M46" i="5"/>
  <c r="R46" i="5" s="1"/>
  <c r="L46" i="5" a="1"/>
  <c r="L46" i="5" s="1"/>
  <c r="J46" i="5"/>
  <c r="K52" i="5" s="1"/>
  <c r="H46" i="5"/>
  <c r="V130" i="5" s="1"/>
  <c r="D46" i="5"/>
  <c r="Y45" i="5"/>
  <c r="V45" i="5"/>
  <c r="R45" i="5"/>
  <c r="M45" i="5"/>
  <c r="L45" i="5" a="1"/>
  <c r="L45" i="5" s="1"/>
  <c r="J45" i="5"/>
  <c r="K51" i="5" s="1"/>
  <c r="H45" i="5"/>
  <c r="V129" i="5" s="1"/>
  <c r="E45" i="5"/>
  <c r="D45" i="5"/>
  <c r="E51" i="5" s="1"/>
  <c r="Y44" i="5"/>
  <c r="V44" i="5"/>
  <c r="M44" i="5"/>
  <c r="R44" i="5" s="1"/>
  <c r="L44" i="5" a="1"/>
  <c r="L44" i="5" s="1"/>
  <c r="J44" i="5"/>
  <c r="K49" i="5" s="1"/>
  <c r="H44" i="5"/>
  <c r="V128" i="5" s="1"/>
  <c r="D44" i="5"/>
  <c r="E50" i="5" s="1"/>
  <c r="AH43" i="5"/>
  <c r="AG43" i="5"/>
  <c r="Y43" i="5"/>
  <c r="V43" i="5"/>
  <c r="R43" i="5"/>
  <c r="N43" i="5"/>
  <c r="M43" i="5"/>
  <c r="L43" i="5" a="1"/>
  <c r="L43" i="5" s="1"/>
  <c r="J43" i="5"/>
  <c r="H43" i="5"/>
  <c r="V127" i="5" s="1"/>
  <c r="D43" i="5"/>
  <c r="E49" i="5" s="1"/>
  <c r="AG42" i="5"/>
  <c r="AH42" i="5" s="1"/>
  <c r="Y42" i="5"/>
  <c r="V42" i="5"/>
  <c r="R42" i="5"/>
  <c r="M42" i="5"/>
  <c r="L42" i="5" a="1"/>
  <c r="L42" i="5" s="1"/>
  <c r="J42" i="5"/>
  <c r="K48" i="5" s="1"/>
  <c r="H42" i="5"/>
  <c r="V126" i="5" s="1"/>
  <c r="D42" i="5"/>
  <c r="E47" i="5" s="1"/>
  <c r="Y41" i="5"/>
  <c r="V41" i="5"/>
  <c r="R41" i="5"/>
  <c r="N41" i="5"/>
  <c r="M41" i="5"/>
  <c r="N42" i="5" s="1"/>
  <c r="L41" i="5" a="1"/>
  <c r="L41" i="5" s="1"/>
  <c r="J41" i="5"/>
  <c r="K46" i="5" s="1"/>
  <c r="H41" i="5"/>
  <c r="V125" i="5" s="1"/>
  <c r="D41" i="5"/>
  <c r="Y40" i="5"/>
  <c r="V40" i="5"/>
  <c r="M40" i="5"/>
  <c r="R40" i="5" s="1"/>
  <c r="L40" i="5" a="1"/>
  <c r="L40" i="5" s="1"/>
  <c r="J40" i="5"/>
  <c r="H40" i="5"/>
  <c r="V124" i="5" s="1"/>
  <c r="D40" i="5"/>
  <c r="E46" i="5" s="1"/>
  <c r="Y39" i="5"/>
  <c r="V39" i="5"/>
  <c r="M39" i="5"/>
  <c r="R39" i="5" s="1"/>
  <c r="L39" i="5" a="1"/>
  <c r="L39" i="5" s="1"/>
  <c r="K39" i="5"/>
  <c r="J39" i="5"/>
  <c r="K45" i="5" s="1"/>
  <c r="H39" i="5"/>
  <c r="V123" i="5" s="1"/>
  <c r="D39" i="5"/>
  <c r="Y38" i="5"/>
  <c r="Z38" i="5" s="1"/>
  <c r="V38" i="5"/>
  <c r="M38" i="5"/>
  <c r="R38" i="5" s="1"/>
  <c r="L38" i="5" a="1"/>
  <c r="L38" i="5" s="1"/>
  <c r="J38" i="5"/>
  <c r="K44" i="5" s="1"/>
  <c r="H38" i="5"/>
  <c r="V122" i="5" s="1"/>
  <c r="D38" i="5"/>
  <c r="Y37" i="5"/>
  <c r="V37" i="5"/>
  <c r="W38" i="5" s="1"/>
  <c r="M37" i="5"/>
  <c r="R37" i="5" s="1"/>
  <c r="U37" i="5" s="1"/>
  <c r="L37" i="5" a="1"/>
  <c r="L37" i="5" s="1"/>
  <c r="J37" i="5"/>
  <c r="K43" i="5" s="1"/>
  <c r="H37" i="5"/>
  <c r="V121" i="5" s="1"/>
  <c r="D37" i="5"/>
  <c r="AG36" i="5"/>
  <c r="AH36" i="5" s="1"/>
  <c r="Y36" i="5"/>
  <c r="V36" i="5"/>
  <c r="R36" i="5"/>
  <c r="N36" i="5"/>
  <c r="M36" i="5"/>
  <c r="L36" i="5" a="1"/>
  <c r="L36" i="5" s="1"/>
  <c r="J36" i="5"/>
  <c r="K42" i="5" s="1"/>
  <c r="H36" i="5"/>
  <c r="S36" i="5" s="1"/>
  <c r="D36" i="5"/>
  <c r="E42" i="5" s="1"/>
  <c r="Y35" i="5"/>
  <c r="V35" i="5"/>
  <c r="R35" i="5"/>
  <c r="U36" i="5" s="1"/>
  <c r="M35" i="5"/>
  <c r="L35" i="5" a="1"/>
  <c r="L35" i="5" s="1"/>
  <c r="J35" i="5"/>
  <c r="K41" i="5" s="1"/>
  <c r="H35" i="5"/>
  <c r="V119" i="5" s="1"/>
  <c r="D35" i="5"/>
  <c r="E41" i="5" s="1"/>
  <c r="Z34" i="5"/>
  <c r="AC33" i="5" s="1"/>
  <c r="Y34" i="5"/>
  <c r="V34" i="5"/>
  <c r="N34" i="5"/>
  <c r="M34" i="5"/>
  <c r="R34" i="5" s="1"/>
  <c r="U34" i="5" s="1"/>
  <c r="L34" i="5" a="1"/>
  <c r="L34" i="5" s="1"/>
  <c r="J34" i="5"/>
  <c r="K40" i="5" s="1"/>
  <c r="H34" i="5"/>
  <c r="V118" i="5" s="1"/>
  <c r="D34" i="5"/>
  <c r="E40" i="5" s="1"/>
  <c r="Y33" i="5"/>
  <c r="Z33" i="5" s="1"/>
  <c r="V33" i="5"/>
  <c r="M33" i="5"/>
  <c r="R33" i="5" s="1"/>
  <c r="U33" i="5" s="1"/>
  <c r="L33" i="5" a="1"/>
  <c r="L33" i="5" s="1"/>
  <c r="J33" i="5"/>
  <c r="H33" i="5"/>
  <c r="V117" i="5" s="1"/>
  <c r="D33" i="5"/>
  <c r="E39" i="5" s="1"/>
  <c r="AG32" i="5"/>
  <c r="AH32" i="5" s="1"/>
  <c r="Y32" i="5"/>
  <c r="V32" i="5"/>
  <c r="S32" i="5"/>
  <c r="R32" i="5"/>
  <c r="U32" i="5" s="1"/>
  <c r="M32" i="5"/>
  <c r="N32" i="5" s="1"/>
  <c r="L32" i="5" a="1"/>
  <c r="L32" i="5" s="1"/>
  <c r="J32" i="5"/>
  <c r="K38" i="5" s="1"/>
  <c r="H32" i="5"/>
  <c r="V116" i="5" s="1"/>
  <c r="D32" i="5"/>
  <c r="E38" i="5" s="1"/>
  <c r="Y31" i="5"/>
  <c r="V31" i="5"/>
  <c r="Z31" i="5" s="1"/>
  <c r="AA31" i="5" s="1"/>
  <c r="AD31" i="5" s="1"/>
  <c r="U31" i="5"/>
  <c r="X31" i="5" s="1"/>
  <c r="R31" i="5"/>
  <c r="M31" i="5"/>
  <c r="L31" i="5" a="1"/>
  <c r="L31" i="5" s="1"/>
  <c r="H31" i="5"/>
  <c r="V115" i="5" s="1"/>
  <c r="I30" i="5"/>
  <c r="C30" i="5"/>
  <c r="AH30" i="5" s="1"/>
  <c r="AG29" i="5"/>
  <c r="AH29" i="5" s="1"/>
  <c r="I29" i="5"/>
  <c r="C29" i="5"/>
  <c r="I28" i="5"/>
  <c r="H28" i="5"/>
  <c r="V112" i="5" s="1"/>
  <c r="C28" i="5"/>
  <c r="AG48" i="5" s="1"/>
  <c r="AH48" i="5" s="1"/>
  <c r="I27" i="5"/>
  <c r="C27" i="5"/>
  <c r="H26" i="5" s="1"/>
  <c r="V110" i="5" s="1"/>
  <c r="AG26" i="5"/>
  <c r="I26" i="5"/>
  <c r="C26" i="5"/>
  <c r="AH26" i="5" s="1"/>
  <c r="I25" i="5"/>
  <c r="B20" i="5" s="1"/>
  <c r="C25" i="5"/>
  <c r="I24" i="5"/>
  <c r="C24" i="5"/>
  <c r="AG22" i="5"/>
  <c r="C22" i="5"/>
  <c r="AH22" i="5" s="1"/>
  <c r="H21" i="5"/>
  <c r="V105" i="5" s="1"/>
  <c r="C21" i="5"/>
  <c r="AG41" i="5" s="1"/>
  <c r="AH41" i="5" s="1"/>
  <c r="C20" i="5"/>
  <c r="AG40" i="5" s="1"/>
  <c r="AH40" i="5" s="1"/>
  <c r="H19" i="5"/>
  <c r="V103" i="5" s="1"/>
  <c r="C19" i="5"/>
  <c r="AG39" i="5" s="1"/>
  <c r="AH39" i="5" s="1"/>
  <c r="C18" i="5"/>
  <c r="H18" i="5" s="1"/>
  <c r="V102" i="5" s="1"/>
  <c r="C17" i="5"/>
  <c r="AG37" i="5" s="1"/>
  <c r="AH37" i="5" s="1"/>
  <c r="C15" i="5"/>
  <c r="H15" i="5" s="1"/>
  <c r="C14" i="5"/>
  <c r="C13" i="5"/>
  <c r="AG33" i="5" s="1"/>
  <c r="AH33" i="5" s="1"/>
  <c r="C12" i="5"/>
  <c r="C11" i="5"/>
  <c r="AG31" i="5" s="1"/>
  <c r="AH31" i="5" s="1"/>
  <c r="H10" i="5"/>
  <c r="C10" i="5"/>
  <c r="AG30" i="5" s="1"/>
  <c r="C8" i="5"/>
  <c r="C7" i="5"/>
  <c r="H6" i="5" s="1"/>
  <c r="C6" i="5"/>
  <c r="C5" i="5"/>
  <c r="AG25" i="5" s="1"/>
  <c r="C4" i="5"/>
  <c r="AG24" i="5" s="1"/>
  <c r="C3" i="5"/>
  <c r="H2" i="5" s="1"/>
  <c r="AH385" i="4"/>
  <c r="O385" i="4"/>
  <c r="M385" i="4"/>
  <c r="N385" i="4" s="1"/>
  <c r="K385" i="4"/>
  <c r="J385" i="4"/>
  <c r="E385" i="4"/>
  <c r="D385" i="4"/>
  <c r="AH384" i="4"/>
  <c r="O384" i="4"/>
  <c r="M384" i="4"/>
  <c r="N384" i="4" s="1"/>
  <c r="K384" i="4"/>
  <c r="J384" i="4"/>
  <c r="E384" i="4"/>
  <c r="D384" i="4"/>
  <c r="AH383" i="4"/>
  <c r="O383" i="4"/>
  <c r="N383" i="4"/>
  <c r="M383" i="4"/>
  <c r="K383" i="4"/>
  <c r="J383" i="4"/>
  <c r="E383" i="4"/>
  <c r="D383" i="4"/>
  <c r="AH382" i="4"/>
  <c r="O382" i="4"/>
  <c r="M382" i="4"/>
  <c r="N382" i="4" s="1"/>
  <c r="K382" i="4"/>
  <c r="J382" i="4"/>
  <c r="E382" i="4"/>
  <c r="D382" i="4"/>
  <c r="AH381" i="4"/>
  <c r="O381" i="4"/>
  <c r="N381" i="4"/>
  <c r="M381" i="4"/>
  <c r="K381" i="4"/>
  <c r="J381" i="4"/>
  <c r="E381" i="4"/>
  <c r="D381" i="4"/>
  <c r="AH380" i="4"/>
  <c r="O380" i="4"/>
  <c r="N380" i="4"/>
  <c r="M380" i="4"/>
  <c r="K380" i="4"/>
  <c r="J380" i="4"/>
  <c r="E380" i="4"/>
  <c r="D380" i="4"/>
  <c r="AH379" i="4"/>
  <c r="O379" i="4"/>
  <c r="N379" i="4"/>
  <c r="M379" i="4"/>
  <c r="K379" i="4"/>
  <c r="J379" i="4"/>
  <c r="E379" i="4"/>
  <c r="D379" i="4"/>
  <c r="AH378" i="4"/>
  <c r="O378" i="4"/>
  <c r="N378" i="4"/>
  <c r="M378" i="4"/>
  <c r="K378" i="4"/>
  <c r="J378" i="4"/>
  <c r="E378" i="4"/>
  <c r="D378" i="4"/>
  <c r="AH377" i="4"/>
  <c r="O377" i="4"/>
  <c r="N377" i="4"/>
  <c r="M377" i="4"/>
  <c r="K377" i="4"/>
  <c r="J377" i="4"/>
  <c r="E377" i="4"/>
  <c r="D377" i="4"/>
  <c r="AH376" i="4"/>
  <c r="O376" i="4"/>
  <c r="M376" i="4"/>
  <c r="N376" i="4" s="1"/>
  <c r="K376" i="4"/>
  <c r="J376" i="4"/>
  <c r="E376" i="4"/>
  <c r="D376" i="4"/>
  <c r="AH375" i="4"/>
  <c r="O375" i="4"/>
  <c r="N375" i="4"/>
  <c r="M375" i="4"/>
  <c r="K375" i="4"/>
  <c r="J375" i="4"/>
  <c r="E375" i="4"/>
  <c r="D375" i="4"/>
  <c r="AH374" i="4"/>
  <c r="O374" i="4"/>
  <c r="M374" i="4"/>
  <c r="N374" i="4" s="1"/>
  <c r="K374" i="4"/>
  <c r="J374" i="4"/>
  <c r="E374" i="4"/>
  <c r="D374" i="4"/>
  <c r="AH373" i="4"/>
  <c r="O373" i="4"/>
  <c r="N373" i="4"/>
  <c r="M373" i="4"/>
  <c r="K373" i="4"/>
  <c r="J373" i="4"/>
  <c r="E373" i="4"/>
  <c r="D373" i="4"/>
  <c r="AH372" i="4"/>
  <c r="O372" i="4"/>
  <c r="N372" i="4"/>
  <c r="M372" i="4"/>
  <c r="K372" i="4"/>
  <c r="J372" i="4"/>
  <c r="E372" i="4"/>
  <c r="D372" i="4"/>
  <c r="AH371" i="4"/>
  <c r="O371" i="4"/>
  <c r="M371" i="4"/>
  <c r="N371" i="4" s="1"/>
  <c r="K371" i="4"/>
  <c r="J371" i="4"/>
  <c r="E371" i="4"/>
  <c r="D371" i="4"/>
  <c r="AH370" i="4"/>
  <c r="O370" i="4"/>
  <c r="M370" i="4"/>
  <c r="N370" i="4" s="1"/>
  <c r="K370" i="4"/>
  <c r="J370" i="4"/>
  <c r="E370" i="4"/>
  <c r="D370" i="4"/>
  <c r="AH369" i="4"/>
  <c r="O369" i="4"/>
  <c r="N369" i="4"/>
  <c r="M369" i="4"/>
  <c r="K369" i="4"/>
  <c r="J369" i="4"/>
  <c r="E369" i="4"/>
  <c r="D369" i="4"/>
  <c r="AH368" i="4"/>
  <c r="O368" i="4"/>
  <c r="N368" i="4"/>
  <c r="M368" i="4"/>
  <c r="K368" i="4"/>
  <c r="J368" i="4"/>
  <c r="E368" i="4"/>
  <c r="D368" i="4"/>
  <c r="AH367" i="4"/>
  <c r="O367" i="4"/>
  <c r="N367" i="4"/>
  <c r="M367" i="4"/>
  <c r="K367" i="4"/>
  <c r="J367" i="4"/>
  <c r="E367" i="4"/>
  <c r="D367" i="4"/>
  <c r="AH366" i="4"/>
  <c r="O366" i="4"/>
  <c r="M366" i="4"/>
  <c r="N366" i="4" s="1"/>
  <c r="K366" i="4"/>
  <c r="J366" i="4"/>
  <c r="E366" i="4"/>
  <c r="D366" i="4"/>
  <c r="AH365" i="4"/>
  <c r="O365" i="4"/>
  <c r="N365" i="4"/>
  <c r="M365" i="4"/>
  <c r="K365" i="4"/>
  <c r="J365" i="4"/>
  <c r="E365" i="4"/>
  <c r="D365" i="4"/>
  <c r="AH364" i="4"/>
  <c r="O364" i="4"/>
  <c r="N364" i="4"/>
  <c r="M364" i="4"/>
  <c r="K364" i="4"/>
  <c r="J364" i="4"/>
  <c r="E364" i="4"/>
  <c r="D364" i="4"/>
  <c r="AH363" i="4"/>
  <c r="O363" i="4"/>
  <c r="M363" i="4"/>
  <c r="N363" i="4" s="1"/>
  <c r="K363" i="4"/>
  <c r="J363" i="4"/>
  <c r="E363" i="4"/>
  <c r="D363" i="4"/>
  <c r="AH362" i="4"/>
  <c r="O362" i="4"/>
  <c r="M362" i="4"/>
  <c r="N362" i="4" s="1"/>
  <c r="K362" i="4"/>
  <c r="J362" i="4"/>
  <c r="E362" i="4"/>
  <c r="D362" i="4"/>
  <c r="AH361" i="4"/>
  <c r="O361" i="4"/>
  <c r="N361" i="4"/>
  <c r="M361" i="4"/>
  <c r="K361" i="4"/>
  <c r="J361" i="4"/>
  <c r="E361" i="4"/>
  <c r="D361" i="4"/>
  <c r="AH360" i="4"/>
  <c r="O360" i="4"/>
  <c r="N360" i="4"/>
  <c r="M360" i="4"/>
  <c r="K360" i="4"/>
  <c r="J360" i="4"/>
  <c r="E360" i="4"/>
  <c r="D360" i="4"/>
  <c r="AH359" i="4"/>
  <c r="O359" i="4"/>
  <c r="N359" i="4"/>
  <c r="M359" i="4"/>
  <c r="K359" i="4"/>
  <c r="J359" i="4"/>
  <c r="E359" i="4"/>
  <c r="D359" i="4"/>
  <c r="AH358" i="4"/>
  <c r="O358" i="4"/>
  <c r="M358" i="4"/>
  <c r="N358" i="4" s="1"/>
  <c r="K358" i="4"/>
  <c r="J358" i="4"/>
  <c r="E358" i="4"/>
  <c r="D358" i="4"/>
  <c r="AH357" i="4"/>
  <c r="O357" i="4"/>
  <c r="N357" i="4"/>
  <c r="M357" i="4"/>
  <c r="K357" i="4"/>
  <c r="J357" i="4"/>
  <c r="E357" i="4"/>
  <c r="D357" i="4"/>
  <c r="AH356" i="4"/>
  <c r="O356" i="4"/>
  <c r="N356" i="4"/>
  <c r="M356" i="4"/>
  <c r="K356" i="4"/>
  <c r="J356" i="4"/>
  <c r="E356" i="4"/>
  <c r="D356" i="4"/>
  <c r="AH355" i="4"/>
  <c r="O355" i="4"/>
  <c r="M355" i="4"/>
  <c r="N355" i="4" s="1"/>
  <c r="K355" i="4"/>
  <c r="J355" i="4"/>
  <c r="E355" i="4"/>
  <c r="D355" i="4"/>
  <c r="AH354" i="4"/>
  <c r="O354" i="4"/>
  <c r="M354" i="4"/>
  <c r="N354" i="4" s="1"/>
  <c r="K354" i="4"/>
  <c r="J354" i="4"/>
  <c r="E354" i="4"/>
  <c r="D354" i="4"/>
  <c r="AH353" i="4"/>
  <c r="O353" i="4"/>
  <c r="N353" i="4"/>
  <c r="M353" i="4"/>
  <c r="K353" i="4"/>
  <c r="J353" i="4"/>
  <c r="E353" i="4"/>
  <c r="D353" i="4"/>
  <c r="AH352" i="4"/>
  <c r="O352" i="4"/>
  <c r="N352" i="4"/>
  <c r="M352" i="4"/>
  <c r="K352" i="4"/>
  <c r="J352" i="4"/>
  <c r="E352" i="4"/>
  <c r="D352" i="4"/>
  <c r="AH351" i="4"/>
  <c r="O351" i="4"/>
  <c r="M351" i="4"/>
  <c r="N351" i="4" s="1"/>
  <c r="K351" i="4"/>
  <c r="J351" i="4"/>
  <c r="E351" i="4"/>
  <c r="D351" i="4"/>
  <c r="AH350" i="4"/>
  <c r="O350" i="4"/>
  <c r="M350" i="4"/>
  <c r="N350" i="4" s="1"/>
  <c r="K350" i="4"/>
  <c r="J350" i="4"/>
  <c r="E350" i="4"/>
  <c r="D350" i="4"/>
  <c r="AH349" i="4"/>
  <c r="O349" i="4"/>
  <c r="N349" i="4"/>
  <c r="M349" i="4"/>
  <c r="K349" i="4"/>
  <c r="J349" i="4"/>
  <c r="E349" i="4"/>
  <c r="D349" i="4"/>
  <c r="AH348" i="4"/>
  <c r="O348" i="4"/>
  <c r="N348" i="4"/>
  <c r="M348" i="4"/>
  <c r="K348" i="4"/>
  <c r="J348" i="4"/>
  <c r="E348" i="4"/>
  <c r="D348" i="4"/>
  <c r="AH347" i="4"/>
  <c r="O347" i="4"/>
  <c r="M347" i="4"/>
  <c r="N347" i="4" s="1"/>
  <c r="K347" i="4"/>
  <c r="J347" i="4"/>
  <c r="E347" i="4"/>
  <c r="D347" i="4"/>
  <c r="AH346" i="4"/>
  <c r="O346" i="4"/>
  <c r="M346" i="4"/>
  <c r="N346" i="4" s="1"/>
  <c r="K346" i="4"/>
  <c r="J346" i="4"/>
  <c r="E346" i="4"/>
  <c r="D346" i="4"/>
  <c r="AH345" i="4"/>
  <c r="O345" i="4"/>
  <c r="N345" i="4"/>
  <c r="M345" i="4"/>
  <c r="K345" i="4"/>
  <c r="J345" i="4"/>
  <c r="E345" i="4"/>
  <c r="D345" i="4"/>
  <c r="AH344" i="4"/>
  <c r="O344" i="4"/>
  <c r="N344" i="4"/>
  <c r="M344" i="4"/>
  <c r="K344" i="4"/>
  <c r="J344" i="4"/>
  <c r="E344" i="4"/>
  <c r="D344" i="4"/>
  <c r="AH343" i="4"/>
  <c r="O343" i="4"/>
  <c r="M343" i="4"/>
  <c r="N343" i="4" s="1"/>
  <c r="K343" i="4"/>
  <c r="J343" i="4"/>
  <c r="E343" i="4"/>
  <c r="D343" i="4"/>
  <c r="AH342" i="4"/>
  <c r="O342" i="4"/>
  <c r="M342" i="4"/>
  <c r="N342" i="4" s="1"/>
  <c r="K342" i="4"/>
  <c r="J342" i="4"/>
  <c r="E342" i="4"/>
  <c r="D342" i="4"/>
  <c r="AH341" i="4"/>
  <c r="O341" i="4"/>
  <c r="N341" i="4"/>
  <c r="M341" i="4"/>
  <c r="K341" i="4"/>
  <c r="J341" i="4"/>
  <c r="E341" i="4"/>
  <c r="D341" i="4"/>
  <c r="AH340" i="4"/>
  <c r="O340" i="4"/>
  <c r="N340" i="4"/>
  <c r="M340" i="4"/>
  <c r="K340" i="4"/>
  <c r="J340" i="4"/>
  <c r="E340" i="4"/>
  <c r="D340" i="4"/>
  <c r="AH339" i="4"/>
  <c r="O339" i="4"/>
  <c r="M339" i="4"/>
  <c r="N339" i="4" s="1"/>
  <c r="K339" i="4"/>
  <c r="J339" i="4"/>
  <c r="E339" i="4"/>
  <c r="D339" i="4"/>
  <c r="AH338" i="4"/>
  <c r="O338" i="4"/>
  <c r="M338" i="4"/>
  <c r="N338" i="4" s="1"/>
  <c r="K338" i="4"/>
  <c r="J338" i="4"/>
  <c r="E338" i="4"/>
  <c r="D338" i="4"/>
  <c r="AH337" i="4"/>
  <c r="O337" i="4"/>
  <c r="N337" i="4"/>
  <c r="M337" i="4"/>
  <c r="K337" i="4"/>
  <c r="J337" i="4"/>
  <c r="E337" i="4"/>
  <c r="D337" i="4"/>
  <c r="AH336" i="4"/>
  <c r="O336" i="4"/>
  <c r="N336" i="4"/>
  <c r="M336" i="4"/>
  <c r="K336" i="4"/>
  <c r="J336" i="4"/>
  <c r="E336" i="4"/>
  <c r="D336" i="4"/>
  <c r="AH335" i="4"/>
  <c r="O335" i="4"/>
  <c r="M335" i="4"/>
  <c r="N335" i="4" s="1"/>
  <c r="K335" i="4"/>
  <c r="J335" i="4"/>
  <c r="E335" i="4"/>
  <c r="D335" i="4"/>
  <c r="AH334" i="4"/>
  <c r="O334" i="4"/>
  <c r="N334" i="4"/>
  <c r="M334" i="4"/>
  <c r="K334" i="4"/>
  <c r="J334" i="4"/>
  <c r="E334" i="4"/>
  <c r="D334" i="4"/>
  <c r="AH333" i="4"/>
  <c r="O333" i="4"/>
  <c r="M333" i="4"/>
  <c r="N333" i="4" s="1"/>
  <c r="K333" i="4"/>
  <c r="J333" i="4"/>
  <c r="E333" i="4"/>
  <c r="D333" i="4"/>
  <c r="AH332" i="4"/>
  <c r="O332" i="4"/>
  <c r="N332" i="4"/>
  <c r="M332" i="4"/>
  <c r="K332" i="4"/>
  <c r="J332" i="4"/>
  <c r="E332" i="4"/>
  <c r="D332" i="4"/>
  <c r="AH331" i="4"/>
  <c r="O331" i="4"/>
  <c r="M331" i="4"/>
  <c r="N331" i="4" s="1"/>
  <c r="K331" i="4"/>
  <c r="J331" i="4"/>
  <c r="E331" i="4"/>
  <c r="D331" i="4"/>
  <c r="AH330" i="4"/>
  <c r="O330" i="4"/>
  <c r="M330" i="4"/>
  <c r="N330" i="4" s="1"/>
  <c r="K330" i="4"/>
  <c r="J330" i="4"/>
  <c r="E330" i="4"/>
  <c r="D330" i="4"/>
  <c r="AH329" i="4"/>
  <c r="O329" i="4"/>
  <c r="N329" i="4"/>
  <c r="M329" i="4"/>
  <c r="K329" i="4"/>
  <c r="J329" i="4"/>
  <c r="E329" i="4"/>
  <c r="D329" i="4"/>
  <c r="AH328" i="4"/>
  <c r="O328" i="4"/>
  <c r="M328" i="4"/>
  <c r="N328" i="4" s="1"/>
  <c r="K328" i="4"/>
  <c r="J328" i="4"/>
  <c r="E328" i="4"/>
  <c r="D328" i="4"/>
  <c r="AH327" i="4"/>
  <c r="O327" i="4"/>
  <c r="M327" i="4"/>
  <c r="N327" i="4" s="1"/>
  <c r="K327" i="4"/>
  <c r="J327" i="4"/>
  <c r="E327" i="4"/>
  <c r="D327" i="4"/>
  <c r="AH326" i="4"/>
  <c r="O326" i="4"/>
  <c r="N326" i="4"/>
  <c r="M326" i="4"/>
  <c r="K326" i="4"/>
  <c r="J326" i="4"/>
  <c r="E326" i="4"/>
  <c r="D326" i="4"/>
  <c r="AH325" i="4"/>
  <c r="O325" i="4"/>
  <c r="M325" i="4"/>
  <c r="N325" i="4" s="1"/>
  <c r="K325" i="4"/>
  <c r="J325" i="4"/>
  <c r="E325" i="4"/>
  <c r="D325" i="4"/>
  <c r="AH324" i="4"/>
  <c r="O324" i="4"/>
  <c r="N324" i="4"/>
  <c r="M324" i="4"/>
  <c r="K324" i="4"/>
  <c r="J324" i="4"/>
  <c r="E324" i="4"/>
  <c r="D324" i="4"/>
  <c r="AH323" i="4"/>
  <c r="O323" i="4"/>
  <c r="M323" i="4"/>
  <c r="N323" i="4" s="1"/>
  <c r="K323" i="4"/>
  <c r="J323" i="4"/>
  <c r="E323" i="4"/>
  <c r="D323" i="4"/>
  <c r="AH322" i="4"/>
  <c r="O322" i="4"/>
  <c r="M322" i="4"/>
  <c r="N322" i="4" s="1"/>
  <c r="K322" i="4"/>
  <c r="J322" i="4"/>
  <c r="E322" i="4"/>
  <c r="D322" i="4"/>
  <c r="AH321" i="4"/>
  <c r="O321" i="4"/>
  <c r="N321" i="4"/>
  <c r="M321" i="4"/>
  <c r="K321" i="4"/>
  <c r="J321" i="4"/>
  <c r="E321" i="4"/>
  <c r="D321" i="4"/>
  <c r="AH320" i="4"/>
  <c r="O320" i="4"/>
  <c r="M320" i="4"/>
  <c r="N320" i="4" s="1"/>
  <c r="K320" i="4"/>
  <c r="J320" i="4"/>
  <c r="E320" i="4"/>
  <c r="D320" i="4"/>
  <c r="AH319" i="4"/>
  <c r="O319" i="4"/>
  <c r="M319" i="4"/>
  <c r="N319" i="4" s="1"/>
  <c r="K319" i="4"/>
  <c r="J319" i="4"/>
  <c r="E319" i="4"/>
  <c r="D319" i="4"/>
  <c r="AH318" i="4"/>
  <c r="O318" i="4"/>
  <c r="N318" i="4"/>
  <c r="M318" i="4"/>
  <c r="K318" i="4"/>
  <c r="J318" i="4"/>
  <c r="E318" i="4"/>
  <c r="D318" i="4"/>
  <c r="AH317" i="4"/>
  <c r="O317" i="4"/>
  <c r="M317" i="4"/>
  <c r="N317" i="4" s="1"/>
  <c r="K317" i="4"/>
  <c r="J317" i="4"/>
  <c r="E317" i="4"/>
  <c r="D317" i="4"/>
  <c r="AH316" i="4"/>
  <c r="O316" i="4"/>
  <c r="N316" i="4"/>
  <c r="M316" i="4"/>
  <c r="K316" i="4"/>
  <c r="J316" i="4"/>
  <c r="E316" i="4"/>
  <c r="D316" i="4"/>
  <c r="AH315" i="4"/>
  <c r="O315" i="4"/>
  <c r="N315" i="4"/>
  <c r="M315" i="4"/>
  <c r="K315" i="4"/>
  <c r="J315" i="4"/>
  <c r="E315" i="4"/>
  <c r="D315" i="4"/>
  <c r="AH314" i="4"/>
  <c r="O314" i="4"/>
  <c r="M314" i="4"/>
  <c r="N314" i="4" s="1"/>
  <c r="K314" i="4"/>
  <c r="J314" i="4"/>
  <c r="E314" i="4"/>
  <c r="D314" i="4"/>
  <c r="AH313" i="4"/>
  <c r="O313" i="4"/>
  <c r="N313" i="4"/>
  <c r="M313" i="4"/>
  <c r="K313" i="4"/>
  <c r="J313" i="4"/>
  <c r="E313" i="4"/>
  <c r="D313" i="4"/>
  <c r="AH312" i="4"/>
  <c r="O312" i="4"/>
  <c r="M312" i="4"/>
  <c r="N312" i="4" s="1"/>
  <c r="K312" i="4"/>
  <c r="J312" i="4"/>
  <c r="E312" i="4"/>
  <c r="D312" i="4"/>
  <c r="AH311" i="4"/>
  <c r="O311" i="4"/>
  <c r="M311" i="4"/>
  <c r="N311" i="4" s="1"/>
  <c r="K311" i="4"/>
  <c r="J311" i="4"/>
  <c r="E311" i="4"/>
  <c r="D311" i="4"/>
  <c r="AH310" i="4"/>
  <c r="O310" i="4"/>
  <c r="N310" i="4"/>
  <c r="M310" i="4"/>
  <c r="K310" i="4"/>
  <c r="J310" i="4"/>
  <c r="E310" i="4"/>
  <c r="D310" i="4"/>
  <c r="AH309" i="4"/>
  <c r="O309" i="4"/>
  <c r="M309" i="4"/>
  <c r="N309" i="4" s="1"/>
  <c r="K309" i="4"/>
  <c r="J309" i="4"/>
  <c r="E309" i="4"/>
  <c r="D309" i="4"/>
  <c r="AH308" i="4"/>
  <c r="O308" i="4"/>
  <c r="N308" i="4"/>
  <c r="M308" i="4"/>
  <c r="K308" i="4"/>
  <c r="J308" i="4"/>
  <c r="E308" i="4"/>
  <c r="D308" i="4"/>
  <c r="AH307" i="4"/>
  <c r="O307" i="4"/>
  <c r="N307" i="4"/>
  <c r="M307" i="4"/>
  <c r="K307" i="4"/>
  <c r="J307" i="4"/>
  <c r="E307" i="4"/>
  <c r="D307" i="4"/>
  <c r="AH306" i="4"/>
  <c r="O306" i="4"/>
  <c r="M306" i="4"/>
  <c r="N306" i="4" s="1"/>
  <c r="K306" i="4"/>
  <c r="J306" i="4"/>
  <c r="E306" i="4"/>
  <c r="D306" i="4"/>
  <c r="AH305" i="4"/>
  <c r="O305" i="4"/>
  <c r="N305" i="4"/>
  <c r="M305" i="4"/>
  <c r="K305" i="4"/>
  <c r="J305" i="4"/>
  <c r="E305" i="4"/>
  <c r="D305" i="4"/>
  <c r="AH304" i="4"/>
  <c r="O304" i="4"/>
  <c r="M304" i="4"/>
  <c r="N304" i="4" s="1"/>
  <c r="K304" i="4"/>
  <c r="J304" i="4"/>
  <c r="E304" i="4"/>
  <c r="D304" i="4"/>
  <c r="AH303" i="4"/>
  <c r="O303" i="4"/>
  <c r="N303" i="4"/>
  <c r="M303" i="4"/>
  <c r="K303" i="4"/>
  <c r="J303" i="4"/>
  <c r="E303" i="4"/>
  <c r="D303" i="4"/>
  <c r="AH302" i="4"/>
  <c r="O302" i="4"/>
  <c r="M302" i="4"/>
  <c r="N302" i="4" s="1"/>
  <c r="K302" i="4"/>
  <c r="J302" i="4"/>
  <c r="E302" i="4"/>
  <c r="D302" i="4"/>
  <c r="AH301" i="4"/>
  <c r="O301" i="4"/>
  <c r="N301" i="4"/>
  <c r="M301" i="4"/>
  <c r="K301" i="4"/>
  <c r="J301" i="4"/>
  <c r="E301" i="4"/>
  <c r="D301" i="4"/>
  <c r="AH300" i="4"/>
  <c r="O300" i="4"/>
  <c r="N300" i="4"/>
  <c r="M300" i="4"/>
  <c r="K300" i="4"/>
  <c r="J300" i="4"/>
  <c r="E300" i="4"/>
  <c r="D300" i="4"/>
  <c r="AH299" i="4"/>
  <c r="O299" i="4"/>
  <c r="N299" i="4"/>
  <c r="M299" i="4"/>
  <c r="K299" i="4"/>
  <c r="J299" i="4"/>
  <c r="E299" i="4"/>
  <c r="D299" i="4"/>
  <c r="AH298" i="4"/>
  <c r="O298" i="4"/>
  <c r="M298" i="4"/>
  <c r="N298" i="4" s="1"/>
  <c r="K298" i="4"/>
  <c r="J298" i="4"/>
  <c r="E298" i="4"/>
  <c r="D298" i="4"/>
  <c r="AH297" i="4"/>
  <c r="O297" i="4"/>
  <c r="N297" i="4"/>
  <c r="M297" i="4"/>
  <c r="K297" i="4"/>
  <c r="J297" i="4"/>
  <c r="E297" i="4"/>
  <c r="D297" i="4"/>
  <c r="AH296" i="4"/>
  <c r="O296" i="4"/>
  <c r="M296" i="4"/>
  <c r="N296" i="4" s="1"/>
  <c r="K296" i="4"/>
  <c r="J296" i="4"/>
  <c r="E296" i="4"/>
  <c r="D296" i="4"/>
  <c r="AH295" i="4"/>
  <c r="O295" i="4"/>
  <c r="N295" i="4"/>
  <c r="M295" i="4"/>
  <c r="K295" i="4"/>
  <c r="J295" i="4"/>
  <c r="E295" i="4"/>
  <c r="D295" i="4"/>
  <c r="AH294" i="4"/>
  <c r="O294" i="4"/>
  <c r="N294" i="4"/>
  <c r="M294" i="4"/>
  <c r="K294" i="4"/>
  <c r="J294" i="4"/>
  <c r="E294" i="4"/>
  <c r="D294" i="4"/>
  <c r="AH293" i="4"/>
  <c r="O293" i="4"/>
  <c r="N293" i="4"/>
  <c r="M293" i="4"/>
  <c r="K293" i="4"/>
  <c r="J293" i="4"/>
  <c r="E293" i="4"/>
  <c r="D293" i="4"/>
  <c r="AH292" i="4"/>
  <c r="O292" i="4"/>
  <c r="M292" i="4"/>
  <c r="N292" i="4" s="1"/>
  <c r="K292" i="4"/>
  <c r="J292" i="4"/>
  <c r="E292" i="4"/>
  <c r="D292" i="4"/>
  <c r="AH291" i="4"/>
  <c r="O291" i="4"/>
  <c r="M291" i="4"/>
  <c r="N291" i="4" s="1"/>
  <c r="K291" i="4"/>
  <c r="J291" i="4"/>
  <c r="E291" i="4"/>
  <c r="D291" i="4"/>
  <c r="AH290" i="4"/>
  <c r="O290" i="4"/>
  <c r="N290" i="4"/>
  <c r="M290" i="4"/>
  <c r="K290" i="4"/>
  <c r="J290" i="4"/>
  <c r="E290" i="4"/>
  <c r="D290" i="4"/>
  <c r="AH289" i="4"/>
  <c r="O289" i="4"/>
  <c r="M289" i="4"/>
  <c r="N289" i="4" s="1"/>
  <c r="K289" i="4"/>
  <c r="J289" i="4"/>
  <c r="E289" i="4"/>
  <c r="D289" i="4"/>
  <c r="AH288" i="4"/>
  <c r="O288" i="4"/>
  <c r="N288" i="4"/>
  <c r="M288" i="4"/>
  <c r="K288" i="4"/>
  <c r="J288" i="4"/>
  <c r="E288" i="4"/>
  <c r="D288" i="4"/>
  <c r="AH287" i="4"/>
  <c r="O287" i="4"/>
  <c r="M287" i="4"/>
  <c r="N287" i="4" s="1"/>
  <c r="K287" i="4"/>
  <c r="J287" i="4"/>
  <c r="E287" i="4"/>
  <c r="D287" i="4"/>
  <c r="AH286" i="4"/>
  <c r="O286" i="4"/>
  <c r="N286" i="4"/>
  <c r="M286" i="4"/>
  <c r="K286" i="4"/>
  <c r="J286" i="4"/>
  <c r="E286" i="4"/>
  <c r="D286" i="4"/>
  <c r="AH285" i="4"/>
  <c r="O285" i="4"/>
  <c r="N285" i="4"/>
  <c r="M285" i="4"/>
  <c r="K285" i="4"/>
  <c r="J285" i="4"/>
  <c r="E285" i="4"/>
  <c r="D285" i="4"/>
  <c r="AH284" i="4"/>
  <c r="O284" i="4"/>
  <c r="N284" i="4"/>
  <c r="M284" i="4"/>
  <c r="K284" i="4"/>
  <c r="J284" i="4"/>
  <c r="E284" i="4"/>
  <c r="D284" i="4"/>
  <c r="AH283" i="4"/>
  <c r="O283" i="4"/>
  <c r="M283" i="4"/>
  <c r="N283" i="4" s="1"/>
  <c r="K283" i="4"/>
  <c r="J283" i="4"/>
  <c r="E283" i="4"/>
  <c r="D283" i="4"/>
  <c r="AH282" i="4"/>
  <c r="O282" i="4"/>
  <c r="M282" i="4"/>
  <c r="N282" i="4" s="1"/>
  <c r="K282" i="4"/>
  <c r="J282" i="4"/>
  <c r="E282" i="4"/>
  <c r="D282" i="4"/>
  <c r="AH281" i="4"/>
  <c r="O281" i="4"/>
  <c r="M281" i="4"/>
  <c r="N281" i="4" s="1"/>
  <c r="K281" i="4"/>
  <c r="J281" i="4"/>
  <c r="E281" i="4"/>
  <c r="D281" i="4"/>
  <c r="AH280" i="4"/>
  <c r="O280" i="4"/>
  <c r="N280" i="4"/>
  <c r="M280" i="4"/>
  <c r="K280" i="4"/>
  <c r="J280" i="4"/>
  <c r="E280" i="4"/>
  <c r="D280" i="4"/>
  <c r="AH279" i="4"/>
  <c r="O279" i="4"/>
  <c r="M279" i="4"/>
  <c r="N279" i="4" s="1"/>
  <c r="K279" i="4"/>
  <c r="J279" i="4"/>
  <c r="E279" i="4"/>
  <c r="D279" i="4"/>
  <c r="AH278" i="4"/>
  <c r="O278" i="4"/>
  <c r="N278" i="4"/>
  <c r="M278" i="4"/>
  <c r="K278" i="4"/>
  <c r="J278" i="4"/>
  <c r="E278" i="4"/>
  <c r="D278" i="4"/>
  <c r="AH277" i="4"/>
  <c r="O277" i="4"/>
  <c r="N277" i="4"/>
  <c r="M277" i="4"/>
  <c r="K277" i="4"/>
  <c r="J277" i="4"/>
  <c r="E277" i="4"/>
  <c r="D277" i="4"/>
  <c r="AH276" i="4"/>
  <c r="O276" i="4"/>
  <c r="N276" i="4"/>
  <c r="M276" i="4"/>
  <c r="K276" i="4"/>
  <c r="J276" i="4"/>
  <c r="E276" i="4"/>
  <c r="D276" i="4"/>
  <c r="AH275" i="4"/>
  <c r="O275" i="4"/>
  <c r="M275" i="4"/>
  <c r="N275" i="4" s="1"/>
  <c r="K275" i="4"/>
  <c r="J275" i="4"/>
  <c r="E275" i="4"/>
  <c r="D275" i="4"/>
  <c r="AH274" i="4"/>
  <c r="O274" i="4"/>
  <c r="M274" i="4"/>
  <c r="N274" i="4" s="1"/>
  <c r="K274" i="4"/>
  <c r="J274" i="4"/>
  <c r="E274" i="4"/>
  <c r="D274" i="4"/>
  <c r="AH273" i="4"/>
  <c r="O273" i="4"/>
  <c r="N273" i="4"/>
  <c r="M273" i="4"/>
  <c r="K273" i="4"/>
  <c r="J273" i="4"/>
  <c r="E273" i="4"/>
  <c r="D273" i="4"/>
  <c r="AH272" i="4"/>
  <c r="O272" i="4"/>
  <c r="N272" i="4"/>
  <c r="M272" i="4"/>
  <c r="K272" i="4"/>
  <c r="J272" i="4"/>
  <c r="E272" i="4"/>
  <c r="D272" i="4"/>
  <c r="AH271" i="4"/>
  <c r="O271" i="4"/>
  <c r="M271" i="4"/>
  <c r="N271" i="4" s="1"/>
  <c r="K271" i="4"/>
  <c r="J271" i="4"/>
  <c r="E271" i="4"/>
  <c r="D271" i="4"/>
  <c r="AH270" i="4"/>
  <c r="O270" i="4"/>
  <c r="N270" i="4"/>
  <c r="M270" i="4"/>
  <c r="K270" i="4"/>
  <c r="J270" i="4"/>
  <c r="E270" i="4"/>
  <c r="D270" i="4"/>
  <c r="AH269" i="4"/>
  <c r="O269" i="4"/>
  <c r="N269" i="4"/>
  <c r="M269" i="4"/>
  <c r="K269" i="4"/>
  <c r="J269" i="4"/>
  <c r="E269" i="4"/>
  <c r="D269" i="4"/>
  <c r="AH268" i="4"/>
  <c r="O268" i="4"/>
  <c r="N268" i="4"/>
  <c r="M268" i="4"/>
  <c r="K268" i="4"/>
  <c r="J268" i="4"/>
  <c r="E268" i="4"/>
  <c r="D268" i="4"/>
  <c r="AH267" i="4"/>
  <c r="O267" i="4"/>
  <c r="N267" i="4"/>
  <c r="M267" i="4"/>
  <c r="K267" i="4"/>
  <c r="J267" i="4"/>
  <c r="E267" i="4"/>
  <c r="D267" i="4"/>
  <c r="AH266" i="4"/>
  <c r="O266" i="4"/>
  <c r="M266" i="4"/>
  <c r="N266" i="4" s="1"/>
  <c r="K266" i="4"/>
  <c r="J266" i="4"/>
  <c r="E266" i="4"/>
  <c r="D266" i="4"/>
  <c r="AH265" i="4"/>
  <c r="O265" i="4"/>
  <c r="N265" i="4"/>
  <c r="M265" i="4"/>
  <c r="K265" i="4"/>
  <c r="J265" i="4"/>
  <c r="E265" i="4"/>
  <c r="D265" i="4"/>
  <c r="AH264" i="4"/>
  <c r="O264" i="4"/>
  <c r="N264" i="4"/>
  <c r="M264" i="4"/>
  <c r="K264" i="4"/>
  <c r="J264" i="4"/>
  <c r="E264" i="4"/>
  <c r="D264" i="4"/>
  <c r="AH263" i="4"/>
  <c r="O263" i="4"/>
  <c r="M263" i="4"/>
  <c r="N263" i="4" s="1"/>
  <c r="K263" i="4"/>
  <c r="J263" i="4"/>
  <c r="E263" i="4"/>
  <c r="D263" i="4"/>
  <c r="AH262" i="4"/>
  <c r="O262" i="4"/>
  <c r="N262" i="4"/>
  <c r="M262" i="4"/>
  <c r="K262" i="4"/>
  <c r="J262" i="4"/>
  <c r="E262" i="4"/>
  <c r="D262" i="4"/>
  <c r="AH261" i="4"/>
  <c r="O261" i="4"/>
  <c r="M261" i="4"/>
  <c r="N261" i="4" s="1"/>
  <c r="K261" i="4"/>
  <c r="J261" i="4"/>
  <c r="E261" i="4"/>
  <c r="D261" i="4"/>
  <c r="AH260" i="4"/>
  <c r="O260" i="4"/>
  <c r="N260" i="4"/>
  <c r="M260" i="4"/>
  <c r="K260" i="4"/>
  <c r="J260" i="4"/>
  <c r="E260" i="4"/>
  <c r="D260" i="4"/>
  <c r="AH259" i="4"/>
  <c r="O259" i="4"/>
  <c r="N259" i="4"/>
  <c r="M259" i="4"/>
  <c r="K259" i="4"/>
  <c r="J259" i="4"/>
  <c r="E259" i="4"/>
  <c r="D259" i="4"/>
  <c r="AH258" i="4"/>
  <c r="O258" i="4"/>
  <c r="M258" i="4"/>
  <c r="N258" i="4" s="1"/>
  <c r="K258" i="4"/>
  <c r="J258" i="4"/>
  <c r="E258" i="4"/>
  <c r="D258" i="4"/>
  <c r="AH257" i="4"/>
  <c r="O257" i="4"/>
  <c r="N257" i="4"/>
  <c r="M257" i="4"/>
  <c r="K257" i="4"/>
  <c r="J257" i="4"/>
  <c r="E257" i="4"/>
  <c r="D257" i="4"/>
  <c r="AH256" i="4"/>
  <c r="O256" i="4"/>
  <c r="N256" i="4"/>
  <c r="M256" i="4"/>
  <c r="K256" i="4"/>
  <c r="J256" i="4"/>
  <c r="E256" i="4"/>
  <c r="D256" i="4"/>
  <c r="AH255" i="4"/>
  <c r="O255" i="4"/>
  <c r="N255" i="4"/>
  <c r="M255" i="4"/>
  <c r="K255" i="4"/>
  <c r="J255" i="4"/>
  <c r="E255" i="4"/>
  <c r="D255" i="4"/>
  <c r="AH254" i="4"/>
  <c r="O254" i="4"/>
  <c r="N254" i="4"/>
  <c r="M254" i="4"/>
  <c r="K254" i="4"/>
  <c r="J254" i="4"/>
  <c r="E254" i="4"/>
  <c r="D254" i="4"/>
  <c r="AH253" i="4"/>
  <c r="O253" i="4"/>
  <c r="M253" i="4"/>
  <c r="N253" i="4" s="1"/>
  <c r="K253" i="4"/>
  <c r="J253" i="4"/>
  <c r="E253" i="4"/>
  <c r="D253" i="4"/>
  <c r="AH252" i="4"/>
  <c r="O252" i="4"/>
  <c r="N252" i="4"/>
  <c r="M252" i="4"/>
  <c r="K252" i="4"/>
  <c r="J252" i="4"/>
  <c r="E252" i="4"/>
  <c r="D252" i="4"/>
  <c r="AH251" i="4"/>
  <c r="O251" i="4"/>
  <c r="N251" i="4"/>
  <c r="M251" i="4"/>
  <c r="K251" i="4"/>
  <c r="J251" i="4"/>
  <c r="E251" i="4"/>
  <c r="D251" i="4"/>
  <c r="AH250" i="4"/>
  <c r="O250" i="4"/>
  <c r="M250" i="4"/>
  <c r="N250" i="4" s="1"/>
  <c r="K250" i="4"/>
  <c r="J250" i="4"/>
  <c r="E250" i="4"/>
  <c r="D250" i="4"/>
  <c r="AH249" i="4"/>
  <c r="O249" i="4"/>
  <c r="N249" i="4"/>
  <c r="M249" i="4"/>
  <c r="K249" i="4"/>
  <c r="J249" i="4"/>
  <c r="E249" i="4"/>
  <c r="D249" i="4"/>
  <c r="AH248" i="4"/>
  <c r="O248" i="4"/>
  <c r="N248" i="4"/>
  <c r="M248" i="4"/>
  <c r="K248" i="4"/>
  <c r="J248" i="4"/>
  <c r="E248" i="4"/>
  <c r="D248" i="4"/>
  <c r="AH247" i="4"/>
  <c r="O247" i="4"/>
  <c r="N247" i="4"/>
  <c r="M247" i="4"/>
  <c r="K247" i="4"/>
  <c r="J247" i="4"/>
  <c r="E247" i="4"/>
  <c r="D247" i="4"/>
  <c r="AH246" i="4"/>
  <c r="O246" i="4"/>
  <c r="M246" i="4"/>
  <c r="N246" i="4" s="1"/>
  <c r="K246" i="4"/>
  <c r="J246" i="4"/>
  <c r="E246" i="4"/>
  <c r="D246" i="4"/>
  <c r="AH245" i="4"/>
  <c r="O245" i="4"/>
  <c r="M245" i="4"/>
  <c r="N245" i="4" s="1"/>
  <c r="K245" i="4"/>
  <c r="J245" i="4"/>
  <c r="E245" i="4"/>
  <c r="D245" i="4"/>
  <c r="AH244" i="4"/>
  <c r="O244" i="4"/>
  <c r="N244" i="4"/>
  <c r="M244" i="4"/>
  <c r="K244" i="4"/>
  <c r="J244" i="4"/>
  <c r="E244" i="4"/>
  <c r="D244" i="4"/>
  <c r="AH243" i="4"/>
  <c r="O243" i="4"/>
  <c r="N243" i="4"/>
  <c r="M243" i="4"/>
  <c r="K243" i="4"/>
  <c r="J243" i="4"/>
  <c r="E243" i="4"/>
  <c r="D243" i="4"/>
  <c r="AH242" i="4"/>
  <c r="O242" i="4"/>
  <c r="N242" i="4"/>
  <c r="M242" i="4"/>
  <c r="K242" i="4"/>
  <c r="J242" i="4"/>
  <c r="E242" i="4"/>
  <c r="D242" i="4"/>
  <c r="AH241" i="4"/>
  <c r="O241" i="4"/>
  <c r="M241" i="4"/>
  <c r="N241" i="4" s="1"/>
  <c r="K241" i="4"/>
  <c r="J241" i="4"/>
  <c r="E241" i="4"/>
  <c r="D241" i="4"/>
  <c r="AH240" i="4"/>
  <c r="O240" i="4"/>
  <c r="M240" i="4"/>
  <c r="N240" i="4" s="1"/>
  <c r="K240" i="4"/>
  <c r="J240" i="4"/>
  <c r="E240" i="4"/>
  <c r="D240" i="4"/>
  <c r="AH239" i="4"/>
  <c r="O239" i="4"/>
  <c r="N239" i="4"/>
  <c r="M239" i="4"/>
  <c r="K239" i="4"/>
  <c r="J239" i="4"/>
  <c r="E239" i="4"/>
  <c r="D239" i="4"/>
  <c r="AH238" i="4"/>
  <c r="O238" i="4"/>
  <c r="M238" i="4"/>
  <c r="N238" i="4" s="1"/>
  <c r="K238" i="4"/>
  <c r="J238" i="4"/>
  <c r="E238" i="4"/>
  <c r="D238" i="4"/>
  <c r="AH237" i="4"/>
  <c r="O237" i="4"/>
  <c r="M237" i="4"/>
  <c r="N237" i="4" s="1"/>
  <c r="K237" i="4"/>
  <c r="J237" i="4"/>
  <c r="E237" i="4"/>
  <c r="D237" i="4"/>
  <c r="AH236" i="4"/>
  <c r="O236" i="4"/>
  <c r="N236" i="4"/>
  <c r="M236" i="4"/>
  <c r="K236" i="4"/>
  <c r="J236" i="4"/>
  <c r="E236" i="4"/>
  <c r="D236" i="4"/>
  <c r="AH235" i="4"/>
  <c r="O235" i="4"/>
  <c r="M235" i="4"/>
  <c r="N235" i="4" s="1"/>
  <c r="K235" i="4"/>
  <c r="J235" i="4"/>
  <c r="E235" i="4"/>
  <c r="D235" i="4"/>
  <c r="AH234" i="4"/>
  <c r="O234" i="4"/>
  <c r="N234" i="4"/>
  <c r="M234" i="4"/>
  <c r="K234" i="4"/>
  <c r="J234" i="4"/>
  <c r="E234" i="4"/>
  <c r="D234" i="4"/>
  <c r="AH233" i="4"/>
  <c r="O233" i="4"/>
  <c r="N233" i="4"/>
  <c r="M233" i="4"/>
  <c r="K233" i="4"/>
  <c r="J233" i="4"/>
  <c r="E233" i="4"/>
  <c r="D233" i="4"/>
  <c r="AH232" i="4"/>
  <c r="O232" i="4"/>
  <c r="M232" i="4"/>
  <c r="N232" i="4" s="1"/>
  <c r="K232" i="4"/>
  <c r="J232" i="4"/>
  <c r="E232" i="4"/>
  <c r="D232" i="4"/>
  <c r="AH231" i="4"/>
  <c r="O231" i="4"/>
  <c r="N231" i="4"/>
  <c r="M231" i="4"/>
  <c r="K231" i="4"/>
  <c r="J231" i="4"/>
  <c r="E231" i="4"/>
  <c r="D231" i="4"/>
  <c r="AH230" i="4"/>
  <c r="O230" i="4"/>
  <c r="N230" i="4"/>
  <c r="M230" i="4"/>
  <c r="K230" i="4"/>
  <c r="J230" i="4"/>
  <c r="E230" i="4"/>
  <c r="D230" i="4"/>
  <c r="AH229" i="4"/>
  <c r="O229" i="4"/>
  <c r="M229" i="4"/>
  <c r="N229" i="4" s="1"/>
  <c r="K229" i="4"/>
  <c r="J229" i="4"/>
  <c r="E229" i="4"/>
  <c r="D229" i="4"/>
  <c r="AH228" i="4"/>
  <c r="O228" i="4"/>
  <c r="N228" i="4"/>
  <c r="M228" i="4"/>
  <c r="K228" i="4"/>
  <c r="J228" i="4"/>
  <c r="E228" i="4"/>
  <c r="D228" i="4"/>
  <c r="AH227" i="4"/>
  <c r="O227" i="4"/>
  <c r="M227" i="4"/>
  <c r="N227" i="4" s="1"/>
  <c r="K227" i="4"/>
  <c r="J227" i="4"/>
  <c r="E227" i="4"/>
  <c r="D227" i="4"/>
  <c r="AH226" i="4"/>
  <c r="O226" i="4"/>
  <c r="N226" i="4"/>
  <c r="M226" i="4"/>
  <c r="K226" i="4"/>
  <c r="J226" i="4"/>
  <c r="E226" i="4"/>
  <c r="D226" i="4"/>
  <c r="AH225" i="4"/>
  <c r="O225" i="4"/>
  <c r="N225" i="4"/>
  <c r="M225" i="4"/>
  <c r="K225" i="4"/>
  <c r="J225" i="4"/>
  <c r="E225" i="4"/>
  <c r="D225" i="4"/>
  <c r="AH224" i="4"/>
  <c r="O224" i="4"/>
  <c r="M224" i="4"/>
  <c r="N224" i="4" s="1"/>
  <c r="K224" i="4"/>
  <c r="J224" i="4"/>
  <c r="E224" i="4"/>
  <c r="D224" i="4"/>
  <c r="AH223" i="4"/>
  <c r="O223" i="4"/>
  <c r="N223" i="4"/>
  <c r="M223" i="4"/>
  <c r="K223" i="4"/>
  <c r="J223" i="4"/>
  <c r="E223" i="4"/>
  <c r="D223" i="4"/>
  <c r="AH222" i="4"/>
  <c r="O222" i="4"/>
  <c r="M222" i="4"/>
  <c r="N222" i="4" s="1"/>
  <c r="K222" i="4"/>
  <c r="J222" i="4"/>
  <c r="E222" i="4"/>
  <c r="D222" i="4"/>
  <c r="AH221" i="4"/>
  <c r="O221" i="4"/>
  <c r="M221" i="4"/>
  <c r="N221" i="4" s="1"/>
  <c r="K221" i="4"/>
  <c r="J221" i="4"/>
  <c r="E221" i="4"/>
  <c r="D221" i="4"/>
  <c r="AH220" i="4"/>
  <c r="O220" i="4"/>
  <c r="N220" i="4"/>
  <c r="M220" i="4"/>
  <c r="K220" i="4"/>
  <c r="J220" i="4"/>
  <c r="E220" i="4"/>
  <c r="D220" i="4"/>
  <c r="AH219" i="4"/>
  <c r="O219" i="4"/>
  <c r="M219" i="4"/>
  <c r="N219" i="4" s="1"/>
  <c r="K219" i="4"/>
  <c r="J219" i="4"/>
  <c r="E219" i="4"/>
  <c r="D219" i="4"/>
  <c r="AH218" i="4"/>
  <c r="O218" i="4"/>
  <c r="N218" i="4"/>
  <c r="M218" i="4"/>
  <c r="K218" i="4"/>
  <c r="J218" i="4"/>
  <c r="E218" i="4"/>
  <c r="D218" i="4"/>
  <c r="AH217" i="4"/>
  <c r="O217" i="4"/>
  <c r="N217" i="4"/>
  <c r="M217" i="4"/>
  <c r="K217" i="4"/>
  <c r="J217" i="4"/>
  <c r="E217" i="4"/>
  <c r="D217" i="4"/>
  <c r="AH216" i="4"/>
  <c r="O216" i="4"/>
  <c r="M216" i="4"/>
  <c r="N216" i="4" s="1"/>
  <c r="K216" i="4"/>
  <c r="J216" i="4"/>
  <c r="E216" i="4"/>
  <c r="D216" i="4"/>
  <c r="AH215" i="4"/>
  <c r="O215" i="4"/>
  <c r="N215" i="4"/>
  <c r="M215" i="4"/>
  <c r="K215" i="4"/>
  <c r="J215" i="4"/>
  <c r="E215" i="4"/>
  <c r="D215" i="4"/>
  <c r="AH214" i="4"/>
  <c r="O214" i="4"/>
  <c r="N214" i="4"/>
  <c r="M214" i="4"/>
  <c r="K214" i="4"/>
  <c r="J214" i="4"/>
  <c r="E214" i="4"/>
  <c r="D214" i="4"/>
  <c r="AH213" i="4"/>
  <c r="O213" i="4"/>
  <c r="M213" i="4"/>
  <c r="N213" i="4" s="1"/>
  <c r="K213" i="4"/>
  <c r="J213" i="4"/>
  <c r="E213" i="4"/>
  <c r="D213" i="4"/>
  <c r="AH212" i="4"/>
  <c r="O212" i="4"/>
  <c r="M212" i="4"/>
  <c r="N212" i="4" s="1"/>
  <c r="K212" i="4"/>
  <c r="J212" i="4"/>
  <c r="E212" i="4"/>
  <c r="D212" i="4"/>
  <c r="AH211" i="4"/>
  <c r="O211" i="4"/>
  <c r="M211" i="4"/>
  <c r="N211" i="4" s="1"/>
  <c r="K211" i="4"/>
  <c r="J211" i="4"/>
  <c r="E211" i="4"/>
  <c r="D211" i="4"/>
  <c r="AH210" i="4"/>
  <c r="O210" i="4"/>
  <c r="M210" i="4"/>
  <c r="N210" i="4" s="1"/>
  <c r="K210" i="4"/>
  <c r="J210" i="4"/>
  <c r="E210" i="4"/>
  <c r="D210" i="4"/>
  <c r="AH209" i="4"/>
  <c r="O209" i="4"/>
  <c r="N209" i="4"/>
  <c r="M209" i="4"/>
  <c r="K209" i="4"/>
  <c r="J209" i="4"/>
  <c r="E209" i="4"/>
  <c r="D209" i="4"/>
  <c r="AH208" i="4"/>
  <c r="O208" i="4"/>
  <c r="N208" i="4"/>
  <c r="M208" i="4"/>
  <c r="K208" i="4"/>
  <c r="J208" i="4"/>
  <c r="E208" i="4"/>
  <c r="D208" i="4"/>
  <c r="AH207" i="4"/>
  <c r="O207" i="4"/>
  <c r="N207" i="4"/>
  <c r="M207" i="4"/>
  <c r="K207" i="4"/>
  <c r="J207" i="4"/>
  <c r="E207" i="4"/>
  <c r="D207" i="4"/>
  <c r="AH206" i="4"/>
  <c r="O206" i="4"/>
  <c r="M206" i="4"/>
  <c r="N206" i="4" s="1"/>
  <c r="K206" i="4"/>
  <c r="J206" i="4"/>
  <c r="E206" i="4"/>
  <c r="D206" i="4"/>
  <c r="AH205" i="4"/>
  <c r="O205" i="4"/>
  <c r="M205" i="4"/>
  <c r="N205" i="4" s="1"/>
  <c r="K205" i="4"/>
  <c r="J205" i="4"/>
  <c r="E205" i="4"/>
  <c r="D205" i="4"/>
  <c r="AH204" i="4"/>
  <c r="O204" i="4"/>
  <c r="M204" i="4"/>
  <c r="N204" i="4" s="1"/>
  <c r="K204" i="4"/>
  <c r="J204" i="4"/>
  <c r="E204" i="4"/>
  <c r="D204" i="4"/>
  <c r="AH203" i="4"/>
  <c r="O203" i="4"/>
  <c r="N203" i="4"/>
  <c r="M203" i="4"/>
  <c r="K203" i="4"/>
  <c r="J203" i="4"/>
  <c r="E203" i="4"/>
  <c r="D203" i="4"/>
  <c r="AH202" i="4"/>
  <c r="O202" i="4"/>
  <c r="N202" i="4"/>
  <c r="M202" i="4"/>
  <c r="K202" i="4"/>
  <c r="J202" i="4"/>
  <c r="E202" i="4"/>
  <c r="D202" i="4"/>
  <c r="AH201" i="4"/>
  <c r="O201" i="4"/>
  <c r="M201" i="4"/>
  <c r="N201" i="4" s="1"/>
  <c r="K201" i="4"/>
  <c r="J201" i="4"/>
  <c r="E201" i="4"/>
  <c r="D201" i="4"/>
  <c r="AH200" i="4"/>
  <c r="O200" i="4"/>
  <c r="N200" i="4"/>
  <c r="M200" i="4"/>
  <c r="K200" i="4"/>
  <c r="J200" i="4"/>
  <c r="E200" i="4"/>
  <c r="D200" i="4"/>
  <c r="AH199" i="4"/>
  <c r="O199" i="4"/>
  <c r="N199" i="4"/>
  <c r="M199" i="4"/>
  <c r="K199" i="4"/>
  <c r="J199" i="4"/>
  <c r="E199" i="4"/>
  <c r="D199" i="4"/>
  <c r="AH198" i="4"/>
  <c r="O198" i="4"/>
  <c r="M198" i="4"/>
  <c r="N198" i="4" s="1"/>
  <c r="K198" i="4"/>
  <c r="J198" i="4"/>
  <c r="E198" i="4"/>
  <c r="D198" i="4"/>
  <c r="AH197" i="4"/>
  <c r="O197" i="4"/>
  <c r="N197" i="4"/>
  <c r="M197" i="4"/>
  <c r="K197" i="4"/>
  <c r="J197" i="4"/>
  <c r="E197" i="4"/>
  <c r="D197" i="4"/>
  <c r="AH196" i="4"/>
  <c r="O196" i="4"/>
  <c r="N196" i="4"/>
  <c r="M196" i="4"/>
  <c r="K196" i="4"/>
  <c r="J196" i="4"/>
  <c r="E196" i="4"/>
  <c r="D196" i="4"/>
  <c r="AH195" i="4"/>
  <c r="O195" i="4"/>
  <c r="M195" i="4"/>
  <c r="N195" i="4" s="1"/>
  <c r="K195" i="4"/>
  <c r="J195" i="4"/>
  <c r="E195" i="4"/>
  <c r="D195" i="4"/>
  <c r="AH194" i="4"/>
  <c r="O194" i="4"/>
  <c r="N194" i="4"/>
  <c r="M194" i="4"/>
  <c r="K194" i="4"/>
  <c r="J194" i="4"/>
  <c r="E194" i="4"/>
  <c r="D194" i="4"/>
  <c r="AH193" i="4"/>
  <c r="O193" i="4"/>
  <c r="N193" i="4"/>
  <c r="M193" i="4"/>
  <c r="K193" i="4"/>
  <c r="J193" i="4"/>
  <c r="E193" i="4"/>
  <c r="D193" i="4"/>
  <c r="AH192" i="4"/>
  <c r="O192" i="4"/>
  <c r="N192" i="4"/>
  <c r="M192" i="4"/>
  <c r="K192" i="4"/>
  <c r="J192" i="4"/>
  <c r="E192" i="4"/>
  <c r="D192" i="4"/>
  <c r="AH191" i="4"/>
  <c r="O191" i="4"/>
  <c r="M191" i="4"/>
  <c r="N191" i="4" s="1"/>
  <c r="K191" i="4"/>
  <c r="J191" i="4"/>
  <c r="E191" i="4"/>
  <c r="D191" i="4"/>
  <c r="AH190" i="4"/>
  <c r="O190" i="4"/>
  <c r="M190" i="4"/>
  <c r="N190" i="4" s="1"/>
  <c r="K190" i="4"/>
  <c r="J190" i="4"/>
  <c r="E190" i="4"/>
  <c r="D190" i="4"/>
  <c r="AH189" i="4"/>
  <c r="O189" i="4"/>
  <c r="N189" i="4"/>
  <c r="M189" i="4"/>
  <c r="K189" i="4"/>
  <c r="J189" i="4"/>
  <c r="E189" i="4"/>
  <c r="D189" i="4"/>
  <c r="AH188" i="4"/>
  <c r="O188" i="4"/>
  <c r="M188" i="4"/>
  <c r="N188" i="4" s="1"/>
  <c r="K188" i="4"/>
  <c r="J188" i="4"/>
  <c r="E188" i="4"/>
  <c r="D188" i="4"/>
  <c r="AH187" i="4"/>
  <c r="O187" i="4"/>
  <c r="M187" i="4"/>
  <c r="N187" i="4" s="1"/>
  <c r="K187" i="4"/>
  <c r="J187" i="4"/>
  <c r="E187" i="4"/>
  <c r="D187" i="4"/>
  <c r="AH186" i="4"/>
  <c r="O186" i="4"/>
  <c r="M186" i="4"/>
  <c r="N186" i="4" s="1"/>
  <c r="K186" i="4"/>
  <c r="J186" i="4"/>
  <c r="E186" i="4"/>
  <c r="D186" i="4"/>
  <c r="AH185" i="4"/>
  <c r="O185" i="4"/>
  <c r="M185" i="4"/>
  <c r="N185" i="4" s="1"/>
  <c r="K185" i="4"/>
  <c r="J185" i="4"/>
  <c r="E185" i="4"/>
  <c r="D185" i="4"/>
  <c r="AH184" i="4"/>
  <c r="O184" i="4"/>
  <c r="N184" i="4"/>
  <c r="M184" i="4"/>
  <c r="K184" i="4"/>
  <c r="J184" i="4"/>
  <c r="E184" i="4"/>
  <c r="D184" i="4"/>
  <c r="AH183" i="4"/>
  <c r="O183" i="4"/>
  <c r="M183" i="4"/>
  <c r="N183" i="4" s="1"/>
  <c r="K183" i="4"/>
  <c r="J183" i="4"/>
  <c r="E183" i="4"/>
  <c r="D183" i="4"/>
  <c r="AH182" i="4"/>
  <c r="O182" i="4"/>
  <c r="M182" i="4"/>
  <c r="N182" i="4" s="1"/>
  <c r="K182" i="4"/>
  <c r="J182" i="4"/>
  <c r="E182" i="4"/>
  <c r="D182" i="4"/>
  <c r="AH181" i="4"/>
  <c r="O181" i="4"/>
  <c r="N181" i="4"/>
  <c r="M181" i="4"/>
  <c r="K181" i="4"/>
  <c r="J181" i="4"/>
  <c r="E181" i="4"/>
  <c r="D181" i="4"/>
  <c r="AH180" i="4"/>
  <c r="O180" i="4"/>
  <c r="M180" i="4"/>
  <c r="N180" i="4" s="1"/>
  <c r="K180" i="4"/>
  <c r="J180" i="4"/>
  <c r="E180" i="4"/>
  <c r="D180" i="4"/>
  <c r="AH179" i="4"/>
  <c r="O179" i="4"/>
  <c r="N179" i="4"/>
  <c r="M179" i="4"/>
  <c r="K179" i="4"/>
  <c r="J179" i="4"/>
  <c r="E179" i="4"/>
  <c r="D179" i="4"/>
  <c r="AH178" i="4"/>
  <c r="O178" i="4"/>
  <c r="M178" i="4"/>
  <c r="N178" i="4" s="1"/>
  <c r="K178" i="4"/>
  <c r="J178" i="4"/>
  <c r="E178" i="4"/>
  <c r="D178" i="4"/>
  <c r="AH177" i="4"/>
  <c r="O177" i="4"/>
  <c r="M177" i="4"/>
  <c r="N177" i="4" s="1"/>
  <c r="K177" i="4"/>
  <c r="J177" i="4"/>
  <c r="E177" i="4"/>
  <c r="D177" i="4"/>
  <c r="AH176" i="4"/>
  <c r="O176" i="4"/>
  <c r="N176" i="4"/>
  <c r="M176" i="4"/>
  <c r="K176" i="4"/>
  <c r="J176" i="4"/>
  <c r="E176" i="4"/>
  <c r="D176" i="4"/>
  <c r="AH175" i="4"/>
  <c r="O175" i="4"/>
  <c r="N175" i="4"/>
  <c r="M175" i="4"/>
  <c r="K175" i="4"/>
  <c r="J175" i="4"/>
  <c r="E175" i="4"/>
  <c r="D175" i="4"/>
  <c r="AH174" i="4"/>
  <c r="O174" i="4"/>
  <c r="M174" i="4"/>
  <c r="N174" i="4" s="1"/>
  <c r="K174" i="4"/>
  <c r="J174" i="4"/>
  <c r="E174" i="4"/>
  <c r="D174" i="4"/>
  <c r="AH173" i="4"/>
  <c r="O173" i="4"/>
  <c r="M173" i="4"/>
  <c r="N173" i="4" s="1"/>
  <c r="K173" i="4"/>
  <c r="J173" i="4"/>
  <c r="E173" i="4"/>
  <c r="D173" i="4"/>
  <c r="AH172" i="4"/>
  <c r="O172" i="4"/>
  <c r="N172" i="4"/>
  <c r="M172" i="4"/>
  <c r="K172" i="4"/>
  <c r="J172" i="4"/>
  <c r="E172" i="4"/>
  <c r="D172" i="4"/>
  <c r="AH171" i="4"/>
  <c r="O171" i="4"/>
  <c r="M171" i="4"/>
  <c r="N171" i="4" s="1"/>
  <c r="K171" i="4"/>
  <c r="J171" i="4"/>
  <c r="E171" i="4"/>
  <c r="D171" i="4"/>
  <c r="AH170" i="4"/>
  <c r="O170" i="4"/>
  <c r="M170" i="4"/>
  <c r="N170" i="4" s="1"/>
  <c r="K170" i="4"/>
  <c r="J170" i="4"/>
  <c r="E170" i="4"/>
  <c r="D170" i="4"/>
  <c r="AH169" i="4"/>
  <c r="O169" i="4"/>
  <c r="N169" i="4"/>
  <c r="M169" i="4"/>
  <c r="K169" i="4"/>
  <c r="J169" i="4"/>
  <c r="E169" i="4"/>
  <c r="D169" i="4"/>
  <c r="AH168" i="4"/>
  <c r="O168" i="4"/>
  <c r="M168" i="4"/>
  <c r="N168" i="4" s="1"/>
  <c r="K168" i="4"/>
  <c r="J168" i="4"/>
  <c r="E168" i="4"/>
  <c r="D168" i="4"/>
  <c r="AH167" i="4"/>
  <c r="O167" i="4"/>
  <c r="M167" i="4"/>
  <c r="N167" i="4" s="1"/>
  <c r="K167" i="4"/>
  <c r="J167" i="4"/>
  <c r="E167" i="4"/>
  <c r="D167" i="4"/>
  <c r="AH166" i="4"/>
  <c r="O166" i="4"/>
  <c r="M166" i="4"/>
  <c r="N166" i="4" s="1"/>
  <c r="K166" i="4"/>
  <c r="J166" i="4"/>
  <c r="E166" i="4"/>
  <c r="D166" i="4"/>
  <c r="AH165" i="4"/>
  <c r="O165" i="4"/>
  <c r="N165" i="4"/>
  <c r="M165" i="4"/>
  <c r="K165" i="4"/>
  <c r="J165" i="4"/>
  <c r="E165" i="4"/>
  <c r="D165" i="4"/>
  <c r="AH164" i="4"/>
  <c r="O164" i="4"/>
  <c r="N164" i="4"/>
  <c r="M164" i="4"/>
  <c r="K164" i="4"/>
  <c r="J164" i="4"/>
  <c r="E164" i="4"/>
  <c r="D164" i="4"/>
  <c r="AH163" i="4"/>
  <c r="O163" i="4"/>
  <c r="M163" i="4"/>
  <c r="N163" i="4" s="1"/>
  <c r="K163" i="4"/>
  <c r="J163" i="4"/>
  <c r="E163" i="4"/>
  <c r="D163" i="4"/>
  <c r="AH162" i="4"/>
  <c r="O162" i="4"/>
  <c r="M162" i="4"/>
  <c r="N162" i="4" s="1"/>
  <c r="K162" i="4"/>
  <c r="J162" i="4"/>
  <c r="E162" i="4"/>
  <c r="D162" i="4"/>
  <c r="AH161" i="4"/>
  <c r="O161" i="4"/>
  <c r="M161" i="4"/>
  <c r="N161" i="4" s="1"/>
  <c r="K161" i="4"/>
  <c r="J161" i="4"/>
  <c r="E161" i="4"/>
  <c r="D161" i="4"/>
  <c r="AH160" i="4"/>
  <c r="O160" i="4"/>
  <c r="M160" i="4"/>
  <c r="N160" i="4" s="1"/>
  <c r="K160" i="4"/>
  <c r="J160" i="4"/>
  <c r="E160" i="4"/>
  <c r="D160" i="4"/>
  <c r="AH159" i="4"/>
  <c r="O159" i="4"/>
  <c r="M159" i="4"/>
  <c r="N159" i="4" s="1"/>
  <c r="K159" i="4"/>
  <c r="J159" i="4"/>
  <c r="E159" i="4"/>
  <c r="D159" i="4"/>
  <c r="AH158" i="4"/>
  <c r="O158" i="4"/>
  <c r="M158" i="4"/>
  <c r="N158" i="4" s="1"/>
  <c r="K158" i="4"/>
  <c r="J158" i="4"/>
  <c r="E158" i="4"/>
  <c r="D158" i="4"/>
  <c r="AH157" i="4"/>
  <c r="O157" i="4"/>
  <c r="N157" i="4"/>
  <c r="M157" i="4"/>
  <c r="K157" i="4"/>
  <c r="J157" i="4"/>
  <c r="E157" i="4"/>
  <c r="D157" i="4"/>
  <c r="AH156" i="4"/>
  <c r="O156" i="4"/>
  <c r="N156" i="4"/>
  <c r="M156" i="4"/>
  <c r="K156" i="4"/>
  <c r="J156" i="4"/>
  <c r="E156" i="4"/>
  <c r="D156" i="4"/>
  <c r="AH155" i="4"/>
  <c r="O155" i="4"/>
  <c r="M155" i="4"/>
  <c r="N155" i="4" s="1"/>
  <c r="K155" i="4"/>
  <c r="J155" i="4"/>
  <c r="E155" i="4"/>
  <c r="D155" i="4"/>
  <c r="AH154" i="4"/>
  <c r="O154" i="4"/>
  <c r="M154" i="4"/>
  <c r="N154" i="4" s="1"/>
  <c r="K154" i="4"/>
  <c r="J154" i="4"/>
  <c r="E154" i="4"/>
  <c r="D154" i="4"/>
  <c r="AH153" i="4"/>
  <c r="O153" i="4"/>
  <c r="M153" i="4"/>
  <c r="N153" i="4" s="1"/>
  <c r="K153" i="4"/>
  <c r="J153" i="4"/>
  <c r="E153" i="4"/>
  <c r="D153" i="4"/>
  <c r="AH152" i="4"/>
  <c r="O152" i="4"/>
  <c r="M152" i="4"/>
  <c r="N152" i="4" s="1"/>
  <c r="K152" i="4"/>
  <c r="J152" i="4"/>
  <c r="E152" i="4"/>
  <c r="D152" i="4"/>
  <c r="AH151" i="4"/>
  <c r="O151" i="4"/>
  <c r="M151" i="4"/>
  <c r="N151" i="4" s="1"/>
  <c r="K151" i="4"/>
  <c r="J151" i="4"/>
  <c r="E151" i="4"/>
  <c r="D151" i="4"/>
  <c r="AH150" i="4"/>
  <c r="O150" i="4"/>
  <c r="M150" i="4"/>
  <c r="N150" i="4" s="1"/>
  <c r="K150" i="4"/>
  <c r="J150" i="4"/>
  <c r="E150" i="4"/>
  <c r="D150" i="4"/>
  <c r="AH149" i="4"/>
  <c r="O149" i="4"/>
  <c r="N149" i="4"/>
  <c r="M149" i="4"/>
  <c r="K149" i="4"/>
  <c r="J149" i="4"/>
  <c r="E149" i="4"/>
  <c r="D149" i="4"/>
  <c r="AH148" i="4"/>
  <c r="O148" i="4"/>
  <c r="N148" i="4"/>
  <c r="M148" i="4"/>
  <c r="K148" i="4"/>
  <c r="J148" i="4"/>
  <c r="E148" i="4"/>
  <c r="D148" i="4"/>
  <c r="AH147" i="4"/>
  <c r="O147" i="4"/>
  <c r="M147" i="4"/>
  <c r="N147" i="4" s="1"/>
  <c r="K147" i="4"/>
  <c r="J147" i="4"/>
  <c r="E147" i="4"/>
  <c r="D147" i="4"/>
  <c r="AH146" i="4"/>
  <c r="O146" i="4"/>
  <c r="M146" i="4"/>
  <c r="N146" i="4" s="1"/>
  <c r="K146" i="4"/>
  <c r="J146" i="4"/>
  <c r="E146" i="4"/>
  <c r="D146" i="4"/>
  <c r="AH145" i="4"/>
  <c r="O145" i="4"/>
  <c r="M145" i="4"/>
  <c r="N145" i="4" s="1"/>
  <c r="K145" i="4"/>
  <c r="J145" i="4"/>
  <c r="E145" i="4"/>
  <c r="D145" i="4"/>
  <c r="AH144" i="4"/>
  <c r="O144" i="4"/>
  <c r="M144" i="4"/>
  <c r="N144" i="4" s="1"/>
  <c r="K144" i="4"/>
  <c r="J144" i="4"/>
  <c r="E144" i="4"/>
  <c r="D144" i="4"/>
  <c r="AH143" i="4"/>
  <c r="O143" i="4"/>
  <c r="M143" i="4"/>
  <c r="N143" i="4" s="1"/>
  <c r="K143" i="4"/>
  <c r="J143" i="4"/>
  <c r="E143" i="4"/>
  <c r="D143" i="4"/>
  <c r="AH142" i="4"/>
  <c r="O142" i="4"/>
  <c r="M142" i="4"/>
  <c r="N142" i="4" s="1"/>
  <c r="K142" i="4"/>
  <c r="J142" i="4"/>
  <c r="E142" i="4"/>
  <c r="D142" i="4"/>
  <c r="AH141" i="4"/>
  <c r="O141" i="4"/>
  <c r="N141" i="4"/>
  <c r="M141" i="4"/>
  <c r="K141" i="4"/>
  <c r="J141" i="4"/>
  <c r="E141" i="4"/>
  <c r="D141" i="4"/>
  <c r="AH140" i="4"/>
  <c r="O140" i="4"/>
  <c r="M140" i="4"/>
  <c r="N140" i="4" s="1"/>
  <c r="K140" i="4"/>
  <c r="J140" i="4"/>
  <c r="E140" i="4"/>
  <c r="D140" i="4"/>
  <c r="AH139" i="4"/>
  <c r="O139" i="4"/>
  <c r="M139" i="4"/>
  <c r="N139" i="4" s="1"/>
  <c r="K139" i="4"/>
  <c r="J139" i="4"/>
  <c r="E139" i="4"/>
  <c r="D139" i="4"/>
  <c r="AH138" i="4"/>
  <c r="O138" i="4"/>
  <c r="M138" i="4"/>
  <c r="N138" i="4" s="1"/>
  <c r="K138" i="4"/>
  <c r="J138" i="4"/>
  <c r="E138" i="4"/>
  <c r="D138" i="4"/>
  <c r="AH137" i="4"/>
  <c r="O137" i="4"/>
  <c r="M137" i="4"/>
  <c r="N137" i="4" s="1"/>
  <c r="K137" i="4"/>
  <c r="J137" i="4"/>
  <c r="E137" i="4"/>
  <c r="D137" i="4"/>
  <c r="AH136" i="4"/>
  <c r="O136" i="4"/>
  <c r="N136" i="4"/>
  <c r="M136" i="4"/>
  <c r="K136" i="4"/>
  <c r="J136" i="4"/>
  <c r="E136" i="4"/>
  <c r="D136" i="4"/>
  <c r="AH135" i="4"/>
  <c r="O135" i="4"/>
  <c r="M135" i="4"/>
  <c r="N135" i="4" s="1"/>
  <c r="K135" i="4"/>
  <c r="J135" i="4"/>
  <c r="E135" i="4"/>
  <c r="D135" i="4"/>
  <c r="AH134" i="4"/>
  <c r="O134" i="4"/>
  <c r="M134" i="4"/>
  <c r="N134" i="4" s="1"/>
  <c r="K134" i="4"/>
  <c r="J134" i="4"/>
  <c r="E134" i="4"/>
  <c r="D134" i="4"/>
  <c r="AH133" i="4"/>
  <c r="O133" i="4"/>
  <c r="N133" i="4"/>
  <c r="M133" i="4"/>
  <c r="K133" i="4"/>
  <c r="J133" i="4"/>
  <c r="E133" i="4"/>
  <c r="D133" i="4"/>
  <c r="AH132" i="4"/>
  <c r="O132" i="4"/>
  <c r="M132" i="4"/>
  <c r="N132" i="4" s="1"/>
  <c r="K132" i="4"/>
  <c r="J132" i="4"/>
  <c r="E132" i="4"/>
  <c r="D132" i="4"/>
  <c r="AH131" i="4"/>
  <c r="O131" i="4"/>
  <c r="M131" i="4"/>
  <c r="N131" i="4" s="1"/>
  <c r="K131" i="4"/>
  <c r="J131" i="4"/>
  <c r="E131" i="4"/>
  <c r="D131" i="4"/>
  <c r="AH130" i="4"/>
  <c r="O130" i="4"/>
  <c r="M130" i="4"/>
  <c r="N130" i="4" s="1"/>
  <c r="K130" i="4"/>
  <c r="J130" i="4"/>
  <c r="E130" i="4"/>
  <c r="D130" i="4"/>
  <c r="AH129" i="4"/>
  <c r="O129" i="4"/>
  <c r="N129" i="4"/>
  <c r="M129" i="4"/>
  <c r="K129" i="4"/>
  <c r="J129" i="4"/>
  <c r="E129" i="4"/>
  <c r="D129" i="4"/>
  <c r="AH128" i="4"/>
  <c r="O128" i="4"/>
  <c r="N128" i="4"/>
  <c r="M128" i="4"/>
  <c r="K128" i="4"/>
  <c r="J128" i="4"/>
  <c r="E128" i="4"/>
  <c r="D128" i="4"/>
  <c r="AH127" i="4"/>
  <c r="O127" i="4"/>
  <c r="M127" i="4"/>
  <c r="N127" i="4" s="1"/>
  <c r="K127" i="4"/>
  <c r="J127" i="4"/>
  <c r="E127" i="4"/>
  <c r="D127" i="4"/>
  <c r="AH126" i="4"/>
  <c r="O126" i="4"/>
  <c r="N126" i="4"/>
  <c r="M126" i="4"/>
  <c r="K126" i="4"/>
  <c r="J126" i="4"/>
  <c r="E126" i="4"/>
  <c r="D126" i="4"/>
  <c r="AH125" i="4"/>
  <c r="O125" i="4"/>
  <c r="N125" i="4"/>
  <c r="M125" i="4"/>
  <c r="K125" i="4"/>
  <c r="J125" i="4"/>
  <c r="E125" i="4"/>
  <c r="D125" i="4"/>
  <c r="AH124" i="4"/>
  <c r="O124" i="4"/>
  <c r="N124" i="4"/>
  <c r="M124" i="4"/>
  <c r="K124" i="4"/>
  <c r="J124" i="4"/>
  <c r="E124" i="4"/>
  <c r="D124" i="4"/>
  <c r="AH123" i="4"/>
  <c r="O123" i="4"/>
  <c r="M123" i="4"/>
  <c r="N123" i="4" s="1"/>
  <c r="K123" i="4"/>
  <c r="J123" i="4"/>
  <c r="E123" i="4"/>
  <c r="D123" i="4"/>
  <c r="AH122" i="4"/>
  <c r="O122" i="4"/>
  <c r="M122" i="4"/>
  <c r="N122" i="4" s="1"/>
  <c r="K122" i="4"/>
  <c r="J122" i="4"/>
  <c r="E122" i="4"/>
  <c r="D122" i="4"/>
  <c r="AH121" i="4"/>
  <c r="O121" i="4"/>
  <c r="M121" i="4"/>
  <c r="N121" i="4" s="1"/>
  <c r="K121" i="4"/>
  <c r="J121" i="4"/>
  <c r="E121" i="4"/>
  <c r="D121" i="4"/>
  <c r="AH120" i="4"/>
  <c r="O120" i="4"/>
  <c r="N120" i="4"/>
  <c r="M120" i="4"/>
  <c r="K120" i="4"/>
  <c r="J120" i="4"/>
  <c r="E120" i="4"/>
  <c r="D120" i="4"/>
  <c r="AH119" i="4"/>
  <c r="O119" i="4"/>
  <c r="M119" i="4"/>
  <c r="N119" i="4" s="1"/>
  <c r="K119" i="4"/>
  <c r="J119" i="4"/>
  <c r="E119" i="4"/>
  <c r="D119" i="4"/>
  <c r="AH118" i="4"/>
  <c r="O118" i="4"/>
  <c r="M118" i="4"/>
  <c r="N118" i="4" s="1"/>
  <c r="K118" i="4"/>
  <c r="J118" i="4"/>
  <c r="E118" i="4"/>
  <c r="D118" i="4"/>
  <c r="AH117" i="4"/>
  <c r="O117" i="4"/>
  <c r="M117" i="4"/>
  <c r="N117" i="4" s="1"/>
  <c r="K117" i="4"/>
  <c r="J117" i="4"/>
  <c r="E117" i="4"/>
  <c r="D117" i="4"/>
  <c r="AH116" i="4"/>
  <c r="O116" i="4"/>
  <c r="M116" i="4"/>
  <c r="N116" i="4" s="1"/>
  <c r="K116" i="4"/>
  <c r="J116" i="4"/>
  <c r="E116" i="4"/>
  <c r="D116" i="4"/>
  <c r="AH115" i="4"/>
  <c r="O115" i="4"/>
  <c r="M115" i="4"/>
  <c r="N115" i="4" s="1"/>
  <c r="K115" i="4"/>
  <c r="J115" i="4"/>
  <c r="E115" i="4"/>
  <c r="D115" i="4"/>
  <c r="AH114" i="4"/>
  <c r="O114" i="4"/>
  <c r="M114" i="4"/>
  <c r="N114" i="4" s="1"/>
  <c r="K114" i="4"/>
  <c r="J114" i="4"/>
  <c r="E114" i="4"/>
  <c r="D114" i="4"/>
  <c r="AH113" i="4"/>
  <c r="O113" i="4"/>
  <c r="M113" i="4"/>
  <c r="N113" i="4" s="1"/>
  <c r="K113" i="4"/>
  <c r="J113" i="4"/>
  <c r="E113" i="4"/>
  <c r="D113" i="4"/>
  <c r="AH112" i="4"/>
  <c r="O112" i="4"/>
  <c r="M112" i="4"/>
  <c r="N112" i="4" s="1"/>
  <c r="K112" i="4"/>
  <c r="J112" i="4"/>
  <c r="E112" i="4"/>
  <c r="D112" i="4"/>
  <c r="AH111" i="4"/>
  <c r="O111" i="4"/>
  <c r="M111" i="4"/>
  <c r="N111" i="4" s="1"/>
  <c r="K111" i="4"/>
  <c r="J111" i="4"/>
  <c r="E111" i="4"/>
  <c r="D111" i="4"/>
  <c r="AH110" i="4"/>
  <c r="O110" i="4"/>
  <c r="M110" i="4"/>
  <c r="N110" i="4" s="1"/>
  <c r="K110" i="4"/>
  <c r="J110" i="4"/>
  <c r="E110" i="4"/>
  <c r="D110" i="4"/>
  <c r="AH109" i="4"/>
  <c r="O109" i="4"/>
  <c r="M109" i="4"/>
  <c r="N109" i="4" s="1"/>
  <c r="K109" i="4"/>
  <c r="J109" i="4"/>
  <c r="E109" i="4"/>
  <c r="D109" i="4"/>
  <c r="AH108" i="4"/>
  <c r="O108" i="4"/>
  <c r="N108" i="4"/>
  <c r="M108" i="4"/>
  <c r="K108" i="4"/>
  <c r="J108" i="4"/>
  <c r="E108" i="4"/>
  <c r="D108" i="4"/>
  <c r="AH107" i="4"/>
  <c r="O107" i="4"/>
  <c r="N107" i="4"/>
  <c r="M107" i="4"/>
  <c r="K107" i="4"/>
  <c r="J107" i="4"/>
  <c r="E107" i="4"/>
  <c r="D107" i="4"/>
  <c r="AH106" i="4"/>
  <c r="O106" i="4"/>
  <c r="M106" i="4"/>
  <c r="N106" i="4" s="1"/>
  <c r="K106" i="4"/>
  <c r="J106" i="4"/>
  <c r="E106" i="4"/>
  <c r="D106" i="4"/>
  <c r="AH105" i="4"/>
  <c r="O105" i="4"/>
  <c r="M105" i="4"/>
  <c r="N105" i="4" s="1"/>
  <c r="K105" i="4"/>
  <c r="J105" i="4"/>
  <c r="E105" i="4"/>
  <c r="D105" i="4"/>
  <c r="AH104" i="4"/>
  <c r="O104" i="4"/>
  <c r="M104" i="4"/>
  <c r="N104" i="4" s="1"/>
  <c r="K104" i="4"/>
  <c r="J104" i="4"/>
  <c r="E104" i="4"/>
  <c r="D104" i="4"/>
  <c r="AH103" i="4"/>
  <c r="O103" i="4"/>
  <c r="M103" i="4"/>
  <c r="N103" i="4" s="1"/>
  <c r="K103" i="4"/>
  <c r="J103" i="4"/>
  <c r="E103" i="4"/>
  <c r="D103" i="4"/>
  <c r="AH102" i="4"/>
  <c r="O102" i="4"/>
  <c r="M102" i="4"/>
  <c r="N102" i="4" s="1"/>
  <c r="K102" i="4"/>
  <c r="J102" i="4"/>
  <c r="E102" i="4"/>
  <c r="D102" i="4"/>
  <c r="AH101" i="4"/>
  <c r="O101" i="4"/>
  <c r="M101" i="4"/>
  <c r="N101" i="4" s="1"/>
  <c r="K101" i="4"/>
  <c r="J101" i="4"/>
  <c r="E101" i="4"/>
  <c r="D101" i="4"/>
  <c r="AH100" i="4"/>
  <c r="O100" i="4"/>
  <c r="M100" i="4"/>
  <c r="N100" i="4" s="1"/>
  <c r="K100" i="4"/>
  <c r="J100" i="4"/>
  <c r="E100" i="4"/>
  <c r="D100" i="4"/>
  <c r="AH99" i="4"/>
  <c r="O99" i="4"/>
  <c r="N99" i="4"/>
  <c r="M99" i="4"/>
  <c r="K99" i="4"/>
  <c r="J99" i="4"/>
  <c r="E99" i="4"/>
  <c r="D99" i="4"/>
  <c r="AH98" i="4"/>
  <c r="O98" i="4"/>
  <c r="M98" i="4"/>
  <c r="N98" i="4" s="1"/>
  <c r="K98" i="4"/>
  <c r="J98" i="4"/>
  <c r="E98" i="4"/>
  <c r="D98" i="4"/>
  <c r="AH97" i="4"/>
  <c r="O97" i="4"/>
  <c r="M97" i="4"/>
  <c r="N97" i="4" s="1"/>
  <c r="K97" i="4"/>
  <c r="J97" i="4"/>
  <c r="E97" i="4"/>
  <c r="D97" i="4"/>
  <c r="AH96" i="4"/>
  <c r="O96" i="4"/>
  <c r="M96" i="4"/>
  <c r="N96" i="4" s="1"/>
  <c r="K96" i="4"/>
  <c r="J96" i="4"/>
  <c r="E96" i="4"/>
  <c r="D96" i="4"/>
  <c r="AH95" i="4"/>
  <c r="O95" i="4"/>
  <c r="M95" i="4"/>
  <c r="N95" i="4" s="1"/>
  <c r="K95" i="4"/>
  <c r="J95" i="4"/>
  <c r="E95" i="4"/>
  <c r="D95" i="4"/>
  <c r="AH94" i="4"/>
  <c r="O94" i="4"/>
  <c r="M94" i="4"/>
  <c r="N94" i="4" s="1"/>
  <c r="K94" i="4"/>
  <c r="J94" i="4"/>
  <c r="E94" i="4"/>
  <c r="D94" i="4"/>
  <c r="AH93" i="4"/>
  <c r="O93" i="4"/>
  <c r="M93" i="4"/>
  <c r="N93" i="4" s="1"/>
  <c r="K93" i="4"/>
  <c r="J93" i="4"/>
  <c r="E93" i="4"/>
  <c r="D93" i="4"/>
  <c r="AH92" i="4"/>
  <c r="O92" i="4"/>
  <c r="M92" i="4"/>
  <c r="N92" i="4" s="1"/>
  <c r="K92" i="4"/>
  <c r="J92" i="4"/>
  <c r="E92" i="4"/>
  <c r="D92" i="4"/>
  <c r="AH91" i="4"/>
  <c r="O91" i="4"/>
  <c r="M91" i="4"/>
  <c r="N91" i="4" s="1"/>
  <c r="K91" i="4"/>
  <c r="J91" i="4"/>
  <c r="E91" i="4"/>
  <c r="D91" i="4"/>
  <c r="AH90" i="4"/>
  <c r="O90" i="4"/>
  <c r="M90" i="4"/>
  <c r="N90" i="4" s="1"/>
  <c r="K90" i="4"/>
  <c r="J90" i="4"/>
  <c r="E90" i="4"/>
  <c r="D90" i="4"/>
  <c r="AH89" i="4"/>
  <c r="O89" i="4"/>
  <c r="M89" i="4"/>
  <c r="N89" i="4" s="1"/>
  <c r="K89" i="4"/>
  <c r="J89" i="4"/>
  <c r="E89" i="4"/>
  <c r="D89" i="4"/>
  <c r="AH88" i="4"/>
  <c r="O88" i="4"/>
  <c r="M88" i="4"/>
  <c r="N88" i="4" s="1"/>
  <c r="K88" i="4"/>
  <c r="J88" i="4"/>
  <c r="E88" i="4"/>
  <c r="D88" i="4"/>
  <c r="AH87" i="4"/>
  <c r="O87" i="4"/>
  <c r="N87" i="4"/>
  <c r="M87" i="4"/>
  <c r="K87" i="4"/>
  <c r="J87" i="4"/>
  <c r="E87" i="4"/>
  <c r="D87" i="4"/>
  <c r="AH86" i="4"/>
  <c r="O86" i="4"/>
  <c r="M86" i="4"/>
  <c r="N86" i="4" s="1"/>
  <c r="K86" i="4"/>
  <c r="J86" i="4"/>
  <c r="E86" i="4"/>
  <c r="D86" i="4"/>
  <c r="AH85" i="4"/>
  <c r="O85" i="4"/>
  <c r="N85" i="4"/>
  <c r="M85" i="4"/>
  <c r="K85" i="4"/>
  <c r="J85" i="4"/>
  <c r="E85" i="4"/>
  <c r="D85" i="4"/>
  <c r="AH84" i="4"/>
  <c r="O84" i="4"/>
  <c r="N84" i="4"/>
  <c r="M84" i="4"/>
  <c r="K84" i="4"/>
  <c r="J84" i="4"/>
  <c r="E84" i="4"/>
  <c r="D84" i="4"/>
  <c r="AH83" i="4"/>
  <c r="O83" i="4"/>
  <c r="N83" i="4"/>
  <c r="M83" i="4"/>
  <c r="K83" i="4"/>
  <c r="J83" i="4"/>
  <c r="E83" i="4"/>
  <c r="D83" i="4"/>
  <c r="AH82" i="4"/>
  <c r="O82" i="4"/>
  <c r="N82" i="4"/>
  <c r="M82" i="4"/>
  <c r="K82" i="4"/>
  <c r="J82" i="4"/>
  <c r="E82" i="4"/>
  <c r="D82" i="4"/>
  <c r="AH81" i="4"/>
  <c r="O81" i="4"/>
  <c r="M81" i="4"/>
  <c r="N81" i="4" s="1"/>
  <c r="K81" i="4"/>
  <c r="J81" i="4"/>
  <c r="E81" i="4"/>
  <c r="D81" i="4"/>
  <c r="AH80" i="4"/>
  <c r="O80" i="4"/>
  <c r="M80" i="4"/>
  <c r="N80" i="4" s="1"/>
  <c r="K80" i="4"/>
  <c r="J80" i="4"/>
  <c r="E80" i="4"/>
  <c r="D80" i="4"/>
  <c r="AH79" i="4"/>
  <c r="O79" i="4"/>
  <c r="N79" i="4"/>
  <c r="M79" i="4"/>
  <c r="K79" i="4"/>
  <c r="J79" i="4"/>
  <c r="E79" i="4"/>
  <c r="D79" i="4"/>
  <c r="AH78" i="4"/>
  <c r="O78" i="4"/>
  <c r="M78" i="4"/>
  <c r="N78" i="4" s="1"/>
  <c r="K78" i="4"/>
  <c r="J78" i="4"/>
  <c r="E78" i="4"/>
  <c r="D78" i="4"/>
  <c r="AH77" i="4"/>
  <c r="O77" i="4"/>
  <c r="N77" i="4"/>
  <c r="M77" i="4"/>
  <c r="K77" i="4"/>
  <c r="J77" i="4"/>
  <c r="E77" i="4"/>
  <c r="D77" i="4"/>
  <c r="AH76" i="4"/>
  <c r="O76" i="4"/>
  <c r="N76" i="4"/>
  <c r="M76" i="4"/>
  <c r="K76" i="4"/>
  <c r="J76" i="4"/>
  <c r="E76" i="4"/>
  <c r="D76" i="4"/>
  <c r="AH75" i="4"/>
  <c r="O75" i="4"/>
  <c r="N75" i="4"/>
  <c r="M75" i="4"/>
  <c r="K75" i="4"/>
  <c r="J75" i="4"/>
  <c r="E75" i="4"/>
  <c r="D75" i="4"/>
  <c r="AH74" i="4"/>
  <c r="O74" i="4"/>
  <c r="N74" i="4"/>
  <c r="M74" i="4"/>
  <c r="K74" i="4"/>
  <c r="J74" i="4"/>
  <c r="E74" i="4"/>
  <c r="D74" i="4"/>
  <c r="AH73" i="4"/>
  <c r="O73" i="4"/>
  <c r="M73" i="4"/>
  <c r="N73" i="4" s="1"/>
  <c r="K73" i="4"/>
  <c r="J73" i="4"/>
  <c r="E73" i="4"/>
  <c r="D73" i="4"/>
  <c r="AH72" i="4"/>
  <c r="O72" i="4"/>
  <c r="M72" i="4"/>
  <c r="N72" i="4" s="1"/>
  <c r="K72" i="4"/>
  <c r="J72" i="4"/>
  <c r="E72" i="4"/>
  <c r="D72" i="4"/>
  <c r="AH71" i="4"/>
  <c r="O71" i="4"/>
  <c r="M71" i="4"/>
  <c r="N71" i="4" s="1"/>
  <c r="K71" i="4"/>
  <c r="J71" i="4"/>
  <c r="E71" i="4"/>
  <c r="D71" i="4"/>
  <c r="AH70" i="4"/>
  <c r="O70" i="4"/>
  <c r="M70" i="4"/>
  <c r="N70" i="4" s="1"/>
  <c r="K70" i="4"/>
  <c r="J70" i="4"/>
  <c r="E70" i="4"/>
  <c r="D70" i="4"/>
  <c r="AH69" i="4"/>
  <c r="O69" i="4"/>
  <c r="N69" i="4"/>
  <c r="M69" i="4"/>
  <c r="K69" i="4"/>
  <c r="J69" i="4"/>
  <c r="E69" i="4"/>
  <c r="D69" i="4"/>
  <c r="AH68" i="4"/>
  <c r="O68" i="4"/>
  <c r="N68" i="4"/>
  <c r="M68" i="4"/>
  <c r="K68" i="4"/>
  <c r="J68" i="4"/>
  <c r="E68" i="4"/>
  <c r="D68" i="4"/>
  <c r="AH67" i="4"/>
  <c r="O67" i="4"/>
  <c r="N67" i="4"/>
  <c r="M67" i="4"/>
  <c r="K67" i="4"/>
  <c r="J67" i="4"/>
  <c r="E67" i="4"/>
  <c r="D67" i="4"/>
  <c r="M66" i="4"/>
  <c r="N66" i="4" s="1"/>
  <c r="O66" i="4" s="1"/>
  <c r="J66" i="4"/>
  <c r="K66" i="4" s="1"/>
  <c r="E66" i="4"/>
  <c r="D66" i="4"/>
  <c r="M65" i="4"/>
  <c r="N65" i="4" s="1"/>
  <c r="O65" i="4" s="1"/>
  <c r="J65" i="4"/>
  <c r="K65" i="4" s="1"/>
  <c r="D65" i="4"/>
  <c r="E65" i="4" s="1"/>
  <c r="Y64" i="4"/>
  <c r="Z64" i="4" s="1"/>
  <c r="AC63" i="4" s="1"/>
  <c r="V64" i="4"/>
  <c r="M64" i="4"/>
  <c r="L64" i="4" a="1"/>
  <c r="L64" i="4" s="1"/>
  <c r="K64" i="4"/>
  <c r="J64" i="4"/>
  <c r="H64" i="4"/>
  <c r="D64" i="4"/>
  <c r="Y63" i="4"/>
  <c r="V63" i="4"/>
  <c r="M63" i="4"/>
  <c r="R63" i="4" s="1"/>
  <c r="L63" i="4" a="1"/>
  <c r="L63" i="4" s="1"/>
  <c r="J63" i="4"/>
  <c r="H63" i="4"/>
  <c r="D63" i="4"/>
  <c r="Y62" i="4"/>
  <c r="V62" i="4"/>
  <c r="M62" i="4"/>
  <c r="R62" i="4" s="1"/>
  <c r="L62" i="4" a="1"/>
  <c r="L62" i="4" s="1"/>
  <c r="J62" i="4"/>
  <c r="H62" i="4"/>
  <c r="V146" i="4" s="1"/>
  <c r="D62" i="4"/>
  <c r="Y61" i="4"/>
  <c r="V61" i="4"/>
  <c r="M61" i="4"/>
  <c r="R61" i="4" s="1"/>
  <c r="L61" i="4" a="1"/>
  <c r="L61" i="4" s="1"/>
  <c r="J61" i="4"/>
  <c r="H61" i="4"/>
  <c r="V145" i="4" s="1"/>
  <c r="D61" i="4"/>
  <c r="Y60" i="4"/>
  <c r="V60" i="4"/>
  <c r="R60" i="4"/>
  <c r="N60" i="4"/>
  <c r="M60" i="4"/>
  <c r="L60" i="4" a="1"/>
  <c r="L60" i="4" s="1"/>
  <c r="J60" i="4"/>
  <c r="K63" i="4" s="1"/>
  <c r="H60" i="4"/>
  <c r="V144" i="4" s="1"/>
  <c r="D60" i="4"/>
  <c r="Y59" i="4"/>
  <c r="V59" i="4"/>
  <c r="R59" i="4"/>
  <c r="N59" i="4"/>
  <c r="M59" i="4"/>
  <c r="L59" i="4" a="1"/>
  <c r="L59" i="4" s="1"/>
  <c r="J59" i="4"/>
  <c r="H59" i="4"/>
  <c r="V143" i="4" s="1"/>
  <c r="D59" i="4"/>
  <c r="Y58" i="4"/>
  <c r="V58" i="4"/>
  <c r="R58" i="4"/>
  <c r="N58" i="4"/>
  <c r="M58" i="4"/>
  <c r="L58" i="4" a="1"/>
  <c r="L58" i="4" s="1"/>
  <c r="J58" i="4"/>
  <c r="H58" i="4"/>
  <c r="V142" i="4" s="1"/>
  <c r="D58" i="4"/>
  <c r="E61" i="4" s="1"/>
  <c r="Y57" i="4"/>
  <c r="V57" i="4"/>
  <c r="M57" i="4"/>
  <c r="R57" i="4" s="1"/>
  <c r="L57" i="4" a="1"/>
  <c r="L57" i="4" s="1"/>
  <c r="J57" i="4"/>
  <c r="H57" i="4"/>
  <c r="D57" i="4"/>
  <c r="Y56" i="4"/>
  <c r="V56" i="4"/>
  <c r="W56" i="4" s="1"/>
  <c r="M56" i="4"/>
  <c r="L56" i="4" a="1"/>
  <c r="L56" i="4" s="1"/>
  <c r="J56" i="4"/>
  <c r="K62" i="4" s="1"/>
  <c r="H56" i="4"/>
  <c r="E56" i="4"/>
  <c r="D56" i="4"/>
  <c r="Y55" i="4"/>
  <c r="V55" i="4"/>
  <c r="M55" i="4"/>
  <c r="R55" i="4" s="1"/>
  <c r="L55" i="4" a="1"/>
  <c r="L55" i="4" s="1"/>
  <c r="J55" i="4"/>
  <c r="H55" i="4"/>
  <c r="D55" i="4"/>
  <c r="Y54" i="4"/>
  <c r="V54" i="4"/>
  <c r="M54" i="4"/>
  <c r="L54" i="4" a="1"/>
  <c r="L54" i="4" s="1"/>
  <c r="J54" i="4"/>
  <c r="K60" i="4" s="1"/>
  <c r="H54" i="4"/>
  <c r="V138" i="4" s="1"/>
  <c r="D54" i="4"/>
  <c r="Y53" i="4"/>
  <c r="V53" i="4"/>
  <c r="M53" i="4"/>
  <c r="R53" i="4" s="1"/>
  <c r="L53" i="4" a="1"/>
  <c r="L53" i="4" s="1"/>
  <c r="J53" i="4"/>
  <c r="K59" i="4" s="1"/>
  <c r="H53" i="4"/>
  <c r="V137" i="4" s="1"/>
  <c r="D53" i="4"/>
  <c r="E59" i="4" s="1"/>
  <c r="Y52" i="4"/>
  <c r="V52" i="4"/>
  <c r="R52" i="4"/>
  <c r="N52" i="4"/>
  <c r="M52" i="4"/>
  <c r="L52" i="4" a="1"/>
  <c r="L52" i="4" s="1"/>
  <c r="J52" i="4"/>
  <c r="H52" i="4"/>
  <c r="V136" i="4" s="1"/>
  <c r="D52" i="4"/>
  <c r="E58" i="4" s="1"/>
  <c r="AG51" i="4"/>
  <c r="AH51" i="4" s="1"/>
  <c r="Y51" i="4"/>
  <c r="V51" i="4"/>
  <c r="R51" i="4"/>
  <c r="M51" i="4"/>
  <c r="L51" i="4" a="1"/>
  <c r="L51" i="4" s="1"/>
  <c r="J51" i="4"/>
  <c r="H51" i="4"/>
  <c r="V135" i="4" s="1"/>
  <c r="D51" i="4"/>
  <c r="Y50" i="4"/>
  <c r="V50" i="4"/>
  <c r="M50" i="4"/>
  <c r="L50" i="4" a="1"/>
  <c r="L50" i="4" s="1"/>
  <c r="J50" i="4"/>
  <c r="H50" i="4"/>
  <c r="V134" i="4" s="1"/>
  <c r="D50" i="4"/>
  <c r="Y49" i="4"/>
  <c r="V49" i="4"/>
  <c r="M49" i="4"/>
  <c r="R49" i="4" s="1"/>
  <c r="L49" i="4" a="1"/>
  <c r="L49" i="4" s="1"/>
  <c r="K49" i="4"/>
  <c r="J49" i="4"/>
  <c r="H49" i="4"/>
  <c r="V133" i="4" s="1"/>
  <c r="D49" i="4"/>
  <c r="Y48" i="4"/>
  <c r="V48" i="4"/>
  <c r="W49" i="4" s="1"/>
  <c r="M48" i="4"/>
  <c r="R48" i="4" s="1"/>
  <c r="L48" i="4" a="1"/>
  <c r="L48" i="4" s="1"/>
  <c r="J48" i="4"/>
  <c r="K54" i="4" s="1"/>
  <c r="H48" i="4"/>
  <c r="D48" i="4"/>
  <c r="E54" i="4" s="1"/>
  <c r="Y47" i="4"/>
  <c r="Z47" i="4" s="1"/>
  <c r="V47" i="4"/>
  <c r="M47" i="4"/>
  <c r="R47" i="4" s="1"/>
  <c r="L47" i="4" a="1"/>
  <c r="L47" i="4" s="1"/>
  <c r="J47" i="4"/>
  <c r="K53" i="4" s="1"/>
  <c r="H47" i="4"/>
  <c r="V131" i="4" s="1"/>
  <c r="D47" i="4"/>
  <c r="Y46" i="4"/>
  <c r="V46" i="4"/>
  <c r="M46" i="4"/>
  <c r="R46" i="4" s="1"/>
  <c r="L46" i="4" a="1"/>
  <c r="L46" i="4" s="1"/>
  <c r="J46" i="4"/>
  <c r="H46" i="4"/>
  <c r="V130" i="4" s="1"/>
  <c r="D46" i="4"/>
  <c r="Y45" i="4"/>
  <c r="V45" i="4"/>
  <c r="N45" i="4"/>
  <c r="M45" i="4"/>
  <c r="R45" i="4" s="1"/>
  <c r="L45" i="4" a="1"/>
  <c r="L45" i="4" s="1"/>
  <c r="J45" i="4"/>
  <c r="H45" i="4"/>
  <c r="V129" i="4" s="1"/>
  <c r="D45" i="4"/>
  <c r="Y44" i="4"/>
  <c r="V44" i="4"/>
  <c r="R44" i="4"/>
  <c r="N44" i="4"/>
  <c r="M44" i="4"/>
  <c r="L44" i="4" a="1"/>
  <c r="L44" i="4" s="1"/>
  <c r="J44" i="4"/>
  <c r="H44" i="4"/>
  <c r="V128" i="4" s="1"/>
  <c r="D44" i="4"/>
  <c r="AG43" i="4"/>
  <c r="AH43" i="4" s="1"/>
  <c r="Y43" i="4"/>
  <c r="Z43" i="4" s="1"/>
  <c r="V43" i="4"/>
  <c r="R43" i="4"/>
  <c r="M43" i="4"/>
  <c r="L43" i="4" a="1"/>
  <c r="L43" i="4" s="1"/>
  <c r="J43" i="4"/>
  <c r="H43" i="4"/>
  <c r="V127" i="4" s="1"/>
  <c r="D43" i="4"/>
  <c r="Y42" i="4"/>
  <c r="V42" i="4"/>
  <c r="M42" i="4"/>
  <c r="N43" i="4" s="1"/>
  <c r="L42" i="4" a="1"/>
  <c r="L42" i="4" s="1"/>
  <c r="J42" i="4"/>
  <c r="H42" i="4"/>
  <c r="D42" i="4"/>
  <c r="Y41" i="4"/>
  <c r="V41" i="4"/>
  <c r="M41" i="4"/>
  <c r="L41" i="4" a="1"/>
  <c r="L41" i="4" s="1"/>
  <c r="J41" i="4"/>
  <c r="H41" i="4"/>
  <c r="D41" i="4"/>
  <c r="Y40" i="4"/>
  <c r="V40" i="4"/>
  <c r="M40" i="4"/>
  <c r="L40" i="4" a="1"/>
  <c r="L40" i="4" s="1"/>
  <c r="J40" i="4"/>
  <c r="K46" i="4" s="1"/>
  <c r="H40" i="4"/>
  <c r="D40" i="4"/>
  <c r="Y39" i="4"/>
  <c r="Z39" i="4" s="1"/>
  <c r="V39" i="4"/>
  <c r="R39" i="4"/>
  <c r="M39" i="4"/>
  <c r="N39" i="4" s="1"/>
  <c r="L39" i="4" a="1"/>
  <c r="L39" i="4" s="1"/>
  <c r="J39" i="4"/>
  <c r="H39" i="4"/>
  <c r="V123" i="4" s="1"/>
  <c r="D39" i="4"/>
  <c r="Y38" i="4"/>
  <c r="V38" i="4"/>
  <c r="N38" i="4"/>
  <c r="M38" i="4"/>
  <c r="R38" i="4" s="1"/>
  <c r="L38" i="4" a="1"/>
  <c r="L38" i="4" s="1"/>
  <c r="J38" i="4"/>
  <c r="K44" i="4" s="1"/>
  <c r="H38" i="4"/>
  <c r="V122" i="4" s="1"/>
  <c r="D38" i="4"/>
  <c r="Y37" i="4"/>
  <c r="V37" i="4"/>
  <c r="N37" i="4"/>
  <c r="M37" i="4"/>
  <c r="R37" i="4" s="1"/>
  <c r="U37" i="4" s="1"/>
  <c r="L37" i="4" a="1"/>
  <c r="L37" i="4" s="1"/>
  <c r="J37" i="4"/>
  <c r="H37" i="4"/>
  <c r="V121" i="4" s="1"/>
  <c r="D37" i="4"/>
  <c r="E43" i="4" s="1"/>
  <c r="AG36" i="4"/>
  <c r="AH36" i="4" s="1"/>
  <c r="Y36" i="4"/>
  <c r="V36" i="4"/>
  <c r="S36" i="4"/>
  <c r="R36" i="4"/>
  <c r="N36" i="4"/>
  <c r="M36" i="4"/>
  <c r="L36" i="4" a="1"/>
  <c r="L36" i="4" s="1"/>
  <c r="J36" i="4"/>
  <c r="H36" i="4"/>
  <c r="V120" i="4" s="1"/>
  <c r="D36" i="4"/>
  <c r="Y35" i="4"/>
  <c r="V35" i="4"/>
  <c r="M35" i="4"/>
  <c r="R35" i="4" s="1"/>
  <c r="L35" i="4" a="1"/>
  <c r="L35" i="4" s="1"/>
  <c r="J35" i="4"/>
  <c r="K40" i="4" s="1"/>
  <c r="H35" i="4"/>
  <c r="D35" i="4"/>
  <c r="E40" i="4" s="1"/>
  <c r="Y34" i="4"/>
  <c r="V34" i="4"/>
  <c r="M34" i="4"/>
  <c r="N34" i="4" s="1"/>
  <c r="L34" i="4" a="1"/>
  <c r="L34" i="4" s="1"/>
  <c r="J34" i="4"/>
  <c r="H34" i="4"/>
  <c r="V118" i="4" s="1"/>
  <c r="D34" i="4"/>
  <c r="Y33" i="4"/>
  <c r="V33" i="4"/>
  <c r="M33" i="4"/>
  <c r="R33" i="4" s="1"/>
  <c r="U33" i="4" s="1"/>
  <c r="L33" i="4" a="1"/>
  <c r="L33" i="4" s="1"/>
  <c r="J33" i="4"/>
  <c r="K39" i="4" s="1"/>
  <c r="H33" i="4"/>
  <c r="V117" i="4" s="1"/>
  <c r="D33" i="4"/>
  <c r="E39" i="4" s="1"/>
  <c r="AG32" i="4"/>
  <c r="AH32" i="4" s="1"/>
  <c r="Y32" i="4"/>
  <c r="V32" i="4"/>
  <c r="S32" i="4"/>
  <c r="R32" i="4"/>
  <c r="U32" i="4" s="1"/>
  <c r="N32" i="4"/>
  <c r="M32" i="4"/>
  <c r="L32" i="4" a="1"/>
  <c r="L32" i="4" s="1"/>
  <c r="J32" i="4"/>
  <c r="H32" i="4"/>
  <c r="V116" i="4" s="1"/>
  <c r="D32" i="4"/>
  <c r="E38" i="4" s="1"/>
  <c r="Y31" i="4"/>
  <c r="V31" i="4"/>
  <c r="U31" i="4"/>
  <c r="X31" i="4" s="1"/>
  <c r="R31" i="4"/>
  <c r="M31" i="4"/>
  <c r="L31" i="4" a="1"/>
  <c r="L31" i="4" s="1"/>
  <c r="H31" i="4"/>
  <c r="V115" i="4" s="1"/>
  <c r="I30" i="4"/>
  <c r="C30" i="4"/>
  <c r="AG29" i="4"/>
  <c r="I29" i="4"/>
  <c r="C29" i="4"/>
  <c r="AH29" i="4" s="1"/>
  <c r="I28" i="4"/>
  <c r="C28" i="4"/>
  <c r="AG48" i="4" s="1"/>
  <c r="AH48" i="4" s="1"/>
  <c r="AG27" i="4"/>
  <c r="I27" i="4"/>
  <c r="B15" i="4" s="1"/>
  <c r="C27" i="4"/>
  <c r="AG47" i="4" s="1"/>
  <c r="AH47" i="4" s="1"/>
  <c r="I26" i="4"/>
  <c r="C26" i="4"/>
  <c r="AG46" i="4" s="1"/>
  <c r="AH46" i="4" s="1"/>
  <c r="I25" i="4"/>
  <c r="C25" i="4"/>
  <c r="I24" i="4"/>
  <c r="C24" i="4"/>
  <c r="AG22" i="4"/>
  <c r="C22" i="4"/>
  <c r="AG42" i="4" s="1"/>
  <c r="AH42" i="4" s="1"/>
  <c r="C21" i="4"/>
  <c r="AG41" i="4" s="1"/>
  <c r="AH41" i="4" s="1"/>
  <c r="C20" i="4"/>
  <c r="AG40" i="4" s="1"/>
  <c r="AH40" i="4" s="1"/>
  <c r="C19" i="4"/>
  <c r="AG39" i="4" s="1"/>
  <c r="AH39" i="4" s="1"/>
  <c r="C18" i="4"/>
  <c r="H18" i="4" s="1"/>
  <c r="V102" i="4" s="1"/>
  <c r="C17" i="4"/>
  <c r="AG37" i="4" s="1"/>
  <c r="AH37" i="4" s="1"/>
  <c r="C15" i="4"/>
  <c r="H14" i="4" s="1"/>
  <c r="C14" i="4"/>
  <c r="H13" i="4" s="1"/>
  <c r="C13" i="4"/>
  <c r="AG33" i="4" s="1"/>
  <c r="AH33" i="4" s="1"/>
  <c r="C12" i="4"/>
  <c r="H12" i="4" s="1"/>
  <c r="C11" i="4"/>
  <c r="AG31" i="4" s="1"/>
  <c r="AH31" i="4" s="1"/>
  <c r="C10" i="4"/>
  <c r="AG30" i="4" s="1"/>
  <c r="AH30" i="4" s="1"/>
  <c r="H9" i="4"/>
  <c r="C8" i="4"/>
  <c r="H8" i="4" s="1"/>
  <c r="C7" i="4"/>
  <c r="H6" i="4" s="1"/>
  <c r="C6" i="4"/>
  <c r="AG26" i="4" s="1"/>
  <c r="H5" i="4"/>
  <c r="C5" i="4"/>
  <c r="AG25" i="4" s="1"/>
  <c r="C4" i="4"/>
  <c r="H3" i="4" s="1"/>
  <c r="B4" i="4"/>
  <c r="C3" i="4"/>
  <c r="H2" i="4" s="1"/>
  <c r="C1" i="3" a="1"/>
  <c r="C1" i="3" s="1"/>
  <c r="B1" i="3" a="1"/>
  <c r="B1" i="3" s="1"/>
  <c r="A1" i="3" a="1"/>
  <c r="A1" i="3" s="1"/>
  <c r="R16" i="2"/>
  <c r="AH385" i="1"/>
  <c r="O385" i="1"/>
  <c r="M385" i="1"/>
  <c r="N385" i="1" s="1"/>
  <c r="K385" i="1"/>
  <c r="J385" i="1"/>
  <c r="E385" i="1"/>
  <c r="D385" i="1"/>
  <c r="AH384" i="1"/>
  <c r="O384" i="1"/>
  <c r="M384" i="1"/>
  <c r="N384" i="1" s="1"/>
  <c r="K384" i="1"/>
  <c r="J384" i="1"/>
  <c r="E384" i="1"/>
  <c r="D384" i="1"/>
  <c r="AH383" i="1"/>
  <c r="O383" i="1"/>
  <c r="M383" i="1"/>
  <c r="N383" i="1" s="1"/>
  <c r="K383" i="1"/>
  <c r="J383" i="1"/>
  <c r="E383" i="1"/>
  <c r="D383" i="1"/>
  <c r="AH382" i="1"/>
  <c r="O382" i="1"/>
  <c r="M382" i="1"/>
  <c r="N382" i="1" s="1"/>
  <c r="K382" i="1"/>
  <c r="J382" i="1"/>
  <c r="E382" i="1"/>
  <c r="D382" i="1"/>
  <c r="AH381" i="1"/>
  <c r="O381" i="1"/>
  <c r="M381" i="1"/>
  <c r="N381" i="1" s="1"/>
  <c r="K381" i="1"/>
  <c r="J381" i="1"/>
  <c r="E381" i="1"/>
  <c r="D381" i="1"/>
  <c r="AH380" i="1"/>
  <c r="O380" i="1"/>
  <c r="N380" i="1"/>
  <c r="M380" i="1"/>
  <c r="K380" i="1"/>
  <c r="J380" i="1"/>
  <c r="E380" i="1"/>
  <c r="D380" i="1"/>
  <c r="AH379" i="1"/>
  <c r="O379" i="1"/>
  <c r="N379" i="1"/>
  <c r="M379" i="1"/>
  <c r="K379" i="1"/>
  <c r="J379" i="1"/>
  <c r="E379" i="1"/>
  <c r="D379" i="1"/>
  <c r="AH378" i="1"/>
  <c r="O378" i="1"/>
  <c r="N378" i="1"/>
  <c r="M378" i="1"/>
  <c r="K378" i="1"/>
  <c r="J378" i="1"/>
  <c r="E378" i="1"/>
  <c r="D378" i="1"/>
  <c r="AH377" i="1"/>
  <c r="O377" i="1"/>
  <c r="N377" i="1"/>
  <c r="M377" i="1"/>
  <c r="K377" i="1"/>
  <c r="J377" i="1"/>
  <c r="E377" i="1"/>
  <c r="D377" i="1"/>
  <c r="AH376" i="1"/>
  <c r="O376" i="1"/>
  <c r="N376" i="1"/>
  <c r="M376" i="1"/>
  <c r="K376" i="1"/>
  <c r="J376" i="1"/>
  <c r="E376" i="1"/>
  <c r="D376" i="1"/>
  <c r="AH375" i="1"/>
  <c r="O375" i="1"/>
  <c r="M375" i="1"/>
  <c r="N375" i="1" s="1"/>
  <c r="K375" i="1"/>
  <c r="J375" i="1"/>
  <c r="E375" i="1"/>
  <c r="D375" i="1"/>
  <c r="AH374" i="1"/>
  <c r="O374" i="1"/>
  <c r="M374" i="1"/>
  <c r="N374" i="1" s="1"/>
  <c r="K374" i="1"/>
  <c r="J374" i="1"/>
  <c r="E374" i="1"/>
  <c r="D374" i="1"/>
  <c r="AH373" i="1"/>
  <c r="O373" i="1"/>
  <c r="M373" i="1"/>
  <c r="N373" i="1" s="1"/>
  <c r="K373" i="1"/>
  <c r="J373" i="1"/>
  <c r="E373" i="1"/>
  <c r="D373" i="1"/>
  <c r="AH372" i="1"/>
  <c r="O372" i="1"/>
  <c r="N372" i="1"/>
  <c r="M372" i="1"/>
  <c r="K372" i="1"/>
  <c r="J372" i="1"/>
  <c r="E372" i="1"/>
  <c r="D372" i="1"/>
  <c r="AH371" i="1"/>
  <c r="O371" i="1"/>
  <c r="N371" i="1"/>
  <c r="M371" i="1"/>
  <c r="K371" i="1"/>
  <c r="J371" i="1"/>
  <c r="E371" i="1"/>
  <c r="D371" i="1"/>
  <c r="AH370" i="1"/>
  <c r="O370" i="1"/>
  <c r="N370" i="1"/>
  <c r="M370" i="1"/>
  <c r="K370" i="1"/>
  <c r="J370" i="1"/>
  <c r="E370" i="1"/>
  <c r="D370" i="1"/>
  <c r="AH369" i="1"/>
  <c r="O369" i="1"/>
  <c r="N369" i="1"/>
  <c r="M369" i="1"/>
  <c r="K369" i="1"/>
  <c r="J369" i="1"/>
  <c r="E369" i="1"/>
  <c r="D369" i="1"/>
  <c r="AH368" i="1"/>
  <c r="O368" i="1"/>
  <c r="N368" i="1"/>
  <c r="M368" i="1"/>
  <c r="K368" i="1"/>
  <c r="J368" i="1"/>
  <c r="E368" i="1"/>
  <c r="D368" i="1"/>
  <c r="AH367" i="1"/>
  <c r="O367" i="1"/>
  <c r="M367" i="1"/>
  <c r="N367" i="1" s="1"/>
  <c r="K367" i="1"/>
  <c r="J367" i="1"/>
  <c r="E367" i="1"/>
  <c r="D367" i="1"/>
  <c r="AH366" i="1"/>
  <c r="O366" i="1"/>
  <c r="N366" i="1"/>
  <c r="M366" i="1"/>
  <c r="K366" i="1"/>
  <c r="J366" i="1"/>
  <c r="E366" i="1"/>
  <c r="D366" i="1"/>
  <c r="AH365" i="1"/>
  <c r="O365" i="1"/>
  <c r="N365" i="1"/>
  <c r="M365" i="1"/>
  <c r="K365" i="1"/>
  <c r="J365" i="1"/>
  <c r="E365" i="1"/>
  <c r="D365" i="1"/>
  <c r="AH364" i="1"/>
  <c r="O364" i="1"/>
  <c r="M364" i="1"/>
  <c r="N364" i="1" s="1"/>
  <c r="K364" i="1"/>
  <c r="J364" i="1"/>
  <c r="E364" i="1"/>
  <c r="D364" i="1"/>
  <c r="AH363" i="1"/>
  <c r="O363" i="1"/>
  <c r="N363" i="1"/>
  <c r="M363" i="1"/>
  <c r="K363" i="1"/>
  <c r="J363" i="1"/>
  <c r="E363" i="1"/>
  <c r="D363" i="1"/>
  <c r="AH362" i="1"/>
  <c r="O362" i="1"/>
  <c r="N362" i="1"/>
  <c r="M362" i="1"/>
  <c r="K362" i="1"/>
  <c r="J362" i="1"/>
  <c r="E362" i="1"/>
  <c r="D362" i="1"/>
  <c r="AH361" i="1"/>
  <c r="O361" i="1"/>
  <c r="N361" i="1"/>
  <c r="M361" i="1"/>
  <c r="K361" i="1"/>
  <c r="J361" i="1"/>
  <c r="E361" i="1"/>
  <c r="D361" i="1"/>
  <c r="AH360" i="1"/>
  <c r="O360" i="1"/>
  <c r="N360" i="1"/>
  <c r="M360" i="1"/>
  <c r="K360" i="1"/>
  <c r="J360" i="1"/>
  <c r="E360" i="1"/>
  <c r="D360" i="1"/>
  <c r="AH359" i="1"/>
  <c r="O359" i="1"/>
  <c r="M359" i="1"/>
  <c r="N359" i="1" s="1"/>
  <c r="K359" i="1"/>
  <c r="J359" i="1"/>
  <c r="E359" i="1"/>
  <c r="D359" i="1"/>
  <c r="AH358" i="1"/>
  <c r="O358" i="1"/>
  <c r="M358" i="1"/>
  <c r="N358" i="1" s="1"/>
  <c r="K358" i="1"/>
  <c r="J358" i="1"/>
  <c r="E358" i="1"/>
  <c r="D358" i="1"/>
  <c r="AH357" i="1"/>
  <c r="O357" i="1"/>
  <c r="N357" i="1"/>
  <c r="M357" i="1"/>
  <c r="K357" i="1"/>
  <c r="J357" i="1"/>
  <c r="E357" i="1"/>
  <c r="D357" i="1"/>
  <c r="AH356" i="1"/>
  <c r="O356" i="1"/>
  <c r="M356" i="1"/>
  <c r="N356" i="1" s="1"/>
  <c r="K356" i="1"/>
  <c r="J356" i="1"/>
  <c r="E356" i="1"/>
  <c r="D356" i="1"/>
  <c r="AH355" i="1"/>
  <c r="O355" i="1"/>
  <c r="N355" i="1"/>
  <c r="M355" i="1"/>
  <c r="K355" i="1"/>
  <c r="J355" i="1"/>
  <c r="E355" i="1"/>
  <c r="D355" i="1"/>
  <c r="AH354" i="1"/>
  <c r="O354" i="1"/>
  <c r="N354" i="1"/>
  <c r="M354" i="1"/>
  <c r="K354" i="1"/>
  <c r="J354" i="1"/>
  <c r="E354" i="1"/>
  <c r="D354" i="1"/>
  <c r="AH353" i="1"/>
  <c r="O353" i="1"/>
  <c r="N353" i="1"/>
  <c r="M353" i="1"/>
  <c r="K353" i="1"/>
  <c r="J353" i="1"/>
  <c r="E353" i="1"/>
  <c r="D353" i="1"/>
  <c r="AH352" i="1"/>
  <c r="O352" i="1"/>
  <c r="N352" i="1"/>
  <c r="M352" i="1"/>
  <c r="K352" i="1"/>
  <c r="J352" i="1"/>
  <c r="E352" i="1"/>
  <c r="D352" i="1"/>
  <c r="AH351" i="1"/>
  <c r="O351" i="1"/>
  <c r="M351" i="1"/>
  <c r="N351" i="1" s="1"/>
  <c r="K351" i="1"/>
  <c r="J351" i="1"/>
  <c r="E351" i="1"/>
  <c r="D351" i="1"/>
  <c r="AH350" i="1"/>
  <c r="O350" i="1"/>
  <c r="N350" i="1"/>
  <c r="M350" i="1"/>
  <c r="K350" i="1"/>
  <c r="J350" i="1"/>
  <c r="E350" i="1"/>
  <c r="D350" i="1"/>
  <c r="AH349" i="1"/>
  <c r="O349" i="1"/>
  <c r="N349" i="1"/>
  <c r="M349" i="1"/>
  <c r="K349" i="1"/>
  <c r="J349" i="1"/>
  <c r="E349" i="1"/>
  <c r="D349" i="1"/>
  <c r="AH348" i="1"/>
  <c r="O348" i="1"/>
  <c r="M348" i="1"/>
  <c r="N348" i="1" s="1"/>
  <c r="K348" i="1"/>
  <c r="J348" i="1"/>
  <c r="E348" i="1"/>
  <c r="D348" i="1"/>
  <c r="AH347" i="1"/>
  <c r="O347" i="1"/>
  <c r="N347" i="1"/>
  <c r="M347" i="1"/>
  <c r="K347" i="1"/>
  <c r="J347" i="1"/>
  <c r="E347" i="1"/>
  <c r="D347" i="1"/>
  <c r="AH346" i="1"/>
  <c r="O346" i="1"/>
  <c r="N346" i="1"/>
  <c r="M346" i="1"/>
  <c r="K346" i="1"/>
  <c r="J346" i="1"/>
  <c r="E346" i="1"/>
  <c r="D346" i="1"/>
  <c r="AH345" i="1"/>
  <c r="O345" i="1"/>
  <c r="N345" i="1"/>
  <c r="M345" i="1"/>
  <c r="K345" i="1"/>
  <c r="J345" i="1"/>
  <c r="E345" i="1"/>
  <c r="D345" i="1"/>
  <c r="AH344" i="1"/>
  <c r="O344" i="1"/>
  <c r="N344" i="1"/>
  <c r="M344" i="1"/>
  <c r="K344" i="1"/>
  <c r="J344" i="1"/>
  <c r="E344" i="1"/>
  <c r="D344" i="1"/>
  <c r="AH343" i="1"/>
  <c r="O343" i="1"/>
  <c r="M343" i="1"/>
  <c r="N343" i="1" s="1"/>
  <c r="K343" i="1"/>
  <c r="J343" i="1"/>
  <c r="E343" i="1"/>
  <c r="D343" i="1"/>
  <c r="AH342" i="1"/>
  <c r="O342" i="1"/>
  <c r="N342" i="1"/>
  <c r="M342" i="1"/>
  <c r="K342" i="1"/>
  <c r="J342" i="1"/>
  <c r="E342" i="1"/>
  <c r="D342" i="1"/>
  <c r="AH341" i="1"/>
  <c r="O341" i="1"/>
  <c r="N341" i="1"/>
  <c r="M341" i="1"/>
  <c r="K341" i="1"/>
  <c r="J341" i="1"/>
  <c r="E341" i="1"/>
  <c r="D341" i="1"/>
  <c r="AH340" i="1"/>
  <c r="O340" i="1"/>
  <c r="M340" i="1"/>
  <c r="N340" i="1" s="1"/>
  <c r="K340" i="1"/>
  <c r="J340" i="1"/>
  <c r="E340" i="1"/>
  <c r="D340" i="1"/>
  <c r="AH339" i="1"/>
  <c r="O339" i="1"/>
  <c r="N339" i="1"/>
  <c r="M339" i="1"/>
  <c r="K339" i="1"/>
  <c r="J339" i="1"/>
  <c r="E339" i="1"/>
  <c r="D339" i="1"/>
  <c r="AH338" i="1"/>
  <c r="O338" i="1"/>
  <c r="N338" i="1"/>
  <c r="M338" i="1"/>
  <c r="K338" i="1"/>
  <c r="J338" i="1"/>
  <c r="E338" i="1"/>
  <c r="D338" i="1"/>
  <c r="AH337" i="1"/>
  <c r="O337" i="1"/>
  <c r="N337" i="1"/>
  <c r="M337" i="1"/>
  <c r="K337" i="1"/>
  <c r="J337" i="1"/>
  <c r="E337" i="1"/>
  <c r="D337" i="1"/>
  <c r="AH336" i="1"/>
  <c r="O336" i="1"/>
  <c r="N336" i="1"/>
  <c r="M336" i="1"/>
  <c r="K336" i="1"/>
  <c r="J336" i="1"/>
  <c r="E336" i="1"/>
  <c r="D336" i="1"/>
  <c r="AH335" i="1"/>
  <c r="O335" i="1"/>
  <c r="N335" i="1"/>
  <c r="M335" i="1"/>
  <c r="K335" i="1"/>
  <c r="J335" i="1"/>
  <c r="E335" i="1"/>
  <c r="D335" i="1"/>
  <c r="AH334" i="1"/>
  <c r="O334" i="1"/>
  <c r="M334" i="1"/>
  <c r="N334" i="1" s="1"/>
  <c r="K334" i="1"/>
  <c r="J334" i="1"/>
  <c r="E334" i="1"/>
  <c r="D334" i="1"/>
  <c r="AH333" i="1"/>
  <c r="O333" i="1"/>
  <c r="M333" i="1"/>
  <c r="N333" i="1" s="1"/>
  <c r="K333" i="1"/>
  <c r="J333" i="1"/>
  <c r="E333" i="1"/>
  <c r="D333" i="1"/>
  <c r="AH332" i="1"/>
  <c r="O332" i="1"/>
  <c r="M332" i="1"/>
  <c r="N332" i="1" s="1"/>
  <c r="K332" i="1"/>
  <c r="J332" i="1"/>
  <c r="E332" i="1"/>
  <c r="D332" i="1"/>
  <c r="AH331" i="1"/>
  <c r="O331" i="1"/>
  <c r="M331" i="1"/>
  <c r="N331" i="1" s="1"/>
  <c r="K331" i="1"/>
  <c r="J331" i="1"/>
  <c r="E331" i="1"/>
  <c r="D331" i="1"/>
  <c r="AH330" i="1"/>
  <c r="O330" i="1"/>
  <c r="M330" i="1"/>
  <c r="N330" i="1" s="1"/>
  <c r="K330" i="1"/>
  <c r="J330" i="1"/>
  <c r="E330" i="1"/>
  <c r="D330" i="1"/>
  <c r="AH329" i="1"/>
  <c r="O329" i="1"/>
  <c r="N329" i="1"/>
  <c r="M329" i="1"/>
  <c r="K329" i="1"/>
  <c r="J329" i="1"/>
  <c r="E329" i="1"/>
  <c r="D329" i="1"/>
  <c r="AH328" i="1"/>
  <c r="O328" i="1"/>
  <c r="M328" i="1"/>
  <c r="N328" i="1" s="1"/>
  <c r="K328" i="1"/>
  <c r="J328" i="1"/>
  <c r="E328" i="1"/>
  <c r="D328" i="1"/>
  <c r="AH327" i="1"/>
  <c r="O327" i="1"/>
  <c r="M327" i="1"/>
  <c r="N327" i="1" s="1"/>
  <c r="K327" i="1"/>
  <c r="J327" i="1"/>
  <c r="E327" i="1"/>
  <c r="D327" i="1"/>
  <c r="AH326" i="1"/>
  <c r="O326" i="1"/>
  <c r="M326" i="1"/>
  <c r="N326" i="1" s="1"/>
  <c r="K326" i="1"/>
  <c r="J326" i="1"/>
  <c r="E326" i="1"/>
  <c r="D326" i="1"/>
  <c r="AH325" i="1"/>
  <c r="O325" i="1"/>
  <c r="M325" i="1"/>
  <c r="N325" i="1" s="1"/>
  <c r="K325" i="1"/>
  <c r="J325" i="1"/>
  <c r="E325" i="1"/>
  <c r="D325" i="1"/>
  <c r="AH324" i="1"/>
  <c r="O324" i="1"/>
  <c r="M324" i="1"/>
  <c r="N324" i="1" s="1"/>
  <c r="K324" i="1"/>
  <c r="J324" i="1"/>
  <c r="E324" i="1"/>
  <c r="D324" i="1"/>
  <c r="AH323" i="1"/>
  <c r="O323" i="1"/>
  <c r="M323" i="1"/>
  <c r="N323" i="1" s="1"/>
  <c r="K323" i="1"/>
  <c r="J323" i="1"/>
  <c r="E323" i="1"/>
  <c r="D323" i="1"/>
  <c r="AH322" i="1"/>
  <c r="O322" i="1"/>
  <c r="M322" i="1"/>
  <c r="N322" i="1" s="1"/>
  <c r="K322" i="1"/>
  <c r="J322" i="1"/>
  <c r="E322" i="1"/>
  <c r="D322" i="1"/>
  <c r="AH321" i="1"/>
  <c r="O321" i="1"/>
  <c r="N321" i="1"/>
  <c r="M321" i="1"/>
  <c r="K321" i="1"/>
  <c r="J321" i="1"/>
  <c r="E321" i="1"/>
  <c r="D321" i="1"/>
  <c r="AH320" i="1"/>
  <c r="O320" i="1"/>
  <c r="M320" i="1"/>
  <c r="N320" i="1" s="1"/>
  <c r="K320" i="1"/>
  <c r="J320" i="1"/>
  <c r="E320" i="1"/>
  <c r="D320" i="1"/>
  <c r="AH319" i="1"/>
  <c r="O319" i="1"/>
  <c r="M319" i="1"/>
  <c r="N319" i="1" s="1"/>
  <c r="K319" i="1"/>
  <c r="J319" i="1"/>
  <c r="E319" i="1"/>
  <c r="D319" i="1"/>
  <c r="AH318" i="1"/>
  <c r="O318" i="1"/>
  <c r="M318" i="1"/>
  <c r="N318" i="1" s="1"/>
  <c r="K318" i="1"/>
  <c r="J318" i="1"/>
  <c r="E318" i="1"/>
  <c r="D318" i="1"/>
  <c r="AH317" i="1"/>
  <c r="O317" i="1"/>
  <c r="M317" i="1"/>
  <c r="N317" i="1" s="1"/>
  <c r="K317" i="1"/>
  <c r="J317" i="1"/>
  <c r="E317" i="1"/>
  <c r="D317" i="1"/>
  <c r="AH316" i="1"/>
  <c r="O316" i="1"/>
  <c r="N316" i="1"/>
  <c r="M316" i="1"/>
  <c r="K316" i="1"/>
  <c r="J316" i="1"/>
  <c r="E316" i="1"/>
  <c r="D316" i="1"/>
  <c r="AH315" i="1"/>
  <c r="O315" i="1"/>
  <c r="M315" i="1"/>
  <c r="N315" i="1" s="1"/>
  <c r="K315" i="1"/>
  <c r="J315" i="1"/>
  <c r="E315" i="1"/>
  <c r="D315" i="1"/>
  <c r="AH314" i="1"/>
  <c r="O314" i="1"/>
  <c r="M314" i="1"/>
  <c r="N314" i="1" s="1"/>
  <c r="K314" i="1"/>
  <c r="J314" i="1"/>
  <c r="E314" i="1"/>
  <c r="D314" i="1"/>
  <c r="AH313" i="1"/>
  <c r="O313" i="1"/>
  <c r="M313" i="1"/>
  <c r="N313" i="1" s="1"/>
  <c r="K313" i="1"/>
  <c r="J313" i="1"/>
  <c r="E313" i="1"/>
  <c r="D313" i="1"/>
  <c r="AH312" i="1"/>
  <c r="O312" i="1"/>
  <c r="M312" i="1"/>
  <c r="N312" i="1" s="1"/>
  <c r="K312" i="1"/>
  <c r="J312" i="1"/>
  <c r="E312" i="1"/>
  <c r="D312" i="1"/>
  <c r="AH311" i="1"/>
  <c r="O311" i="1"/>
  <c r="N311" i="1"/>
  <c r="M311" i="1"/>
  <c r="K311" i="1"/>
  <c r="J311" i="1"/>
  <c r="E311" i="1"/>
  <c r="D311" i="1"/>
  <c r="AH310" i="1"/>
  <c r="O310" i="1"/>
  <c r="M310" i="1"/>
  <c r="N310" i="1" s="1"/>
  <c r="K310" i="1"/>
  <c r="J310" i="1"/>
  <c r="E310" i="1"/>
  <c r="D310" i="1"/>
  <c r="AH309" i="1"/>
  <c r="O309" i="1"/>
  <c r="M309" i="1"/>
  <c r="N309" i="1" s="1"/>
  <c r="K309" i="1"/>
  <c r="J309" i="1"/>
  <c r="E309" i="1"/>
  <c r="D309" i="1"/>
  <c r="AH308" i="1"/>
  <c r="O308" i="1"/>
  <c r="N308" i="1"/>
  <c r="M308" i="1"/>
  <c r="K308" i="1"/>
  <c r="J308" i="1"/>
  <c r="E308" i="1"/>
  <c r="D308" i="1"/>
  <c r="AH307" i="1"/>
  <c r="O307" i="1"/>
  <c r="M307" i="1"/>
  <c r="N307" i="1" s="1"/>
  <c r="K307" i="1"/>
  <c r="J307" i="1"/>
  <c r="E307" i="1"/>
  <c r="D307" i="1"/>
  <c r="AH306" i="1"/>
  <c r="O306" i="1"/>
  <c r="M306" i="1"/>
  <c r="N306" i="1" s="1"/>
  <c r="K306" i="1"/>
  <c r="J306" i="1"/>
  <c r="E306" i="1"/>
  <c r="D306" i="1"/>
  <c r="AH305" i="1"/>
  <c r="O305" i="1"/>
  <c r="M305" i="1"/>
  <c r="N305" i="1" s="1"/>
  <c r="K305" i="1"/>
  <c r="J305" i="1"/>
  <c r="E305" i="1"/>
  <c r="D305" i="1"/>
  <c r="AH304" i="1"/>
  <c r="O304" i="1"/>
  <c r="M304" i="1"/>
  <c r="N304" i="1" s="1"/>
  <c r="K304" i="1"/>
  <c r="J304" i="1"/>
  <c r="E304" i="1"/>
  <c r="D304" i="1"/>
  <c r="AH303" i="1"/>
  <c r="O303" i="1"/>
  <c r="M303" i="1"/>
  <c r="N303" i="1" s="1"/>
  <c r="K303" i="1"/>
  <c r="J303" i="1"/>
  <c r="E303" i="1"/>
  <c r="D303" i="1"/>
  <c r="AH302" i="1"/>
  <c r="O302" i="1"/>
  <c r="M302" i="1"/>
  <c r="N302" i="1" s="1"/>
  <c r="K302" i="1"/>
  <c r="J302" i="1"/>
  <c r="E302" i="1"/>
  <c r="D302" i="1"/>
  <c r="AH301" i="1"/>
  <c r="O301" i="1"/>
  <c r="N301" i="1"/>
  <c r="M301" i="1"/>
  <c r="K301" i="1"/>
  <c r="J301" i="1"/>
  <c r="E301" i="1"/>
  <c r="D301" i="1"/>
  <c r="AH300" i="1"/>
  <c r="O300" i="1"/>
  <c r="N300" i="1"/>
  <c r="M300" i="1"/>
  <c r="K300" i="1"/>
  <c r="J300" i="1"/>
  <c r="E300" i="1"/>
  <c r="D300" i="1"/>
  <c r="AH299" i="1"/>
  <c r="O299" i="1"/>
  <c r="M299" i="1"/>
  <c r="N299" i="1" s="1"/>
  <c r="K299" i="1"/>
  <c r="J299" i="1"/>
  <c r="E299" i="1"/>
  <c r="D299" i="1"/>
  <c r="AH298" i="1"/>
  <c r="O298" i="1"/>
  <c r="M298" i="1"/>
  <c r="N298" i="1" s="1"/>
  <c r="K298" i="1"/>
  <c r="J298" i="1"/>
  <c r="E298" i="1"/>
  <c r="D298" i="1"/>
  <c r="AH297" i="1"/>
  <c r="O297" i="1"/>
  <c r="M297" i="1"/>
  <c r="N297" i="1" s="1"/>
  <c r="K297" i="1"/>
  <c r="J297" i="1"/>
  <c r="E297" i="1"/>
  <c r="D297" i="1"/>
  <c r="AH296" i="1"/>
  <c r="O296" i="1"/>
  <c r="M296" i="1"/>
  <c r="N296" i="1" s="1"/>
  <c r="K296" i="1"/>
  <c r="J296" i="1"/>
  <c r="E296" i="1"/>
  <c r="D296" i="1"/>
  <c r="AH295" i="1"/>
  <c r="O295" i="1"/>
  <c r="M295" i="1"/>
  <c r="N295" i="1" s="1"/>
  <c r="K295" i="1"/>
  <c r="J295" i="1"/>
  <c r="E295" i="1"/>
  <c r="D295" i="1"/>
  <c r="AH294" i="1"/>
  <c r="O294" i="1"/>
  <c r="M294" i="1"/>
  <c r="N294" i="1" s="1"/>
  <c r="K294" i="1"/>
  <c r="J294" i="1"/>
  <c r="E294" i="1"/>
  <c r="D294" i="1"/>
  <c r="AH293" i="1"/>
  <c r="O293" i="1"/>
  <c r="M293" i="1"/>
  <c r="N293" i="1" s="1"/>
  <c r="K293" i="1"/>
  <c r="J293" i="1"/>
  <c r="E293" i="1"/>
  <c r="D293" i="1"/>
  <c r="AH292" i="1"/>
  <c r="O292" i="1"/>
  <c r="N292" i="1"/>
  <c r="M292" i="1"/>
  <c r="K292" i="1"/>
  <c r="J292" i="1"/>
  <c r="E292" i="1"/>
  <c r="D292" i="1"/>
  <c r="AH291" i="1"/>
  <c r="O291" i="1"/>
  <c r="M291" i="1"/>
  <c r="N291" i="1" s="1"/>
  <c r="K291" i="1"/>
  <c r="J291" i="1"/>
  <c r="E291" i="1"/>
  <c r="D291" i="1"/>
  <c r="AH290" i="1"/>
  <c r="O290" i="1"/>
  <c r="M290" i="1"/>
  <c r="N290" i="1" s="1"/>
  <c r="K290" i="1"/>
  <c r="J290" i="1"/>
  <c r="E290" i="1"/>
  <c r="D290" i="1"/>
  <c r="AH289" i="1"/>
  <c r="O289" i="1"/>
  <c r="N289" i="1"/>
  <c r="M289" i="1"/>
  <c r="K289" i="1"/>
  <c r="J289" i="1"/>
  <c r="E289" i="1"/>
  <c r="D289" i="1"/>
  <c r="AH288" i="1"/>
  <c r="O288" i="1"/>
  <c r="N288" i="1"/>
  <c r="M288" i="1"/>
  <c r="K288" i="1"/>
  <c r="J288" i="1"/>
  <c r="E288" i="1"/>
  <c r="D288" i="1"/>
  <c r="AH287" i="1"/>
  <c r="O287" i="1"/>
  <c r="M287" i="1"/>
  <c r="N287" i="1" s="1"/>
  <c r="K287" i="1"/>
  <c r="J287" i="1"/>
  <c r="E287" i="1"/>
  <c r="D287" i="1"/>
  <c r="AH286" i="1"/>
  <c r="O286" i="1"/>
  <c r="N286" i="1"/>
  <c r="M286" i="1"/>
  <c r="K286" i="1"/>
  <c r="J286" i="1"/>
  <c r="E286" i="1"/>
  <c r="D286" i="1"/>
  <c r="AH285" i="1"/>
  <c r="O285" i="1"/>
  <c r="N285" i="1"/>
  <c r="M285" i="1"/>
  <c r="K285" i="1"/>
  <c r="J285" i="1"/>
  <c r="E285" i="1"/>
  <c r="D285" i="1"/>
  <c r="AH284" i="1"/>
  <c r="O284" i="1"/>
  <c r="M284" i="1"/>
  <c r="N284" i="1" s="1"/>
  <c r="K284" i="1"/>
  <c r="J284" i="1"/>
  <c r="E284" i="1"/>
  <c r="D284" i="1"/>
  <c r="AH283" i="1"/>
  <c r="O283" i="1"/>
  <c r="M283" i="1"/>
  <c r="N283" i="1" s="1"/>
  <c r="K283" i="1"/>
  <c r="J283" i="1"/>
  <c r="E283" i="1"/>
  <c r="D283" i="1"/>
  <c r="AH282" i="1"/>
  <c r="O282" i="1"/>
  <c r="M282" i="1"/>
  <c r="N282" i="1" s="1"/>
  <c r="K282" i="1"/>
  <c r="J282" i="1"/>
  <c r="E282" i="1"/>
  <c r="D282" i="1"/>
  <c r="AH281" i="1"/>
  <c r="O281" i="1"/>
  <c r="M281" i="1"/>
  <c r="N281" i="1" s="1"/>
  <c r="K281" i="1"/>
  <c r="J281" i="1"/>
  <c r="E281" i="1"/>
  <c r="D281" i="1"/>
  <c r="AH280" i="1"/>
  <c r="O280" i="1"/>
  <c r="M280" i="1"/>
  <c r="N280" i="1" s="1"/>
  <c r="K280" i="1"/>
  <c r="J280" i="1"/>
  <c r="E280" i="1"/>
  <c r="D280" i="1"/>
  <c r="AH279" i="1"/>
  <c r="O279" i="1"/>
  <c r="M279" i="1"/>
  <c r="N279" i="1" s="1"/>
  <c r="K279" i="1"/>
  <c r="J279" i="1"/>
  <c r="E279" i="1"/>
  <c r="D279" i="1"/>
  <c r="AH278" i="1"/>
  <c r="O278" i="1"/>
  <c r="M278" i="1"/>
  <c r="N278" i="1" s="1"/>
  <c r="K278" i="1"/>
  <c r="J278" i="1"/>
  <c r="E278" i="1"/>
  <c r="D278" i="1"/>
  <c r="AH277" i="1"/>
  <c r="O277" i="1"/>
  <c r="M277" i="1"/>
  <c r="N277" i="1" s="1"/>
  <c r="K277" i="1"/>
  <c r="J277" i="1"/>
  <c r="E277" i="1"/>
  <c r="D277" i="1"/>
  <c r="AH276" i="1"/>
  <c r="O276" i="1"/>
  <c r="N276" i="1"/>
  <c r="M276" i="1"/>
  <c r="K276" i="1"/>
  <c r="J276" i="1"/>
  <c r="E276" i="1"/>
  <c r="D276" i="1"/>
  <c r="AH275" i="1"/>
  <c r="O275" i="1"/>
  <c r="M275" i="1"/>
  <c r="N275" i="1" s="1"/>
  <c r="K275" i="1"/>
  <c r="J275" i="1"/>
  <c r="E275" i="1"/>
  <c r="D275" i="1"/>
  <c r="AH274" i="1"/>
  <c r="O274" i="1"/>
  <c r="M274" i="1"/>
  <c r="N274" i="1" s="1"/>
  <c r="K274" i="1"/>
  <c r="J274" i="1"/>
  <c r="E274" i="1"/>
  <c r="D274" i="1"/>
  <c r="AH273" i="1"/>
  <c r="O273" i="1"/>
  <c r="M273" i="1"/>
  <c r="N273" i="1" s="1"/>
  <c r="K273" i="1"/>
  <c r="J273" i="1"/>
  <c r="E273" i="1"/>
  <c r="D273" i="1"/>
  <c r="AH272" i="1"/>
  <c r="O272" i="1"/>
  <c r="M272" i="1"/>
  <c r="N272" i="1" s="1"/>
  <c r="K272" i="1"/>
  <c r="J272" i="1"/>
  <c r="E272" i="1"/>
  <c r="D272" i="1"/>
  <c r="AH271" i="1"/>
  <c r="O271" i="1"/>
  <c r="M271" i="1"/>
  <c r="N271" i="1" s="1"/>
  <c r="K271" i="1"/>
  <c r="J271" i="1"/>
  <c r="E271" i="1"/>
  <c r="D271" i="1"/>
  <c r="AH270" i="1"/>
  <c r="O270" i="1"/>
  <c r="N270" i="1"/>
  <c r="M270" i="1"/>
  <c r="K270" i="1"/>
  <c r="J270" i="1"/>
  <c r="E270" i="1"/>
  <c r="D270" i="1"/>
  <c r="AH269" i="1"/>
  <c r="O269" i="1"/>
  <c r="M269" i="1"/>
  <c r="N269" i="1" s="1"/>
  <c r="K269" i="1"/>
  <c r="J269" i="1"/>
  <c r="E269" i="1"/>
  <c r="D269" i="1"/>
  <c r="AH268" i="1"/>
  <c r="O268" i="1"/>
  <c r="N268" i="1"/>
  <c r="M268" i="1"/>
  <c r="K268" i="1"/>
  <c r="J268" i="1"/>
  <c r="E268" i="1"/>
  <c r="D268" i="1"/>
  <c r="AH267" i="1"/>
  <c r="O267" i="1"/>
  <c r="M267" i="1"/>
  <c r="N267" i="1" s="1"/>
  <c r="K267" i="1"/>
  <c r="J267" i="1"/>
  <c r="E267" i="1"/>
  <c r="D267" i="1"/>
  <c r="AH266" i="1"/>
  <c r="O266" i="1"/>
  <c r="M266" i="1"/>
  <c r="N266" i="1" s="1"/>
  <c r="K266" i="1"/>
  <c r="J266" i="1"/>
  <c r="E266" i="1"/>
  <c r="D266" i="1"/>
  <c r="AH265" i="1"/>
  <c r="O265" i="1"/>
  <c r="M265" i="1"/>
  <c r="N265" i="1" s="1"/>
  <c r="K265" i="1"/>
  <c r="J265" i="1"/>
  <c r="E265" i="1"/>
  <c r="D265" i="1"/>
  <c r="AH264" i="1"/>
  <c r="O264" i="1"/>
  <c r="M264" i="1"/>
  <c r="N264" i="1" s="1"/>
  <c r="K264" i="1"/>
  <c r="J264" i="1"/>
  <c r="E264" i="1"/>
  <c r="D264" i="1"/>
  <c r="AH263" i="1"/>
  <c r="O263" i="1"/>
  <c r="M263" i="1"/>
  <c r="N263" i="1" s="1"/>
  <c r="K263" i="1"/>
  <c r="J263" i="1"/>
  <c r="E263" i="1"/>
  <c r="D263" i="1"/>
  <c r="AH262" i="1"/>
  <c r="O262" i="1"/>
  <c r="M262" i="1"/>
  <c r="N262" i="1" s="1"/>
  <c r="K262" i="1"/>
  <c r="J262" i="1"/>
  <c r="E262" i="1"/>
  <c r="D262" i="1"/>
  <c r="AH261" i="1"/>
  <c r="O261" i="1"/>
  <c r="M261" i="1"/>
  <c r="N261" i="1" s="1"/>
  <c r="K261" i="1"/>
  <c r="J261" i="1"/>
  <c r="E261" i="1"/>
  <c r="D261" i="1"/>
  <c r="AH260" i="1"/>
  <c r="O260" i="1"/>
  <c r="M260" i="1"/>
  <c r="N260" i="1" s="1"/>
  <c r="K260" i="1"/>
  <c r="J260" i="1"/>
  <c r="E260" i="1"/>
  <c r="D260" i="1"/>
  <c r="AH259" i="1"/>
  <c r="O259" i="1"/>
  <c r="M259" i="1"/>
  <c r="N259" i="1" s="1"/>
  <c r="K259" i="1"/>
  <c r="J259" i="1"/>
  <c r="E259" i="1"/>
  <c r="D259" i="1"/>
  <c r="AH258" i="1"/>
  <c r="O258" i="1"/>
  <c r="M258" i="1"/>
  <c r="N258" i="1" s="1"/>
  <c r="K258" i="1"/>
  <c r="J258" i="1"/>
  <c r="E258" i="1"/>
  <c r="D258" i="1"/>
  <c r="AH257" i="1"/>
  <c r="O257" i="1"/>
  <c r="M257" i="1"/>
  <c r="N257" i="1" s="1"/>
  <c r="K257" i="1"/>
  <c r="J257" i="1"/>
  <c r="E257" i="1"/>
  <c r="D257" i="1"/>
  <c r="AH256" i="1"/>
  <c r="O256" i="1"/>
  <c r="N256" i="1"/>
  <c r="M256" i="1"/>
  <c r="K256" i="1"/>
  <c r="J256" i="1"/>
  <c r="E256" i="1"/>
  <c r="D256" i="1"/>
  <c r="AH255" i="1"/>
  <c r="O255" i="1"/>
  <c r="M255" i="1"/>
  <c r="N255" i="1" s="1"/>
  <c r="K255" i="1"/>
  <c r="J255" i="1"/>
  <c r="E255" i="1"/>
  <c r="D255" i="1"/>
  <c r="AH254" i="1"/>
  <c r="O254" i="1"/>
  <c r="N254" i="1"/>
  <c r="M254" i="1"/>
  <c r="K254" i="1"/>
  <c r="J254" i="1"/>
  <c r="E254" i="1"/>
  <c r="D254" i="1"/>
  <c r="AH253" i="1"/>
  <c r="O253" i="1"/>
  <c r="M253" i="1"/>
  <c r="N253" i="1" s="1"/>
  <c r="K253" i="1"/>
  <c r="J253" i="1"/>
  <c r="E253" i="1"/>
  <c r="D253" i="1"/>
  <c r="AH252" i="1"/>
  <c r="O252" i="1"/>
  <c r="N252" i="1"/>
  <c r="M252" i="1"/>
  <c r="K252" i="1"/>
  <c r="J252" i="1"/>
  <c r="E252" i="1"/>
  <c r="D252" i="1"/>
  <c r="AH251" i="1"/>
  <c r="O251" i="1"/>
  <c r="M251" i="1"/>
  <c r="N251" i="1" s="1"/>
  <c r="K251" i="1"/>
  <c r="J251" i="1"/>
  <c r="E251" i="1"/>
  <c r="D251" i="1"/>
  <c r="AH250" i="1"/>
  <c r="O250" i="1"/>
  <c r="M250" i="1"/>
  <c r="N250" i="1" s="1"/>
  <c r="K250" i="1"/>
  <c r="J250" i="1"/>
  <c r="E250" i="1"/>
  <c r="D250" i="1"/>
  <c r="AH249" i="1"/>
  <c r="O249" i="1"/>
  <c r="N249" i="1"/>
  <c r="M249" i="1"/>
  <c r="K249" i="1"/>
  <c r="J249" i="1"/>
  <c r="E249" i="1"/>
  <c r="D249" i="1"/>
  <c r="AH248" i="1"/>
  <c r="O248" i="1"/>
  <c r="N248" i="1"/>
  <c r="M248" i="1"/>
  <c r="K248" i="1"/>
  <c r="J248" i="1"/>
  <c r="E248" i="1"/>
  <c r="D248" i="1"/>
  <c r="AH247" i="1"/>
  <c r="O247" i="1"/>
  <c r="N247" i="1"/>
  <c r="M247" i="1"/>
  <c r="K247" i="1"/>
  <c r="J247" i="1"/>
  <c r="E247" i="1"/>
  <c r="D247" i="1"/>
  <c r="AH246" i="1"/>
  <c r="O246" i="1"/>
  <c r="M246" i="1"/>
  <c r="N246" i="1" s="1"/>
  <c r="K246" i="1"/>
  <c r="J246" i="1"/>
  <c r="E246" i="1"/>
  <c r="D246" i="1"/>
  <c r="AH245" i="1"/>
  <c r="O245" i="1"/>
  <c r="N245" i="1"/>
  <c r="M245" i="1"/>
  <c r="K245" i="1"/>
  <c r="J245" i="1"/>
  <c r="E245" i="1"/>
  <c r="D245" i="1"/>
  <c r="AH244" i="1"/>
  <c r="O244" i="1"/>
  <c r="M244" i="1"/>
  <c r="N244" i="1" s="1"/>
  <c r="K244" i="1"/>
  <c r="J244" i="1"/>
  <c r="E244" i="1"/>
  <c r="D244" i="1"/>
  <c r="AH243" i="1"/>
  <c r="O243" i="1"/>
  <c r="M243" i="1"/>
  <c r="N243" i="1" s="1"/>
  <c r="K243" i="1"/>
  <c r="J243" i="1"/>
  <c r="E243" i="1"/>
  <c r="D243" i="1"/>
  <c r="AH242" i="1"/>
  <c r="O242" i="1"/>
  <c r="N242" i="1"/>
  <c r="M242" i="1"/>
  <c r="K242" i="1"/>
  <c r="J242" i="1"/>
  <c r="E242" i="1"/>
  <c r="D242" i="1"/>
  <c r="AH241" i="1"/>
  <c r="O241" i="1"/>
  <c r="M241" i="1"/>
  <c r="N241" i="1" s="1"/>
  <c r="K241" i="1"/>
  <c r="J241" i="1"/>
  <c r="E241" i="1"/>
  <c r="D241" i="1"/>
  <c r="AH240" i="1"/>
  <c r="O240" i="1"/>
  <c r="N240" i="1"/>
  <c r="M240" i="1"/>
  <c r="K240" i="1"/>
  <c r="J240" i="1"/>
  <c r="E240" i="1"/>
  <c r="D240" i="1"/>
  <c r="AH239" i="1"/>
  <c r="O239" i="1"/>
  <c r="N239" i="1"/>
  <c r="M239" i="1"/>
  <c r="K239" i="1"/>
  <c r="J239" i="1"/>
  <c r="E239" i="1"/>
  <c r="D239" i="1"/>
  <c r="AH238" i="1"/>
  <c r="O238" i="1"/>
  <c r="M238" i="1"/>
  <c r="N238" i="1" s="1"/>
  <c r="K238" i="1"/>
  <c r="J238" i="1"/>
  <c r="E238" i="1"/>
  <c r="D238" i="1"/>
  <c r="AH237" i="1"/>
  <c r="O237" i="1"/>
  <c r="N237" i="1"/>
  <c r="M237" i="1"/>
  <c r="K237" i="1"/>
  <c r="J237" i="1"/>
  <c r="E237" i="1"/>
  <c r="D237" i="1"/>
  <c r="AH236" i="1"/>
  <c r="O236" i="1"/>
  <c r="M236" i="1"/>
  <c r="N236" i="1" s="1"/>
  <c r="K236" i="1"/>
  <c r="J236" i="1"/>
  <c r="E236" i="1"/>
  <c r="D236" i="1"/>
  <c r="AH235" i="1"/>
  <c r="O235" i="1"/>
  <c r="M235" i="1"/>
  <c r="N235" i="1" s="1"/>
  <c r="K235" i="1"/>
  <c r="J235" i="1"/>
  <c r="E235" i="1"/>
  <c r="D235" i="1"/>
  <c r="AH234" i="1"/>
  <c r="O234" i="1"/>
  <c r="N234" i="1"/>
  <c r="M234" i="1"/>
  <c r="K234" i="1"/>
  <c r="J234" i="1"/>
  <c r="E234" i="1"/>
  <c r="D234" i="1"/>
  <c r="AH233" i="1"/>
  <c r="O233" i="1"/>
  <c r="M233" i="1"/>
  <c r="N233" i="1" s="1"/>
  <c r="K233" i="1"/>
  <c r="J233" i="1"/>
  <c r="E233" i="1"/>
  <c r="D233" i="1"/>
  <c r="AH232" i="1"/>
  <c r="O232" i="1"/>
  <c r="N232" i="1"/>
  <c r="M232" i="1"/>
  <c r="K232" i="1"/>
  <c r="J232" i="1"/>
  <c r="E232" i="1"/>
  <c r="D232" i="1"/>
  <c r="AH231" i="1"/>
  <c r="O231" i="1"/>
  <c r="N231" i="1"/>
  <c r="M231" i="1"/>
  <c r="K231" i="1"/>
  <c r="J231" i="1"/>
  <c r="E231" i="1"/>
  <c r="D231" i="1"/>
  <c r="AH230" i="1"/>
  <c r="O230" i="1"/>
  <c r="N230" i="1"/>
  <c r="M230" i="1"/>
  <c r="K230" i="1"/>
  <c r="J230" i="1"/>
  <c r="E230" i="1"/>
  <c r="D230" i="1"/>
  <c r="AH229" i="1"/>
  <c r="O229" i="1"/>
  <c r="N229" i="1"/>
  <c r="M229" i="1"/>
  <c r="K229" i="1"/>
  <c r="J229" i="1"/>
  <c r="E229" i="1"/>
  <c r="D229" i="1"/>
  <c r="AH228" i="1"/>
  <c r="O228" i="1"/>
  <c r="M228" i="1"/>
  <c r="N228" i="1" s="1"/>
  <c r="K228" i="1"/>
  <c r="J228" i="1"/>
  <c r="E228" i="1"/>
  <c r="D228" i="1"/>
  <c r="AH227" i="1"/>
  <c r="O227" i="1"/>
  <c r="M227" i="1"/>
  <c r="N227" i="1" s="1"/>
  <c r="K227" i="1"/>
  <c r="J227" i="1"/>
  <c r="E227" i="1"/>
  <c r="D227" i="1"/>
  <c r="AH226" i="1"/>
  <c r="O226" i="1"/>
  <c r="N226" i="1"/>
  <c r="M226" i="1"/>
  <c r="K226" i="1"/>
  <c r="J226" i="1"/>
  <c r="E226" i="1"/>
  <c r="D226" i="1"/>
  <c r="AH225" i="1"/>
  <c r="O225" i="1"/>
  <c r="M225" i="1"/>
  <c r="N225" i="1" s="1"/>
  <c r="K225" i="1"/>
  <c r="J225" i="1"/>
  <c r="E225" i="1"/>
  <c r="D225" i="1"/>
  <c r="AH224" i="1"/>
  <c r="O224" i="1"/>
  <c r="N224" i="1"/>
  <c r="M224" i="1"/>
  <c r="K224" i="1"/>
  <c r="J224" i="1"/>
  <c r="E224" i="1"/>
  <c r="D224" i="1"/>
  <c r="AH223" i="1"/>
  <c r="O223" i="1"/>
  <c r="N223" i="1"/>
  <c r="M223" i="1"/>
  <c r="K223" i="1"/>
  <c r="J223" i="1"/>
  <c r="E223" i="1"/>
  <c r="D223" i="1"/>
  <c r="AH222" i="1"/>
  <c r="O222" i="1"/>
  <c r="N222" i="1"/>
  <c r="M222" i="1"/>
  <c r="K222" i="1"/>
  <c r="J222" i="1"/>
  <c r="E222" i="1"/>
  <c r="D222" i="1"/>
  <c r="AH221" i="1"/>
  <c r="O221" i="1"/>
  <c r="N221" i="1"/>
  <c r="M221" i="1"/>
  <c r="K221" i="1"/>
  <c r="J221" i="1"/>
  <c r="E221" i="1"/>
  <c r="D221" i="1"/>
  <c r="AH220" i="1"/>
  <c r="O220" i="1"/>
  <c r="N220" i="1"/>
  <c r="M220" i="1"/>
  <c r="K220" i="1"/>
  <c r="J220" i="1"/>
  <c r="E220" i="1"/>
  <c r="D220" i="1"/>
  <c r="AH219" i="1"/>
  <c r="O219" i="1"/>
  <c r="M219" i="1"/>
  <c r="N219" i="1" s="1"/>
  <c r="K219" i="1"/>
  <c r="J219" i="1"/>
  <c r="E219" i="1"/>
  <c r="D219" i="1"/>
  <c r="AH218" i="1"/>
  <c r="O218" i="1"/>
  <c r="M218" i="1"/>
  <c r="N218" i="1" s="1"/>
  <c r="K218" i="1"/>
  <c r="J218" i="1"/>
  <c r="E218" i="1"/>
  <c r="D218" i="1"/>
  <c r="AH217" i="1"/>
  <c r="O217" i="1"/>
  <c r="M217" i="1"/>
  <c r="N217" i="1" s="1"/>
  <c r="K217" i="1"/>
  <c r="J217" i="1"/>
  <c r="E217" i="1"/>
  <c r="D217" i="1"/>
  <c r="AH216" i="1"/>
  <c r="O216" i="1"/>
  <c r="N216" i="1"/>
  <c r="M216" i="1"/>
  <c r="K216" i="1"/>
  <c r="J216" i="1"/>
  <c r="E216" i="1"/>
  <c r="D216" i="1"/>
  <c r="AH215" i="1"/>
  <c r="O215" i="1"/>
  <c r="N215" i="1"/>
  <c r="M215" i="1"/>
  <c r="K215" i="1"/>
  <c r="J215" i="1"/>
  <c r="E215" i="1"/>
  <c r="D215" i="1"/>
  <c r="AH214" i="1"/>
  <c r="O214" i="1"/>
  <c r="M214" i="1"/>
  <c r="N214" i="1" s="1"/>
  <c r="K214" i="1"/>
  <c r="J214" i="1"/>
  <c r="E214" i="1"/>
  <c r="D214" i="1"/>
  <c r="AH213" i="1"/>
  <c r="O213" i="1"/>
  <c r="N213" i="1"/>
  <c r="M213" i="1"/>
  <c r="K213" i="1"/>
  <c r="J213" i="1"/>
  <c r="E213" i="1"/>
  <c r="D213" i="1"/>
  <c r="AH212" i="1"/>
  <c r="O212" i="1"/>
  <c r="N212" i="1"/>
  <c r="M212" i="1"/>
  <c r="K212" i="1"/>
  <c r="J212" i="1"/>
  <c r="E212" i="1"/>
  <c r="D212" i="1"/>
  <c r="AH211" i="1"/>
  <c r="O211" i="1"/>
  <c r="M211" i="1"/>
  <c r="N211" i="1" s="1"/>
  <c r="K211" i="1"/>
  <c r="J211" i="1"/>
  <c r="E211" i="1"/>
  <c r="D211" i="1"/>
  <c r="AH210" i="1"/>
  <c r="O210" i="1"/>
  <c r="M210" i="1"/>
  <c r="N210" i="1" s="1"/>
  <c r="K210" i="1"/>
  <c r="J210" i="1"/>
  <c r="E210" i="1"/>
  <c r="D210" i="1"/>
  <c r="AH209" i="1"/>
  <c r="O209" i="1"/>
  <c r="N209" i="1"/>
  <c r="M209" i="1"/>
  <c r="K209" i="1"/>
  <c r="J209" i="1"/>
  <c r="E209" i="1"/>
  <c r="D209" i="1"/>
  <c r="AH208" i="1"/>
  <c r="O208" i="1"/>
  <c r="N208" i="1"/>
  <c r="M208" i="1"/>
  <c r="K208" i="1"/>
  <c r="J208" i="1"/>
  <c r="E208" i="1"/>
  <c r="D208" i="1"/>
  <c r="AH207" i="1"/>
  <c r="O207" i="1"/>
  <c r="N207" i="1"/>
  <c r="M207" i="1"/>
  <c r="K207" i="1"/>
  <c r="J207" i="1"/>
  <c r="E207" i="1"/>
  <c r="D207" i="1"/>
  <c r="AH206" i="1"/>
  <c r="O206" i="1"/>
  <c r="N206" i="1"/>
  <c r="M206" i="1"/>
  <c r="K206" i="1"/>
  <c r="J206" i="1"/>
  <c r="E206" i="1"/>
  <c r="D206" i="1"/>
  <c r="AH205" i="1"/>
  <c r="O205" i="1"/>
  <c r="N205" i="1"/>
  <c r="M205" i="1"/>
  <c r="K205" i="1"/>
  <c r="J205" i="1"/>
  <c r="E205" i="1"/>
  <c r="D205" i="1"/>
  <c r="AH204" i="1"/>
  <c r="O204" i="1"/>
  <c r="M204" i="1"/>
  <c r="N204" i="1" s="1"/>
  <c r="K204" i="1"/>
  <c r="J204" i="1"/>
  <c r="E204" i="1"/>
  <c r="D204" i="1"/>
  <c r="AH203" i="1"/>
  <c r="O203" i="1"/>
  <c r="N203" i="1"/>
  <c r="M203" i="1"/>
  <c r="K203" i="1"/>
  <c r="J203" i="1"/>
  <c r="E203" i="1"/>
  <c r="D203" i="1"/>
  <c r="AH202" i="1"/>
  <c r="O202" i="1"/>
  <c r="N202" i="1"/>
  <c r="M202" i="1"/>
  <c r="K202" i="1"/>
  <c r="J202" i="1"/>
  <c r="E202" i="1"/>
  <c r="D202" i="1"/>
  <c r="AH201" i="1"/>
  <c r="O201" i="1"/>
  <c r="N201" i="1"/>
  <c r="M201" i="1"/>
  <c r="K201" i="1"/>
  <c r="J201" i="1"/>
  <c r="E201" i="1"/>
  <c r="D201" i="1"/>
  <c r="AH200" i="1"/>
  <c r="O200" i="1"/>
  <c r="N200" i="1"/>
  <c r="M200" i="1"/>
  <c r="K200" i="1"/>
  <c r="J200" i="1"/>
  <c r="E200" i="1"/>
  <c r="D200" i="1"/>
  <c r="AH199" i="1"/>
  <c r="O199" i="1"/>
  <c r="N199" i="1"/>
  <c r="M199" i="1"/>
  <c r="K199" i="1"/>
  <c r="J199" i="1"/>
  <c r="E199" i="1"/>
  <c r="D199" i="1"/>
  <c r="AH198" i="1"/>
  <c r="O198" i="1"/>
  <c r="M198" i="1"/>
  <c r="N198" i="1" s="1"/>
  <c r="K198" i="1"/>
  <c r="J198" i="1"/>
  <c r="E198" i="1"/>
  <c r="D198" i="1"/>
  <c r="AH197" i="1"/>
  <c r="O197" i="1"/>
  <c r="N197" i="1"/>
  <c r="M197" i="1"/>
  <c r="K197" i="1"/>
  <c r="J197" i="1"/>
  <c r="E197" i="1"/>
  <c r="D197" i="1"/>
  <c r="AH196" i="1"/>
  <c r="O196" i="1"/>
  <c r="M196" i="1"/>
  <c r="N196" i="1" s="1"/>
  <c r="K196" i="1"/>
  <c r="J196" i="1"/>
  <c r="E196" i="1"/>
  <c r="D196" i="1"/>
  <c r="AH195" i="1"/>
  <c r="O195" i="1"/>
  <c r="M195" i="1"/>
  <c r="N195" i="1" s="1"/>
  <c r="K195" i="1"/>
  <c r="J195" i="1"/>
  <c r="E195" i="1"/>
  <c r="D195" i="1"/>
  <c r="AH194" i="1"/>
  <c r="O194" i="1"/>
  <c r="M194" i="1"/>
  <c r="N194" i="1" s="1"/>
  <c r="K194" i="1"/>
  <c r="J194" i="1"/>
  <c r="E194" i="1"/>
  <c r="D194" i="1"/>
  <c r="AH193" i="1"/>
  <c r="O193" i="1"/>
  <c r="M193" i="1"/>
  <c r="N193" i="1" s="1"/>
  <c r="K193" i="1"/>
  <c r="J193" i="1"/>
  <c r="E193" i="1"/>
  <c r="D193" i="1"/>
  <c r="AH192" i="1"/>
  <c r="O192" i="1"/>
  <c r="N192" i="1"/>
  <c r="M192" i="1"/>
  <c r="K192" i="1"/>
  <c r="J192" i="1"/>
  <c r="E192" i="1"/>
  <c r="D192" i="1"/>
  <c r="AH191" i="1"/>
  <c r="O191" i="1"/>
  <c r="M191" i="1"/>
  <c r="N191" i="1" s="1"/>
  <c r="K191" i="1"/>
  <c r="J191" i="1"/>
  <c r="E191" i="1"/>
  <c r="D191" i="1"/>
  <c r="AH190" i="1"/>
  <c r="O190" i="1"/>
  <c r="M190" i="1"/>
  <c r="N190" i="1" s="1"/>
  <c r="K190" i="1"/>
  <c r="J190" i="1"/>
  <c r="E190" i="1"/>
  <c r="D190" i="1"/>
  <c r="AH189" i="1"/>
  <c r="O189" i="1"/>
  <c r="M189" i="1"/>
  <c r="N189" i="1" s="1"/>
  <c r="K189" i="1"/>
  <c r="J189" i="1"/>
  <c r="E189" i="1"/>
  <c r="D189" i="1"/>
  <c r="AH188" i="1"/>
  <c r="O188" i="1"/>
  <c r="M188" i="1"/>
  <c r="N188" i="1" s="1"/>
  <c r="K188" i="1"/>
  <c r="J188" i="1"/>
  <c r="E188" i="1"/>
  <c r="D188" i="1"/>
  <c r="AH187" i="1"/>
  <c r="O187" i="1"/>
  <c r="M187" i="1"/>
  <c r="N187" i="1" s="1"/>
  <c r="K187" i="1"/>
  <c r="J187" i="1"/>
  <c r="E187" i="1"/>
  <c r="D187" i="1"/>
  <c r="AH186" i="1"/>
  <c r="O186" i="1"/>
  <c r="M186" i="1"/>
  <c r="N186" i="1" s="1"/>
  <c r="K186" i="1"/>
  <c r="J186" i="1"/>
  <c r="E186" i="1"/>
  <c r="D186" i="1"/>
  <c r="AH185" i="1"/>
  <c r="O185" i="1"/>
  <c r="M185" i="1"/>
  <c r="N185" i="1" s="1"/>
  <c r="K185" i="1"/>
  <c r="J185" i="1"/>
  <c r="E185" i="1"/>
  <c r="D185" i="1"/>
  <c r="AH184" i="1"/>
  <c r="O184" i="1"/>
  <c r="N184" i="1"/>
  <c r="M184" i="1"/>
  <c r="K184" i="1"/>
  <c r="J184" i="1"/>
  <c r="E184" i="1"/>
  <c r="D184" i="1"/>
  <c r="AH183" i="1"/>
  <c r="O183" i="1"/>
  <c r="M183" i="1"/>
  <c r="N183" i="1" s="1"/>
  <c r="K183" i="1"/>
  <c r="J183" i="1"/>
  <c r="E183" i="1"/>
  <c r="D183" i="1"/>
  <c r="AH182" i="1"/>
  <c r="O182" i="1"/>
  <c r="M182" i="1"/>
  <c r="N182" i="1" s="1"/>
  <c r="K182" i="1"/>
  <c r="J182" i="1"/>
  <c r="E182" i="1"/>
  <c r="D182" i="1"/>
  <c r="AH181" i="1"/>
  <c r="O181" i="1"/>
  <c r="N181" i="1"/>
  <c r="M181" i="1"/>
  <c r="K181" i="1"/>
  <c r="J181" i="1"/>
  <c r="E181" i="1"/>
  <c r="D181" i="1"/>
  <c r="AH180" i="1"/>
  <c r="O180" i="1"/>
  <c r="M180" i="1"/>
  <c r="N180" i="1" s="1"/>
  <c r="K180" i="1"/>
  <c r="J180" i="1"/>
  <c r="E180" i="1"/>
  <c r="D180" i="1"/>
  <c r="AH179" i="1"/>
  <c r="O179" i="1"/>
  <c r="M179" i="1"/>
  <c r="N179" i="1" s="1"/>
  <c r="K179" i="1"/>
  <c r="J179" i="1"/>
  <c r="E179" i="1"/>
  <c r="D179" i="1"/>
  <c r="AH178" i="1"/>
  <c r="O178" i="1"/>
  <c r="M178" i="1"/>
  <c r="N178" i="1" s="1"/>
  <c r="K178" i="1"/>
  <c r="J178" i="1"/>
  <c r="E178" i="1"/>
  <c r="D178" i="1"/>
  <c r="AH177" i="1"/>
  <c r="O177" i="1"/>
  <c r="M177" i="1"/>
  <c r="N177" i="1" s="1"/>
  <c r="K177" i="1"/>
  <c r="J177" i="1"/>
  <c r="E177" i="1"/>
  <c r="D177" i="1"/>
  <c r="AH176" i="1"/>
  <c r="O176" i="1"/>
  <c r="N176" i="1"/>
  <c r="M176" i="1"/>
  <c r="K176" i="1"/>
  <c r="J176" i="1"/>
  <c r="E176" i="1"/>
  <c r="D176" i="1"/>
  <c r="AH175" i="1"/>
  <c r="O175" i="1"/>
  <c r="N175" i="1"/>
  <c r="M175" i="1"/>
  <c r="K175" i="1"/>
  <c r="J175" i="1"/>
  <c r="E175" i="1"/>
  <c r="D175" i="1"/>
  <c r="AH174" i="1"/>
  <c r="O174" i="1"/>
  <c r="M174" i="1"/>
  <c r="N174" i="1" s="1"/>
  <c r="K174" i="1"/>
  <c r="J174" i="1"/>
  <c r="E174" i="1"/>
  <c r="D174" i="1"/>
  <c r="AH173" i="1"/>
  <c r="O173" i="1"/>
  <c r="N173" i="1"/>
  <c r="M173" i="1"/>
  <c r="K173" i="1"/>
  <c r="J173" i="1"/>
  <c r="E173" i="1"/>
  <c r="D173" i="1"/>
  <c r="AH172" i="1"/>
  <c r="O172" i="1"/>
  <c r="M172" i="1"/>
  <c r="N172" i="1" s="1"/>
  <c r="K172" i="1"/>
  <c r="J172" i="1"/>
  <c r="E172" i="1"/>
  <c r="D172" i="1"/>
  <c r="AH171" i="1"/>
  <c r="O171" i="1"/>
  <c r="M171" i="1"/>
  <c r="N171" i="1" s="1"/>
  <c r="K171" i="1"/>
  <c r="J171" i="1"/>
  <c r="E171" i="1"/>
  <c r="D171" i="1"/>
  <c r="AH170" i="1"/>
  <c r="O170" i="1"/>
  <c r="N170" i="1"/>
  <c r="M170" i="1"/>
  <c r="K170" i="1"/>
  <c r="J170" i="1"/>
  <c r="E170" i="1"/>
  <c r="D170" i="1"/>
  <c r="AH169" i="1"/>
  <c r="O169" i="1"/>
  <c r="N169" i="1"/>
  <c r="M169" i="1"/>
  <c r="K169" i="1"/>
  <c r="J169" i="1"/>
  <c r="E169" i="1"/>
  <c r="D169" i="1"/>
  <c r="AH168" i="1"/>
  <c r="O168" i="1"/>
  <c r="N168" i="1"/>
  <c r="M168" i="1"/>
  <c r="K168" i="1"/>
  <c r="J168" i="1"/>
  <c r="E168" i="1"/>
  <c r="D168" i="1"/>
  <c r="AH167" i="1"/>
  <c r="O167" i="1"/>
  <c r="M167" i="1"/>
  <c r="N167" i="1" s="1"/>
  <c r="K167" i="1"/>
  <c r="J167" i="1"/>
  <c r="E167" i="1"/>
  <c r="D167" i="1"/>
  <c r="AH166" i="1"/>
  <c r="O166" i="1"/>
  <c r="M166" i="1"/>
  <c r="N166" i="1" s="1"/>
  <c r="K166" i="1"/>
  <c r="J166" i="1"/>
  <c r="E166" i="1"/>
  <c r="D166" i="1"/>
  <c r="AH165" i="1"/>
  <c r="O165" i="1"/>
  <c r="N165" i="1"/>
  <c r="M165" i="1"/>
  <c r="K165" i="1"/>
  <c r="J165" i="1"/>
  <c r="E165" i="1"/>
  <c r="D165" i="1"/>
  <c r="AH164" i="1"/>
  <c r="O164" i="1"/>
  <c r="N164" i="1"/>
  <c r="M164" i="1"/>
  <c r="K164" i="1"/>
  <c r="J164" i="1"/>
  <c r="E164" i="1"/>
  <c r="D164" i="1"/>
  <c r="AH163" i="1"/>
  <c r="O163" i="1"/>
  <c r="M163" i="1"/>
  <c r="N163" i="1" s="1"/>
  <c r="K163" i="1"/>
  <c r="J163" i="1"/>
  <c r="E163" i="1"/>
  <c r="D163" i="1"/>
  <c r="AH162" i="1"/>
  <c r="O162" i="1"/>
  <c r="N162" i="1"/>
  <c r="M162" i="1"/>
  <c r="K162" i="1"/>
  <c r="J162" i="1"/>
  <c r="E162" i="1"/>
  <c r="D162" i="1"/>
  <c r="AH161" i="1"/>
  <c r="O161" i="1"/>
  <c r="N161" i="1"/>
  <c r="M161" i="1"/>
  <c r="K161" i="1"/>
  <c r="J161" i="1"/>
  <c r="E161" i="1"/>
  <c r="D161" i="1"/>
  <c r="AH160" i="1"/>
  <c r="O160" i="1"/>
  <c r="N160" i="1"/>
  <c r="M160" i="1"/>
  <c r="K160" i="1"/>
  <c r="J160" i="1"/>
  <c r="E160" i="1"/>
  <c r="D160" i="1"/>
  <c r="AH159" i="1"/>
  <c r="O159" i="1"/>
  <c r="M159" i="1"/>
  <c r="N159" i="1" s="1"/>
  <c r="K159" i="1"/>
  <c r="J159" i="1"/>
  <c r="E159" i="1"/>
  <c r="D159" i="1"/>
  <c r="AH158" i="1"/>
  <c r="O158" i="1"/>
  <c r="M158" i="1"/>
  <c r="N158" i="1" s="1"/>
  <c r="K158" i="1"/>
  <c r="J158" i="1"/>
  <c r="E158" i="1"/>
  <c r="D158" i="1"/>
  <c r="AH157" i="1"/>
  <c r="O157" i="1"/>
  <c r="N157" i="1"/>
  <c r="M157" i="1"/>
  <c r="K157" i="1"/>
  <c r="J157" i="1"/>
  <c r="E157" i="1"/>
  <c r="D157" i="1"/>
  <c r="AH156" i="1"/>
  <c r="O156" i="1"/>
  <c r="M156" i="1"/>
  <c r="N156" i="1" s="1"/>
  <c r="K156" i="1"/>
  <c r="J156" i="1"/>
  <c r="E156" i="1"/>
  <c r="D156" i="1"/>
  <c r="AH155" i="1"/>
  <c r="O155" i="1"/>
  <c r="N155" i="1"/>
  <c r="M155" i="1"/>
  <c r="K155" i="1"/>
  <c r="J155" i="1"/>
  <c r="E155" i="1"/>
  <c r="D155" i="1"/>
  <c r="AH154" i="1"/>
  <c r="O154" i="1"/>
  <c r="M154" i="1"/>
  <c r="N154" i="1" s="1"/>
  <c r="K154" i="1"/>
  <c r="J154" i="1"/>
  <c r="E154" i="1"/>
  <c r="D154" i="1"/>
  <c r="AH153" i="1"/>
  <c r="O153" i="1"/>
  <c r="N153" i="1"/>
  <c r="M153" i="1"/>
  <c r="K153" i="1"/>
  <c r="J153" i="1"/>
  <c r="E153" i="1"/>
  <c r="D153" i="1"/>
  <c r="AH152" i="1"/>
  <c r="O152" i="1"/>
  <c r="N152" i="1"/>
  <c r="M152" i="1"/>
  <c r="K152" i="1"/>
  <c r="J152" i="1"/>
  <c r="E152" i="1"/>
  <c r="D152" i="1"/>
  <c r="AH151" i="1"/>
  <c r="O151" i="1"/>
  <c r="N151" i="1"/>
  <c r="M151" i="1"/>
  <c r="K151" i="1"/>
  <c r="J151" i="1"/>
  <c r="E151" i="1"/>
  <c r="D151" i="1"/>
  <c r="AH150" i="1"/>
  <c r="O150" i="1"/>
  <c r="N150" i="1"/>
  <c r="M150" i="1"/>
  <c r="K150" i="1"/>
  <c r="J150" i="1"/>
  <c r="E150" i="1"/>
  <c r="D150" i="1"/>
  <c r="AH149" i="1"/>
  <c r="O149" i="1"/>
  <c r="N149" i="1"/>
  <c r="M149" i="1"/>
  <c r="K149" i="1"/>
  <c r="J149" i="1"/>
  <c r="E149" i="1"/>
  <c r="D149" i="1"/>
  <c r="AH148" i="1"/>
  <c r="O148" i="1"/>
  <c r="N148" i="1"/>
  <c r="M148" i="1"/>
  <c r="K148" i="1"/>
  <c r="J148" i="1"/>
  <c r="E148" i="1"/>
  <c r="D148" i="1"/>
  <c r="AH147" i="1"/>
  <c r="O147" i="1"/>
  <c r="N147" i="1"/>
  <c r="M147" i="1"/>
  <c r="K147" i="1"/>
  <c r="J147" i="1"/>
  <c r="E147" i="1"/>
  <c r="D147" i="1"/>
  <c r="AH146" i="1"/>
  <c r="O146" i="1"/>
  <c r="N146" i="1"/>
  <c r="M146" i="1"/>
  <c r="K146" i="1"/>
  <c r="J146" i="1"/>
  <c r="E146" i="1"/>
  <c r="D146" i="1"/>
  <c r="AH145" i="1"/>
  <c r="O145" i="1"/>
  <c r="M145" i="1"/>
  <c r="N145" i="1" s="1"/>
  <c r="K145" i="1"/>
  <c r="J145" i="1"/>
  <c r="E145" i="1"/>
  <c r="D145" i="1"/>
  <c r="AH144" i="1"/>
  <c r="O144" i="1"/>
  <c r="N144" i="1"/>
  <c r="M144" i="1"/>
  <c r="K144" i="1"/>
  <c r="J144" i="1"/>
  <c r="E144" i="1"/>
  <c r="D144" i="1"/>
  <c r="AH143" i="1"/>
  <c r="O143" i="1"/>
  <c r="N143" i="1"/>
  <c r="M143" i="1"/>
  <c r="K143" i="1"/>
  <c r="J143" i="1"/>
  <c r="E143" i="1"/>
  <c r="D143" i="1"/>
  <c r="AH142" i="1"/>
  <c r="O142" i="1"/>
  <c r="N142" i="1"/>
  <c r="M142" i="1"/>
  <c r="K142" i="1"/>
  <c r="J142" i="1"/>
  <c r="E142" i="1"/>
  <c r="D142" i="1"/>
  <c r="AH141" i="1"/>
  <c r="O141" i="1"/>
  <c r="N141" i="1"/>
  <c r="M141" i="1"/>
  <c r="K141" i="1"/>
  <c r="J141" i="1"/>
  <c r="E141" i="1"/>
  <c r="D141" i="1"/>
  <c r="AH140" i="1"/>
  <c r="O140" i="1"/>
  <c r="N140" i="1"/>
  <c r="M140" i="1"/>
  <c r="K140" i="1"/>
  <c r="J140" i="1"/>
  <c r="E140" i="1"/>
  <c r="D140" i="1"/>
  <c r="AH139" i="1"/>
  <c r="O139" i="1"/>
  <c r="N139" i="1"/>
  <c r="M139" i="1"/>
  <c r="K139" i="1"/>
  <c r="J139" i="1"/>
  <c r="E139" i="1"/>
  <c r="D139" i="1"/>
  <c r="AH138" i="1"/>
  <c r="O138" i="1"/>
  <c r="M138" i="1"/>
  <c r="N138" i="1" s="1"/>
  <c r="K138" i="1"/>
  <c r="J138" i="1"/>
  <c r="E138" i="1"/>
  <c r="D138" i="1"/>
  <c r="AH137" i="1"/>
  <c r="O137" i="1"/>
  <c r="M137" i="1"/>
  <c r="N137" i="1" s="1"/>
  <c r="K137" i="1"/>
  <c r="J137" i="1"/>
  <c r="E137" i="1"/>
  <c r="D137" i="1"/>
  <c r="AH136" i="1"/>
  <c r="O136" i="1"/>
  <c r="N136" i="1"/>
  <c r="M136" i="1"/>
  <c r="K136" i="1"/>
  <c r="J136" i="1"/>
  <c r="E136" i="1"/>
  <c r="D136" i="1"/>
  <c r="AH135" i="1"/>
  <c r="O135" i="1"/>
  <c r="N135" i="1"/>
  <c r="M135" i="1"/>
  <c r="K135" i="1"/>
  <c r="J135" i="1"/>
  <c r="E135" i="1"/>
  <c r="D135" i="1"/>
  <c r="AH134" i="1"/>
  <c r="O134" i="1"/>
  <c r="N134" i="1"/>
  <c r="M134" i="1"/>
  <c r="K134" i="1"/>
  <c r="J134" i="1"/>
  <c r="E134" i="1"/>
  <c r="D134" i="1"/>
  <c r="AH133" i="1"/>
  <c r="O133" i="1"/>
  <c r="N133" i="1"/>
  <c r="M133" i="1"/>
  <c r="K133" i="1"/>
  <c r="J133" i="1"/>
  <c r="E133" i="1"/>
  <c r="D133" i="1"/>
  <c r="AH132" i="1"/>
  <c r="O132" i="1"/>
  <c r="N132" i="1"/>
  <c r="M132" i="1"/>
  <c r="K132" i="1"/>
  <c r="J132" i="1"/>
  <c r="E132" i="1"/>
  <c r="D132" i="1"/>
  <c r="AH131" i="1"/>
  <c r="O131" i="1"/>
  <c r="N131" i="1"/>
  <c r="M131" i="1"/>
  <c r="K131" i="1"/>
  <c r="J131" i="1"/>
  <c r="E131" i="1"/>
  <c r="D131" i="1"/>
  <c r="AH130" i="1"/>
  <c r="O130" i="1"/>
  <c r="N130" i="1"/>
  <c r="M130" i="1"/>
  <c r="K130" i="1"/>
  <c r="J130" i="1"/>
  <c r="E130" i="1"/>
  <c r="D130" i="1"/>
  <c r="AH129" i="1"/>
  <c r="O129" i="1"/>
  <c r="N129" i="1"/>
  <c r="M129" i="1"/>
  <c r="K129" i="1"/>
  <c r="J129" i="1"/>
  <c r="E129" i="1"/>
  <c r="D129" i="1"/>
  <c r="AH128" i="1"/>
  <c r="O128" i="1"/>
  <c r="N128" i="1"/>
  <c r="M128" i="1"/>
  <c r="K128" i="1"/>
  <c r="J128" i="1"/>
  <c r="E128" i="1"/>
  <c r="D128" i="1"/>
  <c r="AH127" i="1"/>
  <c r="O127" i="1"/>
  <c r="N127" i="1"/>
  <c r="M127" i="1"/>
  <c r="K127" i="1"/>
  <c r="J127" i="1"/>
  <c r="E127" i="1"/>
  <c r="D127" i="1"/>
  <c r="AH126" i="1"/>
  <c r="O126" i="1"/>
  <c r="N126" i="1"/>
  <c r="M126" i="1"/>
  <c r="K126" i="1"/>
  <c r="J126" i="1"/>
  <c r="E126" i="1"/>
  <c r="D126" i="1"/>
  <c r="AH125" i="1"/>
  <c r="O125" i="1"/>
  <c r="N125" i="1"/>
  <c r="M125" i="1"/>
  <c r="K125" i="1"/>
  <c r="J125" i="1"/>
  <c r="E125" i="1"/>
  <c r="D125" i="1"/>
  <c r="AH124" i="1"/>
  <c r="O124" i="1"/>
  <c r="N124" i="1"/>
  <c r="M124" i="1"/>
  <c r="K124" i="1"/>
  <c r="J124" i="1"/>
  <c r="E124" i="1"/>
  <c r="D124" i="1"/>
  <c r="AH123" i="1"/>
  <c r="O123" i="1"/>
  <c r="N123" i="1"/>
  <c r="M123" i="1"/>
  <c r="K123" i="1"/>
  <c r="J123" i="1"/>
  <c r="E123" i="1"/>
  <c r="D123" i="1"/>
  <c r="AH122" i="1"/>
  <c r="O122" i="1"/>
  <c r="M122" i="1"/>
  <c r="N122" i="1" s="1"/>
  <c r="K122" i="1"/>
  <c r="J122" i="1"/>
  <c r="E122" i="1"/>
  <c r="D122" i="1"/>
  <c r="AH121" i="1"/>
  <c r="O121" i="1"/>
  <c r="M121" i="1"/>
  <c r="N121" i="1" s="1"/>
  <c r="K121" i="1"/>
  <c r="J121" i="1"/>
  <c r="E121" i="1"/>
  <c r="D121" i="1"/>
  <c r="AH120" i="1"/>
  <c r="O120" i="1"/>
  <c r="M120" i="1"/>
  <c r="N120" i="1" s="1"/>
  <c r="K120" i="1"/>
  <c r="J120" i="1"/>
  <c r="E120" i="1"/>
  <c r="D120" i="1"/>
  <c r="AH119" i="1"/>
  <c r="O119" i="1"/>
  <c r="M119" i="1"/>
  <c r="N119" i="1" s="1"/>
  <c r="K119" i="1"/>
  <c r="J119" i="1"/>
  <c r="E119" i="1"/>
  <c r="D119" i="1"/>
  <c r="AH118" i="1"/>
  <c r="O118" i="1"/>
  <c r="N118" i="1"/>
  <c r="M118" i="1"/>
  <c r="K118" i="1"/>
  <c r="J118" i="1"/>
  <c r="E118" i="1"/>
  <c r="D118" i="1"/>
  <c r="AH117" i="1"/>
  <c r="O117" i="1"/>
  <c r="N117" i="1"/>
  <c r="M117" i="1"/>
  <c r="K117" i="1"/>
  <c r="J117" i="1"/>
  <c r="E117" i="1"/>
  <c r="D117" i="1"/>
  <c r="AH116" i="1"/>
  <c r="O116" i="1"/>
  <c r="M116" i="1"/>
  <c r="N116" i="1" s="1"/>
  <c r="K116" i="1"/>
  <c r="J116" i="1"/>
  <c r="E116" i="1"/>
  <c r="D116" i="1"/>
  <c r="AH115" i="1"/>
  <c r="O115" i="1"/>
  <c r="N115" i="1"/>
  <c r="M115" i="1"/>
  <c r="K115" i="1"/>
  <c r="J115" i="1"/>
  <c r="E115" i="1"/>
  <c r="D115" i="1"/>
  <c r="AH114" i="1"/>
  <c r="O114" i="1"/>
  <c r="M114" i="1"/>
  <c r="N114" i="1" s="1"/>
  <c r="K114" i="1"/>
  <c r="J114" i="1"/>
  <c r="E114" i="1"/>
  <c r="D114" i="1"/>
  <c r="AH113" i="1"/>
  <c r="O113" i="1"/>
  <c r="M113" i="1"/>
  <c r="N113" i="1" s="1"/>
  <c r="K113" i="1"/>
  <c r="J113" i="1"/>
  <c r="E113" i="1"/>
  <c r="D113" i="1"/>
  <c r="AH112" i="1"/>
  <c r="O112" i="1"/>
  <c r="M112" i="1"/>
  <c r="N112" i="1" s="1"/>
  <c r="K112" i="1"/>
  <c r="J112" i="1"/>
  <c r="E112" i="1"/>
  <c r="D112" i="1"/>
  <c r="AH111" i="1"/>
  <c r="O111" i="1"/>
  <c r="N111" i="1"/>
  <c r="M111" i="1"/>
  <c r="K111" i="1"/>
  <c r="J111" i="1"/>
  <c r="E111" i="1"/>
  <c r="D111" i="1"/>
  <c r="AH110" i="1"/>
  <c r="O110" i="1"/>
  <c r="M110" i="1"/>
  <c r="N110" i="1" s="1"/>
  <c r="K110" i="1"/>
  <c r="J110" i="1"/>
  <c r="E110" i="1"/>
  <c r="D110" i="1"/>
  <c r="AH109" i="1"/>
  <c r="O109" i="1"/>
  <c r="N109" i="1"/>
  <c r="M109" i="1"/>
  <c r="K109" i="1"/>
  <c r="J109" i="1"/>
  <c r="E109" i="1"/>
  <c r="D109" i="1"/>
  <c r="AH108" i="1"/>
  <c r="O108" i="1"/>
  <c r="M108" i="1"/>
  <c r="N108" i="1" s="1"/>
  <c r="K108" i="1"/>
  <c r="J108" i="1"/>
  <c r="E108" i="1"/>
  <c r="D108" i="1"/>
  <c r="AH107" i="1"/>
  <c r="O107" i="1"/>
  <c r="M107" i="1"/>
  <c r="N107" i="1" s="1"/>
  <c r="K107" i="1"/>
  <c r="J107" i="1"/>
  <c r="E107" i="1"/>
  <c r="D107" i="1"/>
  <c r="AH106" i="1"/>
  <c r="O106" i="1"/>
  <c r="M106" i="1"/>
  <c r="N106" i="1" s="1"/>
  <c r="K106" i="1"/>
  <c r="J106" i="1"/>
  <c r="E106" i="1"/>
  <c r="D106" i="1"/>
  <c r="AH105" i="1"/>
  <c r="O105" i="1"/>
  <c r="M105" i="1"/>
  <c r="N105" i="1" s="1"/>
  <c r="K105" i="1"/>
  <c r="J105" i="1"/>
  <c r="E105" i="1"/>
  <c r="D105" i="1"/>
  <c r="AH104" i="1"/>
  <c r="O104" i="1"/>
  <c r="N104" i="1"/>
  <c r="M104" i="1"/>
  <c r="K104" i="1"/>
  <c r="J104" i="1"/>
  <c r="E104" i="1"/>
  <c r="D104" i="1"/>
  <c r="AH103" i="1"/>
  <c r="O103" i="1"/>
  <c r="M103" i="1"/>
  <c r="N103" i="1" s="1"/>
  <c r="K103" i="1"/>
  <c r="J103" i="1"/>
  <c r="E103" i="1"/>
  <c r="D103" i="1"/>
  <c r="AH102" i="1"/>
  <c r="O102" i="1"/>
  <c r="M102" i="1"/>
  <c r="N102" i="1" s="1"/>
  <c r="K102" i="1"/>
  <c r="J102" i="1"/>
  <c r="E102" i="1"/>
  <c r="D102" i="1"/>
  <c r="AH101" i="1"/>
  <c r="O101" i="1"/>
  <c r="N101" i="1"/>
  <c r="M101" i="1"/>
  <c r="K101" i="1"/>
  <c r="J101" i="1"/>
  <c r="E101" i="1"/>
  <c r="D101" i="1"/>
  <c r="AH100" i="1"/>
  <c r="O100" i="1"/>
  <c r="M100" i="1"/>
  <c r="N100" i="1" s="1"/>
  <c r="K100" i="1"/>
  <c r="J100" i="1"/>
  <c r="E100" i="1"/>
  <c r="D100" i="1"/>
  <c r="AH99" i="1"/>
  <c r="O99" i="1"/>
  <c r="M99" i="1"/>
  <c r="N99" i="1" s="1"/>
  <c r="K99" i="1"/>
  <c r="J99" i="1"/>
  <c r="E99" i="1"/>
  <c r="D99" i="1"/>
  <c r="AH98" i="1"/>
  <c r="O98" i="1"/>
  <c r="M98" i="1"/>
  <c r="N98" i="1" s="1"/>
  <c r="K98" i="1"/>
  <c r="J98" i="1"/>
  <c r="E98" i="1"/>
  <c r="D98" i="1"/>
  <c r="AH97" i="1"/>
  <c r="O97" i="1"/>
  <c r="M97" i="1"/>
  <c r="N97" i="1" s="1"/>
  <c r="K97" i="1"/>
  <c r="J97" i="1"/>
  <c r="E97" i="1"/>
  <c r="D97" i="1"/>
  <c r="AH96" i="1"/>
  <c r="O96" i="1"/>
  <c r="M96" i="1"/>
  <c r="N96" i="1" s="1"/>
  <c r="K96" i="1"/>
  <c r="J96" i="1"/>
  <c r="E96" i="1"/>
  <c r="D96" i="1"/>
  <c r="AH95" i="1"/>
  <c r="O95" i="1"/>
  <c r="M95" i="1"/>
  <c r="N95" i="1" s="1"/>
  <c r="K95" i="1"/>
  <c r="J95" i="1"/>
  <c r="E95" i="1"/>
  <c r="D95" i="1"/>
  <c r="AH94" i="1"/>
  <c r="O94" i="1"/>
  <c r="N94" i="1"/>
  <c r="M94" i="1"/>
  <c r="K94" i="1"/>
  <c r="J94" i="1"/>
  <c r="E94" i="1"/>
  <c r="D94" i="1"/>
  <c r="AH93" i="1"/>
  <c r="O93" i="1"/>
  <c r="N93" i="1"/>
  <c r="M93" i="1"/>
  <c r="K93" i="1"/>
  <c r="J93" i="1"/>
  <c r="E93" i="1"/>
  <c r="D93" i="1"/>
  <c r="AH92" i="1"/>
  <c r="O92" i="1"/>
  <c r="M92" i="1"/>
  <c r="N92" i="1" s="1"/>
  <c r="K92" i="1"/>
  <c r="J92" i="1"/>
  <c r="E92" i="1"/>
  <c r="D92" i="1"/>
  <c r="AH91" i="1"/>
  <c r="O91" i="1"/>
  <c r="M91" i="1"/>
  <c r="N91" i="1" s="1"/>
  <c r="K91" i="1"/>
  <c r="J91" i="1"/>
  <c r="E91" i="1"/>
  <c r="D91" i="1"/>
  <c r="AH90" i="1"/>
  <c r="O90" i="1"/>
  <c r="M90" i="1"/>
  <c r="N90" i="1" s="1"/>
  <c r="K90" i="1"/>
  <c r="J90" i="1"/>
  <c r="E90" i="1"/>
  <c r="D90" i="1"/>
  <c r="AH89" i="1"/>
  <c r="O89" i="1"/>
  <c r="M89" i="1"/>
  <c r="N89" i="1" s="1"/>
  <c r="K89" i="1"/>
  <c r="J89" i="1"/>
  <c r="E89" i="1"/>
  <c r="D89" i="1"/>
  <c r="AH88" i="1"/>
  <c r="O88" i="1"/>
  <c r="M88" i="1"/>
  <c r="N88" i="1" s="1"/>
  <c r="K88" i="1"/>
  <c r="J88" i="1"/>
  <c r="E88" i="1"/>
  <c r="D88" i="1"/>
  <c r="AH87" i="1"/>
  <c r="O87" i="1"/>
  <c r="M87" i="1"/>
  <c r="N87" i="1" s="1"/>
  <c r="K87" i="1"/>
  <c r="J87" i="1"/>
  <c r="E87" i="1"/>
  <c r="D87" i="1"/>
  <c r="AH86" i="1"/>
  <c r="O86" i="1"/>
  <c r="M86" i="1"/>
  <c r="N86" i="1" s="1"/>
  <c r="K86" i="1"/>
  <c r="J86" i="1"/>
  <c r="E86" i="1"/>
  <c r="D86" i="1"/>
  <c r="AH85" i="1"/>
  <c r="O85" i="1"/>
  <c r="N85" i="1"/>
  <c r="M85" i="1"/>
  <c r="K85" i="1"/>
  <c r="J85" i="1"/>
  <c r="E85" i="1"/>
  <c r="D85" i="1"/>
  <c r="AH84" i="1"/>
  <c r="O84" i="1"/>
  <c r="M84" i="1"/>
  <c r="N84" i="1" s="1"/>
  <c r="K84" i="1"/>
  <c r="J84" i="1"/>
  <c r="E84" i="1"/>
  <c r="D84" i="1"/>
  <c r="AH83" i="1"/>
  <c r="O83" i="1"/>
  <c r="M83" i="1"/>
  <c r="N83" i="1" s="1"/>
  <c r="K83" i="1"/>
  <c r="J83" i="1"/>
  <c r="E83" i="1"/>
  <c r="D83" i="1"/>
  <c r="AH82" i="1"/>
  <c r="O82" i="1"/>
  <c r="M82" i="1"/>
  <c r="N82" i="1" s="1"/>
  <c r="K82" i="1"/>
  <c r="J82" i="1"/>
  <c r="E82" i="1"/>
  <c r="D82" i="1"/>
  <c r="AH81" i="1"/>
  <c r="O81" i="1"/>
  <c r="M81" i="1"/>
  <c r="N81" i="1" s="1"/>
  <c r="K81" i="1"/>
  <c r="J81" i="1"/>
  <c r="E81" i="1"/>
  <c r="D81" i="1"/>
  <c r="AH80" i="1"/>
  <c r="O80" i="1"/>
  <c r="M80" i="1"/>
  <c r="N80" i="1" s="1"/>
  <c r="K80" i="1"/>
  <c r="J80" i="1"/>
  <c r="E80" i="1"/>
  <c r="D80" i="1"/>
  <c r="AH79" i="1"/>
  <c r="O79" i="1"/>
  <c r="M79" i="1"/>
  <c r="N79" i="1" s="1"/>
  <c r="K79" i="1"/>
  <c r="J79" i="1"/>
  <c r="E79" i="1"/>
  <c r="D79" i="1"/>
  <c r="AH78" i="1"/>
  <c r="O78" i="1"/>
  <c r="M78" i="1"/>
  <c r="N78" i="1" s="1"/>
  <c r="K78" i="1"/>
  <c r="J78" i="1"/>
  <c r="E78" i="1"/>
  <c r="D78" i="1"/>
  <c r="AH77" i="1"/>
  <c r="O77" i="1"/>
  <c r="N77" i="1"/>
  <c r="M77" i="1"/>
  <c r="K77" i="1"/>
  <c r="J77" i="1"/>
  <c r="E77" i="1"/>
  <c r="D77" i="1"/>
  <c r="AH76" i="1"/>
  <c r="O76" i="1"/>
  <c r="M76" i="1"/>
  <c r="N76" i="1" s="1"/>
  <c r="K76" i="1"/>
  <c r="J76" i="1"/>
  <c r="E76" i="1"/>
  <c r="D76" i="1"/>
  <c r="AH75" i="1"/>
  <c r="O75" i="1"/>
  <c r="N75" i="1"/>
  <c r="M75" i="1"/>
  <c r="K75" i="1"/>
  <c r="J75" i="1"/>
  <c r="E75" i="1"/>
  <c r="D75" i="1"/>
  <c r="AH74" i="1"/>
  <c r="O74" i="1"/>
  <c r="N74" i="1"/>
  <c r="M74" i="1"/>
  <c r="K74" i="1"/>
  <c r="J74" i="1"/>
  <c r="E74" i="1"/>
  <c r="D74" i="1"/>
  <c r="AH73" i="1"/>
  <c r="O73" i="1"/>
  <c r="N73" i="1"/>
  <c r="M73" i="1"/>
  <c r="K73" i="1"/>
  <c r="J73" i="1"/>
  <c r="E73" i="1"/>
  <c r="D73" i="1"/>
  <c r="AH72" i="1"/>
  <c r="O72" i="1"/>
  <c r="M72" i="1"/>
  <c r="N72" i="1" s="1"/>
  <c r="K72" i="1"/>
  <c r="J72" i="1"/>
  <c r="E72" i="1"/>
  <c r="D72" i="1"/>
  <c r="AH71" i="1"/>
  <c r="O71" i="1"/>
  <c r="M71" i="1"/>
  <c r="N71" i="1" s="1"/>
  <c r="K71" i="1"/>
  <c r="J71" i="1"/>
  <c r="E71" i="1"/>
  <c r="D71" i="1"/>
  <c r="AH70" i="1"/>
  <c r="O70" i="1"/>
  <c r="M70" i="1"/>
  <c r="N70" i="1" s="1"/>
  <c r="K70" i="1"/>
  <c r="J70" i="1"/>
  <c r="E70" i="1"/>
  <c r="D70" i="1"/>
  <c r="AH69" i="1"/>
  <c r="O69" i="1"/>
  <c r="M69" i="1"/>
  <c r="N69" i="1" s="1"/>
  <c r="K69" i="1"/>
  <c r="J69" i="1"/>
  <c r="E69" i="1"/>
  <c r="D69" i="1"/>
  <c r="AH68" i="1"/>
  <c r="O68" i="1"/>
  <c r="M68" i="1"/>
  <c r="N68" i="1" s="1"/>
  <c r="K68" i="1"/>
  <c r="J68" i="1"/>
  <c r="E68" i="1"/>
  <c r="D68" i="1"/>
  <c r="AH67" i="1"/>
  <c r="O67" i="1"/>
  <c r="N67" i="1"/>
  <c r="M67" i="1"/>
  <c r="K67" i="1"/>
  <c r="J67" i="1"/>
  <c r="E67" i="1"/>
  <c r="D67" i="1"/>
  <c r="M66" i="1"/>
  <c r="N66" i="1" s="1"/>
  <c r="O66" i="1" s="1"/>
  <c r="J66" i="1"/>
  <c r="K66" i="1" s="1"/>
  <c r="E66" i="1"/>
  <c r="D66" i="1"/>
  <c r="M65" i="1"/>
  <c r="N65" i="1" s="1"/>
  <c r="O65" i="1" s="1"/>
  <c r="K65" i="1"/>
  <c r="J65" i="1"/>
  <c r="D65" i="1"/>
  <c r="E65" i="1" s="1"/>
  <c r="Y64" i="1"/>
  <c r="V64" i="1"/>
  <c r="M64" i="1"/>
  <c r="R64" i="1" s="1"/>
  <c r="L64" i="1" a="1"/>
  <c r="L64" i="1" s="1"/>
  <c r="K64" i="1"/>
  <c r="J64" i="1"/>
  <c r="H64" i="1"/>
  <c r="V148" i="1" s="1"/>
  <c r="D64" i="1"/>
  <c r="Y63" i="1"/>
  <c r="V63" i="1"/>
  <c r="R63" i="1"/>
  <c r="M63" i="1"/>
  <c r="L63" i="1" a="1"/>
  <c r="L63" i="1" s="1"/>
  <c r="J63" i="1"/>
  <c r="H63" i="1"/>
  <c r="D63" i="1"/>
  <c r="E64" i="1" s="1"/>
  <c r="B63" i="1"/>
  <c r="Y62" i="1"/>
  <c r="V62" i="1"/>
  <c r="M62" i="1"/>
  <c r="R62" i="1" s="1"/>
  <c r="L62" i="1" a="1"/>
  <c r="L62" i="1" s="1"/>
  <c r="J62" i="1"/>
  <c r="H62" i="1"/>
  <c r="V146" i="1" s="1"/>
  <c r="E62" i="1"/>
  <c r="D62" i="1"/>
  <c r="Y61" i="1"/>
  <c r="V61" i="1"/>
  <c r="R61" i="1"/>
  <c r="M61" i="1"/>
  <c r="N61" i="1" s="1"/>
  <c r="L61" i="1" a="1"/>
  <c r="L61" i="1" s="1"/>
  <c r="J61" i="1"/>
  <c r="H61" i="1"/>
  <c r="V145" i="1" s="1"/>
  <c r="D61" i="1"/>
  <c r="Y60" i="1"/>
  <c r="V60" i="1"/>
  <c r="R60" i="1"/>
  <c r="M60" i="1"/>
  <c r="L60" i="1" a="1"/>
  <c r="L60" i="1" s="1"/>
  <c r="J60" i="1"/>
  <c r="H60" i="1"/>
  <c r="V144" i="1" s="1"/>
  <c r="D60" i="1"/>
  <c r="Y59" i="1"/>
  <c r="V59" i="1"/>
  <c r="M59" i="1"/>
  <c r="N60" i="1" s="1"/>
  <c r="L59" i="1" a="1"/>
  <c r="L59" i="1" s="1"/>
  <c r="J59" i="1"/>
  <c r="H59" i="1"/>
  <c r="V143" i="1" s="1"/>
  <c r="D59" i="1"/>
  <c r="Y58" i="1"/>
  <c r="V58" i="1"/>
  <c r="R58" i="1"/>
  <c r="N58" i="1"/>
  <c r="M58" i="1"/>
  <c r="L58" i="1" a="1"/>
  <c r="L58" i="1" s="1"/>
  <c r="J58" i="1"/>
  <c r="H58" i="1"/>
  <c r="V142" i="1" s="1"/>
  <c r="D58" i="1"/>
  <c r="Y57" i="1"/>
  <c r="V57" i="1"/>
  <c r="N57" i="1"/>
  <c r="M57" i="1"/>
  <c r="R57" i="1" s="1"/>
  <c r="L57" i="1" a="1"/>
  <c r="L57" i="1" s="1"/>
  <c r="J57" i="1"/>
  <c r="K63" i="1" s="1"/>
  <c r="H57" i="1"/>
  <c r="D57" i="1"/>
  <c r="Y56" i="1"/>
  <c r="V56" i="1"/>
  <c r="M56" i="1"/>
  <c r="R56" i="1" s="1"/>
  <c r="L56" i="1" a="1"/>
  <c r="L56" i="1" s="1"/>
  <c r="K56" i="1"/>
  <c r="J56" i="1"/>
  <c r="H56" i="1"/>
  <c r="V140" i="1" s="1"/>
  <c r="E56" i="1"/>
  <c r="D56" i="1"/>
  <c r="Y55" i="1"/>
  <c r="V55" i="1"/>
  <c r="R55" i="1"/>
  <c r="N55" i="1"/>
  <c r="M55" i="1"/>
  <c r="L55" i="1" a="1"/>
  <c r="L55" i="1" s="1"/>
  <c r="K55" i="1"/>
  <c r="J55" i="1"/>
  <c r="H55" i="1"/>
  <c r="D55" i="1"/>
  <c r="E61" i="1" s="1"/>
  <c r="Y54" i="1"/>
  <c r="V54" i="1"/>
  <c r="N54" i="1"/>
  <c r="M54" i="1"/>
  <c r="R54" i="1" s="1"/>
  <c r="L54" i="1" a="1"/>
  <c r="L54" i="1" s="1"/>
  <c r="J54" i="1"/>
  <c r="H54" i="1"/>
  <c r="V138" i="1" s="1"/>
  <c r="E54" i="1"/>
  <c r="D54" i="1"/>
  <c r="E60" i="1" s="1"/>
  <c r="Y53" i="1"/>
  <c r="V53" i="1"/>
  <c r="R53" i="1"/>
  <c r="M53" i="1"/>
  <c r="N53" i="1" s="1"/>
  <c r="L53" i="1" a="1"/>
  <c r="L53" i="1" s="1"/>
  <c r="J53" i="1"/>
  <c r="H53" i="1"/>
  <c r="V137" i="1" s="1"/>
  <c r="D53" i="1"/>
  <c r="E59" i="1" s="1"/>
  <c r="Y52" i="1"/>
  <c r="V52" i="1"/>
  <c r="R52" i="1"/>
  <c r="M52" i="1"/>
  <c r="L52" i="1" a="1"/>
  <c r="L52" i="1" s="1"/>
  <c r="J52" i="1"/>
  <c r="H52" i="1"/>
  <c r="V136" i="1" s="1"/>
  <c r="D52" i="1"/>
  <c r="E58" i="1" s="1"/>
  <c r="AG51" i="1"/>
  <c r="AH51" i="1" s="1"/>
  <c r="Y51" i="1"/>
  <c r="V51" i="1"/>
  <c r="M51" i="1"/>
  <c r="L51" i="1" a="1"/>
  <c r="L51" i="1" s="1"/>
  <c r="J51" i="1"/>
  <c r="H51" i="1"/>
  <c r="V135" i="1" s="1"/>
  <c r="D51" i="1"/>
  <c r="Y50" i="1"/>
  <c r="V50" i="1"/>
  <c r="R50" i="1"/>
  <c r="N50" i="1"/>
  <c r="M50" i="1"/>
  <c r="L50" i="1" a="1"/>
  <c r="L50" i="1" s="1"/>
  <c r="J50" i="1"/>
  <c r="H50" i="1"/>
  <c r="V134" i="1" s="1"/>
  <c r="D50" i="1"/>
  <c r="Y49" i="1"/>
  <c r="V49" i="1"/>
  <c r="N49" i="1"/>
  <c r="M49" i="1"/>
  <c r="R49" i="1" s="1"/>
  <c r="L49" i="1" a="1"/>
  <c r="L49" i="1" s="1"/>
  <c r="J49" i="1"/>
  <c r="H49" i="1"/>
  <c r="D49" i="1"/>
  <c r="Y48" i="1"/>
  <c r="V48" i="1"/>
  <c r="M48" i="1"/>
  <c r="R48" i="1" s="1"/>
  <c r="L48" i="1" a="1"/>
  <c r="L48" i="1" s="1"/>
  <c r="J48" i="1"/>
  <c r="K54" i="1" s="1"/>
  <c r="H48" i="1"/>
  <c r="V132" i="1" s="1"/>
  <c r="E48" i="1"/>
  <c r="D48" i="1"/>
  <c r="Y47" i="1"/>
  <c r="V47" i="1"/>
  <c r="R47" i="1"/>
  <c r="N47" i="1"/>
  <c r="M47" i="1"/>
  <c r="L47" i="1" a="1"/>
  <c r="L47" i="1" s="1"/>
  <c r="J47" i="1"/>
  <c r="H47" i="1"/>
  <c r="D47" i="1"/>
  <c r="E53" i="1" s="1"/>
  <c r="B47" i="1"/>
  <c r="Y46" i="1"/>
  <c r="V46" i="1"/>
  <c r="N46" i="1"/>
  <c r="M46" i="1"/>
  <c r="R46" i="1" s="1"/>
  <c r="L46" i="1" a="1"/>
  <c r="L46" i="1" s="1"/>
  <c r="J46" i="1"/>
  <c r="K48" i="1" s="1"/>
  <c r="H46" i="1"/>
  <c r="V130" i="1" s="1"/>
  <c r="D46" i="1"/>
  <c r="Y45" i="1"/>
  <c r="V45" i="1"/>
  <c r="R45" i="1"/>
  <c r="M45" i="1"/>
  <c r="N45" i="1" s="1"/>
  <c r="L45" i="1" a="1"/>
  <c r="L45" i="1" s="1"/>
  <c r="J45" i="1"/>
  <c r="K51" i="1" s="1"/>
  <c r="H45" i="1"/>
  <c r="V129" i="1" s="1"/>
  <c r="D45" i="1"/>
  <c r="AG44" i="1"/>
  <c r="AH44" i="1" s="1"/>
  <c r="Y44" i="1"/>
  <c r="V44" i="1"/>
  <c r="R44" i="1"/>
  <c r="N44" i="1"/>
  <c r="M44" i="1"/>
  <c r="L44" i="1" a="1"/>
  <c r="L44" i="1" s="1"/>
  <c r="J44" i="1"/>
  <c r="H44" i="1"/>
  <c r="V128" i="1" s="1"/>
  <c r="D44" i="1"/>
  <c r="E46" i="1" s="1"/>
  <c r="B44" i="1"/>
  <c r="AG43" i="1"/>
  <c r="AH43" i="1" s="1"/>
  <c r="Y43" i="1"/>
  <c r="V43" i="1"/>
  <c r="N43" i="1"/>
  <c r="M43" i="1"/>
  <c r="R43" i="1" s="1"/>
  <c r="L43" i="1" a="1"/>
  <c r="L43" i="1" s="1"/>
  <c r="J43" i="1"/>
  <c r="H43" i="1"/>
  <c r="V127" i="1" s="1"/>
  <c r="D43" i="1"/>
  <c r="E49" i="1" s="1"/>
  <c r="AG42" i="1"/>
  <c r="AH42" i="1" s="1"/>
  <c r="Y42" i="1"/>
  <c r="V42" i="1"/>
  <c r="R42" i="1"/>
  <c r="N42" i="1"/>
  <c r="M42" i="1"/>
  <c r="L42" i="1" a="1"/>
  <c r="L42" i="1" s="1"/>
  <c r="K42" i="1"/>
  <c r="J42" i="1"/>
  <c r="H42" i="1"/>
  <c r="V126" i="1" s="1"/>
  <c r="D42" i="1"/>
  <c r="Y41" i="1"/>
  <c r="V41" i="1"/>
  <c r="M41" i="1"/>
  <c r="R41" i="1" s="1"/>
  <c r="L41" i="1" a="1"/>
  <c r="L41" i="1" s="1"/>
  <c r="J41" i="1"/>
  <c r="K41" i="1" s="1"/>
  <c r="H41" i="1"/>
  <c r="D41" i="1"/>
  <c r="Y40" i="1"/>
  <c r="V40" i="1"/>
  <c r="M40" i="1"/>
  <c r="N41" i="1" s="1"/>
  <c r="O47" i="1" s="1"/>
  <c r="L40" i="1" a="1"/>
  <c r="L40" i="1" s="1"/>
  <c r="J40" i="1"/>
  <c r="H40" i="1"/>
  <c r="D40" i="1"/>
  <c r="Y39" i="1"/>
  <c r="V39" i="1"/>
  <c r="R39" i="1"/>
  <c r="N39" i="1"/>
  <c r="M39" i="1"/>
  <c r="L39" i="1" a="1"/>
  <c r="L39" i="1" s="1"/>
  <c r="K39" i="1"/>
  <c r="J39" i="1"/>
  <c r="H39" i="1"/>
  <c r="D39" i="1"/>
  <c r="E45" i="1" s="1"/>
  <c r="Y38" i="1"/>
  <c r="V38" i="1"/>
  <c r="N38" i="1"/>
  <c r="M38" i="1"/>
  <c r="R38" i="1" s="1"/>
  <c r="L38" i="1" a="1"/>
  <c r="L38" i="1" s="1"/>
  <c r="J38" i="1"/>
  <c r="H38" i="1"/>
  <c r="V122" i="1" s="1"/>
  <c r="D38" i="1"/>
  <c r="E43" i="1" s="1"/>
  <c r="Y37" i="1"/>
  <c r="V37" i="1"/>
  <c r="R37" i="1"/>
  <c r="U37" i="1" s="1"/>
  <c r="N37" i="1"/>
  <c r="M37" i="1"/>
  <c r="L37" i="1" a="1"/>
  <c r="L37" i="1" s="1"/>
  <c r="J37" i="1"/>
  <c r="H37" i="1"/>
  <c r="V121" i="1" s="1"/>
  <c r="D37" i="1"/>
  <c r="AG36" i="1"/>
  <c r="AH36" i="1" s="1"/>
  <c r="Y36" i="1"/>
  <c r="V36" i="1"/>
  <c r="R36" i="1"/>
  <c r="M36" i="1"/>
  <c r="L36" i="1" a="1"/>
  <c r="L36" i="1" s="1"/>
  <c r="J36" i="1"/>
  <c r="H36" i="1"/>
  <c r="V120" i="1" s="1"/>
  <c r="D36" i="1"/>
  <c r="E42" i="1" s="1"/>
  <c r="Y35" i="1"/>
  <c r="V35" i="1"/>
  <c r="M35" i="1"/>
  <c r="N36" i="1" s="1"/>
  <c r="L35" i="1" a="1"/>
  <c r="L35" i="1" s="1"/>
  <c r="J35" i="1"/>
  <c r="H35" i="1"/>
  <c r="D35" i="1"/>
  <c r="Y34" i="1"/>
  <c r="V34" i="1"/>
  <c r="U34" i="1"/>
  <c r="R34" i="1"/>
  <c r="M34" i="1"/>
  <c r="N34" i="1" s="1"/>
  <c r="L34" i="1" a="1"/>
  <c r="L34" i="1" s="1"/>
  <c r="J34" i="1"/>
  <c r="K40" i="1" s="1"/>
  <c r="H34" i="1"/>
  <c r="V118" i="1" s="1"/>
  <c r="D34" i="1"/>
  <c r="Y33" i="1"/>
  <c r="V33" i="1"/>
  <c r="M33" i="1"/>
  <c r="R33" i="1" s="1"/>
  <c r="L33" i="1" a="1"/>
  <c r="L33" i="1" s="1"/>
  <c r="J33" i="1"/>
  <c r="H33" i="1"/>
  <c r="V117" i="1" s="1"/>
  <c r="D33" i="1"/>
  <c r="E39" i="1" s="1"/>
  <c r="AQ32" i="1"/>
  <c r="Y32" i="1"/>
  <c r="V32" i="1"/>
  <c r="S32" i="1"/>
  <c r="M32" i="1"/>
  <c r="N33" i="1" s="1"/>
  <c r="L32" i="1" a="1"/>
  <c r="L32" i="1" s="1"/>
  <c r="J32" i="1"/>
  <c r="H32" i="1"/>
  <c r="V116" i="1" s="1"/>
  <c r="D32" i="1"/>
  <c r="E38" i="1" s="1"/>
  <c r="AG31" i="1"/>
  <c r="AH31" i="1" s="1"/>
  <c r="Y31" i="1"/>
  <c r="X31" i="1"/>
  <c r="V31" i="1"/>
  <c r="U31" i="1"/>
  <c r="M31" i="1"/>
  <c r="L31" i="1" a="1"/>
  <c r="L31" i="1" s="1"/>
  <c r="H31" i="1"/>
  <c r="V115" i="1" s="1"/>
  <c r="AG30" i="1"/>
  <c r="AH30" i="1" s="1"/>
  <c r="I30" i="1"/>
  <c r="AG50" i="1" s="1"/>
  <c r="AH50" i="1" s="1"/>
  <c r="H30" i="1"/>
  <c r="V114" i="1" s="1"/>
  <c r="C30" i="1"/>
  <c r="B30" i="1"/>
  <c r="AG29" i="1"/>
  <c r="AH29" i="1" s="1"/>
  <c r="I29" i="1"/>
  <c r="C29" i="1"/>
  <c r="AG49" i="1" s="1"/>
  <c r="AH49" i="1" s="1"/>
  <c r="AG28" i="1"/>
  <c r="I28" i="1"/>
  <c r="C28" i="1"/>
  <c r="I27" i="1"/>
  <c r="C27" i="1"/>
  <c r="AG47" i="1" s="1"/>
  <c r="AH47" i="1" s="1"/>
  <c r="B27" i="1"/>
  <c r="AH26" i="1"/>
  <c r="I26" i="1"/>
  <c r="H26" i="1"/>
  <c r="V110" i="1" s="1"/>
  <c r="C26" i="1"/>
  <c r="AG25" i="1"/>
  <c r="I25" i="1"/>
  <c r="B12" i="1" s="1"/>
  <c r="C25" i="1"/>
  <c r="AH25" i="1" s="1"/>
  <c r="B25" i="1"/>
  <c r="I24" i="1"/>
  <c r="C24" i="1"/>
  <c r="AG23" i="1"/>
  <c r="AH23" i="1" s="1"/>
  <c r="B23" i="1"/>
  <c r="AG22" i="1"/>
  <c r="C22" i="1"/>
  <c r="AH22" i="1" s="1"/>
  <c r="B22" i="1"/>
  <c r="C21" i="1"/>
  <c r="AG41" i="1" s="1"/>
  <c r="AH41" i="1" s="1"/>
  <c r="B21" i="1"/>
  <c r="C20" i="1"/>
  <c r="C19" i="1"/>
  <c r="AG39" i="1" s="1"/>
  <c r="AH39" i="1" s="1"/>
  <c r="B19" i="1"/>
  <c r="H18" i="1"/>
  <c r="V102" i="1" s="1"/>
  <c r="C18" i="1"/>
  <c r="AG38" i="1" s="1"/>
  <c r="AH38" i="1" s="1"/>
  <c r="B18" i="1"/>
  <c r="C17" i="1"/>
  <c r="AG37" i="1" s="1"/>
  <c r="AH37" i="1" s="1"/>
  <c r="H16" i="1"/>
  <c r="B16" i="1"/>
  <c r="C15" i="1"/>
  <c r="H15" i="1" s="1"/>
  <c r="B15" i="1"/>
  <c r="H14" i="1"/>
  <c r="C14" i="1"/>
  <c r="AG34" i="1" s="1"/>
  <c r="AH34" i="1" s="1"/>
  <c r="C13" i="1"/>
  <c r="H13" i="1" s="1"/>
  <c r="B13" i="1"/>
  <c r="C12" i="1"/>
  <c r="AG32" i="1" s="1"/>
  <c r="AH32" i="1" s="1"/>
  <c r="C11" i="1"/>
  <c r="H10" i="1"/>
  <c r="C10" i="1"/>
  <c r="B10" i="1"/>
  <c r="H9" i="1"/>
  <c r="B9" i="1"/>
  <c r="H8" i="1"/>
  <c r="C8" i="1"/>
  <c r="C7" i="1"/>
  <c r="AG27" i="1" s="1"/>
  <c r="AH27" i="1" s="1"/>
  <c r="B7" i="1"/>
  <c r="H6" i="1"/>
  <c r="C6" i="1"/>
  <c r="AG26" i="1" s="1"/>
  <c r="B6" i="1"/>
  <c r="C5" i="1"/>
  <c r="C4" i="1"/>
  <c r="H3" i="1" s="1"/>
  <c r="B4" i="1"/>
  <c r="C3" i="1"/>
  <c r="H2" i="1"/>
  <c r="W41" i="11" l="1"/>
  <c r="W56" i="11"/>
  <c r="Z62" i="11"/>
  <c r="AK31" i="11" a="1"/>
  <c r="AK31" i="11" s="1"/>
  <c r="Z37" i="11"/>
  <c r="AA37" i="11" s="1"/>
  <c r="AD37" i="11" s="1"/>
  <c r="Z54" i="11"/>
  <c r="Z58" i="11"/>
  <c r="AA58" i="11" s="1"/>
  <c r="Z49" i="11"/>
  <c r="AA49" i="11" s="1"/>
  <c r="AD49" i="11" s="1"/>
  <c r="W63" i="11"/>
  <c r="W34" i="11"/>
  <c r="W62" i="11"/>
  <c r="Z63" i="11"/>
  <c r="Z34" i="11"/>
  <c r="W59" i="11"/>
  <c r="W54" i="11"/>
  <c r="W55" i="11"/>
  <c r="Z57" i="11"/>
  <c r="Z40" i="11"/>
  <c r="W49" i="11"/>
  <c r="W46" i="11"/>
  <c r="T60" i="11"/>
  <c r="W50" i="11"/>
  <c r="W59" i="10"/>
  <c r="Z36" i="10"/>
  <c r="W57" i="10"/>
  <c r="Z59" i="10"/>
  <c r="AA59" i="10" s="1"/>
  <c r="AD59" i="10" s="1"/>
  <c r="W42" i="10"/>
  <c r="W44" i="10"/>
  <c r="T58" i="10"/>
  <c r="W63" i="10"/>
  <c r="W33" i="10"/>
  <c r="X33" i="10" s="1"/>
  <c r="Z35" i="10"/>
  <c r="AA35" i="10" s="1"/>
  <c r="AD35" i="10" s="1"/>
  <c r="Z60" i="10"/>
  <c r="AA60" i="10" s="1"/>
  <c r="AK31" i="10" a="1"/>
  <c r="AK31" i="10" s="1"/>
  <c r="Z56" i="10"/>
  <c r="T61" i="10"/>
  <c r="Z45" i="9"/>
  <c r="W49" i="9"/>
  <c r="W53" i="9"/>
  <c r="T40" i="9"/>
  <c r="Z36" i="9"/>
  <c r="Z44" i="9"/>
  <c r="Z48" i="9"/>
  <c r="AC47" i="9" s="1"/>
  <c r="W33" i="9"/>
  <c r="X33" i="9" s="1"/>
  <c r="T51" i="9"/>
  <c r="W44" i="9"/>
  <c r="W61" i="9"/>
  <c r="Z58" i="8"/>
  <c r="AC57" i="8" s="1"/>
  <c r="AK31" i="8" a="1"/>
  <c r="AK31" i="8" s="1"/>
  <c r="Z48" i="8"/>
  <c r="Z37" i="8"/>
  <c r="AC36" i="8" s="1"/>
  <c r="Z63" i="8"/>
  <c r="W43" i="8"/>
  <c r="W47" i="8"/>
  <c r="W51" i="8"/>
  <c r="W33" i="8"/>
  <c r="AC50" i="8"/>
  <c r="W38" i="8"/>
  <c r="Z54" i="7"/>
  <c r="W41" i="7"/>
  <c r="W43" i="7"/>
  <c r="Z35" i="7"/>
  <c r="W49" i="7"/>
  <c r="T53" i="7"/>
  <c r="W60" i="7"/>
  <c r="Z32" i="7"/>
  <c r="AK31" i="7" a="1"/>
  <c r="AK31" i="7" s="1"/>
  <c r="Z35" i="6"/>
  <c r="Z32" i="6"/>
  <c r="W34" i="6"/>
  <c r="Z41" i="6"/>
  <c r="AA41" i="6" s="1"/>
  <c r="AD41" i="6" s="1"/>
  <c r="W45" i="6"/>
  <c r="Z36" i="6"/>
  <c r="AA36" i="6" s="1"/>
  <c r="AD36" i="6" s="1"/>
  <c r="W53" i="6"/>
  <c r="W58" i="5"/>
  <c r="W34" i="5"/>
  <c r="W36" i="5"/>
  <c r="W39" i="5"/>
  <c r="W47" i="5"/>
  <c r="W46" i="5"/>
  <c r="X34" i="5"/>
  <c r="W56" i="5"/>
  <c r="Z48" i="4"/>
  <c r="AK31" i="4" a="1"/>
  <c r="AK31" i="4" s="1"/>
  <c r="W64" i="4"/>
  <c r="T34" i="11"/>
  <c r="T40" i="11"/>
  <c r="T56" i="11"/>
  <c r="T47" i="11"/>
  <c r="T41" i="10"/>
  <c r="T59" i="10"/>
  <c r="T38" i="10"/>
  <c r="T55" i="10"/>
  <c r="T34" i="9"/>
  <c r="T61" i="8"/>
  <c r="T41" i="7"/>
  <c r="T51" i="6"/>
  <c r="T55" i="6"/>
  <c r="T48" i="5"/>
  <c r="T49" i="1"/>
  <c r="AC34" i="11"/>
  <c r="AA35" i="11"/>
  <c r="W37" i="11"/>
  <c r="Z41" i="11"/>
  <c r="AC40" i="11" s="1"/>
  <c r="Z48" i="11"/>
  <c r="Z55" i="11"/>
  <c r="Z61" i="11"/>
  <c r="AA61" i="11" s="1"/>
  <c r="AD61" i="11" s="1"/>
  <c r="T38" i="11"/>
  <c r="Z50" i="11"/>
  <c r="T58" i="11"/>
  <c r="W48" i="11"/>
  <c r="Z45" i="11"/>
  <c r="AA45" i="11" s="1"/>
  <c r="AD45" i="11" s="1"/>
  <c r="AC39" i="11"/>
  <c r="W42" i="11"/>
  <c r="W35" i="11"/>
  <c r="Z42" i="11"/>
  <c r="AA42" i="11" s="1"/>
  <c r="Z44" i="11"/>
  <c r="AA44" i="11" s="1"/>
  <c r="AD44" i="11" s="1"/>
  <c r="Z39" i="10"/>
  <c r="AC38" i="10" s="1"/>
  <c r="Z34" i="10"/>
  <c r="Z50" i="10"/>
  <c r="AC49" i="10" s="1"/>
  <c r="T60" i="10"/>
  <c r="Z43" i="10"/>
  <c r="AC42" i="10" s="1"/>
  <c r="T47" i="10"/>
  <c r="Z31" i="10"/>
  <c r="AA31" i="10" s="1"/>
  <c r="AD31" i="10" s="1"/>
  <c r="Z52" i="10"/>
  <c r="AA52" i="10" s="1"/>
  <c r="W58" i="10"/>
  <c r="W60" i="10"/>
  <c r="T35" i="10"/>
  <c r="Z33" i="10"/>
  <c r="AA33" i="10" s="1"/>
  <c r="X35" i="10"/>
  <c r="W47" i="10"/>
  <c r="Z62" i="10"/>
  <c r="AC61" i="10" s="1"/>
  <c r="Z47" i="10"/>
  <c r="AC46" i="10" s="1"/>
  <c r="Z42" i="10"/>
  <c r="T63" i="10"/>
  <c r="T39" i="10"/>
  <c r="Z32" i="10"/>
  <c r="X34" i="10"/>
  <c r="Z41" i="9"/>
  <c r="AC40" i="9" s="1"/>
  <c r="W43" i="9"/>
  <c r="T61" i="9"/>
  <c r="Z51" i="9"/>
  <c r="AC50" i="9" s="1"/>
  <c r="U38" i="9"/>
  <c r="W56" i="9"/>
  <c r="W60" i="9"/>
  <c r="Z49" i="9"/>
  <c r="AC48" i="9" s="1"/>
  <c r="Z53" i="9"/>
  <c r="AA53" i="9" s="1"/>
  <c r="AD53" i="9" s="1"/>
  <c r="W55" i="9"/>
  <c r="T42" i="9"/>
  <c r="W40" i="9"/>
  <c r="T46" i="9"/>
  <c r="W48" i="9"/>
  <c r="W51" i="9"/>
  <c r="W37" i="9"/>
  <c r="Z60" i="9"/>
  <c r="AC59" i="9" s="1"/>
  <c r="Z62" i="9"/>
  <c r="Z56" i="9"/>
  <c r="AA56" i="9" s="1"/>
  <c r="AD56" i="9" s="1"/>
  <c r="Z58" i="9"/>
  <c r="Z47" i="8"/>
  <c r="AA47" i="8" s="1"/>
  <c r="AD47" i="8" s="1"/>
  <c r="Z53" i="8"/>
  <c r="W35" i="8"/>
  <c r="W40" i="8"/>
  <c r="T46" i="8"/>
  <c r="W42" i="8"/>
  <c r="T50" i="8"/>
  <c r="W62" i="8"/>
  <c r="T34" i="8"/>
  <c r="W37" i="8"/>
  <c r="X37" i="8" s="1"/>
  <c r="Z42" i="8"/>
  <c r="Z62" i="8"/>
  <c r="AC61" i="8" s="1"/>
  <c r="W54" i="8"/>
  <c r="Z34" i="8"/>
  <c r="AA34" i="8" s="1"/>
  <c r="AD34" i="8" s="1"/>
  <c r="W48" i="8"/>
  <c r="AC47" i="8"/>
  <c r="W36" i="8"/>
  <c r="T55" i="8"/>
  <c r="AC34" i="7"/>
  <c r="AA35" i="7"/>
  <c r="AA32" i="7"/>
  <c r="AC31" i="7"/>
  <c r="AE31" i="7" s="1"/>
  <c r="W54" i="7"/>
  <c r="Z36" i="7"/>
  <c r="W45" i="7"/>
  <c r="Z47" i="7"/>
  <c r="AA47" i="7" s="1"/>
  <c r="AD47" i="7" s="1"/>
  <c r="Z56" i="7"/>
  <c r="AA56" i="7" s="1"/>
  <c r="Z61" i="7"/>
  <c r="AC60" i="7" s="1"/>
  <c r="Z63" i="7"/>
  <c r="W36" i="7"/>
  <c r="X36" i="7" s="1"/>
  <c r="Z45" i="7"/>
  <c r="AA45" i="7" s="1"/>
  <c r="W34" i="7"/>
  <c r="X34" i="7" s="1"/>
  <c r="T60" i="7"/>
  <c r="W33" i="7"/>
  <c r="X33" i="7" s="1"/>
  <c r="W39" i="7"/>
  <c r="Z33" i="7"/>
  <c r="Z40" i="7"/>
  <c r="X32" i="7"/>
  <c r="W35" i="7"/>
  <c r="X35" i="7" s="1"/>
  <c r="W48" i="7"/>
  <c r="W47" i="7"/>
  <c r="Z48" i="7"/>
  <c r="W63" i="7"/>
  <c r="T43" i="7"/>
  <c r="Z37" i="7"/>
  <c r="AC36" i="7" s="1"/>
  <c r="Z39" i="7"/>
  <c r="AA39" i="7" s="1"/>
  <c r="Z33" i="6"/>
  <c r="W42" i="6"/>
  <c r="W55" i="6"/>
  <c r="T48" i="6"/>
  <c r="T50" i="6"/>
  <c r="T42" i="6"/>
  <c r="Z44" i="6"/>
  <c r="T32" i="6"/>
  <c r="T34" i="6"/>
  <c r="W38" i="6"/>
  <c r="X34" i="6"/>
  <c r="T45" i="6"/>
  <c r="Z43" i="6"/>
  <c r="X33" i="6"/>
  <c r="AK31" i="5" a="1"/>
  <c r="AK31" i="5" s="1"/>
  <c r="Z47" i="5"/>
  <c r="Z63" i="5"/>
  <c r="AC62" i="5" s="1"/>
  <c r="Z45" i="5"/>
  <c r="AC44" i="5" s="1"/>
  <c r="Z32" i="5"/>
  <c r="W62" i="5"/>
  <c r="W60" i="5"/>
  <c r="Z46" i="5"/>
  <c r="T37" i="5"/>
  <c r="Z41" i="5"/>
  <c r="T39" i="11"/>
  <c r="T46" i="11"/>
  <c r="T41" i="11"/>
  <c r="T43" i="11"/>
  <c r="T33" i="11"/>
  <c r="T59" i="11"/>
  <c r="T32" i="11"/>
  <c r="T61" i="11"/>
  <c r="T35" i="11"/>
  <c r="T52" i="11"/>
  <c r="T42" i="10"/>
  <c r="Z54" i="10"/>
  <c r="AC53" i="10" s="1"/>
  <c r="T62" i="10"/>
  <c r="T32" i="10"/>
  <c r="T48" i="10"/>
  <c r="T50" i="10"/>
  <c r="T40" i="10"/>
  <c r="T52" i="10"/>
  <c r="T56" i="10"/>
  <c r="T54" i="9"/>
  <c r="T64" i="9"/>
  <c r="T33" i="9"/>
  <c r="T35" i="9"/>
  <c r="T44" i="9"/>
  <c r="U55" i="9"/>
  <c r="X55" i="9" s="1"/>
  <c r="T48" i="9"/>
  <c r="T41" i="9"/>
  <c r="T32" i="9"/>
  <c r="T56" i="9"/>
  <c r="T58" i="9"/>
  <c r="T36" i="9"/>
  <c r="T38" i="9"/>
  <c r="T55" i="9"/>
  <c r="T32" i="8"/>
  <c r="T54" i="8"/>
  <c r="T41" i="8"/>
  <c r="T49" i="8"/>
  <c r="T35" i="8"/>
  <c r="T59" i="8"/>
  <c r="T42" i="8"/>
  <c r="T40" i="7"/>
  <c r="T39" i="7"/>
  <c r="T51" i="7"/>
  <c r="T42" i="7"/>
  <c r="T35" i="7"/>
  <c r="T50" i="7"/>
  <c r="T32" i="7"/>
  <c r="T59" i="7"/>
  <c r="T37" i="7"/>
  <c r="T55" i="7"/>
  <c r="T56" i="7"/>
  <c r="T58" i="7"/>
  <c r="T34" i="7"/>
  <c r="T46" i="7"/>
  <c r="T61" i="6"/>
  <c r="T37" i="6"/>
  <c r="T33" i="6"/>
  <c r="T52" i="6"/>
  <c r="T54" i="6"/>
  <c r="T57" i="6"/>
  <c r="T40" i="6"/>
  <c r="T47" i="6"/>
  <c r="T49" i="6"/>
  <c r="T36" i="6"/>
  <c r="T63" i="6"/>
  <c r="T39" i="6"/>
  <c r="T46" i="6"/>
  <c r="U52" i="5"/>
  <c r="T40" i="5"/>
  <c r="T42" i="5"/>
  <c r="T46" i="5"/>
  <c r="T62" i="5"/>
  <c r="T39" i="5"/>
  <c r="Z51" i="1"/>
  <c r="W34" i="1"/>
  <c r="X34" i="1" s="1"/>
  <c r="T47" i="1"/>
  <c r="Z31" i="4"/>
  <c r="AA31" i="4" s="1"/>
  <c r="AD31" i="4" s="1"/>
  <c r="Z35" i="4"/>
  <c r="W43" i="4"/>
  <c r="Z49" i="4"/>
  <c r="AC48" i="4" s="1"/>
  <c r="Z33" i="4"/>
  <c r="T44" i="4"/>
  <c r="Z56" i="4"/>
  <c r="AC55" i="4" s="1"/>
  <c r="W35" i="4"/>
  <c r="W33" i="4"/>
  <c r="X33" i="4" s="1"/>
  <c r="W47" i="4"/>
  <c r="W53" i="4"/>
  <c r="T40" i="4"/>
  <c r="T51" i="4"/>
  <c r="T47" i="4"/>
  <c r="T54" i="4"/>
  <c r="T57" i="4"/>
  <c r="T41" i="4"/>
  <c r="T59" i="4"/>
  <c r="U52" i="11"/>
  <c r="Z49" i="7"/>
  <c r="Z64" i="7"/>
  <c r="AA64" i="7" s="1"/>
  <c r="U59" i="8"/>
  <c r="U56" i="10"/>
  <c r="Z44" i="8"/>
  <c r="U42" i="10"/>
  <c r="X42" i="10" s="1"/>
  <c r="U53" i="7"/>
  <c r="U57" i="9"/>
  <c r="X57" i="9" s="1"/>
  <c r="Z57" i="10"/>
  <c r="AC56" i="10" s="1"/>
  <c r="U58" i="11"/>
  <c r="X58" i="11" s="1"/>
  <c r="Z51" i="11"/>
  <c r="AC50" i="11" s="1"/>
  <c r="AC48" i="11"/>
  <c r="U55" i="11"/>
  <c r="X55" i="11" s="1"/>
  <c r="U40" i="11"/>
  <c r="Z64" i="11"/>
  <c r="AA64" i="11" s="1"/>
  <c r="U53" i="11"/>
  <c r="U39" i="11"/>
  <c r="Z39" i="11"/>
  <c r="AC38" i="11" s="1"/>
  <c r="AC36" i="11"/>
  <c r="Z59" i="11"/>
  <c r="U54" i="11"/>
  <c r="Z38" i="11"/>
  <c r="AA38" i="11" s="1"/>
  <c r="Z43" i="11"/>
  <c r="AC42" i="11" s="1"/>
  <c r="U51" i="11"/>
  <c r="U62" i="11"/>
  <c r="X62" i="11" s="1"/>
  <c r="S47" i="11"/>
  <c r="S62" i="11"/>
  <c r="S38" i="11"/>
  <c r="S43" i="11"/>
  <c r="S51" i="11"/>
  <c r="S49" i="11"/>
  <c r="S37" i="11"/>
  <c r="S45" i="11"/>
  <c r="S61" i="11"/>
  <c r="S39" i="11"/>
  <c r="S63" i="11"/>
  <c r="S60" i="11"/>
  <c r="T45" i="11"/>
  <c r="AC45" i="11"/>
  <c r="AA46" i="11"/>
  <c r="W40" i="11"/>
  <c r="E48" i="11"/>
  <c r="K49" i="11"/>
  <c r="N45" i="11"/>
  <c r="O51" i="11" s="1"/>
  <c r="R44" i="11"/>
  <c r="U44" i="11" s="1"/>
  <c r="N44" i="11"/>
  <c r="O48" i="11" s="1"/>
  <c r="E56" i="11"/>
  <c r="B79" i="11"/>
  <c r="H27" i="11"/>
  <c r="V111" i="11" s="1"/>
  <c r="AH28" i="11"/>
  <c r="AG48" i="11"/>
  <c r="AH48" i="11" s="1"/>
  <c r="U35" i="11"/>
  <c r="K45" i="11"/>
  <c r="V141" i="11"/>
  <c r="S57" i="11"/>
  <c r="W106" i="11"/>
  <c r="W33" i="11"/>
  <c r="Z32" i="11"/>
  <c r="W32" i="11"/>
  <c r="B50" i="11"/>
  <c r="E41" i="11"/>
  <c r="E37" i="11"/>
  <c r="E40" i="11"/>
  <c r="AA40" i="11"/>
  <c r="K53" i="11"/>
  <c r="AC47" i="11"/>
  <c r="AA48" i="11"/>
  <c r="R34" i="11"/>
  <c r="U34" i="11" s="1"/>
  <c r="X34" i="11" s="1"/>
  <c r="N34" i="11"/>
  <c r="AD58" i="11"/>
  <c r="AC49" i="11"/>
  <c r="AA50" i="11"/>
  <c r="K56" i="11"/>
  <c r="E61" i="11"/>
  <c r="E63" i="11"/>
  <c r="E64" i="11"/>
  <c r="E59" i="11"/>
  <c r="B87" i="11"/>
  <c r="E39" i="11"/>
  <c r="AD35" i="11"/>
  <c r="K50" i="11"/>
  <c r="K60" i="11"/>
  <c r="K59" i="11"/>
  <c r="K57" i="11"/>
  <c r="AA55" i="11"/>
  <c r="AC54" i="11"/>
  <c r="B36" i="11"/>
  <c r="V117" i="11"/>
  <c r="S33" i="11"/>
  <c r="W39" i="11"/>
  <c r="E51" i="11"/>
  <c r="T50" i="11"/>
  <c r="T51" i="11"/>
  <c r="T55" i="11"/>
  <c r="T54" i="11"/>
  <c r="B62" i="11"/>
  <c r="E58" i="11"/>
  <c r="E55" i="11"/>
  <c r="B5" i="11"/>
  <c r="B16" i="11"/>
  <c r="B25" i="11"/>
  <c r="W113" i="11"/>
  <c r="R37" i="11"/>
  <c r="U37" i="11" s="1"/>
  <c r="X37" i="11" s="1"/>
  <c r="N37" i="11"/>
  <c r="N38" i="11"/>
  <c r="N39" i="11"/>
  <c r="O45" i="11" s="1"/>
  <c r="T42" i="11"/>
  <c r="K55" i="11"/>
  <c r="AC56" i="11"/>
  <c r="AA57" i="11"/>
  <c r="AB58" i="11" s="1"/>
  <c r="AG37" i="11"/>
  <c r="AH37" i="11" s="1"/>
  <c r="H16" i="11"/>
  <c r="W108" i="11"/>
  <c r="W114" i="11"/>
  <c r="E38" i="11"/>
  <c r="K42" i="11"/>
  <c r="R41" i="11"/>
  <c r="U41" i="11" s="1"/>
  <c r="X41" i="11" s="1"/>
  <c r="N41" i="11"/>
  <c r="K51" i="11"/>
  <c r="AC57" i="11"/>
  <c r="B48" i="11"/>
  <c r="AG45" i="11"/>
  <c r="AH45" i="11" s="1"/>
  <c r="B40" i="11"/>
  <c r="B30" i="11"/>
  <c r="B21" i="11"/>
  <c r="B10" i="11"/>
  <c r="B15" i="11"/>
  <c r="B4" i="11"/>
  <c r="B58" i="11"/>
  <c r="B32" i="11"/>
  <c r="B29" i="11"/>
  <c r="B19" i="11"/>
  <c r="B2" i="11"/>
  <c r="B63" i="11"/>
  <c r="B60" i="11"/>
  <c r="B42" i="11"/>
  <c r="B38" i="11"/>
  <c r="B13" i="11"/>
  <c r="B26" i="11"/>
  <c r="B23" i="11"/>
  <c r="B7" i="11"/>
  <c r="B28" i="11"/>
  <c r="B17" i="11"/>
  <c r="B33" i="11"/>
  <c r="B22" i="11"/>
  <c r="B11" i="11"/>
  <c r="U33" i="11"/>
  <c r="X33" i="11" s="1"/>
  <c r="T37" i="11"/>
  <c r="T36" i="11"/>
  <c r="V124" i="11"/>
  <c r="W125" i="11" s="1"/>
  <c r="S40" i="11"/>
  <c r="AA47" i="11"/>
  <c r="AC46" i="11"/>
  <c r="X63" i="11"/>
  <c r="AG26" i="11"/>
  <c r="H5" i="11"/>
  <c r="K46" i="11"/>
  <c r="K43" i="11"/>
  <c r="E53" i="11"/>
  <c r="U50" i="11"/>
  <c r="X50" i="11" s="1"/>
  <c r="T62" i="11"/>
  <c r="AH26" i="11"/>
  <c r="B31" i="11"/>
  <c r="AC32" i="11"/>
  <c r="AE32" i="11" s="1"/>
  <c r="AA33" i="11"/>
  <c r="B35" i="11"/>
  <c r="O42" i="11"/>
  <c r="V128" i="11"/>
  <c r="W129" i="11" s="1"/>
  <c r="S44" i="11"/>
  <c r="V132" i="11"/>
  <c r="W133" i="11" s="1"/>
  <c r="S48" i="11"/>
  <c r="O55" i="11"/>
  <c r="AC53" i="11"/>
  <c r="AA54" i="11"/>
  <c r="AC62" i="11"/>
  <c r="AA63" i="11"/>
  <c r="K41" i="11"/>
  <c r="B46" i="11"/>
  <c r="E57" i="11"/>
  <c r="W64" i="11"/>
  <c r="H25" i="11"/>
  <c r="V109" i="11" s="1"/>
  <c r="AG30" i="11"/>
  <c r="AH30" i="11" s="1"/>
  <c r="W43" i="11"/>
  <c r="E52" i="11"/>
  <c r="N47" i="11"/>
  <c r="V134" i="11"/>
  <c r="W135" i="11" s="1"/>
  <c r="S50" i="11"/>
  <c r="W136" i="11"/>
  <c r="S53" i="11"/>
  <c r="W138" i="11"/>
  <c r="R56" i="11"/>
  <c r="U56" i="11" s="1"/>
  <c r="X56" i="11" s="1"/>
  <c r="N56" i="11"/>
  <c r="B130" i="11"/>
  <c r="H6" i="11"/>
  <c r="B18" i="11"/>
  <c r="AH25" i="11"/>
  <c r="W115" i="11"/>
  <c r="W119" i="11"/>
  <c r="S36" i="11"/>
  <c r="B37" i="11"/>
  <c r="K40" i="11"/>
  <c r="W130" i="11"/>
  <c r="B53" i="11"/>
  <c r="W53" i="11"/>
  <c r="B55" i="11"/>
  <c r="Z60" i="11"/>
  <c r="W60" i="11"/>
  <c r="N61" i="11"/>
  <c r="B77" i="11"/>
  <c r="AC61" i="11"/>
  <c r="AA62" i="11"/>
  <c r="H12" i="11"/>
  <c r="B45" i="11"/>
  <c r="K52" i="11"/>
  <c r="AG50" i="11"/>
  <c r="AH50" i="11" s="1"/>
  <c r="W51" i="11"/>
  <c r="Z56" i="11"/>
  <c r="B64" i="11"/>
  <c r="B91" i="11"/>
  <c r="W102" i="11"/>
  <c r="W107" i="11"/>
  <c r="W123" i="11"/>
  <c r="AG46" i="11"/>
  <c r="AH46" i="11" s="1"/>
  <c r="T48" i="11"/>
  <c r="T57" i="11"/>
  <c r="H26" i="11"/>
  <c r="V110" i="11" s="1"/>
  <c r="N33" i="11"/>
  <c r="O37" i="11" s="1"/>
  <c r="AG33" i="11"/>
  <c r="AH33" i="11" s="1"/>
  <c r="E44" i="11"/>
  <c r="W38" i="11"/>
  <c r="R48" i="11"/>
  <c r="U48" i="11" s="1"/>
  <c r="X48" i="11" s="1"/>
  <c r="N48" i="11"/>
  <c r="O54" i="11" s="1"/>
  <c r="E49" i="11"/>
  <c r="Z53" i="11"/>
  <c r="W139" i="11"/>
  <c r="N59" i="11"/>
  <c r="O64" i="11" s="1"/>
  <c r="B69" i="11"/>
  <c r="B70" i="11"/>
  <c r="B72" i="11"/>
  <c r="B8" i="11"/>
  <c r="R31" i="11"/>
  <c r="U32" i="11" s="1"/>
  <c r="W36" i="11"/>
  <c r="X36" i="11" s="1"/>
  <c r="N40" i="11"/>
  <c r="O46" i="11" s="1"/>
  <c r="S41" i="11"/>
  <c r="B47" i="11"/>
  <c r="W137" i="11"/>
  <c r="S54" i="11"/>
  <c r="K61" i="11"/>
  <c r="B56" i="11"/>
  <c r="N57" i="11"/>
  <c r="O63" i="11" s="1"/>
  <c r="B71" i="11"/>
  <c r="B98" i="11"/>
  <c r="B3" i="11"/>
  <c r="B14" i="11"/>
  <c r="H19" i="11"/>
  <c r="V103" i="11" s="1"/>
  <c r="B24" i="11"/>
  <c r="W116" i="11"/>
  <c r="B34" i="11"/>
  <c r="N35" i="11"/>
  <c r="AG35" i="11"/>
  <c r="AH35" i="11" s="1"/>
  <c r="V126" i="11"/>
  <c r="W127" i="11" s="1"/>
  <c r="S42" i="11"/>
  <c r="S52" i="11"/>
  <c r="V142" i="11"/>
  <c r="W143" i="11" s="1"/>
  <c r="S58" i="11"/>
  <c r="R59" i="11"/>
  <c r="U61" i="11"/>
  <c r="W147" i="11"/>
  <c r="V148" i="11"/>
  <c r="S64" i="11"/>
  <c r="B83" i="11"/>
  <c r="B94" i="11"/>
  <c r="B20" i="11"/>
  <c r="W121" i="11"/>
  <c r="W122" i="11"/>
  <c r="R46" i="11"/>
  <c r="U46" i="11" s="1"/>
  <c r="X46" i="11" s="1"/>
  <c r="S59" i="11"/>
  <c r="W61" i="11"/>
  <c r="B81" i="11"/>
  <c r="B89" i="11"/>
  <c r="H3" i="11"/>
  <c r="B9" i="11"/>
  <c r="B27" i="11"/>
  <c r="W118" i="11"/>
  <c r="S35" i="11"/>
  <c r="Z36" i="11"/>
  <c r="K44" i="11"/>
  <c r="W44" i="11"/>
  <c r="S46" i="11"/>
  <c r="T53" i="11"/>
  <c r="H20" i="11"/>
  <c r="V104" i="11" s="1"/>
  <c r="W105" i="11" s="1"/>
  <c r="B379" i="11"/>
  <c r="B371" i="11"/>
  <c r="B363" i="11"/>
  <c r="B380" i="11"/>
  <c r="B372" i="11"/>
  <c r="B364" i="11"/>
  <c r="B356" i="11"/>
  <c r="B348" i="11"/>
  <c r="B381" i="11"/>
  <c r="B373" i="11"/>
  <c r="B365" i="11"/>
  <c r="B357" i="11"/>
  <c r="B349" i="11"/>
  <c r="B341" i="11"/>
  <c r="B382" i="11"/>
  <c r="B374" i="11"/>
  <c r="B366" i="11"/>
  <c r="B358" i="11"/>
  <c r="B350" i="11"/>
  <c r="B342" i="11"/>
  <c r="B334" i="11"/>
  <c r="B383" i="11"/>
  <c r="B375" i="11"/>
  <c r="B367" i="11"/>
  <c r="B359" i="11"/>
  <c r="B351" i="11"/>
  <c r="B384" i="11"/>
  <c r="B376" i="11"/>
  <c r="B368" i="11"/>
  <c r="B360" i="11"/>
  <c r="B352" i="11"/>
  <c r="B385" i="11"/>
  <c r="B377" i="11"/>
  <c r="B369" i="11"/>
  <c r="B361" i="11"/>
  <c r="B353" i="11"/>
  <c r="B378" i="11"/>
  <c r="B332" i="11"/>
  <c r="B324" i="11"/>
  <c r="B316" i="11"/>
  <c r="B308" i="11"/>
  <c r="B300" i="11"/>
  <c r="B370" i="11"/>
  <c r="B343" i="11"/>
  <c r="B333" i="11"/>
  <c r="B325" i="11"/>
  <c r="B317" i="11"/>
  <c r="B309" i="11"/>
  <c r="B301" i="11"/>
  <c r="B347" i="11"/>
  <c r="B326" i="11"/>
  <c r="B318" i="11"/>
  <c r="B310" i="11"/>
  <c r="B302" i="11"/>
  <c r="B362" i="11"/>
  <c r="B346" i="11"/>
  <c r="B340" i="11"/>
  <c r="B338" i="11"/>
  <c r="B336" i="11"/>
  <c r="B327" i="11"/>
  <c r="B319" i="11"/>
  <c r="B311" i="11"/>
  <c r="B303" i="11"/>
  <c r="B328" i="11"/>
  <c r="B320" i="11"/>
  <c r="B354" i="11"/>
  <c r="B345" i="11"/>
  <c r="B329" i="11"/>
  <c r="B321" i="11"/>
  <c r="B313" i="11"/>
  <c r="B355" i="11"/>
  <c r="B344" i="11"/>
  <c r="B339" i="11"/>
  <c r="B337" i="11"/>
  <c r="B335" i="11"/>
  <c r="B331" i="11"/>
  <c r="B323" i="11"/>
  <c r="B315" i="11"/>
  <c r="B296" i="11"/>
  <c r="B285" i="11"/>
  <c r="B277" i="11"/>
  <c r="B269" i="11"/>
  <c r="B293" i="11"/>
  <c r="B330" i="11"/>
  <c r="B286" i="11"/>
  <c r="B278" i="11"/>
  <c r="B270" i="11"/>
  <c r="B262" i="11"/>
  <c r="B254" i="11"/>
  <c r="B294" i="11"/>
  <c r="B287" i="11"/>
  <c r="B279" i="11"/>
  <c r="B271" i="11"/>
  <c r="B322" i="11"/>
  <c r="B288" i="11"/>
  <c r="B280" i="11"/>
  <c r="B272" i="11"/>
  <c r="B264" i="11"/>
  <c r="B307" i="11"/>
  <c r="B299" i="11"/>
  <c r="B314" i="11"/>
  <c r="B306" i="11"/>
  <c r="B289" i="11"/>
  <c r="B281" i="11"/>
  <c r="B273" i="11"/>
  <c r="B305" i="11"/>
  <c r="B304" i="11"/>
  <c r="B298" i="11"/>
  <c r="B290" i="11"/>
  <c r="B282" i="11"/>
  <c r="B274" i="11"/>
  <c r="B297" i="11"/>
  <c r="B291" i="11"/>
  <c r="B283" i="11"/>
  <c r="B275" i="11"/>
  <c r="B267" i="11"/>
  <c r="B245" i="11"/>
  <c r="B237" i="11"/>
  <c r="B229" i="11"/>
  <c r="B261" i="11"/>
  <c r="B292" i="11"/>
  <c r="B284" i="11"/>
  <c r="B246" i="11"/>
  <c r="B238" i="11"/>
  <c r="B230" i="11"/>
  <c r="B222" i="11"/>
  <c r="B295" i="11"/>
  <c r="B266" i="11"/>
  <c r="B263" i="11"/>
  <c r="B259" i="11"/>
  <c r="B251" i="11"/>
  <c r="B276" i="11"/>
  <c r="B247" i="11"/>
  <c r="B239" i="11"/>
  <c r="B231" i="11"/>
  <c r="B223" i="11"/>
  <c r="B312" i="11"/>
  <c r="B248" i="11"/>
  <c r="B240" i="11"/>
  <c r="B232" i="11"/>
  <c r="B224" i="11"/>
  <c r="B265" i="11"/>
  <c r="B257" i="11"/>
  <c r="B252" i="11"/>
  <c r="B241" i="11"/>
  <c r="B233" i="11"/>
  <c r="B260" i="11"/>
  <c r="B255" i="11"/>
  <c r="B249" i="11"/>
  <c r="B242" i="11"/>
  <c r="B234" i="11"/>
  <c r="B226" i="11"/>
  <c r="B217" i="11"/>
  <c r="B243" i="11"/>
  <c r="B203" i="11"/>
  <c r="B195" i="11"/>
  <c r="B187" i="11"/>
  <c r="B225" i="11"/>
  <c r="B227" i="11"/>
  <c r="B220" i="11"/>
  <c r="B204" i="11"/>
  <c r="B196" i="11"/>
  <c r="B188" i="11"/>
  <c r="B180" i="11"/>
  <c r="B172" i="11"/>
  <c r="B268" i="11"/>
  <c r="B256" i="11"/>
  <c r="B213" i="11"/>
  <c r="B253" i="11"/>
  <c r="B244" i="11"/>
  <c r="B210" i="11"/>
  <c r="B205" i="11"/>
  <c r="B197" i="11"/>
  <c r="B189" i="11"/>
  <c r="B181" i="11"/>
  <c r="B173" i="11"/>
  <c r="B250" i="11"/>
  <c r="B216" i="11"/>
  <c r="B228" i="11"/>
  <c r="B219" i="11"/>
  <c r="B206" i="11"/>
  <c r="B198" i="11"/>
  <c r="B190" i="11"/>
  <c r="B214" i="11"/>
  <c r="B211" i="11"/>
  <c r="B207" i="11"/>
  <c r="B199" i="11"/>
  <c r="B235" i="11"/>
  <c r="B218" i="11"/>
  <c r="B208" i="11"/>
  <c r="B200" i="11"/>
  <c r="B192" i="11"/>
  <c r="B184" i="11"/>
  <c r="B194" i="11"/>
  <c r="B186" i="11"/>
  <c r="B168" i="11"/>
  <c r="B163" i="11"/>
  <c r="B155" i="11"/>
  <c r="B147" i="11"/>
  <c r="B139" i="11"/>
  <c r="B215" i="11"/>
  <c r="B164" i="11"/>
  <c r="B156" i="11"/>
  <c r="B148" i="11"/>
  <c r="B140" i="11"/>
  <c r="B132" i="11"/>
  <c r="B124" i="11"/>
  <c r="B258" i="11"/>
  <c r="B212" i="11"/>
  <c r="B182" i="11"/>
  <c r="B209" i="11"/>
  <c r="B201" i="11"/>
  <c r="B185" i="11"/>
  <c r="B165" i="11"/>
  <c r="B157" i="11"/>
  <c r="B149" i="11"/>
  <c r="B141" i="11"/>
  <c r="B133" i="11"/>
  <c r="B125" i="11"/>
  <c r="B177" i="11"/>
  <c r="B175" i="11"/>
  <c r="B171" i="11"/>
  <c r="B169" i="11"/>
  <c r="B166" i="11"/>
  <c r="B158" i="11"/>
  <c r="B150" i="11"/>
  <c r="B221" i="11"/>
  <c r="B236" i="11"/>
  <c r="B202" i="11"/>
  <c r="B191" i="11"/>
  <c r="B179" i="11"/>
  <c r="B159" i="11"/>
  <c r="B151" i="11"/>
  <c r="B160" i="11"/>
  <c r="B152" i="11"/>
  <c r="B193" i="11"/>
  <c r="B176" i="11"/>
  <c r="B174" i="11"/>
  <c r="B167" i="11"/>
  <c r="B161" i="11"/>
  <c r="B153" i="11"/>
  <c r="B145" i="11"/>
  <c r="B144" i="11"/>
  <c r="B134" i="11"/>
  <c r="B120" i="11"/>
  <c r="B143" i="11"/>
  <c r="B122" i="11"/>
  <c r="B114" i="11"/>
  <c r="B106" i="11"/>
  <c r="B162" i="11"/>
  <c r="B146" i="11"/>
  <c r="B170" i="11"/>
  <c r="B154" i="11"/>
  <c r="B136" i="11"/>
  <c r="B115" i="11"/>
  <c r="B107" i="11"/>
  <c r="B99" i="11"/>
  <c r="B142" i="11"/>
  <c r="B129" i="11"/>
  <c r="B127" i="11"/>
  <c r="B116" i="11"/>
  <c r="B108" i="11"/>
  <c r="B100" i="11"/>
  <c r="V83" i="11" s="1"/>
  <c r="B92" i="11"/>
  <c r="B84" i="11"/>
  <c r="B76" i="11"/>
  <c r="B138" i="11"/>
  <c r="B131" i="11"/>
  <c r="B117" i="11"/>
  <c r="B109" i="11"/>
  <c r="B101" i="11"/>
  <c r="B93" i="11"/>
  <c r="B123" i="11"/>
  <c r="B121" i="11"/>
  <c r="B118" i="11"/>
  <c r="B110" i="11"/>
  <c r="B102" i="11"/>
  <c r="B178" i="11"/>
  <c r="B135" i="11"/>
  <c r="B111" i="11"/>
  <c r="B103" i="11"/>
  <c r="B137" i="11"/>
  <c r="B119" i="11"/>
  <c r="B183" i="11"/>
  <c r="B128" i="11"/>
  <c r="B126" i="11"/>
  <c r="B112" i="11"/>
  <c r="B104" i="11"/>
  <c r="B96" i="11"/>
  <c r="B105" i="11"/>
  <c r="B86" i="11"/>
  <c r="B73" i="11"/>
  <c r="B65" i="11"/>
  <c r="B57" i="11"/>
  <c r="B49" i="11"/>
  <c r="B41" i="11"/>
  <c r="B88" i="11"/>
  <c r="B82" i="11"/>
  <c r="B74" i="11"/>
  <c r="B66" i="11"/>
  <c r="B90" i="11"/>
  <c r="B80" i="11"/>
  <c r="B78" i="11"/>
  <c r="V78" i="11" s="1"/>
  <c r="B75" i="11"/>
  <c r="B67" i="11"/>
  <c r="B59" i="11"/>
  <c r="B51" i="11"/>
  <c r="B43" i="11"/>
  <c r="B97" i="11"/>
  <c r="B95" i="11"/>
  <c r="B85" i="11"/>
  <c r="B68" i="11"/>
  <c r="AG47" i="11"/>
  <c r="AH47" i="11" s="1"/>
  <c r="AH29" i="11"/>
  <c r="E42" i="11"/>
  <c r="K37" i="11"/>
  <c r="B44" i="11"/>
  <c r="W131" i="11"/>
  <c r="Z52" i="11"/>
  <c r="W52" i="11"/>
  <c r="V140" i="11"/>
  <c r="S56" i="11"/>
  <c r="B61" i="11"/>
  <c r="T64" i="11"/>
  <c r="L65" i="11" a="1"/>
  <c r="L65" i="11" s="1"/>
  <c r="W120" i="11"/>
  <c r="U43" i="11"/>
  <c r="X43" i="11" s="1"/>
  <c r="E50" i="11"/>
  <c r="T49" i="11"/>
  <c r="B54" i="11"/>
  <c r="S55" i="11"/>
  <c r="K62" i="11"/>
  <c r="R64" i="11"/>
  <c r="N64" i="11"/>
  <c r="B113" i="11"/>
  <c r="B52" i="11"/>
  <c r="E60" i="11"/>
  <c r="W146" i="11"/>
  <c r="W145" i="11"/>
  <c r="W144" i="11"/>
  <c r="N63" i="11"/>
  <c r="S63" i="10"/>
  <c r="U44" i="10"/>
  <c r="X44" i="10" s="1"/>
  <c r="Z46" i="10"/>
  <c r="AC45" i="10" s="1"/>
  <c r="Z38" i="10"/>
  <c r="AC37" i="10" s="1"/>
  <c r="Z45" i="10"/>
  <c r="AC44" i="10" s="1"/>
  <c r="U48" i="10"/>
  <c r="U49" i="10"/>
  <c r="X49" i="10" s="1"/>
  <c r="U40" i="10"/>
  <c r="U46" i="10"/>
  <c r="Z41" i="10"/>
  <c r="AC40" i="10" s="1"/>
  <c r="Z49" i="10"/>
  <c r="AA49" i="10" s="1"/>
  <c r="AC50" i="10"/>
  <c r="AA51" i="10"/>
  <c r="AB52" i="10" s="1"/>
  <c r="AA58" i="10"/>
  <c r="AC57" i="10"/>
  <c r="Z61" i="10"/>
  <c r="AA61" i="10" s="1"/>
  <c r="U41" i="10"/>
  <c r="X41" i="10" s="1"/>
  <c r="U53" i="10"/>
  <c r="U50" i="10"/>
  <c r="X50" i="10" s="1"/>
  <c r="Z53" i="10"/>
  <c r="AA53" i="10" s="1"/>
  <c r="Z48" i="10"/>
  <c r="AC47" i="10" s="1"/>
  <c r="Z37" i="10"/>
  <c r="AA37" i="10" s="1"/>
  <c r="Z40" i="10"/>
  <c r="AC39" i="10" s="1"/>
  <c r="Z55" i="10"/>
  <c r="AC54" i="10" s="1"/>
  <c r="U52" i="10"/>
  <c r="X52" i="10" s="1"/>
  <c r="S48" i="10"/>
  <c r="S37" i="10"/>
  <c r="S58" i="10"/>
  <c r="S39" i="10"/>
  <c r="S47" i="10"/>
  <c r="S55" i="10"/>
  <c r="S38" i="10"/>
  <c r="S46" i="10"/>
  <c r="S54" i="10"/>
  <c r="S64" i="10"/>
  <c r="S59" i="10"/>
  <c r="W123" i="10"/>
  <c r="S40" i="10"/>
  <c r="T37" i="10"/>
  <c r="T36" i="10"/>
  <c r="T33" i="10"/>
  <c r="T34" i="10"/>
  <c r="AA36" i="10"/>
  <c r="AC35" i="10"/>
  <c r="AC41" i="10"/>
  <c r="AA42" i="10"/>
  <c r="T44" i="10"/>
  <c r="T57" i="10"/>
  <c r="O42" i="10"/>
  <c r="AA50" i="10"/>
  <c r="U57" i="10"/>
  <c r="O52" i="10"/>
  <c r="AC59" i="10"/>
  <c r="T49" i="10"/>
  <c r="T51" i="10"/>
  <c r="W108" i="10"/>
  <c r="T43" i="10"/>
  <c r="AD44" i="10"/>
  <c r="O57" i="10"/>
  <c r="U54" i="10"/>
  <c r="O49" i="10"/>
  <c r="U51" i="10"/>
  <c r="AD52" i="10"/>
  <c r="U43" i="10"/>
  <c r="AC31" i="10"/>
  <c r="AE31" i="10" s="1"/>
  <c r="AA32" i="10"/>
  <c r="AA43" i="10"/>
  <c r="AB44" i="10" s="1"/>
  <c r="T45" i="10"/>
  <c r="T46" i="10"/>
  <c r="U45" i="10"/>
  <c r="T53" i="10"/>
  <c r="T54" i="10"/>
  <c r="AC55" i="10"/>
  <c r="AA56" i="10"/>
  <c r="N61" i="10"/>
  <c r="H6" i="10"/>
  <c r="B18" i="10"/>
  <c r="W115" i="10"/>
  <c r="W32" i="10"/>
  <c r="W119" i="10"/>
  <c r="S36" i="10"/>
  <c r="B37" i="10"/>
  <c r="AG37" i="10"/>
  <c r="AH37" i="10" s="1"/>
  <c r="B39" i="10"/>
  <c r="U39" i="10"/>
  <c r="X39" i="10" s="1"/>
  <c r="W40" i="10"/>
  <c r="W125" i="10"/>
  <c r="K42" i="10"/>
  <c r="AC43" i="10"/>
  <c r="N44" i="10"/>
  <c r="AG45" i="10"/>
  <c r="AH45" i="10" s="1"/>
  <c r="B47" i="10"/>
  <c r="U47" i="10"/>
  <c r="X47" i="10" s="1"/>
  <c r="W48" i="10"/>
  <c r="W133" i="10"/>
  <c r="AC51" i="10"/>
  <c r="N52" i="10"/>
  <c r="B55" i="10"/>
  <c r="W140" i="10"/>
  <c r="W144" i="10"/>
  <c r="B64" i="10"/>
  <c r="B67" i="10"/>
  <c r="B75" i="10"/>
  <c r="W106" i="10"/>
  <c r="S34" i="10"/>
  <c r="B7" i="10"/>
  <c r="H12" i="10"/>
  <c r="B23" i="10"/>
  <c r="B26" i="10"/>
  <c r="AG28" i="10"/>
  <c r="R37" i="10"/>
  <c r="U37" i="10" s="1"/>
  <c r="W55" i="10"/>
  <c r="B59" i="10"/>
  <c r="V146" i="10"/>
  <c r="W147" i="10" s="1"/>
  <c r="S62" i="10"/>
  <c r="B40" i="10"/>
  <c r="W134" i="10"/>
  <c r="B13" i="10"/>
  <c r="H18" i="10"/>
  <c r="V102" i="10" s="1"/>
  <c r="W107" i="10"/>
  <c r="AH28" i="10"/>
  <c r="E37" i="10"/>
  <c r="B38" i="10"/>
  <c r="W124" i="10"/>
  <c r="S45" i="10"/>
  <c r="B46" i="10"/>
  <c r="W132" i="10"/>
  <c r="S53" i="10"/>
  <c r="B54" i="10"/>
  <c r="R58" i="10"/>
  <c r="U58" i="10" s="1"/>
  <c r="X58" i="10" s="1"/>
  <c r="AC62" i="10"/>
  <c r="R63" i="10"/>
  <c r="H17" i="10"/>
  <c r="V101" i="10" s="1"/>
  <c r="B2" i="10"/>
  <c r="H7" i="10"/>
  <c r="B19" i="10"/>
  <c r="W110" i="10"/>
  <c r="B29" i="10"/>
  <c r="B32" i="10"/>
  <c r="AG33" i="10"/>
  <c r="AH33" i="10" s="1"/>
  <c r="N57" i="10"/>
  <c r="E59" i="10"/>
  <c r="B98" i="10"/>
  <c r="B35" i="10"/>
  <c r="E60" i="10"/>
  <c r="B31" i="10"/>
  <c r="B8" i="10"/>
  <c r="R31" i="10"/>
  <c r="U32" i="10" s="1"/>
  <c r="X32" i="10" s="1"/>
  <c r="W36" i="10"/>
  <c r="X36" i="10" s="1"/>
  <c r="W38" i="10"/>
  <c r="N42" i="10"/>
  <c r="S44" i="10"/>
  <c r="B45" i="10"/>
  <c r="W46" i="10"/>
  <c r="W131" i="10"/>
  <c r="N50" i="10"/>
  <c r="S52" i="10"/>
  <c r="B53" i="10"/>
  <c r="W54" i="10"/>
  <c r="W139" i="10"/>
  <c r="W61" i="10"/>
  <c r="K64" i="10"/>
  <c r="B72" i="10"/>
  <c r="B12" i="10"/>
  <c r="B3" i="10"/>
  <c r="B14" i="10"/>
  <c r="B24" i="10"/>
  <c r="AG26" i="10"/>
  <c r="AH26" i="10" s="1"/>
  <c r="W116" i="10"/>
  <c r="S33" i="10"/>
  <c r="B34" i="10"/>
  <c r="N35" i="10"/>
  <c r="W143" i="10"/>
  <c r="B61" i="10"/>
  <c r="W126" i="10"/>
  <c r="B48" i="10"/>
  <c r="B20" i="10"/>
  <c r="W121" i="10"/>
  <c r="W37" i="10"/>
  <c r="W122" i="10"/>
  <c r="K39" i="10"/>
  <c r="N41" i="10"/>
  <c r="S43" i="10"/>
  <c r="B44" i="10"/>
  <c r="W45" i="10"/>
  <c r="W130" i="10"/>
  <c r="N49" i="10"/>
  <c r="S51" i="10"/>
  <c r="B52" i="10"/>
  <c r="W53" i="10"/>
  <c r="W138" i="10"/>
  <c r="N56" i="10"/>
  <c r="O62" i="10" s="1"/>
  <c r="B58" i="10"/>
  <c r="B65" i="10"/>
  <c r="V65" i="10" s="1"/>
  <c r="N58" i="10"/>
  <c r="O64" i="10" s="1"/>
  <c r="H3" i="10"/>
  <c r="B9" i="10"/>
  <c r="B27" i="10"/>
  <c r="W118" i="10"/>
  <c r="S35" i="10"/>
  <c r="S57" i="10"/>
  <c r="E64" i="10"/>
  <c r="R60" i="10"/>
  <c r="U60" i="10" s="1"/>
  <c r="X60" i="10" s="1"/>
  <c r="E62" i="10"/>
  <c r="B4" i="10"/>
  <c r="B15" i="10"/>
  <c r="H20" i="10"/>
  <c r="V104" i="10" s="1"/>
  <c r="B379" i="10"/>
  <c r="B371" i="10"/>
  <c r="B363" i="10"/>
  <c r="B355" i="10"/>
  <c r="B347" i="10"/>
  <c r="B339" i="10"/>
  <c r="B380" i="10"/>
  <c r="B372" i="10"/>
  <c r="B364" i="10"/>
  <c r="B356" i="10"/>
  <c r="B348" i="10"/>
  <c r="B340" i="10"/>
  <c r="B381" i="10"/>
  <c r="B373" i="10"/>
  <c r="B365" i="10"/>
  <c r="B357" i="10"/>
  <c r="B349" i="10"/>
  <c r="B341" i="10"/>
  <c r="B333" i="10"/>
  <c r="B382" i="10"/>
  <c r="B374" i="10"/>
  <c r="B366" i="10"/>
  <c r="B358" i="10"/>
  <c r="B350" i="10"/>
  <c r="B342" i="10"/>
  <c r="B383" i="10"/>
  <c r="B375" i="10"/>
  <c r="B367" i="10"/>
  <c r="B359" i="10"/>
  <c r="B351" i="10"/>
  <c r="B384" i="10"/>
  <c r="B376" i="10"/>
  <c r="B368" i="10"/>
  <c r="B360" i="10"/>
  <c r="B352" i="10"/>
  <c r="B344" i="10"/>
  <c r="B385" i="10"/>
  <c r="B377" i="10"/>
  <c r="B369" i="10"/>
  <c r="B361" i="10"/>
  <c r="B353" i="10"/>
  <c r="B345" i="10"/>
  <c r="B378" i="10"/>
  <c r="B327" i="10"/>
  <c r="B319" i="10"/>
  <c r="B311" i="10"/>
  <c r="B303" i="10"/>
  <c r="B295" i="10"/>
  <c r="B332" i="10"/>
  <c r="B370" i="10"/>
  <c r="B328" i="10"/>
  <c r="B320" i="10"/>
  <c r="B312" i="10"/>
  <c r="B304" i="10"/>
  <c r="B346" i="10"/>
  <c r="B337" i="10"/>
  <c r="B335" i="10"/>
  <c r="B362" i="10"/>
  <c r="B329" i="10"/>
  <c r="B321" i="10"/>
  <c r="B313" i="10"/>
  <c r="B330" i="10"/>
  <c r="B322" i="10"/>
  <c r="B314" i="10"/>
  <c r="B306" i="10"/>
  <c r="B298" i="10"/>
  <c r="B354" i="10"/>
  <c r="B323" i="10"/>
  <c r="B315" i="10"/>
  <c r="B307" i="10"/>
  <c r="B324" i="10"/>
  <c r="B316" i="10"/>
  <c r="B308" i="10"/>
  <c r="B331" i="10"/>
  <c r="B325" i="10"/>
  <c r="B317" i="10"/>
  <c r="B309" i="10"/>
  <c r="B336" i="10"/>
  <c r="B334" i="10"/>
  <c r="B305" i="10"/>
  <c r="B286" i="10"/>
  <c r="B278" i="10"/>
  <c r="B270" i="10"/>
  <c r="B262" i="10"/>
  <c r="B254" i="10"/>
  <c r="B318" i="10"/>
  <c r="B292" i="10"/>
  <c r="B343" i="10"/>
  <c r="B301" i="10"/>
  <c r="B287" i="10"/>
  <c r="B279" i="10"/>
  <c r="B271" i="10"/>
  <c r="B263" i="10"/>
  <c r="B310" i="10"/>
  <c r="B288" i="10"/>
  <c r="B280" i="10"/>
  <c r="B272" i="10"/>
  <c r="B264" i="10"/>
  <c r="B256" i="10"/>
  <c r="B293" i="10"/>
  <c r="B300" i="10"/>
  <c r="B296" i="10"/>
  <c r="B289" i="10"/>
  <c r="B281" i="10"/>
  <c r="B273" i="10"/>
  <c r="B265" i="10"/>
  <c r="B257" i="10"/>
  <c r="B249" i="10"/>
  <c r="B282" i="10"/>
  <c r="B294" i="10"/>
  <c r="B290" i="10"/>
  <c r="B283" i="10"/>
  <c r="B275" i="10"/>
  <c r="B267" i="10"/>
  <c r="B299" i="10"/>
  <c r="B297" i="10"/>
  <c r="B284" i="10"/>
  <c r="B276" i="10"/>
  <c r="B268" i="10"/>
  <c r="B338" i="10"/>
  <c r="B291" i="10"/>
  <c r="B260" i="10"/>
  <c r="B253" i="10"/>
  <c r="B246" i="10"/>
  <c r="B238" i="10"/>
  <c r="B230" i="10"/>
  <c r="B222" i="10"/>
  <c r="B214" i="10"/>
  <c r="B326" i="10"/>
  <c r="B285" i="10"/>
  <c r="B274" i="10"/>
  <c r="B239" i="10"/>
  <c r="B231" i="10"/>
  <c r="B255" i="10"/>
  <c r="B240" i="10"/>
  <c r="B232" i="10"/>
  <c r="B224" i="10"/>
  <c r="B216" i="10"/>
  <c r="B269" i="10"/>
  <c r="B247" i="10"/>
  <c r="B259" i="10"/>
  <c r="B250" i="10"/>
  <c r="B241" i="10"/>
  <c r="B233" i="10"/>
  <c r="B225" i="10"/>
  <c r="B217" i="10"/>
  <c r="B252" i="10"/>
  <c r="B242" i="10"/>
  <c r="B234" i="10"/>
  <c r="B226" i="10"/>
  <c r="B218" i="10"/>
  <c r="B302" i="10"/>
  <c r="B261" i="10"/>
  <c r="B248" i="10"/>
  <c r="B243" i="10"/>
  <c r="B235" i="10"/>
  <c r="B227" i="10"/>
  <c r="B219" i="10"/>
  <c r="B277" i="10"/>
  <c r="B258" i="10"/>
  <c r="B244" i="10"/>
  <c r="B236" i="10"/>
  <c r="B228" i="10"/>
  <c r="B215" i="10"/>
  <c r="B208" i="10"/>
  <c r="B204" i="10"/>
  <c r="B197" i="10"/>
  <c r="B189" i="10"/>
  <c r="B181" i="10"/>
  <c r="B173" i="10"/>
  <c r="B165" i="10"/>
  <c r="B245" i="10"/>
  <c r="B237" i="10"/>
  <c r="B229" i="10"/>
  <c r="B223" i="10"/>
  <c r="B198" i="10"/>
  <c r="B205" i="10"/>
  <c r="B211" i="10"/>
  <c r="B209" i="10"/>
  <c r="B199" i="10"/>
  <c r="B191" i="10"/>
  <c r="B183" i="10"/>
  <c r="B175" i="10"/>
  <c r="B167" i="10"/>
  <c r="B251" i="10"/>
  <c r="B200" i="10"/>
  <c r="B192" i="10"/>
  <c r="B184" i="10"/>
  <c r="B176" i="10"/>
  <c r="B168" i="10"/>
  <c r="B206" i="10"/>
  <c r="B213" i="10"/>
  <c r="B201" i="10"/>
  <c r="B193" i="10"/>
  <c r="B185" i="10"/>
  <c r="B177" i="10"/>
  <c r="B202" i="10"/>
  <c r="B194" i="10"/>
  <c r="B186" i="10"/>
  <c r="B178" i="10"/>
  <c r="B170" i="10"/>
  <c r="B220" i="10"/>
  <c r="B210" i="10"/>
  <c r="B207" i="10"/>
  <c r="B203" i="10"/>
  <c r="B195" i="10"/>
  <c r="B187" i="10"/>
  <c r="B179" i="10"/>
  <c r="B266" i="10"/>
  <c r="B182" i="10"/>
  <c r="B145" i="10"/>
  <c r="B137" i="10"/>
  <c r="B129" i="10"/>
  <c r="B121" i="10"/>
  <c r="B113" i="10"/>
  <c r="B212" i="10"/>
  <c r="B196" i="10"/>
  <c r="B161" i="10"/>
  <c r="B151" i="10"/>
  <c r="B190" i="10"/>
  <c r="B156" i="10"/>
  <c r="B146" i="10"/>
  <c r="B138" i="10"/>
  <c r="B130" i="10"/>
  <c r="B122" i="10"/>
  <c r="B152" i="10"/>
  <c r="B147" i="10"/>
  <c r="B139" i="10"/>
  <c r="B131" i="10"/>
  <c r="B123" i="10"/>
  <c r="B174" i="10"/>
  <c r="B162" i="10"/>
  <c r="B157" i="10"/>
  <c r="B172" i="10"/>
  <c r="B140" i="10"/>
  <c r="B132" i="10"/>
  <c r="B124" i="10"/>
  <c r="B116" i="10"/>
  <c r="B108" i="10"/>
  <c r="B100" i="10"/>
  <c r="V89" i="10" s="1"/>
  <c r="B153" i="10"/>
  <c r="B180" i="10"/>
  <c r="B171" i="10"/>
  <c r="B163" i="10"/>
  <c r="B158" i="10"/>
  <c r="B148" i="10"/>
  <c r="B141" i="10"/>
  <c r="B133" i="10"/>
  <c r="B169" i="10"/>
  <c r="B188" i="10"/>
  <c r="B142" i="10"/>
  <c r="B134" i="10"/>
  <c r="B159" i="10"/>
  <c r="B154" i="10"/>
  <c r="B149" i="10"/>
  <c r="B164" i="10"/>
  <c r="B143" i="10"/>
  <c r="B135" i="10"/>
  <c r="B144" i="10"/>
  <c r="B120" i="10"/>
  <c r="V84" i="10"/>
  <c r="V68" i="10"/>
  <c r="B136" i="10"/>
  <c r="B110" i="10"/>
  <c r="B92" i="10"/>
  <c r="B84" i="10"/>
  <c r="B76" i="10"/>
  <c r="V76" i="10" s="1"/>
  <c r="B68" i="10"/>
  <c r="B114" i="10"/>
  <c r="B112" i="10"/>
  <c r="B155" i="10"/>
  <c r="B99" i="10"/>
  <c r="V99" i="10" s="1"/>
  <c r="B93" i="10"/>
  <c r="B85" i="10"/>
  <c r="B126" i="10"/>
  <c r="B125" i="10"/>
  <c r="B106" i="10"/>
  <c r="B150" i="10"/>
  <c r="B127" i="10"/>
  <c r="B103" i="10"/>
  <c r="B94" i="10"/>
  <c r="B86" i="10"/>
  <c r="V86" i="10" s="1"/>
  <c r="B78" i="10"/>
  <c r="B70" i="10"/>
  <c r="B62" i="10"/>
  <c r="B166" i="10"/>
  <c r="B128" i="10"/>
  <c r="B119" i="10"/>
  <c r="B95" i="10"/>
  <c r="B87" i="10"/>
  <c r="B79" i="10"/>
  <c r="V79" i="10" s="1"/>
  <c r="B71" i="10"/>
  <c r="V71" i="10" s="1"/>
  <c r="B63" i="10"/>
  <c r="B221" i="10"/>
  <c r="B118" i="10"/>
  <c r="B115" i="10"/>
  <c r="B104" i="10"/>
  <c r="B96" i="10"/>
  <c r="B88" i="10"/>
  <c r="V88" i="10" s="1"/>
  <c r="B80" i="10"/>
  <c r="V80" i="10" s="1"/>
  <c r="B109" i="10"/>
  <c r="B111" i="10"/>
  <c r="B107" i="10"/>
  <c r="B101" i="10"/>
  <c r="B97" i="10"/>
  <c r="V97" i="10" s="1"/>
  <c r="B89" i="10"/>
  <c r="B81" i="10"/>
  <c r="V81" i="10" s="1"/>
  <c r="B73" i="10"/>
  <c r="B117" i="10"/>
  <c r="B90" i="10"/>
  <c r="B82" i="10"/>
  <c r="V82" i="10" s="1"/>
  <c r="B74" i="10"/>
  <c r="AH29" i="10"/>
  <c r="AC34" i="10"/>
  <c r="K37" i="10"/>
  <c r="S42" i="10"/>
  <c r="B43" i="10"/>
  <c r="E44" i="10"/>
  <c r="W129" i="10"/>
  <c r="S50" i="10"/>
  <c r="B51" i="10"/>
  <c r="W137" i="10"/>
  <c r="S60" i="10"/>
  <c r="B160" i="10"/>
  <c r="W117" i="10"/>
  <c r="H28" i="10"/>
  <c r="V112" i="10" s="1"/>
  <c r="W113" i="10" s="1"/>
  <c r="V72" i="10"/>
  <c r="B10" i="10"/>
  <c r="B21" i="10"/>
  <c r="H27" i="10"/>
  <c r="V111" i="10" s="1"/>
  <c r="B30" i="10"/>
  <c r="W120" i="10"/>
  <c r="B57" i="10"/>
  <c r="V145" i="10"/>
  <c r="S61" i="10"/>
  <c r="Z64" i="10"/>
  <c r="W64" i="10"/>
  <c r="N39" i="10"/>
  <c r="S41" i="10"/>
  <c r="B42" i="10"/>
  <c r="W43" i="10"/>
  <c r="W128" i="10"/>
  <c r="K45" i="10"/>
  <c r="N47" i="10"/>
  <c r="O53" i="10" s="1"/>
  <c r="S49" i="10"/>
  <c r="B50" i="10"/>
  <c r="E51" i="10"/>
  <c r="W51" i="10"/>
  <c r="W136" i="10"/>
  <c r="K53" i="10"/>
  <c r="N55" i="10"/>
  <c r="S56" i="10"/>
  <c r="E63" i="10"/>
  <c r="W142" i="10"/>
  <c r="U62" i="10"/>
  <c r="B77" i="10"/>
  <c r="V77" i="10" s="1"/>
  <c r="B105" i="10"/>
  <c r="B66" i="10"/>
  <c r="V66" i="10" s="1"/>
  <c r="B69" i="10"/>
  <c r="V69" i="10" s="1"/>
  <c r="B16" i="10"/>
  <c r="W114" i="10"/>
  <c r="E56" i="10"/>
  <c r="B11" i="10"/>
  <c r="B22" i="10"/>
  <c r="S32" i="10"/>
  <c r="B33" i="10"/>
  <c r="N34" i="10"/>
  <c r="O38" i="10" s="1"/>
  <c r="B41" i="10"/>
  <c r="W127" i="10"/>
  <c r="B49" i="10"/>
  <c r="W135" i="10"/>
  <c r="B60" i="10"/>
  <c r="W62" i="10"/>
  <c r="T64" i="10"/>
  <c r="B83" i="10"/>
  <c r="B102" i="10"/>
  <c r="B5" i="10"/>
  <c r="B25" i="10"/>
  <c r="B17" i="10"/>
  <c r="W109" i="10"/>
  <c r="U55" i="10"/>
  <c r="X55" i="10" s="1"/>
  <c r="B56" i="10"/>
  <c r="W56" i="10"/>
  <c r="X56" i="10" s="1"/>
  <c r="B91" i="10"/>
  <c r="W141" i="10"/>
  <c r="W148" i="10"/>
  <c r="U59" i="9"/>
  <c r="U46" i="9"/>
  <c r="AC36" i="9"/>
  <c r="AA37" i="9"/>
  <c r="AD37" i="9" s="1"/>
  <c r="Z46" i="9"/>
  <c r="AA46" i="9" s="1"/>
  <c r="U41" i="9"/>
  <c r="X41" i="9" s="1"/>
  <c r="U54" i="9"/>
  <c r="X54" i="9" s="1"/>
  <c r="U45" i="9"/>
  <c r="X45" i="9" s="1"/>
  <c r="Z64" i="9"/>
  <c r="AC63" i="9" s="1"/>
  <c r="AC44" i="9"/>
  <c r="AA45" i="9"/>
  <c r="AD45" i="9" s="1"/>
  <c r="Z52" i="9"/>
  <c r="AA52" i="9" s="1"/>
  <c r="Z57" i="9"/>
  <c r="AA57" i="9" s="1"/>
  <c r="Z61" i="9"/>
  <c r="AA61" i="9" s="1"/>
  <c r="Z38" i="9"/>
  <c r="AA38" i="9" s="1"/>
  <c r="Z63" i="9"/>
  <c r="AC62" i="9" s="1"/>
  <c r="Z47" i="9"/>
  <c r="AA47" i="9" s="1"/>
  <c r="U42" i="9"/>
  <c r="U49" i="9"/>
  <c r="X49" i="9" s="1"/>
  <c r="Z42" i="9"/>
  <c r="AC41" i="9" s="1"/>
  <c r="U56" i="9"/>
  <c r="X56" i="9" s="1"/>
  <c r="U44" i="9"/>
  <c r="X44" i="9" s="1"/>
  <c r="Z39" i="9"/>
  <c r="AA39" i="9" s="1"/>
  <c r="S61" i="9"/>
  <c r="S63" i="9"/>
  <c r="S39" i="9"/>
  <c r="S62" i="9"/>
  <c r="S47" i="9"/>
  <c r="S42" i="9"/>
  <c r="W122" i="9"/>
  <c r="S54" i="9"/>
  <c r="S49" i="9"/>
  <c r="S41" i="9"/>
  <c r="S38" i="9"/>
  <c r="S58" i="9"/>
  <c r="S48" i="9"/>
  <c r="W131" i="9"/>
  <c r="W123" i="9"/>
  <c r="S40" i="9"/>
  <c r="AA32" i="9"/>
  <c r="AC31" i="9"/>
  <c r="AE31" i="9" s="1"/>
  <c r="AA36" i="9"/>
  <c r="AC35" i="9"/>
  <c r="O47" i="9"/>
  <c r="AC43" i="9"/>
  <c r="AA44" i="9"/>
  <c r="T60" i="9"/>
  <c r="U58" i="9"/>
  <c r="U60" i="9"/>
  <c r="X60" i="9" s="1"/>
  <c r="T62" i="9"/>
  <c r="T63" i="9"/>
  <c r="AA34" i="9"/>
  <c r="AC33" i="9"/>
  <c r="W116" i="9"/>
  <c r="T43" i="9"/>
  <c r="W121" i="9"/>
  <c r="U43" i="9"/>
  <c r="X43" i="9" s="1"/>
  <c r="U35" i="9"/>
  <c r="T45" i="9"/>
  <c r="AC57" i="9"/>
  <c r="AA58" i="9"/>
  <c r="W103" i="9"/>
  <c r="W108" i="9"/>
  <c r="AC32" i="9"/>
  <c r="AE32" i="9" s="1"/>
  <c r="AA33" i="9"/>
  <c r="AC34" i="9"/>
  <c r="AA35" i="9"/>
  <c r="T50" i="9"/>
  <c r="T37" i="9"/>
  <c r="T52" i="9"/>
  <c r="T53" i="9"/>
  <c r="AA62" i="9"/>
  <c r="AC61" i="9"/>
  <c r="U64" i="9"/>
  <c r="X64" i="9" s="1"/>
  <c r="AH26" i="9"/>
  <c r="X37" i="9"/>
  <c r="U52" i="9"/>
  <c r="T57" i="9"/>
  <c r="B10" i="9"/>
  <c r="B21" i="9"/>
  <c r="AG24" i="9"/>
  <c r="AH24" i="9" s="1"/>
  <c r="W111" i="9"/>
  <c r="B30" i="9"/>
  <c r="W120" i="9"/>
  <c r="K52" i="9"/>
  <c r="B64" i="9"/>
  <c r="B73" i="9"/>
  <c r="B91" i="9"/>
  <c r="B5" i="9"/>
  <c r="H10" i="9"/>
  <c r="B16" i="9"/>
  <c r="H21" i="9"/>
  <c r="V105" i="9" s="1"/>
  <c r="B25" i="9"/>
  <c r="H30" i="9"/>
  <c r="V114" i="9" s="1"/>
  <c r="W35" i="9"/>
  <c r="W50" i="9"/>
  <c r="AA51" i="9"/>
  <c r="N57" i="9"/>
  <c r="W59" i="9"/>
  <c r="B63" i="9"/>
  <c r="U63" i="9"/>
  <c r="B11" i="9"/>
  <c r="H16" i="9"/>
  <c r="B22" i="9"/>
  <c r="B33" i="9"/>
  <c r="N34" i="9"/>
  <c r="N37" i="9"/>
  <c r="N38" i="9"/>
  <c r="O44" i="9" s="1"/>
  <c r="B41" i="9"/>
  <c r="W42" i="9"/>
  <c r="W127" i="9"/>
  <c r="K44" i="9"/>
  <c r="N46" i="9"/>
  <c r="O50" i="9" s="1"/>
  <c r="B49" i="9"/>
  <c r="E50" i="9"/>
  <c r="U53" i="9"/>
  <c r="X53" i="9" s="1"/>
  <c r="B54" i="9"/>
  <c r="E59" i="9"/>
  <c r="K60" i="9"/>
  <c r="N61" i="9"/>
  <c r="B129" i="9"/>
  <c r="W135" i="9"/>
  <c r="H5" i="9"/>
  <c r="B17" i="9"/>
  <c r="H25" i="9"/>
  <c r="V109" i="9" s="1"/>
  <c r="B28" i="9"/>
  <c r="AG30" i="9"/>
  <c r="AH30" i="9" s="1"/>
  <c r="R39" i="9"/>
  <c r="U39" i="9" s="1"/>
  <c r="Z43" i="9"/>
  <c r="R47" i="9"/>
  <c r="U47" i="9" s="1"/>
  <c r="N52" i="9"/>
  <c r="S53" i="9"/>
  <c r="Z55" i="9"/>
  <c r="W63" i="9"/>
  <c r="W148" i="9"/>
  <c r="B74" i="9"/>
  <c r="B75" i="9"/>
  <c r="B90" i="9"/>
  <c r="W128" i="9"/>
  <c r="B6" i="9"/>
  <c r="W106" i="9"/>
  <c r="W117" i="9"/>
  <c r="S34" i="9"/>
  <c r="B35" i="9"/>
  <c r="AG38" i="9"/>
  <c r="AH38" i="9" s="1"/>
  <c r="B40" i="9"/>
  <c r="W126" i="9"/>
  <c r="AG46" i="9"/>
  <c r="AH46" i="9" s="1"/>
  <c r="B48" i="9"/>
  <c r="W134" i="9"/>
  <c r="Z50" i="9"/>
  <c r="B58" i="9"/>
  <c r="W143" i="9"/>
  <c r="Z59" i="9"/>
  <c r="B66" i="9"/>
  <c r="B144" i="9"/>
  <c r="B12" i="9"/>
  <c r="H17" i="9"/>
  <c r="V101" i="9" s="1"/>
  <c r="H28" i="9"/>
  <c r="V112" i="9" s="1"/>
  <c r="B31" i="9"/>
  <c r="T39" i="9"/>
  <c r="T47" i="9"/>
  <c r="E54" i="9"/>
  <c r="K56" i="9"/>
  <c r="W138" i="9"/>
  <c r="Z54" i="9"/>
  <c r="N56" i="9"/>
  <c r="S57" i="9"/>
  <c r="W58" i="9"/>
  <c r="R61" i="9"/>
  <c r="U61" i="9" s="1"/>
  <c r="X61" i="9" s="1"/>
  <c r="B62" i="9"/>
  <c r="W62" i="9"/>
  <c r="B18" i="9"/>
  <c r="AH22" i="9"/>
  <c r="AH25" i="9"/>
  <c r="W32" i="9"/>
  <c r="X32" i="9" s="1"/>
  <c r="W119" i="9"/>
  <c r="S36" i="9"/>
  <c r="B37" i="9"/>
  <c r="B39" i="9"/>
  <c r="W125" i="9"/>
  <c r="AG45" i="9"/>
  <c r="AH45" i="9" s="1"/>
  <c r="S46" i="9"/>
  <c r="B47" i="9"/>
  <c r="W133" i="9"/>
  <c r="N51" i="9"/>
  <c r="O54" i="9" s="1"/>
  <c r="AC55" i="9"/>
  <c r="B50" i="9"/>
  <c r="B7" i="9"/>
  <c r="B23" i="9"/>
  <c r="B26" i="9"/>
  <c r="B83" i="9"/>
  <c r="B99" i="9"/>
  <c r="B118" i="9"/>
  <c r="B137" i="9"/>
  <c r="B13" i="9"/>
  <c r="W107" i="9"/>
  <c r="W34" i="9"/>
  <c r="X34" i="9" s="1"/>
  <c r="E37" i="9"/>
  <c r="S37" i="9"/>
  <c r="B38" i="9"/>
  <c r="W39" i="9"/>
  <c r="W124" i="9"/>
  <c r="AA41" i="9"/>
  <c r="N43" i="9"/>
  <c r="O49" i="9" s="1"/>
  <c r="AG44" i="9"/>
  <c r="AH44" i="9" s="1"/>
  <c r="S45" i="9"/>
  <c r="B46" i="9"/>
  <c r="W47" i="9"/>
  <c r="W132" i="9"/>
  <c r="N55" i="9"/>
  <c r="O61" i="9" s="1"/>
  <c r="B57" i="9"/>
  <c r="W142" i="9"/>
  <c r="N64" i="9"/>
  <c r="W140" i="9"/>
  <c r="V144" i="9"/>
  <c r="W145" i="9" s="1"/>
  <c r="S60" i="9"/>
  <c r="B2" i="9"/>
  <c r="B19" i="9"/>
  <c r="W110" i="9"/>
  <c r="B29" i="9"/>
  <c r="B32" i="9"/>
  <c r="AG33" i="9"/>
  <c r="AH33" i="9" s="1"/>
  <c r="S51" i="9"/>
  <c r="B52" i="9"/>
  <c r="S56" i="9"/>
  <c r="K64" i="9"/>
  <c r="B104" i="9"/>
  <c r="B114" i="9"/>
  <c r="B8" i="9"/>
  <c r="W36" i="9"/>
  <c r="X36" i="9" s="1"/>
  <c r="W38" i="9"/>
  <c r="X38" i="9" s="1"/>
  <c r="AA40" i="9"/>
  <c r="N42" i="9"/>
  <c r="O48" i="9" s="1"/>
  <c r="S44" i="9"/>
  <c r="B45" i="9"/>
  <c r="W46" i="9"/>
  <c r="AA48" i="9"/>
  <c r="AG50" i="9"/>
  <c r="AH50" i="9" s="1"/>
  <c r="W52" i="9"/>
  <c r="N59" i="9"/>
  <c r="B65" i="9"/>
  <c r="B109" i="9"/>
  <c r="W146" i="9"/>
  <c r="B3" i="9"/>
  <c r="B14" i="9"/>
  <c r="B24" i="9"/>
  <c r="S33" i="9"/>
  <c r="B34" i="9"/>
  <c r="N35" i="9"/>
  <c r="AG35" i="9"/>
  <c r="AH35" i="9" s="1"/>
  <c r="E52" i="9"/>
  <c r="B67" i="9"/>
  <c r="B71" i="9"/>
  <c r="B82" i="9"/>
  <c r="B98" i="9"/>
  <c r="B20" i="9"/>
  <c r="K39" i="9"/>
  <c r="S43" i="9"/>
  <c r="B44" i="9"/>
  <c r="W130" i="9"/>
  <c r="R50" i="9"/>
  <c r="U50" i="9" s="1"/>
  <c r="B51" i="9"/>
  <c r="S55" i="9"/>
  <c r="B56" i="9"/>
  <c r="W141" i="9"/>
  <c r="B60" i="9"/>
  <c r="S64" i="9"/>
  <c r="B9" i="9"/>
  <c r="B27" i="9"/>
  <c r="S35" i="9"/>
  <c r="B36" i="9"/>
  <c r="S50" i="9"/>
  <c r="V136" i="9"/>
  <c r="S52" i="9"/>
  <c r="E62" i="9"/>
  <c r="N58" i="9"/>
  <c r="S59" i="9"/>
  <c r="B4" i="9"/>
  <c r="H20" i="9"/>
  <c r="V104" i="9" s="1"/>
  <c r="B379" i="9"/>
  <c r="B371" i="9"/>
  <c r="B363" i="9"/>
  <c r="B355" i="9"/>
  <c r="B347" i="9"/>
  <c r="B339" i="9"/>
  <c r="B380" i="9"/>
  <c r="B372" i="9"/>
  <c r="B364" i="9"/>
  <c r="B356" i="9"/>
  <c r="B348" i="9"/>
  <c r="B340" i="9"/>
  <c r="B381" i="9"/>
  <c r="B373" i="9"/>
  <c r="B365" i="9"/>
  <c r="B357" i="9"/>
  <c r="B349" i="9"/>
  <c r="B341" i="9"/>
  <c r="B333" i="9"/>
  <c r="B382" i="9"/>
  <c r="B374" i="9"/>
  <c r="B366" i="9"/>
  <c r="B358" i="9"/>
  <c r="B350" i="9"/>
  <c r="B342" i="9"/>
  <c r="B383" i="9"/>
  <c r="B375" i="9"/>
  <c r="B367" i="9"/>
  <c r="B359" i="9"/>
  <c r="B351" i="9"/>
  <c r="B343" i="9"/>
  <c r="B384" i="9"/>
  <c r="B376" i="9"/>
  <c r="B368" i="9"/>
  <c r="B360" i="9"/>
  <c r="B352" i="9"/>
  <c r="B344" i="9"/>
  <c r="B336" i="9"/>
  <c r="B385" i="9"/>
  <c r="B377" i="9"/>
  <c r="B369" i="9"/>
  <c r="B361" i="9"/>
  <c r="B353" i="9"/>
  <c r="B345" i="9"/>
  <c r="B337" i="9"/>
  <c r="B319" i="9"/>
  <c r="B311" i="9"/>
  <c r="B303" i="9"/>
  <c r="B338" i="9"/>
  <c r="B331" i="9"/>
  <c r="B322" i="9"/>
  <c r="B329" i="9"/>
  <c r="B312" i="9"/>
  <c r="B304" i="9"/>
  <c r="B296" i="9"/>
  <c r="B288" i="9"/>
  <c r="B346" i="9"/>
  <c r="B327" i="9"/>
  <c r="B325" i="9"/>
  <c r="B313" i="9"/>
  <c r="B305" i="9"/>
  <c r="B297" i="9"/>
  <c r="B289" i="9"/>
  <c r="B354" i="9"/>
  <c r="B320" i="9"/>
  <c r="B314" i="9"/>
  <c r="B306" i="9"/>
  <c r="B298" i="9"/>
  <c r="B362" i="9"/>
  <c r="B323" i="9"/>
  <c r="B332" i="9"/>
  <c r="B315" i="9"/>
  <c r="B307" i="9"/>
  <c r="B370" i="9"/>
  <c r="B330" i="9"/>
  <c r="B335" i="9"/>
  <c r="B321" i="9"/>
  <c r="B316" i="9"/>
  <c r="B308" i="9"/>
  <c r="B334" i="9"/>
  <c r="B287" i="9"/>
  <c r="B279" i="9"/>
  <c r="B271" i="9"/>
  <c r="B263" i="9"/>
  <c r="B317" i="9"/>
  <c r="B290" i="9"/>
  <c r="B378" i="9"/>
  <c r="B295" i="9"/>
  <c r="B293" i="9"/>
  <c r="B281" i="9"/>
  <c r="B273" i="9"/>
  <c r="B265" i="9"/>
  <c r="B257" i="9"/>
  <c r="B318" i="9"/>
  <c r="B326" i="9"/>
  <c r="B282" i="9"/>
  <c r="B274" i="9"/>
  <c r="B266" i="9"/>
  <c r="B258" i="9"/>
  <c r="B291" i="9"/>
  <c r="B302" i="9"/>
  <c r="B301" i="9"/>
  <c r="B283" i="9"/>
  <c r="B275" i="9"/>
  <c r="B267" i="9"/>
  <c r="B309" i="9"/>
  <c r="B300" i="9"/>
  <c r="B284" i="9"/>
  <c r="B276" i="9"/>
  <c r="B268" i="9"/>
  <c r="B324" i="9"/>
  <c r="B294" i="9"/>
  <c r="B261" i="9"/>
  <c r="B255" i="9"/>
  <c r="B248" i="9"/>
  <c r="B240" i="9"/>
  <c r="B232" i="9"/>
  <c r="B224" i="9"/>
  <c r="B310" i="9"/>
  <c r="B253" i="9"/>
  <c r="B249" i="9"/>
  <c r="B241" i="9"/>
  <c r="B233" i="9"/>
  <c r="B285" i="9"/>
  <c r="B280" i="9"/>
  <c r="B260" i="9"/>
  <c r="B269" i="9"/>
  <c r="B242" i="9"/>
  <c r="B234" i="9"/>
  <c r="B226" i="9"/>
  <c r="B292" i="9"/>
  <c r="B250" i="9"/>
  <c r="B243" i="9"/>
  <c r="B235" i="9"/>
  <c r="B227" i="9"/>
  <c r="B219" i="9"/>
  <c r="B286" i="9"/>
  <c r="B270" i="9"/>
  <c r="B259" i="9"/>
  <c r="B254" i="9"/>
  <c r="B251" i="9"/>
  <c r="B244" i="9"/>
  <c r="B236" i="9"/>
  <c r="B277" i="9"/>
  <c r="B256" i="9"/>
  <c r="B245" i="9"/>
  <c r="B237" i="9"/>
  <c r="B328" i="9"/>
  <c r="B299" i="9"/>
  <c r="B278" i="9"/>
  <c r="B246" i="9"/>
  <c r="B239" i="9"/>
  <c r="B231" i="9"/>
  <c r="B223" i="9"/>
  <c r="B212" i="9"/>
  <c r="B204" i="9"/>
  <c r="B196" i="9"/>
  <c r="B188" i="9"/>
  <c r="B230" i="9"/>
  <c r="B221" i="9"/>
  <c r="B218" i="9"/>
  <c r="B213" i="9"/>
  <c r="B205" i="9"/>
  <c r="B272" i="9"/>
  <c r="B247" i="9"/>
  <c r="B229" i="9"/>
  <c r="B214" i="9"/>
  <c r="B206" i="9"/>
  <c r="B198" i="9"/>
  <c r="B190" i="9"/>
  <c r="B215" i="9"/>
  <c r="B207" i="9"/>
  <c r="B199" i="9"/>
  <c r="B191" i="9"/>
  <c r="B264" i="9"/>
  <c r="B262" i="9"/>
  <c r="B208" i="9"/>
  <c r="B228" i="9"/>
  <c r="B216" i="9"/>
  <c r="B220" i="9"/>
  <c r="B186" i="9"/>
  <c r="B203" i="9"/>
  <c r="B197" i="9"/>
  <c r="B180" i="9"/>
  <c r="B172" i="9"/>
  <c r="B164" i="9"/>
  <c r="B156" i="9"/>
  <c r="B194" i="9"/>
  <c r="B184" i="9"/>
  <c r="B209" i="9"/>
  <c r="B202" i="9"/>
  <c r="B201" i="9"/>
  <c r="B181" i="9"/>
  <c r="B173" i="9"/>
  <c r="B165" i="9"/>
  <c r="B200" i="9"/>
  <c r="B210" i="9"/>
  <c r="B174" i="9"/>
  <c r="B166" i="9"/>
  <c r="B158" i="9"/>
  <c r="B182" i="9"/>
  <c r="B217" i="9"/>
  <c r="B211" i="9"/>
  <c r="B193" i="9"/>
  <c r="B175" i="9"/>
  <c r="B167" i="9"/>
  <c r="B252" i="9"/>
  <c r="B238" i="9"/>
  <c r="B187" i="9"/>
  <c r="B185" i="9"/>
  <c r="B176" i="9"/>
  <c r="B168" i="9"/>
  <c r="B225" i="9"/>
  <c r="B177" i="9"/>
  <c r="B169" i="9"/>
  <c r="B192" i="9"/>
  <c r="B183" i="9"/>
  <c r="B222" i="9"/>
  <c r="B171" i="9"/>
  <c r="B160" i="9"/>
  <c r="B146" i="9"/>
  <c r="B138" i="9"/>
  <c r="B130" i="9"/>
  <c r="B122" i="9"/>
  <c r="B179" i="9"/>
  <c r="B151" i="9"/>
  <c r="B154" i="9"/>
  <c r="B147" i="9"/>
  <c r="B139" i="9"/>
  <c r="B131" i="9"/>
  <c r="B123" i="9"/>
  <c r="B189" i="9"/>
  <c r="B148" i="9"/>
  <c r="B140" i="9"/>
  <c r="B132" i="9"/>
  <c r="B124" i="9"/>
  <c r="B116" i="9"/>
  <c r="B163" i="9"/>
  <c r="B152" i="9"/>
  <c r="B195" i="9"/>
  <c r="B141" i="9"/>
  <c r="B133" i="9"/>
  <c r="B125" i="9"/>
  <c r="B149" i="9"/>
  <c r="B162" i="9"/>
  <c r="B142" i="9"/>
  <c r="B134" i="9"/>
  <c r="B126" i="9"/>
  <c r="B159" i="9"/>
  <c r="B157" i="9"/>
  <c r="B161" i="9"/>
  <c r="B155" i="9"/>
  <c r="B143" i="9"/>
  <c r="B135" i="9"/>
  <c r="B127" i="9"/>
  <c r="B170" i="9"/>
  <c r="B150" i="9"/>
  <c r="B145" i="9"/>
  <c r="B110" i="9"/>
  <c r="B105" i="9"/>
  <c r="B100" i="9"/>
  <c r="V73" i="9" s="1"/>
  <c r="B92" i="9"/>
  <c r="B84" i="9"/>
  <c r="B76" i="9"/>
  <c r="B68" i="9"/>
  <c r="B115" i="9"/>
  <c r="B93" i="9"/>
  <c r="B85" i="9"/>
  <c r="B77" i="9"/>
  <c r="B69" i="9"/>
  <c r="B61" i="9"/>
  <c r="B53" i="9"/>
  <c r="B117" i="9"/>
  <c r="B106" i="9"/>
  <c r="B101" i="9"/>
  <c r="B111" i="9"/>
  <c r="B94" i="9"/>
  <c r="B86" i="9"/>
  <c r="B78" i="9"/>
  <c r="B70" i="9"/>
  <c r="B120" i="9"/>
  <c r="B121" i="9"/>
  <c r="B107" i="9"/>
  <c r="B102" i="9"/>
  <c r="B95" i="9"/>
  <c r="B87" i="9"/>
  <c r="B79" i="9"/>
  <c r="B153" i="9"/>
  <c r="B128" i="9"/>
  <c r="B119" i="9"/>
  <c r="B112" i="9"/>
  <c r="B96" i="9"/>
  <c r="B88" i="9"/>
  <c r="B80" i="9"/>
  <c r="B72" i="9"/>
  <c r="B136" i="9"/>
  <c r="B108" i="9"/>
  <c r="B113" i="9"/>
  <c r="B103" i="9"/>
  <c r="B97" i="9"/>
  <c r="B89" i="9"/>
  <c r="B81" i="9"/>
  <c r="K37" i="9"/>
  <c r="B43" i="9"/>
  <c r="W129" i="9"/>
  <c r="B55" i="9"/>
  <c r="W139" i="9"/>
  <c r="W147" i="9"/>
  <c r="U62" i="8"/>
  <c r="X62" i="8" s="1"/>
  <c r="Z52" i="8"/>
  <c r="AC51" i="8" s="1"/>
  <c r="Z57" i="8"/>
  <c r="AC56" i="8" s="1"/>
  <c r="U48" i="8"/>
  <c r="U41" i="8"/>
  <c r="X41" i="8" s="1"/>
  <c r="Z41" i="8"/>
  <c r="AA41" i="8" s="1"/>
  <c r="U54" i="8"/>
  <c r="U58" i="8"/>
  <c r="X58" i="8" s="1"/>
  <c r="Z49" i="8"/>
  <c r="AC48" i="8" s="1"/>
  <c r="AA51" i="8"/>
  <c r="AD51" i="8" s="1"/>
  <c r="AA38" i="8"/>
  <c r="AD38" i="8" s="1"/>
  <c r="AC37" i="8"/>
  <c r="U40" i="8"/>
  <c r="X40" i="8" s="1"/>
  <c r="Z60" i="8"/>
  <c r="AC59" i="8" s="1"/>
  <c r="U39" i="8"/>
  <c r="X39" i="8" s="1"/>
  <c r="U46" i="8"/>
  <c r="X46" i="8" s="1"/>
  <c r="Z64" i="8"/>
  <c r="AC44" i="8"/>
  <c r="Z46" i="8"/>
  <c r="AA46" i="8" s="1"/>
  <c r="U61" i="8"/>
  <c r="X61" i="8" s="1"/>
  <c r="U38" i="8"/>
  <c r="X38" i="8" s="1"/>
  <c r="W147" i="8"/>
  <c r="S38" i="8"/>
  <c r="S45" i="8"/>
  <c r="S37" i="8"/>
  <c r="S58" i="8"/>
  <c r="S55" i="8"/>
  <c r="S57" i="8"/>
  <c r="S50" i="8"/>
  <c r="S63" i="8"/>
  <c r="S42" i="8"/>
  <c r="S39" i="8"/>
  <c r="S49" i="8"/>
  <c r="W124" i="8"/>
  <c r="T37" i="8"/>
  <c r="AA53" i="8"/>
  <c r="AC52" i="8"/>
  <c r="O46" i="8"/>
  <c r="AD43" i="8"/>
  <c r="T36" i="8"/>
  <c r="T48" i="8"/>
  <c r="T47" i="8"/>
  <c r="T40" i="8"/>
  <c r="T39" i="8"/>
  <c r="AD45" i="8"/>
  <c r="T44" i="8"/>
  <c r="T45" i="8"/>
  <c r="T52" i="8"/>
  <c r="T53" i="8"/>
  <c r="O38" i="8"/>
  <c r="T56" i="8"/>
  <c r="AC43" i="8"/>
  <c r="AA44" i="8"/>
  <c r="AB45" i="8" s="1"/>
  <c r="T38" i="8"/>
  <c r="AA42" i="8"/>
  <c r="AC41" i="8"/>
  <c r="W52" i="8"/>
  <c r="H21" i="8"/>
  <c r="V105" i="8" s="1"/>
  <c r="B31" i="8"/>
  <c r="W32" i="8"/>
  <c r="R33" i="8"/>
  <c r="U33" i="8" s="1"/>
  <c r="X33" i="8" s="1"/>
  <c r="S41" i="8"/>
  <c r="AC42" i="8"/>
  <c r="T43" i="8"/>
  <c r="K50" i="8"/>
  <c r="K46" i="8"/>
  <c r="U47" i="8"/>
  <c r="X47" i="8" s="1"/>
  <c r="W132" i="8"/>
  <c r="W134" i="8"/>
  <c r="B51" i="8"/>
  <c r="W53" i="8"/>
  <c r="U56" i="8"/>
  <c r="N57" i="8"/>
  <c r="O61" i="8" s="1"/>
  <c r="B10" i="8"/>
  <c r="H15" i="8"/>
  <c r="B22" i="8"/>
  <c r="W112" i="8"/>
  <c r="AG38" i="8"/>
  <c r="AH38" i="8" s="1"/>
  <c r="Z39" i="8"/>
  <c r="W126" i="8"/>
  <c r="K44" i="8"/>
  <c r="W45" i="8"/>
  <c r="S47" i="8"/>
  <c r="U49" i="8"/>
  <c r="E57" i="8"/>
  <c r="V145" i="8"/>
  <c r="S61" i="8"/>
  <c r="S62" i="8"/>
  <c r="B107" i="8"/>
  <c r="H3" i="8"/>
  <c r="H4" i="8"/>
  <c r="B16" i="8"/>
  <c r="Z32" i="8"/>
  <c r="Z35" i="8"/>
  <c r="AA37" i="8"/>
  <c r="E51" i="8"/>
  <c r="U55" i="8"/>
  <c r="Z59" i="8"/>
  <c r="W59" i="8"/>
  <c r="X59" i="8" s="1"/>
  <c r="W106" i="8"/>
  <c r="AG25" i="8"/>
  <c r="AH25" i="8" s="1"/>
  <c r="E45" i="8"/>
  <c r="B41" i="8"/>
  <c r="B45" i="8"/>
  <c r="AG46" i="8"/>
  <c r="AH46" i="8" s="1"/>
  <c r="AG48" i="8"/>
  <c r="AH48" i="8" s="1"/>
  <c r="U57" i="8"/>
  <c r="L65" i="8" a="1"/>
  <c r="L65" i="8" s="1"/>
  <c r="T64" i="8"/>
  <c r="N34" i="8"/>
  <c r="B35" i="8"/>
  <c r="AC35" i="8"/>
  <c r="B43" i="8"/>
  <c r="N50" i="8"/>
  <c r="N51" i="8"/>
  <c r="O54" i="8" s="1"/>
  <c r="T58" i="8"/>
  <c r="AA48" i="8"/>
  <c r="AH22" i="8"/>
  <c r="B26" i="8"/>
  <c r="B29" i="8"/>
  <c r="R31" i="8"/>
  <c r="U32" i="8" s="1"/>
  <c r="X32" i="8" s="1"/>
  <c r="W116" i="8"/>
  <c r="AA36" i="8"/>
  <c r="E53" i="8"/>
  <c r="B49" i="8"/>
  <c r="W49" i="8"/>
  <c r="R50" i="8"/>
  <c r="E58" i="8"/>
  <c r="AA54" i="8"/>
  <c r="AB55" i="8" s="1"/>
  <c r="Z56" i="8"/>
  <c r="W56" i="8"/>
  <c r="E60" i="8"/>
  <c r="B6" i="8"/>
  <c r="H11" i="8"/>
  <c r="B23" i="8"/>
  <c r="Z33" i="8"/>
  <c r="S34" i="8"/>
  <c r="W123" i="8"/>
  <c r="E43" i="8"/>
  <c r="R44" i="8"/>
  <c r="V129" i="8"/>
  <c r="W130" i="8" s="1"/>
  <c r="S46" i="8"/>
  <c r="E55" i="8"/>
  <c r="K51" i="8"/>
  <c r="B12" i="8"/>
  <c r="B18" i="8"/>
  <c r="W107" i="8"/>
  <c r="H26" i="8"/>
  <c r="V110" i="8" s="1"/>
  <c r="B36" i="8"/>
  <c r="N37" i="8"/>
  <c r="O42" i="8" s="1"/>
  <c r="S40" i="8"/>
  <c r="R42" i="8"/>
  <c r="S44" i="8"/>
  <c r="AC54" i="8"/>
  <c r="AG23" i="8"/>
  <c r="AH23" i="8" s="1"/>
  <c r="K47" i="8"/>
  <c r="V127" i="8"/>
  <c r="W128" i="8" s="1"/>
  <c r="S43" i="8"/>
  <c r="W131" i="8"/>
  <c r="V136" i="8"/>
  <c r="S52" i="8"/>
  <c r="V137" i="8"/>
  <c r="W138" i="8" s="1"/>
  <c r="S53" i="8"/>
  <c r="S54" i="8"/>
  <c r="AC60" i="8"/>
  <c r="AA61" i="8"/>
  <c r="O55" i="8"/>
  <c r="E54" i="8"/>
  <c r="B7" i="8"/>
  <c r="H12" i="8"/>
  <c r="H18" i="8"/>
  <c r="V102" i="8" s="1"/>
  <c r="B27" i="8"/>
  <c r="AH29" i="8"/>
  <c r="B33" i="8"/>
  <c r="V120" i="8"/>
  <c r="S36" i="8"/>
  <c r="W44" i="8"/>
  <c r="S48" i="8"/>
  <c r="W50" i="8"/>
  <c r="K58" i="8"/>
  <c r="K59" i="8"/>
  <c r="T60" i="8"/>
  <c r="E42" i="8"/>
  <c r="B13" i="8"/>
  <c r="B19" i="8"/>
  <c r="B30" i="8"/>
  <c r="R35" i="8"/>
  <c r="U35" i="8" s="1"/>
  <c r="X35" i="8" s="1"/>
  <c r="N35" i="8"/>
  <c r="K42" i="8"/>
  <c r="K55" i="8"/>
  <c r="K53" i="8"/>
  <c r="K60" i="8"/>
  <c r="B59" i="8"/>
  <c r="U60" i="8"/>
  <c r="R63" i="8"/>
  <c r="U63" i="8" s="1"/>
  <c r="N63" i="8"/>
  <c r="B2" i="8"/>
  <c r="H7" i="8"/>
  <c r="H24" i="8"/>
  <c r="V108" i="8" s="1"/>
  <c r="W109" i="8" s="1"/>
  <c r="AG50" i="8"/>
  <c r="AH50" i="8" s="1"/>
  <c r="H29" i="8"/>
  <c r="V113" i="8" s="1"/>
  <c r="V117" i="8"/>
  <c r="S33" i="8"/>
  <c r="S35" i="8"/>
  <c r="AG41" i="8"/>
  <c r="AH41" i="8" s="1"/>
  <c r="B46" i="8"/>
  <c r="K49" i="8"/>
  <c r="E61" i="8"/>
  <c r="E63" i="8"/>
  <c r="B8" i="8"/>
  <c r="H13" i="8"/>
  <c r="H19" i="8"/>
  <c r="V103" i="8" s="1"/>
  <c r="W104" i="8" s="1"/>
  <c r="B379" i="8"/>
  <c r="B371" i="8"/>
  <c r="B363" i="8"/>
  <c r="B355" i="8"/>
  <c r="B380" i="8"/>
  <c r="B372" i="8"/>
  <c r="B381" i="8"/>
  <c r="B373" i="8"/>
  <c r="B365" i="8"/>
  <c r="B357" i="8"/>
  <c r="B349" i="8"/>
  <c r="B341" i="8"/>
  <c r="B333" i="8"/>
  <c r="B382" i="8"/>
  <c r="B374" i="8"/>
  <c r="B366" i="8"/>
  <c r="B358" i="8"/>
  <c r="B350" i="8"/>
  <c r="B342" i="8"/>
  <c r="B383" i="8"/>
  <c r="B375" i="8"/>
  <c r="B367" i="8"/>
  <c r="B359" i="8"/>
  <c r="B351" i="8"/>
  <c r="B343" i="8"/>
  <c r="B335" i="8"/>
  <c r="B384" i="8"/>
  <c r="B376" i="8"/>
  <c r="B368" i="8"/>
  <c r="B360" i="8"/>
  <c r="B352" i="8"/>
  <c r="B344" i="8"/>
  <c r="B336" i="8"/>
  <c r="B385" i="8"/>
  <c r="B377" i="8"/>
  <c r="B369" i="8"/>
  <c r="B361" i="8"/>
  <c r="B353" i="8"/>
  <c r="B345" i="8"/>
  <c r="B337" i="8"/>
  <c r="B346" i="8"/>
  <c r="B316" i="8"/>
  <c r="B308" i="8"/>
  <c r="B300" i="8"/>
  <c r="B292" i="8"/>
  <c r="B378" i="8"/>
  <c r="B340" i="8"/>
  <c r="B332" i="8"/>
  <c r="B347" i="8"/>
  <c r="B317" i="8"/>
  <c r="B309" i="8"/>
  <c r="B301" i="8"/>
  <c r="B370" i="8"/>
  <c r="B327" i="8"/>
  <c r="B322" i="8"/>
  <c r="B318" i="8"/>
  <c r="B310" i="8"/>
  <c r="B364" i="8"/>
  <c r="B348" i="8"/>
  <c r="B331" i="8"/>
  <c r="B329" i="8"/>
  <c r="B325" i="8"/>
  <c r="B356" i="8"/>
  <c r="B319" i="8"/>
  <c r="B311" i="8"/>
  <c r="B303" i="8"/>
  <c r="B323" i="8"/>
  <c r="B312" i="8"/>
  <c r="B304" i="8"/>
  <c r="B334" i="8"/>
  <c r="B313" i="8"/>
  <c r="B320" i="8"/>
  <c r="B338" i="8"/>
  <c r="B326" i="8"/>
  <c r="B314" i="8"/>
  <c r="B306" i="8"/>
  <c r="B330" i="8"/>
  <c r="B328" i="8"/>
  <c r="B324" i="8"/>
  <c r="B362" i="8"/>
  <c r="B354" i="8"/>
  <c r="B339" i="8"/>
  <c r="B287" i="8"/>
  <c r="B280" i="8"/>
  <c r="B272" i="8"/>
  <c r="B264" i="8"/>
  <c r="B298" i="8"/>
  <c r="B307" i="8"/>
  <c r="B302" i="8"/>
  <c r="B295" i="8"/>
  <c r="B281" i="8"/>
  <c r="B273" i="8"/>
  <c r="B288" i="8"/>
  <c r="B315" i="8"/>
  <c r="B282" i="8"/>
  <c r="B274" i="8"/>
  <c r="B266" i="8"/>
  <c r="B258" i="8"/>
  <c r="B296" i="8"/>
  <c r="B283" i="8"/>
  <c r="B275" i="8"/>
  <c r="B267" i="8"/>
  <c r="B259" i="8"/>
  <c r="B289" i="8"/>
  <c r="B299" i="8"/>
  <c r="B284" i="8"/>
  <c r="B276" i="8"/>
  <c r="B293" i="8"/>
  <c r="B285" i="8"/>
  <c r="B277" i="8"/>
  <c r="B297" i="8"/>
  <c r="B290" i="8"/>
  <c r="B294" i="8"/>
  <c r="B321" i="8"/>
  <c r="B305" i="8"/>
  <c r="B252" i="8"/>
  <c r="B244" i="8"/>
  <c r="B236" i="8"/>
  <c r="B228" i="8"/>
  <c r="B220" i="8"/>
  <c r="B263" i="8"/>
  <c r="B253" i="8"/>
  <c r="B245" i="8"/>
  <c r="B237" i="8"/>
  <c r="B229" i="8"/>
  <c r="B270" i="8"/>
  <c r="B260" i="8"/>
  <c r="B254" i="8"/>
  <c r="B246" i="8"/>
  <c r="B238" i="8"/>
  <c r="B230" i="8"/>
  <c r="B222" i="8"/>
  <c r="B286" i="8"/>
  <c r="B265" i="8"/>
  <c r="B255" i="8"/>
  <c r="B247" i="8"/>
  <c r="B239" i="8"/>
  <c r="B231" i="8"/>
  <c r="B278" i="8"/>
  <c r="B262" i="8"/>
  <c r="B256" i="8"/>
  <c r="B248" i="8"/>
  <c r="B240" i="8"/>
  <c r="B232" i="8"/>
  <c r="B269" i="8"/>
  <c r="B249" i="8"/>
  <c r="B241" i="8"/>
  <c r="B291" i="8"/>
  <c r="B279" i="8"/>
  <c r="B250" i="8"/>
  <c r="B242" i="8"/>
  <c r="B223" i="8"/>
  <c r="B214" i="8"/>
  <c r="B206" i="8"/>
  <c r="B198" i="8"/>
  <c r="B190" i="8"/>
  <c r="B182" i="8"/>
  <c r="B174" i="8"/>
  <c r="B257" i="8"/>
  <c r="B233" i="8"/>
  <c r="B225" i="8"/>
  <c r="B215" i="8"/>
  <c r="B207" i="8"/>
  <c r="B199" i="8"/>
  <c r="B268" i="8"/>
  <c r="B251" i="8"/>
  <c r="B234" i="8"/>
  <c r="B271" i="8"/>
  <c r="B216" i="8"/>
  <c r="B208" i="8"/>
  <c r="B200" i="8"/>
  <c r="B192" i="8"/>
  <c r="B227" i="8"/>
  <c r="B221" i="8"/>
  <c r="B217" i="8"/>
  <c r="B209" i="8"/>
  <c r="B201" i="8"/>
  <c r="B193" i="8"/>
  <c r="B185" i="8"/>
  <c r="B261" i="8"/>
  <c r="B235" i="8"/>
  <c r="B224" i="8"/>
  <c r="B218" i="8"/>
  <c r="B210" i="8"/>
  <c r="B202" i="8"/>
  <c r="B219" i="8"/>
  <c r="B211" i="8"/>
  <c r="B203" i="8"/>
  <c r="B226" i="8"/>
  <c r="B212" i="8"/>
  <c r="B204" i="8"/>
  <c r="B170" i="8"/>
  <c r="B162" i="8"/>
  <c r="B154" i="8"/>
  <c r="B146" i="8"/>
  <c r="B138" i="8"/>
  <c r="B130" i="8"/>
  <c r="B189" i="8"/>
  <c r="B186" i="8"/>
  <c r="B184" i="8"/>
  <c r="B177" i="8"/>
  <c r="B163" i="8"/>
  <c r="B155" i="8"/>
  <c r="B147" i="8"/>
  <c r="B171" i="8"/>
  <c r="B164" i="8"/>
  <c r="B156" i="8"/>
  <c r="B148" i="8"/>
  <c r="B140" i="8"/>
  <c r="B180" i="8"/>
  <c r="B213" i="8"/>
  <c r="B188" i="8"/>
  <c r="B175" i="8"/>
  <c r="B172" i="8"/>
  <c r="B165" i="8"/>
  <c r="B157" i="8"/>
  <c r="B149" i="8"/>
  <c r="B141" i="8"/>
  <c r="B133" i="8"/>
  <c r="B194" i="8"/>
  <c r="B195" i="8"/>
  <c r="B178" i="8"/>
  <c r="B166" i="8"/>
  <c r="B158" i="8"/>
  <c r="B150" i="8"/>
  <c r="B205" i="8"/>
  <c r="B191" i="8"/>
  <c r="B183" i="8"/>
  <c r="B167" i="8"/>
  <c r="B159" i="8"/>
  <c r="B151" i="8"/>
  <c r="B196" i="8"/>
  <c r="B187" i="8"/>
  <c r="B173" i="8"/>
  <c r="B243" i="8"/>
  <c r="B169" i="8"/>
  <c r="B161" i="8"/>
  <c r="B143" i="8"/>
  <c r="B125" i="8"/>
  <c r="B117" i="8"/>
  <c r="B109" i="8"/>
  <c r="B101" i="8"/>
  <c r="B93" i="8"/>
  <c r="B137" i="8"/>
  <c r="B126" i="8"/>
  <c r="B118" i="8"/>
  <c r="B110" i="8"/>
  <c r="B102" i="8"/>
  <c r="B142" i="8"/>
  <c r="B132" i="8"/>
  <c r="B153" i="8"/>
  <c r="B134" i="8"/>
  <c r="B127" i="8"/>
  <c r="B119" i="8"/>
  <c r="B111" i="8"/>
  <c r="B139" i="8"/>
  <c r="B181" i="8"/>
  <c r="B120" i="8"/>
  <c r="B112" i="8"/>
  <c r="B104" i="8"/>
  <c r="B168" i="8"/>
  <c r="B136" i="8"/>
  <c r="B176" i="8"/>
  <c r="B160" i="8"/>
  <c r="B121" i="8"/>
  <c r="B113" i="8"/>
  <c r="B105" i="8"/>
  <c r="B128" i="8"/>
  <c r="B179" i="8"/>
  <c r="B122" i="8"/>
  <c r="B114" i="8"/>
  <c r="B145" i="8"/>
  <c r="B131" i="8"/>
  <c r="B123" i="8"/>
  <c r="B115" i="8"/>
  <c r="B197" i="8"/>
  <c r="B152" i="8"/>
  <c r="B135" i="8"/>
  <c r="B100" i="8"/>
  <c r="V98" i="8"/>
  <c r="B84" i="8"/>
  <c r="V84" i="8" s="1"/>
  <c r="B76" i="8"/>
  <c r="B68" i="8"/>
  <c r="V68" i="8" s="1"/>
  <c r="B60" i="8"/>
  <c r="B52" i="8"/>
  <c r="B44" i="8"/>
  <c r="B20" i="8"/>
  <c r="B108" i="8"/>
  <c r="B89" i="8"/>
  <c r="B34" i="8"/>
  <c r="B24" i="8"/>
  <c r="B14" i="8"/>
  <c r="B129" i="8"/>
  <c r="V100" i="8"/>
  <c r="B94" i="8"/>
  <c r="B85" i="8"/>
  <c r="B77" i="8"/>
  <c r="B69" i="8"/>
  <c r="V69" i="8" s="1"/>
  <c r="B61" i="8"/>
  <c r="B53" i="8"/>
  <c r="B78" i="8"/>
  <c r="V78" i="8" s="1"/>
  <c r="B70" i="8"/>
  <c r="B62" i="8"/>
  <c r="B54" i="8"/>
  <c r="B86" i="8"/>
  <c r="B97" i="8"/>
  <c r="V97" i="8" s="1"/>
  <c r="B92" i="8"/>
  <c r="V92" i="8" s="1"/>
  <c r="B79" i="8"/>
  <c r="B71" i="8"/>
  <c r="B63" i="8"/>
  <c r="B55" i="8"/>
  <c r="B47" i="8"/>
  <c r="B39" i="8"/>
  <c r="B37" i="8"/>
  <c r="B144" i="8"/>
  <c r="B124" i="8"/>
  <c r="B99" i="8"/>
  <c r="B95" i="8"/>
  <c r="B90" i="8"/>
  <c r="B87" i="8"/>
  <c r="B80" i="8"/>
  <c r="B72" i="8"/>
  <c r="B64" i="8"/>
  <c r="B56" i="8"/>
  <c r="B116" i="8"/>
  <c r="B81" i="8"/>
  <c r="V81" i="8" s="1"/>
  <c r="B73" i="8"/>
  <c r="B65" i="8"/>
  <c r="V65" i="8" s="1"/>
  <c r="B57" i="8"/>
  <c r="B106" i="8"/>
  <c r="B88" i="8"/>
  <c r="B82" i="8"/>
  <c r="B74" i="8"/>
  <c r="B66" i="8"/>
  <c r="B96" i="8"/>
  <c r="B91" i="8"/>
  <c r="H30" i="8"/>
  <c r="V114" i="8" s="1"/>
  <c r="S32" i="8"/>
  <c r="K39" i="8"/>
  <c r="B40" i="8"/>
  <c r="Z40" i="8"/>
  <c r="N41" i="8"/>
  <c r="E50" i="8"/>
  <c r="N45" i="8"/>
  <c r="O51" i="8" s="1"/>
  <c r="Z50" i="8"/>
  <c r="O58" i="8"/>
  <c r="E62" i="8"/>
  <c r="E64" i="8"/>
  <c r="W60" i="8"/>
  <c r="K62" i="8"/>
  <c r="T33" i="8"/>
  <c r="K38" i="8"/>
  <c r="B42" i="8"/>
  <c r="B50" i="8"/>
  <c r="R52" i="8"/>
  <c r="U52" i="8" s="1"/>
  <c r="N53" i="8"/>
  <c r="T62" i="8"/>
  <c r="AA63" i="8"/>
  <c r="AC62" i="8"/>
  <c r="B103" i="8"/>
  <c r="W144" i="8"/>
  <c r="S56" i="8"/>
  <c r="W143" i="8"/>
  <c r="S64" i="8"/>
  <c r="W57" i="8"/>
  <c r="W142" i="8"/>
  <c r="N61" i="8"/>
  <c r="W119" i="8"/>
  <c r="W133" i="8"/>
  <c r="W141" i="8"/>
  <c r="AA58" i="8"/>
  <c r="N60" i="8"/>
  <c r="W64" i="8"/>
  <c r="W55" i="8"/>
  <c r="W140" i="8"/>
  <c r="N59" i="8"/>
  <c r="O64" i="8" s="1"/>
  <c r="W63" i="8"/>
  <c r="W148" i="8"/>
  <c r="W125" i="8"/>
  <c r="W139" i="8"/>
  <c r="S60" i="8"/>
  <c r="W135" i="8"/>
  <c r="W121" i="8"/>
  <c r="W122" i="8"/>
  <c r="S51" i="8"/>
  <c r="S59" i="8"/>
  <c r="U61" i="7"/>
  <c r="X61" i="7" s="1"/>
  <c r="AB56" i="7"/>
  <c r="Z58" i="7"/>
  <c r="AC57" i="7" s="1"/>
  <c r="U50" i="7"/>
  <c r="X50" i="7" s="1"/>
  <c r="AC39" i="7"/>
  <c r="AA40" i="7"/>
  <c r="AD40" i="7" s="1"/>
  <c r="U59" i="7"/>
  <c r="X59" i="7" s="1"/>
  <c r="U60" i="7"/>
  <c r="X60" i="7" s="1"/>
  <c r="U47" i="7"/>
  <c r="U52" i="7"/>
  <c r="U49" i="7"/>
  <c r="X49" i="7" s="1"/>
  <c r="Z52" i="7"/>
  <c r="AC51" i="7" s="1"/>
  <c r="U54" i="7"/>
  <c r="X54" i="7" s="1"/>
  <c r="AA48" i="7"/>
  <c r="AC47" i="7"/>
  <c r="AC53" i="7"/>
  <c r="AA54" i="7"/>
  <c r="AD54" i="7" s="1"/>
  <c r="AA63" i="7"/>
  <c r="AD63" i="7" s="1"/>
  <c r="AC62" i="7"/>
  <c r="U58" i="7"/>
  <c r="X58" i="7" s="1"/>
  <c r="Z41" i="7"/>
  <c r="AC40" i="7" s="1"/>
  <c r="Z44" i="7"/>
  <c r="AC43" i="7" s="1"/>
  <c r="AC55" i="7"/>
  <c r="Z60" i="7"/>
  <c r="AC59" i="7" s="1"/>
  <c r="Z57" i="7"/>
  <c r="AC56" i="7" s="1"/>
  <c r="AC63" i="7"/>
  <c r="Z43" i="7"/>
  <c r="AC42" i="7" s="1"/>
  <c r="U51" i="7"/>
  <c r="Z51" i="7"/>
  <c r="AC50" i="7" s="1"/>
  <c r="U62" i="7"/>
  <c r="U45" i="7"/>
  <c r="X45" i="7" s="1"/>
  <c r="U56" i="7"/>
  <c r="X56" i="7" s="1"/>
  <c r="AC54" i="7"/>
  <c r="W148" i="7"/>
  <c r="S63" i="7"/>
  <c r="S57" i="7"/>
  <c r="S39" i="7"/>
  <c r="S50" i="7"/>
  <c r="S56" i="7"/>
  <c r="S49" i="7"/>
  <c r="S41" i="7"/>
  <c r="S38" i="7"/>
  <c r="S55" i="7"/>
  <c r="S58" i="7"/>
  <c r="S64" i="7"/>
  <c r="W102" i="7"/>
  <c r="AF31" i="7"/>
  <c r="AG52" i="7" s="1"/>
  <c r="AH52" i="7" s="1"/>
  <c r="AD45" i="7"/>
  <c r="AC35" i="7"/>
  <c r="AA36" i="7"/>
  <c r="AC32" i="7"/>
  <c r="AE32" i="7" s="1"/>
  <c r="AA33" i="7"/>
  <c r="T45" i="7"/>
  <c r="T44" i="7"/>
  <c r="U41" i="7"/>
  <c r="X41" i="7" s="1"/>
  <c r="U48" i="7"/>
  <c r="X48" i="7" s="1"/>
  <c r="U40" i="7"/>
  <c r="X40" i="7" s="1"/>
  <c r="AD32" i="7"/>
  <c r="AB32" i="7"/>
  <c r="B2" i="7"/>
  <c r="H7" i="7"/>
  <c r="B19" i="7"/>
  <c r="H26" i="7"/>
  <c r="V110" i="7" s="1"/>
  <c r="B29" i="7"/>
  <c r="B35" i="7"/>
  <c r="T38" i="7"/>
  <c r="E40" i="7"/>
  <c r="AC44" i="7"/>
  <c r="B48" i="7"/>
  <c r="AC48" i="7"/>
  <c r="AA49" i="7"/>
  <c r="B57" i="7"/>
  <c r="B58" i="7"/>
  <c r="B3" i="7"/>
  <c r="B14" i="7"/>
  <c r="H19" i="7"/>
  <c r="V103" i="7" s="1"/>
  <c r="B24" i="7"/>
  <c r="H29" i="7"/>
  <c r="V113" i="7" s="1"/>
  <c r="W119" i="7"/>
  <c r="AA37" i="7"/>
  <c r="N38" i="7"/>
  <c r="K44" i="7"/>
  <c r="B45" i="7"/>
  <c r="W52" i="7"/>
  <c r="AA53" i="7"/>
  <c r="W141" i="7"/>
  <c r="V143" i="7"/>
  <c r="S59" i="7"/>
  <c r="B89" i="7"/>
  <c r="H8" i="7"/>
  <c r="B20" i="7"/>
  <c r="AG44" i="7"/>
  <c r="AH44" i="7" s="1"/>
  <c r="AH26" i="7"/>
  <c r="K41" i="7"/>
  <c r="W126" i="7"/>
  <c r="W46" i="7"/>
  <c r="N47" i="7"/>
  <c r="B49" i="7"/>
  <c r="H3" i="7"/>
  <c r="B9" i="7"/>
  <c r="H14" i="7"/>
  <c r="H24" i="7"/>
  <c r="V108" i="7" s="1"/>
  <c r="B27" i="7"/>
  <c r="N32" i="7"/>
  <c r="B33" i="7"/>
  <c r="B39" i="7"/>
  <c r="E54" i="7"/>
  <c r="E55" i="7"/>
  <c r="AG49" i="7"/>
  <c r="AH49" i="7" s="1"/>
  <c r="Z50" i="7"/>
  <c r="W51" i="7"/>
  <c r="AA61" i="7"/>
  <c r="B64" i="7"/>
  <c r="T47" i="7"/>
  <c r="B4" i="7"/>
  <c r="B15" i="7"/>
  <c r="B379" i="7"/>
  <c r="B371" i="7"/>
  <c r="B363" i="7"/>
  <c r="B380" i="7"/>
  <c r="B372" i="7"/>
  <c r="B364" i="7"/>
  <c r="B356" i="7"/>
  <c r="B348" i="7"/>
  <c r="B340" i="7"/>
  <c r="B381" i="7"/>
  <c r="B373" i="7"/>
  <c r="B365" i="7"/>
  <c r="B357" i="7"/>
  <c r="B349" i="7"/>
  <c r="B341" i="7"/>
  <c r="B333" i="7"/>
  <c r="B382" i="7"/>
  <c r="B374" i="7"/>
  <c r="B366" i="7"/>
  <c r="B358" i="7"/>
  <c r="B350" i="7"/>
  <c r="B342" i="7"/>
  <c r="B383" i="7"/>
  <c r="B375" i="7"/>
  <c r="B367" i="7"/>
  <c r="B359" i="7"/>
  <c r="B351" i="7"/>
  <c r="B343" i="7"/>
  <c r="B384" i="7"/>
  <c r="B376" i="7"/>
  <c r="B368" i="7"/>
  <c r="B360" i="7"/>
  <c r="B352" i="7"/>
  <c r="B344" i="7"/>
  <c r="B385" i="7"/>
  <c r="B377" i="7"/>
  <c r="B369" i="7"/>
  <c r="B361" i="7"/>
  <c r="B353" i="7"/>
  <c r="B345" i="7"/>
  <c r="B378" i="7"/>
  <c r="B347" i="7"/>
  <c r="B328" i="7"/>
  <c r="B320" i="7"/>
  <c r="B312" i="7"/>
  <c r="B304" i="7"/>
  <c r="B336" i="7"/>
  <c r="B370" i="7"/>
  <c r="B354" i="7"/>
  <c r="B334" i="7"/>
  <c r="B329" i="7"/>
  <c r="B321" i="7"/>
  <c r="B313" i="7"/>
  <c r="B305" i="7"/>
  <c r="B297" i="7"/>
  <c r="B339" i="7"/>
  <c r="B332" i="7"/>
  <c r="B322" i="7"/>
  <c r="B314" i="7"/>
  <c r="B306" i="7"/>
  <c r="B298" i="7"/>
  <c r="B355" i="7"/>
  <c r="B338" i="7"/>
  <c r="B323" i="7"/>
  <c r="B315" i="7"/>
  <c r="B307" i="7"/>
  <c r="B299" i="7"/>
  <c r="B291" i="7"/>
  <c r="B362" i="7"/>
  <c r="B330" i="7"/>
  <c r="B324" i="7"/>
  <c r="B316" i="7"/>
  <c r="B308" i="7"/>
  <c r="B300" i="7"/>
  <c r="B337" i="7"/>
  <c r="B335" i="7"/>
  <c r="B325" i="7"/>
  <c r="B317" i="7"/>
  <c r="B309" i="7"/>
  <c r="B301" i="7"/>
  <c r="B326" i="7"/>
  <c r="B318" i="7"/>
  <c r="B310" i="7"/>
  <c r="B302" i="7"/>
  <c r="B294" i="7"/>
  <c r="B346" i="7"/>
  <c r="B331" i="7"/>
  <c r="B286" i="7"/>
  <c r="B275" i="7"/>
  <c r="B267" i="7"/>
  <c r="B259" i="7"/>
  <c r="B296" i="7"/>
  <c r="B283" i="7"/>
  <c r="B295" i="7"/>
  <c r="B292" i="7"/>
  <c r="B287" i="7"/>
  <c r="B277" i="7"/>
  <c r="B269" i="7"/>
  <c r="B261" i="7"/>
  <c r="B253" i="7"/>
  <c r="B245" i="7"/>
  <c r="B327" i="7"/>
  <c r="B278" i="7"/>
  <c r="B270" i="7"/>
  <c r="B262" i="7"/>
  <c r="B254" i="7"/>
  <c r="B284" i="7"/>
  <c r="B319" i="7"/>
  <c r="B288" i="7"/>
  <c r="B279" i="7"/>
  <c r="B271" i="7"/>
  <c r="B263" i="7"/>
  <c r="B311" i="7"/>
  <c r="B280" i="7"/>
  <c r="B272" i="7"/>
  <c r="B264" i="7"/>
  <c r="B256" i="7"/>
  <c r="B293" i="7"/>
  <c r="B285" i="7"/>
  <c r="B303" i="7"/>
  <c r="B289" i="7"/>
  <c r="B281" i="7"/>
  <c r="B273" i="7"/>
  <c r="B265" i="7"/>
  <c r="B258" i="7"/>
  <c r="B251" i="7"/>
  <c r="B249" i="7"/>
  <c r="B238" i="7"/>
  <c r="B226" i="7"/>
  <c r="B218" i="7"/>
  <c r="B210" i="7"/>
  <c r="B202" i="7"/>
  <c r="B282" i="7"/>
  <c r="B244" i="7"/>
  <c r="B234" i="7"/>
  <c r="B257" i="7"/>
  <c r="B227" i="7"/>
  <c r="B219" i="7"/>
  <c r="B211" i="7"/>
  <c r="B260" i="7"/>
  <c r="B247" i="7"/>
  <c r="B235" i="7"/>
  <c r="B228" i="7"/>
  <c r="B220" i="7"/>
  <c r="B212" i="7"/>
  <c r="B268" i="7"/>
  <c r="B239" i="7"/>
  <c r="B242" i="7"/>
  <c r="B276" i="7"/>
  <c r="B236" i="7"/>
  <c r="B290" i="7"/>
  <c r="B255" i="7"/>
  <c r="B252" i="7"/>
  <c r="B230" i="7"/>
  <c r="B222" i="7"/>
  <c r="B214" i="7"/>
  <c r="B206" i="7"/>
  <c r="B250" i="7"/>
  <c r="B248" i="7"/>
  <c r="B240" i="7"/>
  <c r="B231" i="7"/>
  <c r="B223" i="7"/>
  <c r="B243" i="7"/>
  <c r="B237" i="7"/>
  <c r="B232" i="7"/>
  <c r="B224" i="7"/>
  <c r="B216" i="7"/>
  <c r="B208" i="7"/>
  <c r="B266" i="7"/>
  <c r="B246" i="7"/>
  <c r="B194" i="7"/>
  <c r="B186" i="7"/>
  <c r="B178" i="7"/>
  <c r="B170" i="7"/>
  <c r="B162" i="7"/>
  <c r="B199" i="7"/>
  <c r="B187" i="7"/>
  <c r="B179" i="7"/>
  <c r="B215" i="7"/>
  <c r="B213" i="7"/>
  <c r="B195" i="7"/>
  <c r="B188" i="7"/>
  <c r="B180" i="7"/>
  <c r="B172" i="7"/>
  <c r="B205" i="7"/>
  <c r="B203" i="7"/>
  <c r="B196" i="7"/>
  <c r="B189" i="7"/>
  <c r="B181" i="7"/>
  <c r="B173" i="7"/>
  <c r="B200" i="7"/>
  <c r="B274" i="7"/>
  <c r="B221" i="7"/>
  <c r="B217" i="7"/>
  <c r="B190" i="7"/>
  <c r="B241" i="7"/>
  <c r="B229" i="7"/>
  <c r="B225" i="7"/>
  <c r="B209" i="7"/>
  <c r="B197" i="7"/>
  <c r="B191" i="7"/>
  <c r="B233" i="7"/>
  <c r="B207" i="7"/>
  <c r="B192" i="7"/>
  <c r="B184" i="7"/>
  <c r="B193" i="7"/>
  <c r="B157" i="7"/>
  <c r="B201" i="7"/>
  <c r="B167" i="7"/>
  <c r="B165" i="7"/>
  <c r="B158" i="7"/>
  <c r="B150" i="7"/>
  <c r="B142" i="7"/>
  <c r="B134" i="7"/>
  <c r="B126" i="7"/>
  <c r="B174" i="7"/>
  <c r="B169" i="7"/>
  <c r="B204" i="7"/>
  <c r="B182" i="7"/>
  <c r="B159" i="7"/>
  <c r="B151" i="7"/>
  <c r="B143" i="7"/>
  <c r="B135" i="7"/>
  <c r="B127" i="7"/>
  <c r="B183" i="7"/>
  <c r="B171" i="7"/>
  <c r="B152" i="7"/>
  <c r="B144" i="7"/>
  <c r="B136" i="7"/>
  <c r="B128" i="7"/>
  <c r="B163" i="7"/>
  <c r="B153" i="7"/>
  <c r="B145" i="7"/>
  <c r="B137" i="7"/>
  <c r="B129" i="7"/>
  <c r="B185" i="7"/>
  <c r="B177" i="7"/>
  <c r="B168" i="7"/>
  <c r="B166" i="7"/>
  <c r="B160" i="7"/>
  <c r="B176" i="7"/>
  <c r="B154" i="7"/>
  <c r="B146" i="7"/>
  <c r="B138" i="7"/>
  <c r="B130" i="7"/>
  <c r="B175" i="7"/>
  <c r="B139" i="7"/>
  <c r="B156" i="7"/>
  <c r="B140" i="7"/>
  <c r="B133" i="7"/>
  <c r="B121" i="7"/>
  <c r="B117" i="7"/>
  <c r="B124" i="7"/>
  <c r="B107" i="7"/>
  <c r="B99" i="7"/>
  <c r="B91" i="7"/>
  <c r="B83" i="7"/>
  <c r="B147" i="7"/>
  <c r="V100" i="7"/>
  <c r="B118" i="7"/>
  <c r="B113" i="7"/>
  <c r="B108" i="7"/>
  <c r="B100" i="7"/>
  <c r="B92" i="7"/>
  <c r="B84" i="7"/>
  <c r="V84" i="7" s="1"/>
  <c r="B76" i="7"/>
  <c r="B68" i="7"/>
  <c r="V68" i="7" s="1"/>
  <c r="B148" i="7"/>
  <c r="B141" i="7"/>
  <c r="B122" i="7"/>
  <c r="B164" i="7"/>
  <c r="B101" i="7"/>
  <c r="B93" i="7"/>
  <c r="V93" i="7" s="1"/>
  <c r="B85" i="7"/>
  <c r="B77" i="7"/>
  <c r="V77" i="7" s="1"/>
  <c r="B69" i="7"/>
  <c r="B114" i="7"/>
  <c r="B109" i="7"/>
  <c r="B198" i="7"/>
  <c r="B119" i="7"/>
  <c r="B102" i="7"/>
  <c r="B94" i="7"/>
  <c r="B86" i="7"/>
  <c r="V86" i="7" s="1"/>
  <c r="B161" i="7"/>
  <c r="B149" i="7"/>
  <c r="B110" i="7"/>
  <c r="B103" i="7"/>
  <c r="B95" i="7"/>
  <c r="V95" i="7" s="1"/>
  <c r="B87" i="7"/>
  <c r="B125" i="7"/>
  <c r="B120" i="7"/>
  <c r="B104" i="7"/>
  <c r="B96" i="7"/>
  <c r="V96" i="7" s="1"/>
  <c r="B88" i="7"/>
  <c r="V88" i="7" s="1"/>
  <c r="B80" i="7"/>
  <c r="V80" i="7" s="1"/>
  <c r="B155" i="7"/>
  <c r="B132" i="7"/>
  <c r="B123" i="7"/>
  <c r="B111" i="7"/>
  <c r="B116" i="7"/>
  <c r="B90" i="7"/>
  <c r="B78" i="7"/>
  <c r="B60" i="7"/>
  <c r="B52" i="7"/>
  <c r="B44" i="7"/>
  <c r="V78" i="7"/>
  <c r="B74" i="7"/>
  <c r="B65" i="7"/>
  <c r="B131" i="7"/>
  <c r="B106" i="7"/>
  <c r="B81" i="7"/>
  <c r="V81" i="7" s="1"/>
  <c r="B72" i="7"/>
  <c r="V72" i="7" s="1"/>
  <c r="V65" i="7"/>
  <c r="B61" i="7"/>
  <c r="B53" i="7"/>
  <c r="V89" i="7"/>
  <c r="B70" i="7"/>
  <c r="V76" i="7"/>
  <c r="V70" i="7"/>
  <c r="B62" i="7"/>
  <c r="B54" i="7"/>
  <c r="B46" i="7"/>
  <c r="B38" i="7"/>
  <c r="B97" i="7"/>
  <c r="V97" i="7" s="1"/>
  <c r="B55" i="7"/>
  <c r="B47" i="7"/>
  <c r="B98" i="7"/>
  <c r="B66" i="7"/>
  <c r="B63" i="7"/>
  <c r="B56" i="7"/>
  <c r="B79" i="7"/>
  <c r="B75" i="7"/>
  <c r="V75" i="7" s="1"/>
  <c r="B73" i="7"/>
  <c r="V73" i="7" s="1"/>
  <c r="B71" i="7"/>
  <c r="V71" i="7" s="1"/>
  <c r="B67" i="7"/>
  <c r="AH29" i="7"/>
  <c r="E39" i="7"/>
  <c r="AC33" i="7"/>
  <c r="AE33" i="7" s="1"/>
  <c r="B36" i="7"/>
  <c r="R38" i="7"/>
  <c r="U38" i="7" s="1"/>
  <c r="V129" i="7"/>
  <c r="W130" i="7" s="1"/>
  <c r="S45" i="7"/>
  <c r="Z46" i="7"/>
  <c r="T57" i="7"/>
  <c r="B10" i="7"/>
  <c r="B21" i="7"/>
  <c r="H27" i="7"/>
  <c r="V111" i="7" s="1"/>
  <c r="B30" i="7"/>
  <c r="S32" i="7"/>
  <c r="N40" i="7"/>
  <c r="O45" i="7" s="1"/>
  <c r="B43" i="7"/>
  <c r="U44" i="7"/>
  <c r="X44" i="7" s="1"/>
  <c r="K51" i="7"/>
  <c r="S47" i="7"/>
  <c r="N48" i="7"/>
  <c r="B50" i="7"/>
  <c r="N57" i="7"/>
  <c r="O63" i="7" s="1"/>
  <c r="H4" i="7"/>
  <c r="AH24" i="7"/>
  <c r="K39" i="7"/>
  <c r="AG33" i="7"/>
  <c r="AH33" i="7" s="1"/>
  <c r="V120" i="7"/>
  <c r="S37" i="7"/>
  <c r="W123" i="7"/>
  <c r="S44" i="7"/>
  <c r="K45" i="7"/>
  <c r="O62" i="7"/>
  <c r="B82" i="7"/>
  <c r="B8" i="7"/>
  <c r="B5" i="7"/>
  <c r="B16" i="7"/>
  <c r="W105" i="7"/>
  <c r="W114" i="7"/>
  <c r="T33" i="7"/>
  <c r="S35" i="7"/>
  <c r="K42" i="7"/>
  <c r="W38" i="7"/>
  <c r="B41" i="7"/>
  <c r="N42" i="7"/>
  <c r="V137" i="7"/>
  <c r="W138" i="7" s="1"/>
  <c r="S53" i="7"/>
  <c r="S54" i="7"/>
  <c r="U55" i="7"/>
  <c r="X55" i="7" s="1"/>
  <c r="B11" i="7"/>
  <c r="B22" i="7"/>
  <c r="AH27" i="7"/>
  <c r="B34" i="7"/>
  <c r="AB34" i="7"/>
  <c r="E47" i="7"/>
  <c r="S48" i="7"/>
  <c r="T49" i="7"/>
  <c r="B51" i="7"/>
  <c r="K59" i="7"/>
  <c r="T54" i="7"/>
  <c r="Z59" i="7"/>
  <c r="T63" i="7"/>
  <c r="T64" i="7"/>
  <c r="B17" i="7"/>
  <c r="H25" i="7"/>
  <c r="V109" i="7" s="1"/>
  <c r="B28" i="7"/>
  <c r="T36" i="7"/>
  <c r="S40" i="7"/>
  <c r="R42" i="7"/>
  <c r="U42" i="7" s="1"/>
  <c r="V127" i="7"/>
  <c r="S43" i="7"/>
  <c r="T48" i="7"/>
  <c r="N49" i="7"/>
  <c r="W134" i="7"/>
  <c r="V145" i="7"/>
  <c r="W146" i="7" s="1"/>
  <c r="S61" i="7"/>
  <c r="S62" i="7"/>
  <c r="B105" i="7"/>
  <c r="B6" i="7"/>
  <c r="H11" i="7"/>
  <c r="H22" i="7"/>
  <c r="V106" i="7" s="1"/>
  <c r="AH30" i="7"/>
  <c r="W118" i="7"/>
  <c r="Z38" i="7"/>
  <c r="W125" i="7"/>
  <c r="S42" i="7"/>
  <c r="K48" i="7"/>
  <c r="K49" i="7"/>
  <c r="N45" i="7"/>
  <c r="O49" i="7" s="1"/>
  <c r="V136" i="7"/>
  <c r="S52" i="7"/>
  <c r="O60" i="7"/>
  <c r="U57" i="7"/>
  <c r="T62" i="7"/>
  <c r="B12" i="7"/>
  <c r="B31" i="7"/>
  <c r="S33" i="7"/>
  <c r="N36" i="7"/>
  <c r="O39" i="7" s="1"/>
  <c r="B37" i="7"/>
  <c r="AG39" i="7"/>
  <c r="AH39" i="7" s="1"/>
  <c r="K47" i="7"/>
  <c r="V135" i="7"/>
  <c r="S51" i="7"/>
  <c r="R63" i="7"/>
  <c r="B18" i="7"/>
  <c r="AH22" i="7"/>
  <c r="AH25" i="7"/>
  <c r="W115" i="7"/>
  <c r="B32" i="7"/>
  <c r="K56" i="7"/>
  <c r="K57" i="7"/>
  <c r="AD56" i="7"/>
  <c r="B7" i="7"/>
  <c r="B23" i="7"/>
  <c r="B26" i="7"/>
  <c r="E37" i="7"/>
  <c r="S36" i="7"/>
  <c r="W37" i="7"/>
  <c r="X37" i="7" s="1"/>
  <c r="K38" i="7"/>
  <c r="B40" i="7"/>
  <c r="Z42" i="7"/>
  <c r="E44" i="7"/>
  <c r="U46" i="7"/>
  <c r="X46" i="7" s="1"/>
  <c r="W131" i="7"/>
  <c r="T52" i="7"/>
  <c r="W53" i="7"/>
  <c r="X53" i="7" s="1"/>
  <c r="V144" i="7"/>
  <c r="S60" i="7"/>
  <c r="T61" i="7"/>
  <c r="AB64" i="7"/>
  <c r="AD64" i="7"/>
  <c r="V67" i="7"/>
  <c r="B115" i="7"/>
  <c r="B13" i="7"/>
  <c r="H23" i="7"/>
  <c r="V107" i="7" s="1"/>
  <c r="W116" i="7"/>
  <c r="N41" i="7"/>
  <c r="B42" i="7"/>
  <c r="W42" i="7"/>
  <c r="N46" i="7"/>
  <c r="O52" i="7" s="1"/>
  <c r="B59" i="7"/>
  <c r="N53" i="7"/>
  <c r="O56" i="7" s="1"/>
  <c r="W57" i="7"/>
  <c r="K64" i="7"/>
  <c r="S46" i="7"/>
  <c r="W133" i="7"/>
  <c r="E63" i="7"/>
  <c r="W124" i="7"/>
  <c r="W132" i="7"/>
  <c r="W140" i="7"/>
  <c r="W62" i="7"/>
  <c r="W139" i="7"/>
  <c r="N64" i="7"/>
  <c r="O64" i="7" s="1"/>
  <c r="W122" i="7"/>
  <c r="Z62" i="7"/>
  <c r="W142" i="7"/>
  <c r="W147" i="7"/>
  <c r="U44" i="6"/>
  <c r="U42" i="6"/>
  <c r="X42" i="6" s="1"/>
  <c r="U43" i="6"/>
  <c r="X43" i="6" s="1"/>
  <c r="U57" i="6"/>
  <c r="U48" i="6"/>
  <c r="U54" i="6"/>
  <c r="U60" i="6"/>
  <c r="X60" i="6" s="1"/>
  <c r="Z42" i="6"/>
  <c r="AC41" i="6" s="1"/>
  <c r="U51" i="6"/>
  <c r="Z51" i="6"/>
  <c r="AC50" i="6" s="1"/>
  <c r="S48" i="6"/>
  <c r="S56" i="6"/>
  <c r="AA55" i="6"/>
  <c r="AD55" i="6" s="1"/>
  <c r="AC54" i="6"/>
  <c r="AC51" i="6"/>
  <c r="AA52" i="6"/>
  <c r="AD52" i="6" s="1"/>
  <c r="AC39" i="6"/>
  <c r="AA40" i="6"/>
  <c r="AD40" i="6" s="1"/>
  <c r="AC43" i="6"/>
  <c r="AA44" i="6"/>
  <c r="AD44" i="6" s="1"/>
  <c r="U50" i="6"/>
  <c r="Z49" i="6"/>
  <c r="AA49" i="6" s="1"/>
  <c r="Z54" i="6"/>
  <c r="AA54" i="6" s="1"/>
  <c r="AD54" i="6" s="1"/>
  <c r="Z46" i="6"/>
  <c r="Z56" i="6"/>
  <c r="AA56" i="6" s="1"/>
  <c r="Z62" i="6"/>
  <c r="AC61" i="6" s="1"/>
  <c r="U53" i="6"/>
  <c r="X53" i="6" s="1"/>
  <c r="AC62" i="6"/>
  <c r="Z64" i="6"/>
  <c r="AA64" i="6" s="1"/>
  <c r="Z48" i="6"/>
  <c r="AC47" i="6" s="1"/>
  <c r="Z50" i="6"/>
  <c r="AC49" i="6" s="1"/>
  <c r="U61" i="6"/>
  <c r="U40" i="6"/>
  <c r="X40" i="6" s="1"/>
  <c r="Z57" i="6"/>
  <c r="AC56" i="6" s="1"/>
  <c r="Z59" i="6"/>
  <c r="AC58" i="6" s="1"/>
  <c r="U47" i="6"/>
  <c r="X47" i="6" s="1"/>
  <c r="S62" i="6"/>
  <c r="S55" i="6"/>
  <c r="S44" i="6"/>
  <c r="S47" i="6"/>
  <c r="S64" i="6"/>
  <c r="S57" i="6"/>
  <c r="S49" i="6"/>
  <c r="S40" i="6"/>
  <c r="S46" i="6"/>
  <c r="S54" i="6"/>
  <c r="S63" i="6"/>
  <c r="S53" i="6"/>
  <c r="W110" i="6"/>
  <c r="AA39" i="6"/>
  <c r="AC38" i="6"/>
  <c r="AA32" i="6"/>
  <c r="AC31" i="6"/>
  <c r="AE31" i="6" s="1"/>
  <c r="AC34" i="6"/>
  <c r="AA35" i="6"/>
  <c r="AH28" i="6"/>
  <c r="O47" i="6"/>
  <c r="T38" i="6"/>
  <c r="T43" i="6"/>
  <c r="T44" i="6"/>
  <c r="W108" i="6"/>
  <c r="W109" i="6"/>
  <c r="B10" i="6"/>
  <c r="B21" i="6"/>
  <c r="AG24" i="6"/>
  <c r="AH24" i="6" s="1"/>
  <c r="W111" i="6"/>
  <c r="B30" i="6"/>
  <c r="W131" i="6"/>
  <c r="V134" i="6"/>
  <c r="S50" i="6"/>
  <c r="U55" i="6"/>
  <c r="X55" i="6" s="1"/>
  <c r="N56" i="6"/>
  <c r="Z58" i="6"/>
  <c r="W58" i="6"/>
  <c r="B84" i="6"/>
  <c r="B5" i="6"/>
  <c r="H10" i="6"/>
  <c r="B16" i="6"/>
  <c r="H21" i="6"/>
  <c r="V105" i="6" s="1"/>
  <c r="B25" i="6"/>
  <c r="H30" i="6"/>
  <c r="V114" i="6" s="1"/>
  <c r="S36" i="6"/>
  <c r="W37" i="6"/>
  <c r="X37" i="6" s="1"/>
  <c r="S39" i="6"/>
  <c r="B42" i="6"/>
  <c r="W48" i="6"/>
  <c r="V135" i="6"/>
  <c r="S51" i="6"/>
  <c r="Z53" i="6"/>
  <c r="V144" i="6"/>
  <c r="S60" i="6"/>
  <c r="W61" i="6"/>
  <c r="W62" i="6"/>
  <c r="B126" i="6"/>
  <c r="B11" i="6"/>
  <c r="B22" i="6"/>
  <c r="S32" i="6"/>
  <c r="B33" i="6"/>
  <c r="B35" i="6"/>
  <c r="O49" i="6"/>
  <c r="W44" i="6"/>
  <c r="B48" i="6"/>
  <c r="K57" i="6"/>
  <c r="U56" i="6"/>
  <c r="B102" i="6"/>
  <c r="H5" i="6"/>
  <c r="B17" i="6"/>
  <c r="B28" i="6"/>
  <c r="AG30" i="6"/>
  <c r="AH30" i="6" s="1"/>
  <c r="E39" i="6"/>
  <c r="V121" i="6"/>
  <c r="S37" i="6"/>
  <c r="Z37" i="6"/>
  <c r="AG38" i="6"/>
  <c r="AH38" i="6" s="1"/>
  <c r="K46" i="6"/>
  <c r="E42" i="6"/>
  <c r="B44" i="6"/>
  <c r="U49" i="6"/>
  <c r="B6" i="6"/>
  <c r="H22" i="6"/>
  <c r="V106" i="6" s="1"/>
  <c r="W117" i="6"/>
  <c r="S34" i="6"/>
  <c r="W119" i="6"/>
  <c r="AC35" i="6"/>
  <c r="W36" i="6"/>
  <c r="X36" i="6" s="1"/>
  <c r="N38" i="6"/>
  <c r="O44" i="6" s="1"/>
  <c r="W39" i="6"/>
  <c r="S41" i="6"/>
  <c r="AG45" i="6"/>
  <c r="AH45" i="6" s="1"/>
  <c r="V136" i="6"/>
  <c r="S52" i="6"/>
  <c r="AA61" i="6"/>
  <c r="B12" i="6"/>
  <c r="W112" i="6"/>
  <c r="B31" i="6"/>
  <c r="K41" i="6"/>
  <c r="B39" i="6"/>
  <c r="AC40" i="6"/>
  <c r="T41" i="6"/>
  <c r="S42" i="6"/>
  <c r="V126" i="6"/>
  <c r="W127" i="6" s="1"/>
  <c r="N45" i="6"/>
  <c r="W49" i="6"/>
  <c r="K58" i="6"/>
  <c r="E58" i="6"/>
  <c r="T64" i="6"/>
  <c r="AG47" i="6"/>
  <c r="AH47" i="6" s="1"/>
  <c r="B18" i="6"/>
  <c r="AH22" i="6"/>
  <c r="W115" i="6"/>
  <c r="W32" i="6"/>
  <c r="X32" i="6" s="1"/>
  <c r="E45" i="6"/>
  <c r="U41" i="6"/>
  <c r="X41" i="6" s="1"/>
  <c r="K48" i="6"/>
  <c r="S43" i="6"/>
  <c r="W128" i="6"/>
  <c r="AG48" i="6"/>
  <c r="AH48" i="6" s="1"/>
  <c r="K52" i="6"/>
  <c r="B58" i="6"/>
  <c r="T60" i="6"/>
  <c r="B7" i="6"/>
  <c r="B23" i="6"/>
  <c r="B26" i="6"/>
  <c r="AG28" i="6"/>
  <c r="T35" i="6"/>
  <c r="AG35" i="6"/>
  <c r="AH35" i="6" s="1"/>
  <c r="AB36" i="6"/>
  <c r="R38" i="6"/>
  <c r="U38" i="6" s="1"/>
  <c r="X38" i="6" s="1"/>
  <c r="K54" i="6"/>
  <c r="B13" i="6"/>
  <c r="H18" i="6"/>
  <c r="V102" i="6" s="1"/>
  <c r="W107" i="6"/>
  <c r="N37" i="6"/>
  <c r="O43" i="6" s="1"/>
  <c r="S38" i="6"/>
  <c r="W123" i="6"/>
  <c r="R45" i="6"/>
  <c r="U45" i="6" s="1"/>
  <c r="X45" i="6" s="1"/>
  <c r="B49" i="6"/>
  <c r="W50" i="6"/>
  <c r="E60" i="6"/>
  <c r="B2" i="6"/>
  <c r="H7" i="6"/>
  <c r="B19" i="6"/>
  <c r="B29" i="6"/>
  <c r="B32" i="6"/>
  <c r="B41" i="6"/>
  <c r="N48" i="6"/>
  <c r="O52" i="6" s="1"/>
  <c r="E55" i="6"/>
  <c r="W51" i="6"/>
  <c r="U52" i="6"/>
  <c r="K64" i="6"/>
  <c r="U59" i="6"/>
  <c r="N63" i="6"/>
  <c r="U64" i="6"/>
  <c r="B74" i="6"/>
  <c r="B8" i="6"/>
  <c r="E37" i="6"/>
  <c r="Z34" i="6"/>
  <c r="W120" i="6"/>
  <c r="Z38" i="6"/>
  <c r="E47" i="6"/>
  <c r="T53" i="6"/>
  <c r="E63" i="6"/>
  <c r="AC59" i="6"/>
  <c r="AA60" i="6"/>
  <c r="B3" i="6"/>
  <c r="B14" i="6"/>
  <c r="B24" i="6"/>
  <c r="H29" i="6"/>
  <c r="V113" i="6" s="1"/>
  <c r="W116" i="6"/>
  <c r="S33" i="6"/>
  <c r="B34" i="6"/>
  <c r="E41" i="6"/>
  <c r="AC42" i="6"/>
  <c r="B50" i="6"/>
  <c r="E61" i="6"/>
  <c r="E62" i="6"/>
  <c r="W59" i="6"/>
  <c r="T62" i="6"/>
  <c r="B20" i="6"/>
  <c r="AG44" i="6"/>
  <c r="AH44" i="6" s="1"/>
  <c r="K38" i="6"/>
  <c r="K37" i="6"/>
  <c r="E44" i="6"/>
  <c r="AA43" i="6"/>
  <c r="N44" i="6"/>
  <c r="O45" i="6" s="1"/>
  <c r="Z47" i="6"/>
  <c r="W133" i="6"/>
  <c r="E56" i="6"/>
  <c r="W52" i="6"/>
  <c r="N53" i="6"/>
  <c r="K63" i="6"/>
  <c r="L65" i="6" s="1" a="1"/>
  <c r="L65" i="6" s="1"/>
  <c r="R62" i="6"/>
  <c r="U62" i="6" s="1"/>
  <c r="X62" i="6" s="1"/>
  <c r="N62" i="6"/>
  <c r="B66" i="6"/>
  <c r="B9" i="6"/>
  <c r="B27" i="6"/>
  <c r="E38" i="6"/>
  <c r="W125" i="6"/>
  <c r="B45" i="6"/>
  <c r="Z45" i="6"/>
  <c r="K55" i="6"/>
  <c r="B4" i="6"/>
  <c r="H20" i="6"/>
  <c r="V104" i="6" s="1"/>
  <c r="B379" i="6"/>
  <c r="B371" i="6"/>
  <c r="B363" i="6"/>
  <c r="B355" i="6"/>
  <c r="B380" i="6"/>
  <c r="B372" i="6"/>
  <c r="B364" i="6"/>
  <c r="B356" i="6"/>
  <c r="B348" i="6"/>
  <c r="B340" i="6"/>
  <c r="B381" i="6"/>
  <c r="B373" i="6"/>
  <c r="B365" i="6"/>
  <c r="B357" i="6"/>
  <c r="B349" i="6"/>
  <c r="B341" i="6"/>
  <c r="B333" i="6"/>
  <c r="B382" i="6"/>
  <c r="B374" i="6"/>
  <c r="B366" i="6"/>
  <c r="B358" i="6"/>
  <c r="B350" i="6"/>
  <c r="B342" i="6"/>
  <c r="B334" i="6"/>
  <c r="B383" i="6"/>
  <c r="B375" i="6"/>
  <c r="B367" i="6"/>
  <c r="B359" i="6"/>
  <c r="B351" i="6"/>
  <c r="B343" i="6"/>
  <c r="B384" i="6"/>
  <c r="B376" i="6"/>
  <c r="B368" i="6"/>
  <c r="B360" i="6"/>
  <c r="B352" i="6"/>
  <c r="B344" i="6"/>
  <c r="B385" i="6"/>
  <c r="B377" i="6"/>
  <c r="B369" i="6"/>
  <c r="B361" i="6"/>
  <c r="B353" i="6"/>
  <c r="B345" i="6"/>
  <c r="B325" i="6"/>
  <c r="B317" i="6"/>
  <c r="B309" i="6"/>
  <c r="B301" i="6"/>
  <c r="B293" i="6"/>
  <c r="B370" i="6"/>
  <c r="B338" i="6"/>
  <c r="B337" i="6"/>
  <c r="B326" i="6"/>
  <c r="B318" i="6"/>
  <c r="B310" i="6"/>
  <c r="B302" i="6"/>
  <c r="B354" i="6"/>
  <c r="B330" i="6"/>
  <c r="B319" i="6"/>
  <c r="B311" i="6"/>
  <c r="B303" i="6"/>
  <c r="B295" i="6"/>
  <c r="B339" i="6"/>
  <c r="B336" i="6"/>
  <c r="B327" i="6"/>
  <c r="B320" i="6"/>
  <c r="B312" i="6"/>
  <c r="B304" i="6"/>
  <c r="B296" i="6"/>
  <c r="B288" i="6"/>
  <c r="B378" i="6"/>
  <c r="B346" i="6"/>
  <c r="B331" i="6"/>
  <c r="B335" i="6"/>
  <c r="B321" i="6"/>
  <c r="B313" i="6"/>
  <c r="B305" i="6"/>
  <c r="B297" i="6"/>
  <c r="B362" i="6"/>
  <c r="B328" i="6"/>
  <c r="B322" i="6"/>
  <c r="B314" i="6"/>
  <c r="B306" i="6"/>
  <c r="B332" i="6"/>
  <c r="B347" i="6"/>
  <c r="B323" i="6"/>
  <c r="B315" i="6"/>
  <c r="B307" i="6"/>
  <c r="B324" i="6"/>
  <c r="B316" i="6"/>
  <c r="B282" i="6"/>
  <c r="B275" i="6"/>
  <c r="B267" i="6"/>
  <c r="B259" i="6"/>
  <c r="B251" i="6"/>
  <c r="B243" i="6"/>
  <c r="B308" i="6"/>
  <c r="B286" i="6"/>
  <c r="B276" i="6"/>
  <c r="B268" i="6"/>
  <c r="B260" i="6"/>
  <c r="B252" i="6"/>
  <c r="B290" i="6"/>
  <c r="B283" i="6"/>
  <c r="B277" i="6"/>
  <c r="B269" i="6"/>
  <c r="B261" i="6"/>
  <c r="B253" i="6"/>
  <c r="B299" i="6"/>
  <c r="B298" i="6"/>
  <c r="B292" i="6"/>
  <c r="B278" i="6"/>
  <c r="B270" i="6"/>
  <c r="B262" i="6"/>
  <c r="B300" i="6"/>
  <c r="B287" i="6"/>
  <c r="B284" i="6"/>
  <c r="B279" i="6"/>
  <c r="B271" i="6"/>
  <c r="B263" i="6"/>
  <c r="B289" i="6"/>
  <c r="B280" i="6"/>
  <c r="B272" i="6"/>
  <c r="B264" i="6"/>
  <c r="B256" i="6"/>
  <c r="B294" i="6"/>
  <c r="B250" i="6"/>
  <c r="B237" i="6"/>
  <c r="B229" i="6"/>
  <c r="B221" i="6"/>
  <c r="B213" i="6"/>
  <c r="B274" i="6"/>
  <c r="B238" i="6"/>
  <c r="B230" i="6"/>
  <c r="B222" i="6"/>
  <c r="B244" i="6"/>
  <c r="B265" i="6"/>
  <c r="B257" i="6"/>
  <c r="B255" i="6"/>
  <c r="B249" i="6"/>
  <c r="B239" i="6"/>
  <c r="B231" i="6"/>
  <c r="B223" i="6"/>
  <c r="B247" i="6"/>
  <c r="B329" i="6"/>
  <c r="B240" i="6"/>
  <c r="B232" i="6"/>
  <c r="B224" i="6"/>
  <c r="B216" i="6"/>
  <c r="B208" i="6"/>
  <c r="B258" i="6"/>
  <c r="B266" i="6"/>
  <c r="B254" i="6"/>
  <c r="B245" i="6"/>
  <c r="B241" i="6"/>
  <c r="B233" i="6"/>
  <c r="B225" i="6"/>
  <c r="B234" i="6"/>
  <c r="B226" i="6"/>
  <c r="B248" i="6"/>
  <c r="B242" i="6"/>
  <c r="B281" i="6"/>
  <c r="B235" i="6"/>
  <c r="B273" i="6"/>
  <c r="B285" i="6"/>
  <c r="B215" i="6"/>
  <c r="B205" i="6"/>
  <c r="B198" i="6"/>
  <c r="B190" i="6"/>
  <c r="B182" i="6"/>
  <c r="B217" i="6"/>
  <c r="B199" i="6"/>
  <c r="B191" i="6"/>
  <c r="B183" i="6"/>
  <c r="B291" i="6"/>
  <c r="B210" i="6"/>
  <c r="B200" i="6"/>
  <c r="B192" i="6"/>
  <c r="B184" i="6"/>
  <c r="B246" i="6"/>
  <c r="B206" i="6"/>
  <c r="B227" i="6"/>
  <c r="B212" i="6"/>
  <c r="B201" i="6"/>
  <c r="B193" i="6"/>
  <c r="B185" i="6"/>
  <c r="B177" i="6"/>
  <c r="B169" i="6"/>
  <c r="B214" i="6"/>
  <c r="B202" i="6"/>
  <c r="B194" i="6"/>
  <c r="B236" i="6"/>
  <c r="B209" i="6"/>
  <c r="B203" i="6"/>
  <c r="B195" i="6"/>
  <c r="B228" i="6"/>
  <c r="B220" i="6"/>
  <c r="B219" i="6"/>
  <c r="B207" i="6"/>
  <c r="B218" i="6"/>
  <c r="B204" i="6"/>
  <c r="B196" i="6"/>
  <c r="B188" i="6"/>
  <c r="B181" i="6"/>
  <c r="B170" i="6"/>
  <c r="B189" i="6"/>
  <c r="B160" i="6"/>
  <c r="B152" i="6"/>
  <c r="B167" i="6"/>
  <c r="B161" i="6"/>
  <c r="B153" i="6"/>
  <c r="B145" i="6"/>
  <c r="B180" i="6"/>
  <c r="B174" i="6"/>
  <c r="B171" i="6"/>
  <c r="B162" i="6"/>
  <c r="B154" i="6"/>
  <c r="B146" i="6"/>
  <c r="B138" i="6"/>
  <c r="B211" i="6"/>
  <c r="B178" i="6"/>
  <c r="B168" i="6"/>
  <c r="B163" i="6"/>
  <c r="B155" i="6"/>
  <c r="B147" i="6"/>
  <c r="B139" i="6"/>
  <c r="B131" i="6"/>
  <c r="B175" i="6"/>
  <c r="B172" i="6"/>
  <c r="B165" i="6"/>
  <c r="B157" i="6"/>
  <c r="B149" i="6"/>
  <c r="B179" i="6"/>
  <c r="B166" i="6"/>
  <c r="B158" i="6"/>
  <c r="B187" i="6"/>
  <c r="B186" i="6"/>
  <c r="B173" i="6"/>
  <c r="B159" i="6"/>
  <c r="B197" i="6"/>
  <c r="B142" i="6"/>
  <c r="B135" i="6"/>
  <c r="B144" i="6"/>
  <c r="B140" i="6"/>
  <c r="B127" i="6"/>
  <c r="B119" i="6"/>
  <c r="B111" i="6"/>
  <c r="B103" i="6"/>
  <c r="B95" i="6"/>
  <c r="B87" i="6"/>
  <c r="B79" i="6"/>
  <c r="B176" i="6"/>
  <c r="B132" i="6"/>
  <c r="B128" i="6"/>
  <c r="B120" i="6"/>
  <c r="B112" i="6"/>
  <c r="B104" i="6"/>
  <c r="B96" i="6"/>
  <c r="B88" i="6"/>
  <c r="B148" i="6"/>
  <c r="B150" i="6"/>
  <c r="B121" i="6"/>
  <c r="B113" i="6"/>
  <c r="B105" i="6"/>
  <c r="B97" i="6"/>
  <c r="B89" i="6"/>
  <c r="B151" i="6"/>
  <c r="B136" i="6"/>
  <c r="B129" i="6"/>
  <c r="B143" i="6"/>
  <c r="B133" i="6"/>
  <c r="B122" i="6"/>
  <c r="B114" i="6"/>
  <c r="B106" i="6"/>
  <c r="B98" i="6"/>
  <c r="B90" i="6"/>
  <c r="B141" i="6"/>
  <c r="B123" i="6"/>
  <c r="B115" i="6"/>
  <c r="B107" i="6"/>
  <c r="B99" i="6"/>
  <c r="B130" i="6"/>
  <c r="B124" i="6"/>
  <c r="B116" i="6"/>
  <c r="B108" i="6"/>
  <c r="B100" i="6"/>
  <c r="V89" i="6" s="1"/>
  <c r="B164" i="6"/>
  <c r="B134" i="6"/>
  <c r="B137" i="6"/>
  <c r="B125" i="6"/>
  <c r="B75" i="6"/>
  <c r="B67" i="6"/>
  <c r="B59" i="6"/>
  <c r="B51" i="6"/>
  <c r="B43" i="6"/>
  <c r="B82" i="6"/>
  <c r="V82" i="6" s="1"/>
  <c r="B36" i="6"/>
  <c r="B76" i="6"/>
  <c r="B68" i="6"/>
  <c r="B60" i="6"/>
  <c r="B52" i="6"/>
  <c r="B117" i="6"/>
  <c r="B85" i="6"/>
  <c r="V85" i="6" s="1"/>
  <c r="B69" i="6"/>
  <c r="B61" i="6"/>
  <c r="B53" i="6"/>
  <c r="B94" i="6"/>
  <c r="V94" i="6" s="1"/>
  <c r="B80" i="6"/>
  <c r="B83" i="6"/>
  <c r="V83" i="6" s="1"/>
  <c r="B77" i="6"/>
  <c r="B70" i="6"/>
  <c r="B62" i="6"/>
  <c r="B54" i="6"/>
  <c r="B46" i="6"/>
  <c r="B38" i="6"/>
  <c r="B93" i="6"/>
  <c r="V93" i="6" s="1"/>
  <c r="V95" i="6"/>
  <c r="B71" i="6"/>
  <c r="V71" i="6" s="1"/>
  <c r="B63" i="6"/>
  <c r="B55" i="6"/>
  <c r="B118" i="6"/>
  <c r="V72" i="6"/>
  <c r="B109" i="6"/>
  <c r="B92" i="6"/>
  <c r="V92" i="6" s="1"/>
  <c r="B81" i="6"/>
  <c r="V81" i="6" s="1"/>
  <c r="B72" i="6"/>
  <c r="B64" i="6"/>
  <c r="B56" i="6"/>
  <c r="B101" i="6"/>
  <c r="V65" i="6"/>
  <c r="B86" i="6"/>
  <c r="B78" i="6"/>
  <c r="V78" i="6" s="1"/>
  <c r="B73" i="6"/>
  <c r="V73" i="6" s="1"/>
  <c r="B65" i="6"/>
  <c r="B57" i="6"/>
  <c r="B156" i="6"/>
  <c r="B110" i="6"/>
  <c r="B91" i="6"/>
  <c r="V74" i="6"/>
  <c r="AH29" i="6"/>
  <c r="W35" i="6"/>
  <c r="X35" i="6" s="1"/>
  <c r="B37" i="6"/>
  <c r="B40" i="6"/>
  <c r="K47" i="6"/>
  <c r="K49" i="6"/>
  <c r="E53" i="6"/>
  <c r="T56" i="6"/>
  <c r="N57" i="6"/>
  <c r="O63" i="6" s="1"/>
  <c r="N58" i="6"/>
  <c r="U58" i="6"/>
  <c r="X58" i="6" s="1"/>
  <c r="K61" i="6"/>
  <c r="W143" i="6"/>
  <c r="V137" i="6"/>
  <c r="W57" i="6"/>
  <c r="W142" i="6"/>
  <c r="N61" i="6"/>
  <c r="W56" i="6"/>
  <c r="W141" i="6"/>
  <c r="N60" i="6"/>
  <c r="W64" i="6"/>
  <c r="W124" i="6"/>
  <c r="S45" i="6"/>
  <c r="W132" i="6"/>
  <c r="W140" i="6"/>
  <c r="S61" i="6"/>
  <c r="W148" i="6"/>
  <c r="W46" i="6"/>
  <c r="N50" i="6"/>
  <c r="O56" i="6" s="1"/>
  <c r="W54" i="6"/>
  <c r="W139" i="6"/>
  <c r="W147" i="6"/>
  <c r="W130" i="6"/>
  <c r="S59" i="6"/>
  <c r="W146" i="6"/>
  <c r="W129" i="6"/>
  <c r="S58" i="6"/>
  <c r="AA33" i="5"/>
  <c r="AC32" i="5"/>
  <c r="AE32" i="5" s="1"/>
  <c r="T50" i="5"/>
  <c r="H30" i="5"/>
  <c r="V114" i="5" s="1"/>
  <c r="W35" i="5"/>
  <c r="Z54" i="5"/>
  <c r="AC53" i="5" s="1"/>
  <c r="Z49" i="5"/>
  <c r="AC48" i="5" s="1"/>
  <c r="Z56" i="5"/>
  <c r="AA56" i="5" s="1"/>
  <c r="H7" i="5"/>
  <c r="W37" i="5"/>
  <c r="X37" i="5" s="1"/>
  <c r="H8" i="5"/>
  <c r="AG27" i="5"/>
  <c r="AH27" i="5" s="1"/>
  <c r="Z37" i="5"/>
  <c r="AA37" i="5" s="1"/>
  <c r="AD37" i="5" s="1"/>
  <c r="Z39" i="5"/>
  <c r="AC38" i="5" s="1"/>
  <c r="T53" i="5"/>
  <c r="H9" i="5"/>
  <c r="H20" i="5"/>
  <c r="V104" i="5" s="1"/>
  <c r="T57" i="5"/>
  <c r="T59" i="5"/>
  <c r="W54" i="5"/>
  <c r="T34" i="5"/>
  <c r="AA34" i="5"/>
  <c r="AD34" i="5" s="1"/>
  <c r="W53" i="5"/>
  <c r="W55" i="5"/>
  <c r="H11" i="5"/>
  <c r="AG28" i="5"/>
  <c r="AH28" i="5" s="1"/>
  <c r="Z53" i="5"/>
  <c r="AC52" i="5" s="1"/>
  <c r="Z55" i="5"/>
  <c r="AA55" i="5" s="1"/>
  <c r="AD55" i="5" s="1"/>
  <c r="Z59" i="5"/>
  <c r="AC58" i="5" s="1"/>
  <c r="H12" i="5"/>
  <c r="AG44" i="5"/>
  <c r="AH44" i="5" s="1"/>
  <c r="Z36" i="5"/>
  <c r="AA36" i="5" s="1"/>
  <c r="T45" i="5"/>
  <c r="B69" i="5"/>
  <c r="H29" i="5"/>
  <c r="V113" i="5" s="1"/>
  <c r="H13" i="5"/>
  <c r="AG45" i="5"/>
  <c r="AH45" i="5" s="1"/>
  <c r="B26" i="5"/>
  <c r="W33" i="5"/>
  <c r="X33" i="5" s="1"/>
  <c r="AG50" i="5"/>
  <c r="AH50" i="5" s="1"/>
  <c r="H16" i="5"/>
  <c r="AG46" i="5"/>
  <c r="AH46" i="5" s="1"/>
  <c r="X36" i="5"/>
  <c r="W45" i="5"/>
  <c r="U55" i="5"/>
  <c r="U58" i="5"/>
  <c r="X58" i="5" s="1"/>
  <c r="U50" i="5"/>
  <c r="Z61" i="5"/>
  <c r="AC60" i="5" s="1"/>
  <c r="U43" i="5"/>
  <c r="Z43" i="5"/>
  <c r="AA43" i="5" s="1"/>
  <c r="Z40" i="5"/>
  <c r="AA40" i="5" s="1"/>
  <c r="U47" i="5"/>
  <c r="X47" i="5" s="1"/>
  <c r="U44" i="5"/>
  <c r="Z44" i="5"/>
  <c r="AC43" i="5" s="1"/>
  <c r="U46" i="5"/>
  <c r="X46" i="5" s="1"/>
  <c r="U40" i="5"/>
  <c r="Z42" i="5"/>
  <c r="AA42" i="5" s="1"/>
  <c r="AC40" i="5"/>
  <c r="AA41" i="5"/>
  <c r="AD41" i="5" s="1"/>
  <c r="AC46" i="5"/>
  <c r="AA47" i="5"/>
  <c r="AD47" i="5" s="1"/>
  <c r="U42" i="5"/>
  <c r="Z64" i="5"/>
  <c r="AC63" i="5" s="1"/>
  <c r="Z50" i="5"/>
  <c r="AC49" i="5" s="1"/>
  <c r="U59" i="5"/>
  <c r="U49" i="5"/>
  <c r="Z57" i="5"/>
  <c r="AC56" i="5" s="1"/>
  <c r="Z52" i="5"/>
  <c r="AC51" i="5" s="1"/>
  <c r="U54" i="5"/>
  <c r="X54" i="5" s="1"/>
  <c r="Z48" i="5"/>
  <c r="AC47" i="5" s="1"/>
  <c r="U56" i="5"/>
  <c r="X56" i="5" s="1"/>
  <c r="U39" i="5"/>
  <c r="X39" i="5" s="1"/>
  <c r="Z51" i="5"/>
  <c r="AC50" i="5" s="1"/>
  <c r="Z60" i="5"/>
  <c r="AA60" i="5" s="1"/>
  <c r="Z62" i="5"/>
  <c r="AC61" i="5" s="1"/>
  <c r="S49" i="5"/>
  <c r="S57" i="5"/>
  <c r="S43" i="5"/>
  <c r="S61" i="5"/>
  <c r="S42" i="5"/>
  <c r="S51" i="5"/>
  <c r="S60" i="5"/>
  <c r="W124" i="5"/>
  <c r="S41" i="5"/>
  <c r="S50" i="5"/>
  <c r="S62" i="5"/>
  <c r="T32" i="5"/>
  <c r="T33" i="5"/>
  <c r="T35" i="5"/>
  <c r="AC37" i="5"/>
  <c r="AA38" i="5"/>
  <c r="L65" i="5" a="1"/>
  <c r="L65" i="5" s="1"/>
  <c r="T64" i="5"/>
  <c r="T43" i="5"/>
  <c r="T44" i="5"/>
  <c r="AA32" i="5"/>
  <c r="AC31" i="5"/>
  <c r="AE31" i="5" s="1"/>
  <c r="AC45" i="5"/>
  <c r="AA46" i="5"/>
  <c r="T51" i="5"/>
  <c r="T52" i="5"/>
  <c r="T63" i="5"/>
  <c r="AF32" i="5"/>
  <c r="U48" i="5"/>
  <c r="T54" i="5"/>
  <c r="W104" i="5"/>
  <c r="T36" i="5"/>
  <c r="AD33" i="5"/>
  <c r="AB33" i="5"/>
  <c r="U45" i="5"/>
  <c r="T47" i="5"/>
  <c r="T58" i="5"/>
  <c r="T60" i="5"/>
  <c r="T61" i="5"/>
  <c r="U60" i="5"/>
  <c r="X60" i="5" s="1"/>
  <c r="U61" i="5"/>
  <c r="T38" i="5"/>
  <c r="AC55" i="5"/>
  <c r="AC35" i="5"/>
  <c r="U38" i="5"/>
  <c r="X38" i="5" s="1"/>
  <c r="U53" i="5"/>
  <c r="U41" i="5"/>
  <c r="T55" i="5"/>
  <c r="T56" i="5"/>
  <c r="B3" i="5"/>
  <c r="B14" i="5"/>
  <c r="W103" i="5"/>
  <c r="B24" i="5"/>
  <c r="W113" i="5"/>
  <c r="W116" i="5"/>
  <c r="S33" i="5"/>
  <c r="B34" i="5"/>
  <c r="N35" i="5"/>
  <c r="AG35" i="5"/>
  <c r="AH35" i="5" s="1"/>
  <c r="N61" i="5"/>
  <c r="W63" i="5"/>
  <c r="B74" i="5"/>
  <c r="W130" i="5"/>
  <c r="H3" i="5"/>
  <c r="B9" i="5"/>
  <c r="H14" i="5"/>
  <c r="H24" i="5"/>
  <c r="V108" i="5" s="1"/>
  <c r="B27" i="5"/>
  <c r="W118" i="5"/>
  <c r="S35" i="5"/>
  <c r="B36" i="5"/>
  <c r="N56" i="5"/>
  <c r="B66" i="5"/>
  <c r="B4" i="5"/>
  <c r="B15" i="5"/>
  <c r="B379" i="5"/>
  <c r="B371" i="5"/>
  <c r="B363" i="5"/>
  <c r="B355" i="5"/>
  <c r="B380" i="5"/>
  <c r="B372" i="5"/>
  <c r="B364" i="5"/>
  <c r="B356" i="5"/>
  <c r="B348" i="5"/>
  <c r="B340" i="5"/>
  <c r="B381" i="5"/>
  <c r="B373" i="5"/>
  <c r="B365" i="5"/>
  <c r="B357" i="5"/>
  <c r="B349" i="5"/>
  <c r="B341" i="5"/>
  <c r="B382" i="5"/>
  <c r="B374" i="5"/>
  <c r="B366" i="5"/>
  <c r="B358" i="5"/>
  <c r="B350" i="5"/>
  <c r="B342" i="5"/>
  <c r="B383" i="5"/>
  <c r="B375" i="5"/>
  <c r="B367" i="5"/>
  <c r="B359" i="5"/>
  <c r="B351" i="5"/>
  <c r="B384" i="5"/>
  <c r="B376" i="5"/>
  <c r="B368" i="5"/>
  <c r="B360" i="5"/>
  <c r="B352" i="5"/>
  <c r="B385" i="5"/>
  <c r="B377" i="5"/>
  <c r="B369" i="5"/>
  <c r="B361" i="5"/>
  <c r="B353" i="5"/>
  <c r="B378" i="5"/>
  <c r="B332" i="5"/>
  <c r="B324" i="5"/>
  <c r="B316" i="5"/>
  <c r="B308" i="5"/>
  <c r="B300" i="5"/>
  <c r="B292" i="5"/>
  <c r="B339" i="5"/>
  <c r="B370" i="5"/>
  <c r="B346" i="5"/>
  <c r="B345" i="5"/>
  <c r="B337" i="5"/>
  <c r="B326" i="5"/>
  <c r="B318" i="5"/>
  <c r="B310" i="5"/>
  <c r="B302" i="5"/>
  <c r="B362" i="5"/>
  <c r="B334" i="5"/>
  <c r="B347" i="5"/>
  <c r="B344" i="5"/>
  <c r="B327" i="5"/>
  <c r="B319" i="5"/>
  <c r="B311" i="5"/>
  <c r="B303" i="5"/>
  <c r="B354" i="5"/>
  <c r="B343" i="5"/>
  <c r="B328" i="5"/>
  <c r="B320" i="5"/>
  <c r="B312" i="5"/>
  <c r="B304" i="5"/>
  <c r="B338" i="5"/>
  <c r="B335" i="5"/>
  <c r="B329" i="5"/>
  <c r="B321" i="5"/>
  <c r="B313" i="5"/>
  <c r="B305" i="5"/>
  <c r="B330" i="5"/>
  <c r="B322" i="5"/>
  <c r="B314" i="5"/>
  <c r="B306" i="5"/>
  <c r="B293" i="5"/>
  <c r="B289" i="5"/>
  <c r="B283" i="5"/>
  <c r="B275" i="5"/>
  <c r="B267" i="5"/>
  <c r="B259" i="5"/>
  <c r="B317" i="5"/>
  <c r="B298" i="5"/>
  <c r="B284" i="5"/>
  <c r="B276" i="5"/>
  <c r="B268" i="5"/>
  <c r="B260" i="5"/>
  <c r="B301" i="5"/>
  <c r="B323" i="5"/>
  <c r="B294" i="5"/>
  <c r="B290" i="5"/>
  <c r="B285" i="5"/>
  <c r="B277" i="5"/>
  <c r="B269" i="5"/>
  <c r="B261" i="5"/>
  <c r="B331" i="5"/>
  <c r="B278" i="5"/>
  <c r="B270" i="5"/>
  <c r="B262" i="5"/>
  <c r="B297" i="5"/>
  <c r="B291" i="5"/>
  <c r="B286" i="5"/>
  <c r="B307" i="5"/>
  <c r="B279" i="5"/>
  <c r="B271" i="5"/>
  <c r="B263" i="5"/>
  <c r="B336" i="5"/>
  <c r="B295" i="5"/>
  <c r="B287" i="5"/>
  <c r="B280" i="5"/>
  <c r="B272" i="5"/>
  <c r="B264" i="5"/>
  <c r="B309" i="5"/>
  <c r="B325" i="5"/>
  <c r="B315" i="5"/>
  <c r="B299" i="5"/>
  <c r="B281" i="5"/>
  <c r="B273" i="5"/>
  <c r="B265" i="5"/>
  <c r="B333" i="5"/>
  <c r="B288" i="5"/>
  <c r="B282" i="5"/>
  <c r="B258" i="5"/>
  <c r="B254" i="5"/>
  <c r="B249" i="5"/>
  <c r="B274" i="5"/>
  <c r="B266" i="5"/>
  <c r="B237" i="5"/>
  <c r="B229" i="5"/>
  <c r="B221" i="5"/>
  <c r="B213" i="5"/>
  <c r="B245" i="5"/>
  <c r="B250" i="5"/>
  <c r="B238" i="5"/>
  <c r="B230" i="5"/>
  <c r="B222" i="5"/>
  <c r="B257" i="5"/>
  <c r="B255" i="5"/>
  <c r="B239" i="5"/>
  <c r="B231" i="5"/>
  <c r="B223" i="5"/>
  <c r="B215" i="5"/>
  <c r="B207" i="5"/>
  <c r="B199" i="5"/>
  <c r="B251" i="5"/>
  <c r="B246" i="5"/>
  <c r="B240" i="5"/>
  <c r="B232" i="5"/>
  <c r="B224" i="5"/>
  <c r="B216" i="5"/>
  <c r="B296" i="5"/>
  <c r="B252" i="5"/>
  <c r="B247" i="5"/>
  <c r="B241" i="5"/>
  <c r="B233" i="5"/>
  <c r="B225" i="5"/>
  <c r="B242" i="5"/>
  <c r="B234" i="5"/>
  <c r="B226" i="5"/>
  <c r="B218" i="5"/>
  <c r="B256" i="5"/>
  <c r="B253" i="5"/>
  <c r="B244" i="5"/>
  <c r="B236" i="5"/>
  <c r="B228" i="5"/>
  <c r="B220" i="5"/>
  <c r="B208" i="5"/>
  <c r="B194" i="5"/>
  <c r="B205" i="5"/>
  <c r="B187" i="5"/>
  <c r="B179" i="5"/>
  <c r="B171" i="5"/>
  <c r="B163" i="5"/>
  <c r="B243" i="5"/>
  <c r="B202" i="5"/>
  <c r="B195" i="5"/>
  <c r="B188" i="5"/>
  <c r="B180" i="5"/>
  <c r="B172" i="5"/>
  <c r="B248" i="5"/>
  <c r="B235" i="5"/>
  <c r="B209" i="5"/>
  <c r="B189" i="5"/>
  <c r="B181" i="5"/>
  <c r="B173" i="5"/>
  <c r="B165" i="5"/>
  <c r="B206" i="5"/>
  <c r="B196" i="5"/>
  <c r="B217" i="5"/>
  <c r="B203" i="5"/>
  <c r="B190" i="5"/>
  <c r="B182" i="5"/>
  <c r="B174" i="5"/>
  <c r="B166" i="5"/>
  <c r="B227" i="5"/>
  <c r="B212" i="5"/>
  <c r="B200" i="5"/>
  <c r="B191" i="5"/>
  <c r="B183" i="5"/>
  <c r="B175" i="5"/>
  <c r="B210" i="5"/>
  <c r="B197" i="5"/>
  <c r="B214" i="5"/>
  <c r="B192" i="5"/>
  <c r="B184" i="5"/>
  <c r="B176" i="5"/>
  <c r="B219" i="5"/>
  <c r="B193" i="5"/>
  <c r="B185" i="5"/>
  <c r="B177" i="5"/>
  <c r="B186" i="5"/>
  <c r="B170" i="5"/>
  <c r="B149" i="5"/>
  <c r="B144" i="5"/>
  <c r="B136" i="5"/>
  <c r="B128" i="5"/>
  <c r="B120" i="5"/>
  <c r="B137" i="5"/>
  <c r="B129" i="5"/>
  <c r="B121" i="5"/>
  <c r="B158" i="5"/>
  <c r="B145" i="5"/>
  <c r="B204" i="5"/>
  <c r="B156" i="5"/>
  <c r="B153" i="5"/>
  <c r="B150" i="5"/>
  <c r="B138" i="5"/>
  <c r="B130" i="5"/>
  <c r="B122" i="5"/>
  <c r="B160" i="5"/>
  <c r="B146" i="5"/>
  <c r="B139" i="5"/>
  <c r="B131" i="5"/>
  <c r="B201" i="5"/>
  <c r="B198" i="5"/>
  <c r="B162" i="5"/>
  <c r="B140" i="5"/>
  <c r="B211" i="5"/>
  <c r="B164" i="5"/>
  <c r="B147" i="5"/>
  <c r="B154" i="5"/>
  <c r="B151" i="5"/>
  <c r="B141" i="5"/>
  <c r="B133" i="5"/>
  <c r="B157" i="5"/>
  <c r="B159" i="5"/>
  <c r="B148" i="5"/>
  <c r="B142" i="5"/>
  <c r="B134" i="5"/>
  <c r="B178" i="5"/>
  <c r="B167" i="5"/>
  <c r="B155" i="5"/>
  <c r="B113" i="5"/>
  <c r="B105" i="5"/>
  <c r="B97" i="5"/>
  <c r="B89" i="5"/>
  <c r="B81" i="5"/>
  <c r="B73" i="5"/>
  <c r="B65" i="5"/>
  <c r="V65" i="5" s="1"/>
  <c r="B57" i="5"/>
  <c r="B127" i="5"/>
  <c r="B123" i="5"/>
  <c r="B119" i="5"/>
  <c r="B106" i="5"/>
  <c r="B98" i="5"/>
  <c r="B90" i="5"/>
  <c r="B82" i="5"/>
  <c r="B126" i="5"/>
  <c r="B114" i="5"/>
  <c r="B107" i="5"/>
  <c r="B99" i="5"/>
  <c r="B91" i="5"/>
  <c r="B83" i="5"/>
  <c r="B117" i="5"/>
  <c r="B168" i="5"/>
  <c r="B161" i="5"/>
  <c r="B108" i="5"/>
  <c r="B100" i="5"/>
  <c r="B92" i="5"/>
  <c r="B84" i="5"/>
  <c r="B125" i="5"/>
  <c r="B143" i="5"/>
  <c r="B109" i="5"/>
  <c r="B101" i="5"/>
  <c r="B93" i="5"/>
  <c r="B135" i="5"/>
  <c r="B115" i="5"/>
  <c r="B110" i="5"/>
  <c r="B102" i="5"/>
  <c r="B94" i="5"/>
  <c r="B86" i="5"/>
  <c r="B124" i="5"/>
  <c r="B118" i="5"/>
  <c r="B111" i="5"/>
  <c r="B103" i="5"/>
  <c r="B95" i="5"/>
  <c r="B87" i="5"/>
  <c r="B116" i="5"/>
  <c r="B112" i="5"/>
  <c r="B104" i="5"/>
  <c r="B96" i="5"/>
  <c r="V96" i="5" s="1"/>
  <c r="B88" i="5"/>
  <c r="B80" i="5"/>
  <c r="V80" i="5" s="1"/>
  <c r="K37" i="5"/>
  <c r="N40" i="5"/>
  <c r="B43" i="5"/>
  <c r="E44" i="5"/>
  <c r="W44" i="5"/>
  <c r="W129" i="5"/>
  <c r="N48" i="5"/>
  <c r="AG49" i="5"/>
  <c r="AH49" i="5" s="1"/>
  <c r="B51" i="5"/>
  <c r="U51" i="5"/>
  <c r="E52" i="5"/>
  <c r="W52" i="5"/>
  <c r="X52" i="5" s="1"/>
  <c r="W137" i="5"/>
  <c r="K54" i="5"/>
  <c r="B62" i="5"/>
  <c r="W147" i="5"/>
  <c r="W122" i="5"/>
  <c r="B52" i="5"/>
  <c r="U57" i="5"/>
  <c r="B10" i="5"/>
  <c r="B21" i="5"/>
  <c r="H27" i="5"/>
  <c r="V111" i="5" s="1"/>
  <c r="W112" i="5" s="1"/>
  <c r="B30" i="5"/>
  <c r="U35" i="5"/>
  <c r="X35" i="5" s="1"/>
  <c r="W142" i="5"/>
  <c r="Z58" i="5"/>
  <c r="N60" i="5"/>
  <c r="B78" i="5"/>
  <c r="B79" i="5"/>
  <c r="V79" i="5" s="1"/>
  <c r="W138" i="5"/>
  <c r="W120" i="5"/>
  <c r="H4" i="5"/>
  <c r="AH24" i="5"/>
  <c r="N39" i="5"/>
  <c r="O45" i="5" s="1"/>
  <c r="B42" i="5"/>
  <c r="E43" i="5"/>
  <c r="W43" i="5"/>
  <c r="W128" i="5"/>
  <c r="N47" i="5"/>
  <c r="B50" i="5"/>
  <c r="W51" i="5"/>
  <c r="W136" i="5"/>
  <c r="N55" i="5"/>
  <c r="W57" i="5"/>
  <c r="B71" i="5"/>
  <c r="V71" i="5" s="1"/>
  <c r="B77" i="5"/>
  <c r="B5" i="5"/>
  <c r="B16" i="5"/>
  <c r="W105" i="5"/>
  <c r="B25" i="5"/>
  <c r="W114" i="5"/>
  <c r="T41" i="5"/>
  <c r="T49" i="5"/>
  <c r="K58" i="5"/>
  <c r="B75" i="5"/>
  <c r="B152" i="5"/>
  <c r="B11" i="5"/>
  <c r="B22" i="5"/>
  <c r="B33" i="5"/>
  <c r="AG34" i="5"/>
  <c r="AH34" i="5" s="1"/>
  <c r="N37" i="5"/>
  <c r="N38" i="5"/>
  <c r="S40" i="5"/>
  <c r="B41" i="5"/>
  <c r="W42" i="5"/>
  <c r="W127" i="5"/>
  <c r="N46" i="5"/>
  <c r="AG47" i="5"/>
  <c r="AH47" i="5" s="1"/>
  <c r="S48" i="5"/>
  <c r="B49" i="5"/>
  <c r="W50" i="5"/>
  <c r="W135" i="5"/>
  <c r="N54" i="5"/>
  <c r="O60" i="5" s="1"/>
  <c r="N59" i="5"/>
  <c r="O64" i="5" s="1"/>
  <c r="B61" i="5"/>
  <c r="W146" i="5"/>
  <c r="H5" i="5"/>
  <c r="B17" i="5"/>
  <c r="H25" i="5"/>
  <c r="V109" i="5" s="1"/>
  <c r="W110" i="5" s="1"/>
  <c r="B28" i="5"/>
  <c r="B56" i="5"/>
  <c r="W61" i="5"/>
  <c r="B68" i="5"/>
  <c r="B58" i="5"/>
  <c r="B6" i="5"/>
  <c r="H22" i="5"/>
  <c r="V106" i="5" s="1"/>
  <c r="W117" i="5"/>
  <c r="S34" i="5"/>
  <c r="B35" i="5"/>
  <c r="Z35" i="5"/>
  <c r="AG38" i="5"/>
  <c r="AH38" i="5" s="1"/>
  <c r="S39" i="5"/>
  <c r="B40" i="5"/>
  <c r="W41" i="5"/>
  <c r="W126" i="5"/>
  <c r="N45" i="5"/>
  <c r="O51" i="5" s="1"/>
  <c r="S47" i="5"/>
  <c r="B48" i="5"/>
  <c r="W49" i="5"/>
  <c r="W134" i="5"/>
  <c r="N53" i="5"/>
  <c r="S55" i="5"/>
  <c r="E61" i="5"/>
  <c r="N63" i="5"/>
  <c r="W121" i="5"/>
  <c r="B44" i="5"/>
  <c r="V69" i="5"/>
  <c r="B12" i="5"/>
  <c r="H17" i="5"/>
  <c r="V101" i="5" s="1"/>
  <c r="B31" i="5"/>
  <c r="E56" i="5"/>
  <c r="U64" i="5"/>
  <c r="B18" i="5"/>
  <c r="AH25" i="5"/>
  <c r="W115" i="5"/>
  <c r="W32" i="5"/>
  <c r="X32" i="5" s="1"/>
  <c r="W119" i="5"/>
  <c r="B37" i="5"/>
  <c r="S38" i="5"/>
  <c r="B39" i="5"/>
  <c r="W40" i="5"/>
  <c r="W125" i="5"/>
  <c r="N44" i="5"/>
  <c r="O48" i="5" s="1"/>
  <c r="S46" i="5"/>
  <c r="B47" i="5"/>
  <c r="E48" i="5"/>
  <c r="W48" i="5"/>
  <c r="W133" i="5"/>
  <c r="K50" i="5"/>
  <c r="N52" i="5"/>
  <c r="O58" i="5" s="1"/>
  <c r="S54" i="5"/>
  <c r="B55" i="5"/>
  <c r="S59" i="5"/>
  <c r="B60" i="5"/>
  <c r="W145" i="5"/>
  <c r="B64" i="5"/>
  <c r="B70" i="5"/>
  <c r="B169" i="5"/>
  <c r="B7" i="5"/>
  <c r="B23" i="5"/>
  <c r="V140" i="5"/>
  <c r="W141" i="5" s="1"/>
  <c r="S56" i="5"/>
  <c r="S63" i="5"/>
  <c r="W64" i="5"/>
  <c r="B13" i="5"/>
  <c r="H23" i="5"/>
  <c r="V107" i="5" s="1"/>
  <c r="E37" i="5"/>
  <c r="S37" i="5"/>
  <c r="B38" i="5"/>
  <c r="S45" i="5"/>
  <c r="B46" i="5"/>
  <c r="W132" i="5"/>
  <c r="S53" i="5"/>
  <c r="B54" i="5"/>
  <c r="B59" i="5"/>
  <c r="B76" i="5"/>
  <c r="V76" i="5" s="1"/>
  <c r="B2" i="5"/>
  <c r="B19" i="5"/>
  <c r="AG23" i="5"/>
  <c r="AH23" i="5" s="1"/>
  <c r="B29" i="5"/>
  <c r="B32" i="5"/>
  <c r="N33" i="5"/>
  <c r="O37" i="5" s="1"/>
  <c r="S58" i="5"/>
  <c r="B67" i="5"/>
  <c r="V67" i="5" s="1"/>
  <c r="B72" i="5"/>
  <c r="V72" i="5" s="1"/>
  <c r="B132" i="5"/>
  <c r="B8" i="5"/>
  <c r="W123" i="5"/>
  <c r="S44" i="5"/>
  <c r="B45" i="5"/>
  <c r="W131" i="5"/>
  <c r="S52" i="5"/>
  <c r="B53" i="5"/>
  <c r="W139" i="5"/>
  <c r="W59" i="5"/>
  <c r="W144" i="5"/>
  <c r="R62" i="5"/>
  <c r="U62" i="5" s="1"/>
  <c r="X62" i="5" s="1"/>
  <c r="B63" i="5"/>
  <c r="V148" i="5"/>
  <c r="S64" i="5"/>
  <c r="B85" i="5"/>
  <c r="V85" i="5" s="1"/>
  <c r="W143" i="5"/>
  <c r="S60" i="4"/>
  <c r="S61" i="4"/>
  <c r="U48" i="4"/>
  <c r="Z62" i="4"/>
  <c r="AC61" i="4" s="1"/>
  <c r="U38" i="4"/>
  <c r="Z38" i="4"/>
  <c r="AC37" i="4" s="1"/>
  <c r="Z51" i="4"/>
  <c r="AA51" i="4" s="1"/>
  <c r="AD51" i="4" s="1"/>
  <c r="U62" i="4"/>
  <c r="Z40" i="4"/>
  <c r="AC39" i="4" s="1"/>
  <c r="U46" i="4"/>
  <c r="U63" i="4"/>
  <c r="Z63" i="4"/>
  <c r="AC62" i="4" s="1"/>
  <c r="Z52" i="4"/>
  <c r="AA52" i="4" s="1"/>
  <c r="U61" i="4"/>
  <c r="Z55" i="4"/>
  <c r="AA55" i="4" s="1"/>
  <c r="AD55" i="4" s="1"/>
  <c r="Z57" i="4"/>
  <c r="AA57" i="4" s="1"/>
  <c r="Z45" i="4"/>
  <c r="AA45" i="4" s="1"/>
  <c r="AD45" i="4" s="1"/>
  <c r="Z50" i="4"/>
  <c r="AC49" i="4" s="1"/>
  <c r="Z44" i="4"/>
  <c r="AC43" i="4" s="1"/>
  <c r="AC42" i="4"/>
  <c r="AA43" i="4"/>
  <c r="AD43" i="4" s="1"/>
  <c r="W51" i="4"/>
  <c r="T55" i="4"/>
  <c r="AA56" i="4"/>
  <c r="AD56" i="4" s="1"/>
  <c r="AA64" i="4"/>
  <c r="AD64" i="4" s="1"/>
  <c r="T33" i="4"/>
  <c r="S38" i="4"/>
  <c r="W48" i="4"/>
  <c r="U53" i="4"/>
  <c r="X53" i="4" s="1"/>
  <c r="AH26" i="4"/>
  <c r="W55" i="4"/>
  <c r="T60" i="4"/>
  <c r="H7" i="4"/>
  <c r="H20" i="4"/>
  <c r="V104" i="4" s="1"/>
  <c r="AG28" i="4"/>
  <c r="AG38" i="4"/>
  <c r="AH38" i="4" s="1"/>
  <c r="W40" i="4"/>
  <c r="U45" i="4"/>
  <c r="W63" i="4"/>
  <c r="T37" i="4"/>
  <c r="S45" i="4"/>
  <c r="U47" i="4"/>
  <c r="X47" i="4" s="1"/>
  <c r="T62" i="4"/>
  <c r="S47" i="4"/>
  <c r="T52" i="4"/>
  <c r="AG44" i="4"/>
  <c r="AH44" i="4" s="1"/>
  <c r="S37" i="4"/>
  <c r="T39" i="4"/>
  <c r="U49" i="4"/>
  <c r="X49" i="4" s="1"/>
  <c r="W60" i="4"/>
  <c r="S62" i="4"/>
  <c r="B35" i="4"/>
  <c r="H29" i="4"/>
  <c r="V113" i="4" s="1"/>
  <c r="U39" i="4"/>
  <c r="AC46" i="4"/>
  <c r="U52" i="4"/>
  <c r="S54" i="4"/>
  <c r="W62" i="4"/>
  <c r="H25" i="4"/>
  <c r="V109" i="4" s="1"/>
  <c r="T43" i="4"/>
  <c r="U44" i="4"/>
  <c r="T32" i="4"/>
  <c r="S44" i="4"/>
  <c r="T46" i="4"/>
  <c r="Z54" i="4"/>
  <c r="AC53" i="4" s="1"/>
  <c r="S59" i="4"/>
  <c r="AG34" i="4"/>
  <c r="AH34" i="4" s="1"/>
  <c r="Z36" i="4"/>
  <c r="AA36" i="4" s="1"/>
  <c r="AB36" i="4" s="1"/>
  <c r="S46" i="4"/>
  <c r="T48" i="4"/>
  <c r="Z59" i="4"/>
  <c r="T35" i="4"/>
  <c r="T36" i="4"/>
  <c r="AC47" i="4"/>
  <c r="AA48" i="4"/>
  <c r="AC32" i="4"/>
  <c r="AE32" i="4" s="1"/>
  <c r="AA33" i="4"/>
  <c r="AC34" i="4"/>
  <c r="AA35" i="4"/>
  <c r="T34" i="4"/>
  <c r="U36" i="4"/>
  <c r="H27" i="4"/>
  <c r="V111" i="4" s="1"/>
  <c r="H4" i="4"/>
  <c r="H15" i="4"/>
  <c r="B33" i="4"/>
  <c r="R34" i="4"/>
  <c r="U34" i="4" s="1"/>
  <c r="E37" i="4"/>
  <c r="E45" i="4"/>
  <c r="E46" i="4"/>
  <c r="B379" i="4"/>
  <c r="B380" i="4"/>
  <c r="B372" i="4"/>
  <c r="B364" i="4"/>
  <c r="B356" i="4"/>
  <c r="B348" i="4"/>
  <c r="B340" i="4"/>
  <c r="B381" i="4"/>
  <c r="B373" i="4"/>
  <c r="B365" i="4"/>
  <c r="B357" i="4"/>
  <c r="B349" i="4"/>
  <c r="B341" i="4"/>
  <c r="B333" i="4"/>
  <c r="B382" i="4"/>
  <c r="B374" i="4"/>
  <c r="B366" i="4"/>
  <c r="B358" i="4"/>
  <c r="B350" i="4"/>
  <c r="B342" i="4"/>
  <c r="B334" i="4"/>
  <c r="B383" i="4"/>
  <c r="B375" i="4"/>
  <c r="B367" i="4"/>
  <c r="B359" i="4"/>
  <c r="B351" i="4"/>
  <c r="B343" i="4"/>
  <c r="B384" i="4"/>
  <c r="B376" i="4"/>
  <c r="B368" i="4"/>
  <c r="B360" i="4"/>
  <c r="B352" i="4"/>
  <c r="B344" i="4"/>
  <c r="B385" i="4"/>
  <c r="B377" i="4"/>
  <c r="B369" i="4"/>
  <c r="B361" i="4"/>
  <c r="B353" i="4"/>
  <c r="B345" i="4"/>
  <c r="B339" i="4"/>
  <c r="B330" i="4"/>
  <c r="B322" i="4"/>
  <c r="B314" i="4"/>
  <c r="B306" i="4"/>
  <c r="B378" i="4"/>
  <c r="B354" i="4"/>
  <c r="B336" i="4"/>
  <c r="B323" i="4"/>
  <c r="B315" i="4"/>
  <c r="B307" i="4"/>
  <c r="B299" i="4"/>
  <c r="B291" i="4"/>
  <c r="B331" i="4"/>
  <c r="B335" i="4"/>
  <c r="B324" i="4"/>
  <c r="B316" i="4"/>
  <c r="B308" i="4"/>
  <c r="B300" i="4"/>
  <c r="B355" i="4"/>
  <c r="B325" i="4"/>
  <c r="B317" i="4"/>
  <c r="B309" i="4"/>
  <c r="B301" i="4"/>
  <c r="B362" i="4"/>
  <c r="B332" i="4"/>
  <c r="B326" i="4"/>
  <c r="B318" i="4"/>
  <c r="B310" i="4"/>
  <c r="B370" i="4"/>
  <c r="B346" i="4"/>
  <c r="B327" i="4"/>
  <c r="B319" i="4"/>
  <c r="B311" i="4"/>
  <c r="B328" i="4"/>
  <c r="B320" i="4"/>
  <c r="B312" i="4"/>
  <c r="B337" i="4"/>
  <c r="B293" i="4"/>
  <c r="B304" i="4"/>
  <c r="B303" i="4"/>
  <c r="B290" i="4"/>
  <c r="B284" i="4"/>
  <c r="B276" i="4"/>
  <c r="B285" i="4"/>
  <c r="B277" i="4"/>
  <c r="B269" i="4"/>
  <c r="B261" i="4"/>
  <c r="B253" i="4"/>
  <c r="B305" i="4"/>
  <c r="B302" i="4"/>
  <c r="B296" i="4"/>
  <c r="B286" i="4"/>
  <c r="B278" i="4"/>
  <c r="B270" i="4"/>
  <c r="B262" i="4"/>
  <c r="B254" i="4"/>
  <c r="B246" i="4"/>
  <c r="B294" i="4"/>
  <c r="B338" i="4"/>
  <c r="B298" i="4"/>
  <c r="B287" i="4"/>
  <c r="B279" i="4"/>
  <c r="B271" i="4"/>
  <c r="B263" i="4"/>
  <c r="B371" i="4"/>
  <c r="B363" i="4"/>
  <c r="B288" i="4"/>
  <c r="B280" i="4"/>
  <c r="B272" i="4"/>
  <c r="B264" i="4"/>
  <c r="B329" i="4"/>
  <c r="B292" i="4"/>
  <c r="B321" i="4"/>
  <c r="B281" i="4"/>
  <c r="B273" i="4"/>
  <c r="B265" i="4"/>
  <c r="B257" i="4"/>
  <c r="B289" i="4"/>
  <c r="B313" i="4"/>
  <c r="B297" i="4"/>
  <c r="B295" i="4"/>
  <c r="B282" i="4"/>
  <c r="B274" i="4"/>
  <c r="B266" i="4"/>
  <c r="B252" i="4"/>
  <c r="B234" i="4"/>
  <c r="B258" i="4"/>
  <c r="B244" i="4"/>
  <c r="B235" i="4"/>
  <c r="B227" i="4"/>
  <c r="B219" i="4"/>
  <c r="B248" i="4"/>
  <c r="B241" i="4"/>
  <c r="B236" i="4"/>
  <c r="B228" i="4"/>
  <c r="B220" i="4"/>
  <c r="B283" i="4"/>
  <c r="B267" i="4"/>
  <c r="B256" i="4"/>
  <c r="B251" i="4"/>
  <c r="B245" i="4"/>
  <c r="B275" i="4"/>
  <c r="B242" i="4"/>
  <c r="B238" i="4"/>
  <c r="B230" i="4"/>
  <c r="B222" i="4"/>
  <c r="B214" i="4"/>
  <c r="B347" i="4"/>
  <c r="B268" i="4"/>
  <c r="B249" i="4"/>
  <c r="B239" i="4"/>
  <c r="B231" i="4"/>
  <c r="B223" i="4"/>
  <c r="B255" i="4"/>
  <c r="B260" i="4"/>
  <c r="B232" i="4"/>
  <c r="B224" i="4"/>
  <c r="B216" i="4"/>
  <c r="B243" i="4"/>
  <c r="B240" i="4"/>
  <c r="B221" i="4"/>
  <c r="B185" i="4"/>
  <c r="B177" i="4"/>
  <c r="B169" i="4"/>
  <c r="B203" i="4"/>
  <c r="B198" i="4"/>
  <c r="B193" i="4"/>
  <c r="B186" i="4"/>
  <c r="B225" i="4"/>
  <c r="B210" i="4"/>
  <c r="B226" i="4"/>
  <c r="B207" i="4"/>
  <c r="B194" i="4"/>
  <c r="B187" i="4"/>
  <c r="B237" i="4"/>
  <c r="B233" i="4"/>
  <c r="B204" i="4"/>
  <c r="B199" i="4"/>
  <c r="B218" i="4"/>
  <c r="B188" i="4"/>
  <c r="B180" i="4"/>
  <c r="B172" i="4"/>
  <c r="B213" i="4"/>
  <c r="B195" i="4"/>
  <c r="B229" i="4"/>
  <c r="B208" i="4"/>
  <c r="B200" i="4"/>
  <c r="B189" i="4"/>
  <c r="B247" i="4"/>
  <c r="B211" i="4"/>
  <c r="B259" i="4"/>
  <c r="B217" i="4"/>
  <c r="B205" i="4"/>
  <c r="B196" i="4"/>
  <c r="B250" i="4"/>
  <c r="B201" i="4"/>
  <c r="B191" i="4"/>
  <c r="B215" i="4"/>
  <c r="B212" i="4"/>
  <c r="B182" i="4"/>
  <c r="B176" i="4"/>
  <c r="B202" i="4"/>
  <c r="B167" i="4"/>
  <c r="B160" i="4"/>
  <c r="B152" i="4"/>
  <c r="B144" i="4"/>
  <c r="B136" i="4"/>
  <c r="B128" i="4"/>
  <c r="B174" i="4"/>
  <c r="B161" i="4"/>
  <c r="B153" i="4"/>
  <c r="B145" i="4"/>
  <c r="B137" i="4"/>
  <c r="B129" i="4"/>
  <c r="B190" i="4"/>
  <c r="B179" i="4"/>
  <c r="B184" i="4"/>
  <c r="B168" i="4"/>
  <c r="B162" i="4"/>
  <c r="B154" i="4"/>
  <c r="B146" i="4"/>
  <c r="B138" i="4"/>
  <c r="B197" i="4"/>
  <c r="B181" i="4"/>
  <c r="B206" i="4"/>
  <c r="B163" i="4"/>
  <c r="B155" i="4"/>
  <c r="B147" i="4"/>
  <c r="B209" i="4"/>
  <c r="B175" i="4"/>
  <c r="B164" i="4"/>
  <c r="B156" i="4"/>
  <c r="B148" i="4"/>
  <c r="B183" i="4"/>
  <c r="B173" i="4"/>
  <c r="B165" i="4"/>
  <c r="B157" i="4"/>
  <c r="B149" i="4"/>
  <c r="B178" i="4"/>
  <c r="B166" i="4"/>
  <c r="B158" i="4"/>
  <c r="B150" i="4"/>
  <c r="B143" i="4"/>
  <c r="B116" i="4"/>
  <c r="B108" i="4"/>
  <c r="B100" i="4"/>
  <c r="B142" i="4"/>
  <c r="B124" i="4"/>
  <c r="B117" i="4"/>
  <c r="B109" i="4"/>
  <c r="B101" i="4"/>
  <c r="B93" i="4"/>
  <c r="B171" i="4"/>
  <c r="B151" i="4"/>
  <c r="B141" i="4"/>
  <c r="B133" i="4"/>
  <c r="B118" i="4"/>
  <c r="B110" i="4"/>
  <c r="B102" i="4"/>
  <c r="B131" i="4"/>
  <c r="B140" i="4"/>
  <c r="B125" i="4"/>
  <c r="B119" i="4"/>
  <c r="B111" i="4"/>
  <c r="B103" i="4"/>
  <c r="B135" i="4"/>
  <c r="B192" i="4"/>
  <c r="B120" i="4"/>
  <c r="B112" i="4"/>
  <c r="B104" i="4"/>
  <c r="B96" i="4"/>
  <c r="B159" i="4"/>
  <c r="B126" i="4"/>
  <c r="B121" i="4"/>
  <c r="B113" i="4"/>
  <c r="B105" i="4"/>
  <c r="B139" i="4"/>
  <c r="B122" i="4"/>
  <c r="B114" i="4"/>
  <c r="B134" i="4"/>
  <c r="B98" i="4"/>
  <c r="B95" i="4"/>
  <c r="B86" i="4"/>
  <c r="B78" i="4"/>
  <c r="B70" i="4"/>
  <c r="B92" i="4"/>
  <c r="B88" i="4"/>
  <c r="B80" i="4"/>
  <c r="B72" i="4"/>
  <c r="B64" i="4"/>
  <c r="B56" i="4"/>
  <c r="B132" i="4"/>
  <c r="B170" i="4"/>
  <c r="B115" i="4"/>
  <c r="B99" i="4"/>
  <c r="B89" i="4"/>
  <c r="B81" i="4"/>
  <c r="V81" i="4" s="1"/>
  <c r="B73" i="4"/>
  <c r="B65" i="4"/>
  <c r="B57" i="4"/>
  <c r="B82" i="4"/>
  <c r="B74" i="4"/>
  <c r="B66" i="4"/>
  <c r="B58" i="4"/>
  <c r="B90" i="4"/>
  <c r="B106" i="4"/>
  <c r="B97" i="4"/>
  <c r="B83" i="4"/>
  <c r="B75" i="4"/>
  <c r="B67" i="4"/>
  <c r="B59" i="4"/>
  <c r="B107" i="4"/>
  <c r="B84" i="4"/>
  <c r="B76" i="4"/>
  <c r="B68" i="4"/>
  <c r="B60" i="4"/>
  <c r="B127" i="4"/>
  <c r="B123" i="4"/>
  <c r="B91" i="4"/>
  <c r="B47" i="4"/>
  <c r="B71" i="4"/>
  <c r="B36" i="4"/>
  <c r="B55" i="4"/>
  <c r="B52" i="4"/>
  <c r="B77" i="4"/>
  <c r="B49" i="4"/>
  <c r="B41" i="4"/>
  <c r="B130" i="4"/>
  <c r="B61" i="4"/>
  <c r="B50" i="4"/>
  <c r="B42" i="4"/>
  <c r="B62" i="4"/>
  <c r="B54" i="4"/>
  <c r="B43" i="4"/>
  <c r="B79" i="4"/>
  <c r="B63" i="4"/>
  <c r="B87" i="4"/>
  <c r="B44" i="4"/>
  <c r="B69" i="4"/>
  <c r="B51" i="4"/>
  <c r="B45" i="4"/>
  <c r="B5" i="4"/>
  <c r="H10" i="4"/>
  <c r="B16" i="4"/>
  <c r="H21" i="4"/>
  <c r="V105" i="4" s="1"/>
  <c r="B25" i="4"/>
  <c r="H30" i="4"/>
  <c r="V114" i="4" s="1"/>
  <c r="W115" i="4" s="1"/>
  <c r="S34" i="4"/>
  <c r="T38" i="4"/>
  <c r="B40" i="4"/>
  <c r="E41" i="4"/>
  <c r="V132" i="4"/>
  <c r="S48" i="4"/>
  <c r="B21" i="4"/>
  <c r="B11" i="4"/>
  <c r="H16" i="4"/>
  <c r="B22" i="4"/>
  <c r="AG45" i="4"/>
  <c r="AH45" i="4" s="1"/>
  <c r="AH27" i="4"/>
  <c r="W117" i="4"/>
  <c r="V119" i="4"/>
  <c r="W120" i="4" s="1"/>
  <c r="S35" i="4"/>
  <c r="AC35" i="4"/>
  <c r="V125" i="4"/>
  <c r="S41" i="4"/>
  <c r="T42" i="4"/>
  <c r="T45" i="4"/>
  <c r="AG50" i="4"/>
  <c r="AH50" i="4" s="1"/>
  <c r="B94" i="4"/>
  <c r="B17" i="4"/>
  <c r="B28" i="4"/>
  <c r="W123" i="4"/>
  <c r="R42" i="4"/>
  <c r="N42" i="4"/>
  <c r="E47" i="4"/>
  <c r="T53" i="4"/>
  <c r="B6" i="4"/>
  <c r="H11" i="4"/>
  <c r="H22" i="4"/>
  <c r="V106" i="4" s="1"/>
  <c r="W32" i="4"/>
  <c r="X32" i="4" s="1"/>
  <c r="W36" i="4"/>
  <c r="O38" i="4"/>
  <c r="K45" i="4"/>
  <c r="V124" i="4"/>
  <c r="S40" i="4"/>
  <c r="K41" i="4"/>
  <c r="Z42" i="4"/>
  <c r="AA49" i="4"/>
  <c r="AC38" i="4"/>
  <c r="AA39" i="4"/>
  <c r="B12" i="4"/>
  <c r="H17" i="4"/>
  <c r="V101" i="4" s="1"/>
  <c r="H28" i="4"/>
  <c r="V112" i="4" s="1"/>
  <c r="B31" i="4"/>
  <c r="W34" i="4"/>
  <c r="Z37" i="4"/>
  <c r="W37" i="4"/>
  <c r="X37" i="4" s="1"/>
  <c r="K58" i="4"/>
  <c r="K57" i="4"/>
  <c r="K56" i="4"/>
  <c r="K55" i="4"/>
  <c r="B18" i="4"/>
  <c r="AH22" i="4"/>
  <c r="AH25" i="4"/>
  <c r="AG35" i="4"/>
  <c r="AH35" i="4" s="1"/>
  <c r="R41" i="4"/>
  <c r="N41" i="4"/>
  <c r="O47" i="4" s="1"/>
  <c r="B46" i="4"/>
  <c r="B37" i="4"/>
  <c r="B30" i="4"/>
  <c r="V140" i="4"/>
  <c r="S56" i="4"/>
  <c r="B7" i="4"/>
  <c r="B23" i="4"/>
  <c r="B26" i="4"/>
  <c r="B32" i="4"/>
  <c r="Z32" i="4"/>
  <c r="N33" i="4"/>
  <c r="O39" i="4" s="1"/>
  <c r="N35" i="4"/>
  <c r="Z41" i="4"/>
  <c r="W42" i="4"/>
  <c r="E52" i="4"/>
  <c r="B10" i="4"/>
  <c r="T49" i="4"/>
  <c r="T50" i="4"/>
  <c r="B13" i="4"/>
  <c r="H23" i="4"/>
  <c r="V107" i="4" s="1"/>
  <c r="AH28" i="4"/>
  <c r="B34" i="4"/>
  <c r="Z34" i="4"/>
  <c r="E42" i="4"/>
  <c r="S39" i="4"/>
  <c r="R40" i="4"/>
  <c r="U40" i="4" s="1"/>
  <c r="X40" i="4" s="1"/>
  <c r="N40" i="4"/>
  <c r="O46" i="4" s="1"/>
  <c r="W41" i="4"/>
  <c r="B39" i="4"/>
  <c r="B2" i="4"/>
  <c r="B19" i="4"/>
  <c r="AG23" i="4"/>
  <c r="AH23" i="4" s="1"/>
  <c r="H26" i="4"/>
  <c r="V110" i="4" s="1"/>
  <c r="B29" i="4"/>
  <c r="W116" i="4"/>
  <c r="S33" i="4"/>
  <c r="W38" i="4"/>
  <c r="X38" i="4" s="1"/>
  <c r="B8" i="4"/>
  <c r="AG49" i="4"/>
  <c r="AH49" i="4" s="1"/>
  <c r="K37" i="4"/>
  <c r="K38" i="4"/>
  <c r="K42" i="4"/>
  <c r="E51" i="4"/>
  <c r="E55" i="4"/>
  <c r="B85" i="4"/>
  <c r="AG24" i="4"/>
  <c r="AH24" i="4" s="1"/>
  <c r="V126" i="4"/>
  <c r="W127" i="4" s="1"/>
  <c r="S42" i="4"/>
  <c r="S43" i="4"/>
  <c r="B3" i="4"/>
  <c r="B14" i="4"/>
  <c r="H19" i="4"/>
  <c r="V103" i="4" s="1"/>
  <c r="B24" i="4"/>
  <c r="B38" i="4"/>
  <c r="W39" i="4"/>
  <c r="K47" i="4"/>
  <c r="K48" i="4"/>
  <c r="L65" i="4" s="1" a="1"/>
  <c r="L65" i="4" s="1"/>
  <c r="E48" i="4"/>
  <c r="E49" i="4"/>
  <c r="Z46" i="4"/>
  <c r="W46" i="4"/>
  <c r="B20" i="4"/>
  <c r="E44" i="4"/>
  <c r="K43" i="4"/>
  <c r="N51" i="4"/>
  <c r="R50" i="4"/>
  <c r="B48" i="4"/>
  <c r="B9" i="4"/>
  <c r="H24" i="4"/>
  <c r="V108" i="4" s="1"/>
  <c r="W109" i="4" s="1"/>
  <c r="B27" i="4"/>
  <c r="K50" i="4"/>
  <c r="N50" i="4"/>
  <c r="B53" i="4"/>
  <c r="W131" i="4"/>
  <c r="Z53" i="4"/>
  <c r="Z61" i="4"/>
  <c r="W61" i="4"/>
  <c r="E57" i="4"/>
  <c r="E53" i="4"/>
  <c r="W54" i="4"/>
  <c r="V141" i="4"/>
  <c r="W142" i="4" s="1"/>
  <c r="S57" i="4"/>
  <c r="S58" i="4"/>
  <c r="E64" i="4"/>
  <c r="W122" i="4"/>
  <c r="W45" i="4"/>
  <c r="W130" i="4"/>
  <c r="AA47" i="4"/>
  <c r="N49" i="4"/>
  <c r="N55" i="4"/>
  <c r="V148" i="4"/>
  <c r="S64" i="4"/>
  <c r="K52" i="4"/>
  <c r="S50" i="4"/>
  <c r="W137" i="4"/>
  <c r="T56" i="4"/>
  <c r="Z60" i="4"/>
  <c r="W44" i="4"/>
  <c r="W129" i="4"/>
  <c r="N48" i="4"/>
  <c r="W135" i="4"/>
  <c r="S52" i="4"/>
  <c r="N56" i="4"/>
  <c r="O62" i="4" s="1"/>
  <c r="K51" i="4"/>
  <c r="E60" i="4"/>
  <c r="E63" i="4"/>
  <c r="T64" i="4"/>
  <c r="W121" i="4"/>
  <c r="W128" i="4"/>
  <c r="N47" i="4"/>
  <c r="O50" i="4" s="1"/>
  <c r="S49" i="4"/>
  <c r="R56" i="4"/>
  <c r="U56" i="4" s="1"/>
  <c r="X56" i="4" s="1"/>
  <c r="T58" i="4"/>
  <c r="E62" i="4"/>
  <c r="V147" i="4"/>
  <c r="S63" i="4"/>
  <c r="R64" i="4"/>
  <c r="N64" i="4"/>
  <c r="W50" i="4"/>
  <c r="N57" i="4"/>
  <c r="N46" i="4"/>
  <c r="O49" i="4" s="1"/>
  <c r="E50" i="4"/>
  <c r="W52" i="4"/>
  <c r="W138" i="4"/>
  <c r="T63" i="4"/>
  <c r="S53" i="4"/>
  <c r="W118" i="4"/>
  <c r="U58" i="4"/>
  <c r="T61" i="4"/>
  <c r="V139" i="4"/>
  <c r="S55" i="4"/>
  <c r="Z58" i="4"/>
  <c r="W58" i="4"/>
  <c r="S51" i="4"/>
  <c r="W136" i="4"/>
  <c r="R54" i="4"/>
  <c r="U54" i="4" s="1"/>
  <c r="N54" i="4"/>
  <c r="K61" i="4"/>
  <c r="U59" i="4"/>
  <c r="U60" i="4"/>
  <c r="X60" i="4" s="1"/>
  <c r="W134" i="4"/>
  <c r="W146" i="4"/>
  <c r="W145" i="4"/>
  <c r="W59" i="4"/>
  <c r="W144" i="4"/>
  <c r="N63" i="4"/>
  <c r="W143" i="4"/>
  <c r="N62" i="4"/>
  <c r="N53" i="4"/>
  <c r="W57" i="4"/>
  <c r="N61" i="4"/>
  <c r="O64" i="4" s="1"/>
  <c r="W53" i="1"/>
  <c r="T35" i="1"/>
  <c r="W33" i="1"/>
  <c r="W56" i="1"/>
  <c r="W57" i="1"/>
  <c r="W48" i="1"/>
  <c r="T42" i="1"/>
  <c r="U39" i="1"/>
  <c r="U53" i="1"/>
  <c r="Z39" i="1"/>
  <c r="AC38" i="1" s="1"/>
  <c r="Z42" i="1"/>
  <c r="AA42" i="1" s="1"/>
  <c r="AD42" i="1" s="1"/>
  <c r="T55" i="1"/>
  <c r="T57" i="1"/>
  <c r="U61" i="1"/>
  <c r="T32" i="1"/>
  <c r="U63" i="1"/>
  <c r="U50" i="1"/>
  <c r="T54" i="1"/>
  <c r="T38" i="1"/>
  <c r="Z52" i="1"/>
  <c r="AA52" i="1" s="1"/>
  <c r="AD52" i="1" s="1"/>
  <c r="T45" i="1"/>
  <c r="T64" i="1"/>
  <c r="T33" i="1"/>
  <c r="T37" i="1"/>
  <c r="Z35" i="1"/>
  <c r="AA35" i="1" s="1"/>
  <c r="AD35" i="1" s="1"/>
  <c r="U42" i="1"/>
  <c r="Z59" i="1"/>
  <c r="AA59" i="1" s="1"/>
  <c r="Z61" i="1"/>
  <c r="AC60" i="1" s="1"/>
  <c r="U47" i="1"/>
  <c r="W49" i="1"/>
  <c r="W54" i="1"/>
  <c r="S51" i="1"/>
  <c r="T53" i="1"/>
  <c r="T34" i="1"/>
  <c r="Z37" i="1"/>
  <c r="AA37" i="1" s="1"/>
  <c r="AD37" i="1" s="1"/>
  <c r="T41" i="1"/>
  <c r="T46" i="1"/>
  <c r="T56" i="1"/>
  <c r="U56" i="1"/>
  <c r="X56" i="1" s="1"/>
  <c r="Z32" i="1"/>
  <c r="AC31" i="1" s="1"/>
  <c r="AE31" i="1" s="1"/>
  <c r="W41" i="1"/>
  <c r="T62" i="1"/>
  <c r="T44" i="1"/>
  <c r="Z46" i="1"/>
  <c r="AC45" i="1" s="1"/>
  <c r="Z56" i="1"/>
  <c r="AC55" i="1" s="1"/>
  <c r="Z34" i="1"/>
  <c r="AC33" i="1" s="1"/>
  <c r="Z62" i="1"/>
  <c r="AC61" i="1" s="1"/>
  <c r="Z43" i="1"/>
  <c r="AA43" i="1" s="1"/>
  <c r="AD43" i="1" s="1"/>
  <c r="Z38" i="1"/>
  <c r="AA38" i="1" s="1"/>
  <c r="AD38" i="1" s="1"/>
  <c r="Z50" i="1"/>
  <c r="AC49" i="1" s="1"/>
  <c r="T61" i="1"/>
  <c r="Z41" i="1"/>
  <c r="AC40" i="1" s="1"/>
  <c r="Z53" i="1"/>
  <c r="AC52" i="1" s="1"/>
  <c r="S61" i="1"/>
  <c r="S44" i="1"/>
  <c r="W50" i="1"/>
  <c r="Z64" i="1"/>
  <c r="AC63" i="1" s="1"/>
  <c r="W35" i="1"/>
  <c r="W38" i="1"/>
  <c r="S43" i="1"/>
  <c r="U49" i="1"/>
  <c r="X49" i="1" s="1"/>
  <c r="Z58" i="1"/>
  <c r="S52" i="1"/>
  <c r="W58" i="1"/>
  <c r="W43" i="1"/>
  <c r="U57" i="1"/>
  <c r="X57" i="1" s="1"/>
  <c r="W46" i="1"/>
  <c r="S60" i="1"/>
  <c r="Z40" i="1"/>
  <c r="AA40" i="1" s="1"/>
  <c r="AD40" i="1" s="1"/>
  <c r="Z49" i="1"/>
  <c r="AA49" i="1" s="1"/>
  <c r="Z60" i="1"/>
  <c r="AA60" i="1" s="1"/>
  <c r="AD60" i="1" s="1"/>
  <c r="W64" i="1"/>
  <c r="U62" i="1"/>
  <c r="Z57" i="1"/>
  <c r="AA57" i="1" s="1"/>
  <c r="AD57" i="1" s="1"/>
  <c r="S62" i="1"/>
  <c r="W42" i="1"/>
  <c r="U45" i="1"/>
  <c r="U48" i="1"/>
  <c r="X48" i="1" s="1"/>
  <c r="W51" i="1"/>
  <c r="S45" i="1"/>
  <c r="W62" i="1"/>
  <c r="Z31" i="1"/>
  <c r="AA31" i="1" s="1"/>
  <c r="AD31" i="1" s="1"/>
  <c r="Z36" i="1"/>
  <c r="AA36" i="1" s="1"/>
  <c r="Z45" i="1"/>
  <c r="AC44" i="1" s="1"/>
  <c r="Z54" i="1"/>
  <c r="AC53" i="1" s="1"/>
  <c r="S59" i="1"/>
  <c r="W36" i="1"/>
  <c r="W45" i="1"/>
  <c r="Z48" i="1"/>
  <c r="S53" i="1"/>
  <c r="N35" i="1"/>
  <c r="B45" i="1"/>
  <c r="AG45" i="1"/>
  <c r="AH45" i="1" s="1"/>
  <c r="AA51" i="1"/>
  <c r="AC50" i="1"/>
  <c r="B55" i="1"/>
  <c r="U58" i="1"/>
  <c r="V147" i="1"/>
  <c r="W148" i="1" s="1"/>
  <c r="S63" i="1"/>
  <c r="B78" i="1"/>
  <c r="B20" i="1"/>
  <c r="H29" i="1"/>
  <c r="V113" i="1" s="1"/>
  <c r="R35" i="1"/>
  <c r="U35" i="1" s="1"/>
  <c r="T36" i="1"/>
  <c r="O43" i="1"/>
  <c r="S38" i="1"/>
  <c r="T40" i="1"/>
  <c r="E51" i="1"/>
  <c r="V131" i="1"/>
  <c r="W132" i="1" s="1"/>
  <c r="S47" i="1"/>
  <c r="U64" i="1"/>
  <c r="H24" i="1"/>
  <c r="V108" i="1" s="1"/>
  <c r="B8" i="1"/>
  <c r="AG40" i="1"/>
  <c r="AH40" i="1" s="1"/>
  <c r="H19" i="1"/>
  <c r="V103" i="1" s="1"/>
  <c r="B378" i="1"/>
  <c r="B370" i="1"/>
  <c r="B362" i="1"/>
  <c r="B354" i="1"/>
  <c r="B346" i="1"/>
  <c r="B379" i="1"/>
  <c r="B371" i="1"/>
  <c r="B363" i="1"/>
  <c r="B355" i="1"/>
  <c r="B347" i="1"/>
  <c r="B339" i="1"/>
  <c r="B380" i="1"/>
  <c r="B372" i="1"/>
  <c r="B364" i="1"/>
  <c r="B356" i="1"/>
  <c r="B348" i="1"/>
  <c r="B340" i="1"/>
  <c r="B381" i="1"/>
  <c r="B373" i="1"/>
  <c r="B365" i="1"/>
  <c r="B357" i="1"/>
  <c r="B349" i="1"/>
  <c r="B341" i="1"/>
  <c r="B382" i="1"/>
  <c r="B374" i="1"/>
  <c r="B366" i="1"/>
  <c r="B358" i="1"/>
  <c r="B350" i="1"/>
  <c r="B383" i="1"/>
  <c r="B375" i="1"/>
  <c r="B367" i="1"/>
  <c r="B359" i="1"/>
  <c r="B351" i="1"/>
  <c r="B343" i="1"/>
  <c r="B335" i="1"/>
  <c r="B384" i="1"/>
  <c r="B376" i="1"/>
  <c r="B368" i="1"/>
  <c r="B360" i="1"/>
  <c r="B352" i="1"/>
  <c r="B344" i="1"/>
  <c r="B353" i="1"/>
  <c r="B316" i="1"/>
  <c r="B308" i="1"/>
  <c r="B300" i="1"/>
  <c r="B292" i="1"/>
  <c r="B369" i="1"/>
  <c r="B327" i="1"/>
  <c r="B322" i="1"/>
  <c r="B332" i="1"/>
  <c r="B317" i="1"/>
  <c r="B309" i="1"/>
  <c r="B301" i="1"/>
  <c r="B293" i="1"/>
  <c r="B342" i="1"/>
  <c r="B338" i="1"/>
  <c r="B328" i="1"/>
  <c r="B323" i="1"/>
  <c r="B318" i="1"/>
  <c r="B310" i="1"/>
  <c r="B302" i="1"/>
  <c r="B294" i="1"/>
  <c r="B361" i="1"/>
  <c r="B337" i="1"/>
  <c r="B333" i="1"/>
  <c r="B311" i="1"/>
  <c r="B303" i="1"/>
  <c r="B324" i="1"/>
  <c r="B319" i="1"/>
  <c r="B329" i="1"/>
  <c r="B312" i="1"/>
  <c r="B304" i="1"/>
  <c r="B385" i="1"/>
  <c r="B325" i="1"/>
  <c r="B320" i="1"/>
  <c r="B313" i="1"/>
  <c r="B305" i="1"/>
  <c r="B297" i="1"/>
  <c r="B336" i="1"/>
  <c r="B334" i="1"/>
  <c r="B330" i="1"/>
  <c r="B377" i="1"/>
  <c r="B326" i="1"/>
  <c r="B345" i="1"/>
  <c r="B331" i="1"/>
  <c r="B321" i="1"/>
  <c r="B315" i="1"/>
  <c r="B307" i="1"/>
  <c r="B284" i="1"/>
  <c r="B277" i="1"/>
  <c r="B269" i="1"/>
  <c r="B261" i="1"/>
  <c r="B253" i="1"/>
  <c r="B278" i="1"/>
  <c r="B270" i="1"/>
  <c r="B262" i="1"/>
  <c r="B285" i="1"/>
  <c r="B279" i="1"/>
  <c r="B314" i="1"/>
  <c r="B289" i="1"/>
  <c r="B306" i="1"/>
  <c r="B286" i="1"/>
  <c r="B280" i="1"/>
  <c r="B272" i="1"/>
  <c r="B264" i="1"/>
  <c r="B256" i="1"/>
  <c r="B296" i="1"/>
  <c r="B281" i="1"/>
  <c r="B273" i="1"/>
  <c r="B291" i="1"/>
  <c r="B295" i="1"/>
  <c r="B287" i="1"/>
  <c r="B282" i="1"/>
  <c r="B274" i="1"/>
  <c r="B266" i="1"/>
  <c r="B298" i="1"/>
  <c r="B275" i="1"/>
  <c r="B288" i="1"/>
  <c r="B283" i="1"/>
  <c r="B276" i="1"/>
  <c r="B290" i="1"/>
  <c r="B241" i="1"/>
  <c r="B233" i="1"/>
  <c r="B225" i="1"/>
  <c r="B217" i="1"/>
  <c r="B249" i="1"/>
  <c r="B242" i="1"/>
  <c r="B234" i="1"/>
  <c r="B226" i="1"/>
  <c r="B258" i="1"/>
  <c r="B271" i="1"/>
  <c r="B243" i="1"/>
  <c r="B235" i="1"/>
  <c r="B227" i="1"/>
  <c r="B263" i="1"/>
  <c r="B250" i="1"/>
  <c r="B244" i="1"/>
  <c r="B236" i="1"/>
  <c r="B228" i="1"/>
  <c r="B220" i="1"/>
  <c r="B212" i="1"/>
  <c r="B299" i="1"/>
  <c r="B260" i="1"/>
  <c r="B254" i="1"/>
  <c r="B245" i="1"/>
  <c r="B237" i="1"/>
  <c r="B251" i="1"/>
  <c r="B267" i="1"/>
  <c r="B246" i="1"/>
  <c r="B238" i="1"/>
  <c r="B230" i="1"/>
  <c r="B265" i="1"/>
  <c r="B247" i="1"/>
  <c r="B239" i="1"/>
  <c r="B231" i="1"/>
  <c r="B252" i="1"/>
  <c r="B223" i="1"/>
  <c r="B222" i="1"/>
  <c r="B218" i="1"/>
  <c r="B210" i="1"/>
  <c r="B207" i="1"/>
  <c r="B193" i="1"/>
  <c r="B185" i="1"/>
  <c r="B177" i="1"/>
  <c r="B169" i="1"/>
  <c r="B224" i="1"/>
  <c r="B198" i="1"/>
  <c r="B202" i="1"/>
  <c r="B186" i="1"/>
  <c r="B178" i="1"/>
  <c r="B221" i="1"/>
  <c r="B194" i="1"/>
  <c r="B248" i="1"/>
  <c r="B205" i="1"/>
  <c r="B199" i="1"/>
  <c r="B187" i="1"/>
  <c r="B179" i="1"/>
  <c r="B171" i="1"/>
  <c r="B215" i="1"/>
  <c r="B268" i="1"/>
  <c r="B259" i="1"/>
  <c r="B240" i="1"/>
  <c r="B213" i="1"/>
  <c r="B208" i="1"/>
  <c r="B188" i="1"/>
  <c r="B180" i="1"/>
  <c r="B211" i="1"/>
  <c r="B195" i="1"/>
  <c r="B232" i="1"/>
  <c r="B203" i="1"/>
  <c r="B189" i="1"/>
  <c r="B257" i="1"/>
  <c r="B229" i="1"/>
  <c r="B200" i="1"/>
  <c r="B219" i="1"/>
  <c r="B206" i="1"/>
  <c r="B196" i="1"/>
  <c r="B190" i="1"/>
  <c r="B182" i="1"/>
  <c r="B209" i="1"/>
  <c r="B191" i="1"/>
  <c r="B183" i="1"/>
  <c r="B192" i="1"/>
  <c r="B151" i="1"/>
  <c r="B143" i="1"/>
  <c r="B135" i="1"/>
  <c r="B127" i="1"/>
  <c r="B164" i="1"/>
  <c r="B159" i="1"/>
  <c r="B152" i="1"/>
  <c r="B144" i="1"/>
  <c r="B136" i="1"/>
  <c r="B128" i="1"/>
  <c r="B216" i="1"/>
  <c r="B174" i="1"/>
  <c r="B172" i="1"/>
  <c r="B167" i="1"/>
  <c r="B181" i="1"/>
  <c r="B153" i="1"/>
  <c r="B145" i="1"/>
  <c r="B137" i="1"/>
  <c r="B165" i="1"/>
  <c r="B160" i="1"/>
  <c r="B154" i="1"/>
  <c r="B146" i="1"/>
  <c r="B138" i="1"/>
  <c r="B170" i="1"/>
  <c r="B214" i="1"/>
  <c r="B197" i="1"/>
  <c r="B173" i="1"/>
  <c r="B161" i="1"/>
  <c r="B155" i="1"/>
  <c r="B147" i="1"/>
  <c r="B139" i="1"/>
  <c r="B204" i="1"/>
  <c r="B201" i="1"/>
  <c r="B184" i="1"/>
  <c r="B176" i="1"/>
  <c r="B156" i="1"/>
  <c r="B148" i="1"/>
  <c r="B140" i="1"/>
  <c r="B255" i="1"/>
  <c r="B168" i="1"/>
  <c r="B162" i="1"/>
  <c r="B157" i="1"/>
  <c r="B126" i="1"/>
  <c r="B121" i="1"/>
  <c r="B103" i="1"/>
  <c r="B95" i="1"/>
  <c r="B87" i="1"/>
  <c r="B79" i="1"/>
  <c r="B71" i="1"/>
  <c r="B149" i="1"/>
  <c r="B132" i="1"/>
  <c r="B141" i="1"/>
  <c r="B131" i="1"/>
  <c r="B124" i="1"/>
  <c r="B118" i="1"/>
  <c r="B111" i="1"/>
  <c r="B104" i="1"/>
  <c r="B96" i="1"/>
  <c r="B88" i="1"/>
  <c r="B158" i="1"/>
  <c r="B105" i="1"/>
  <c r="B97" i="1"/>
  <c r="B89" i="1"/>
  <c r="B81" i="1"/>
  <c r="B73" i="1"/>
  <c r="B150" i="1"/>
  <c r="B122" i="1"/>
  <c r="B115" i="1"/>
  <c r="B142" i="1"/>
  <c r="B130" i="1"/>
  <c r="B119" i="1"/>
  <c r="B112" i="1"/>
  <c r="B106" i="1"/>
  <c r="B98" i="1"/>
  <c r="B90" i="1"/>
  <c r="B82" i="1"/>
  <c r="B107" i="1"/>
  <c r="B99" i="1"/>
  <c r="B91" i="1"/>
  <c r="B166" i="1"/>
  <c r="B125" i="1"/>
  <c r="B116" i="1"/>
  <c r="B163" i="1"/>
  <c r="B120" i="1"/>
  <c r="B108" i="1"/>
  <c r="B100" i="1"/>
  <c r="B92" i="1"/>
  <c r="B84" i="1"/>
  <c r="B129" i="1"/>
  <c r="B113" i="1"/>
  <c r="B123" i="1"/>
  <c r="B109" i="1"/>
  <c r="B101" i="1"/>
  <c r="B93" i="1"/>
  <c r="B134" i="1"/>
  <c r="B102" i="1"/>
  <c r="B36" i="1"/>
  <c r="B80" i="1"/>
  <c r="B75" i="1"/>
  <c r="V75" i="1" s="1"/>
  <c r="B64" i="1"/>
  <c r="B56" i="1"/>
  <c r="B48" i="1"/>
  <c r="B40" i="1"/>
  <c r="B69" i="1"/>
  <c r="B65" i="1"/>
  <c r="V65" i="1" s="1"/>
  <c r="B57" i="1"/>
  <c r="B49" i="1"/>
  <c r="B41" i="1"/>
  <c r="B110" i="1"/>
  <c r="B77" i="1"/>
  <c r="V77" i="1" s="1"/>
  <c r="B66" i="1"/>
  <c r="V66" i="1" s="1"/>
  <c r="B58" i="1"/>
  <c r="B50" i="1"/>
  <c r="B42" i="1"/>
  <c r="B117" i="1"/>
  <c r="B24" i="1"/>
  <c r="B14" i="1"/>
  <c r="B3" i="1"/>
  <c r="B175" i="1"/>
  <c r="B114" i="1"/>
  <c r="B86" i="1"/>
  <c r="V86" i="1" s="1"/>
  <c r="B83" i="1"/>
  <c r="B59" i="1"/>
  <c r="B51" i="1"/>
  <c r="B43" i="1"/>
  <c r="V95" i="1"/>
  <c r="B85" i="1"/>
  <c r="V85" i="1" s="1"/>
  <c r="B72" i="1"/>
  <c r="B67" i="1"/>
  <c r="V67" i="1" s="1"/>
  <c r="B133" i="1"/>
  <c r="B74" i="1"/>
  <c r="B70" i="1"/>
  <c r="V70" i="1" s="1"/>
  <c r="B76" i="1"/>
  <c r="V76" i="1" s="1"/>
  <c r="V84" i="1"/>
  <c r="B68" i="1"/>
  <c r="V68" i="1" s="1"/>
  <c r="B62" i="1"/>
  <c r="B54" i="1"/>
  <c r="B46" i="1"/>
  <c r="W114" i="1"/>
  <c r="B34" i="1"/>
  <c r="AA34" i="1"/>
  <c r="W37" i="1"/>
  <c r="X37" i="1" s="1"/>
  <c r="O48" i="1"/>
  <c r="U43" i="1"/>
  <c r="X43" i="1" s="1"/>
  <c r="E52" i="1"/>
  <c r="K53" i="1"/>
  <c r="V139" i="1"/>
  <c r="W140" i="1" s="1"/>
  <c r="S55" i="1"/>
  <c r="K62" i="1"/>
  <c r="T63" i="1"/>
  <c r="H12" i="1"/>
  <c r="H7" i="1"/>
  <c r="H27" i="1"/>
  <c r="V111" i="1" s="1"/>
  <c r="AG33" i="1"/>
  <c r="AH33" i="1" s="1"/>
  <c r="B2" i="1"/>
  <c r="H20" i="1"/>
  <c r="V104" i="1" s="1"/>
  <c r="AG24" i="1"/>
  <c r="AH24" i="1" s="1"/>
  <c r="W32" i="1"/>
  <c r="B37" i="1"/>
  <c r="U38" i="1"/>
  <c r="X38" i="1" s="1"/>
  <c r="R40" i="1"/>
  <c r="U40" i="1" s="1"/>
  <c r="N40" i="1"/>
  <c r="O42" i="1" s="1"/>
  <c r="K47" i="1"/>
  <c r="T48" i="1"/>
  <c r="AD49" i="1"/>
  <c r="K61" i="1"/>
  <c r="E50" i="1"/>
  <c r="E47" i="1"/>
  <c r="W118" i="1"/>
  <c r="W130" i="1"/>
  <c r="B52" i="1"/>
  <c r="B53" i="1"/>
  <c r="B60" i="1"/>
  <c r="B61" i="1"/>
  <c r="R32" i="1"/>
  <c r="N32" i="1"/>
  <c r="T39" i="1"/>
  <c r="B28" i="1"/>
  <c r="W40" i="1"/>
  <c r="K52" i="1"/>
  <c r="K49" i="1"/>
  <c r="E63" i="1"/>
  <c r="S33" i="1"/>
  <c r="E37" i="1"/>
  <c r="H21" i="1"/>
  <c r="V105" i="1" s="1"/>
  <c r="H25" i="1"/>
  <c r="V109" i="1" s="1"/>
  <c r="AG48" i="1"/>
  <c r="AH48" i="1" s="1"/>
  <c r="B31" i="1"/>
  <c r="S36" i="1"/>
  <c r="W39" i="1"/>
  <c r="T43" i="1"/>
  <c r="W138" i="1"/>
  <c r="O51" i="1"/>
  <c r="U46" i="1"/>
  <c r="X46" i="1" s="1"/>
  <c r="E57" i="1"/>
  <c r="K60" i="1"/>
  <c r="L65" i="1" s="1" a="1"/>
  <c r="L65" i="1" s="1"/>
  <c r="Z63" i="1"/>
  <c r="W63" i="1"/>
  <c r="B94" i="1"/>
  <c r="W120" i="1"/>
  <c r="S37" i="1"/>
  <c r="H28" i="1"/>
  <c r="V112" i="1" s="1"/>
  <c r="B32" i="1"/>
  <c r="B38" i="1"/>
  <c r="K59" i="1"/>
  <c r="B39" i="1"/>
  <c r="S46" i="1"/>
  <c r="K50" i="1"/>
  <c r="U54" i="1"/>
  <c r="X54" i="1" s="1"/>
  <c r="W115" i="1"/>
  <c r="H22" i="1"/>
  <c r="V106" i="1" s="1"/>
  <c r="B11" i="1"/>
  <c r="B26" i="1"/>
  <c r="AH28" i="1"/>
  <c r="AK35" i="1"/>
  <c r="Z33" i="1"/>
  <c r="S34" i="1"/>
  <c r="B35" i="1"/>
  <c r="AC35" i="1"/>
  <c r="U44" i="1"/>
  <c r="Z47" i="1"/>
  <c r="W47" i="1"/>
  <c r="T50" i="1"/>
  <c r="T51" i="1"/>
  <c r="T52" i="1"/>
  <c r="U55" i="1"/>
  <c r="K58" i="1"/>
  <c r="W117" i="1"/>
  <c r="K46" i="1"/>
  <c r="B5" i="1"/>
  <c r="B17" i="1"/>
  <c r="H4" i="1"/>
  <c r="H5" i="1"/>
  <c r="H17" i="1"/>
  <c r="V101" i="1" s="1"/>
  <c r="W102" i="1" s="1"/>
  <c r="AG46" i="1"/>
  <c r="AH46" i="1" s="1"/>
  <c r="B29" i="1"/>
  <c r="R31" i="1"/>
  <c r="K38" i="1"/>
  <c r="E41" i="1"/>
  <c r="W121" i="1"/>
  <c r="Z44" i="1"/>
  <c r="W44" i="1"/>
  <c r="R51" i="1"/>
  <c r="N51" i="1"/>
  <c r="N52" i="1"/>
  <c r="O58" i="1" s="1"/>
  <c r="S54" i="1"/>
  <c r="Z55" i="1"/>
  <c r="W55" i="1"/>
  <c r="T58" i="1"/>
  <c r="T59" i="1"/>
  <c r="T60" i="1"/>
  <c r="V124" i="1"/>
  <c r="S40" i="1"/>
  <c r="H11" i="1"/>
  <c r="W110" i="1"/>
  <c r="K43" i="1"/>
  <c r="W122" i="1"/>
  <c r="V123" i="1"/>
  <c r="S39" i="1"/>
  <c r="E40" i="1"/>
  <c r="V133" i="1"/>
  <c r="W134" i="1" s="1"/>
  <c r="S49" i="1"/>
  <c r="S50" i="1"/>
  <c r="R59" i="1"/>
  <c r="N59" i="1"/>
  <c r="O63" i="1" s="1"/>
  <c r="V119" i="1"/>
  <c r="S35" i="1"/>
  <c r="H23" i="1"/>
  <c r="V107" i="1" s="1"/>
  <c r="B33" i="1"/>
  <c r="AG35" i="1"/>
  <c r="AH35" i="1" s="1"/>
  <c r="K37" i="1"/>
  <c r="K44" i="1"/>
  <c r="K45" i="1"/>
  <c r="V125" i="1"/>
  <c r="W126" i="1" s="1"/>
  <c r="S41" i="1"/>
  <c r="S42" i="1"/>
  <c r="V141" i="1"/>
  <c r="W142" i="1" s="1"/>
  <c r="S57" i="1"/>
  <c r="S58" i="1"/>
  <c r="E55" i="1"/>
  <c r="K57" i="1"/>
  <c r="W61" i="1"/>
  <c r="W146" i="1"/>
  <c r="E44" i="1"/>
  <c r="W129" i="1"/>
  <c r="N48" i="1"/>
  <c r="O50" i="1" s="1"/>
  <c r="W52" i="1"/>
  <c r="W137" i="1"/>
  <c r="N56" i="1"/>
  <c r="O61" i="1" s="1"/>
  <c r="W60" i="1"/>
  <c r="W145" i="1"/>
  <c r="N64" i="1"/>
  <c r="W116" i="1"/>
  <c r="W128" i="1"/>
  <c r="W136" i="1"/>
  <c r="W59" i="1"/>
  <c r="W144" i="1"/>
  <c r="N63" i="1"/>
  <c r="W127" i="1"/>
  <c r="S48" i="1"/>
  <c r="W135" i="1"/>
  <c r="S56" i="1"/>
  <c r="W143" i="1"/>
  <c r="N62" i="1"/>
  <c r="S64" i="1"/>
  <c r="AA34" i="11" l="1"/>
  <c r="AC33" i="11"/>
  <c r="AB34" i="11"/>
  <c r="X54" i="11"/>
  <c r="X32" i="11"/>
  <c r="AC60" i="11"/>
  <c r="V90" i="10"/>
  <c r="V100" i="10"/>
  <c r="V94" i="10"/>
  <c r="AA47" i="10"/>
  <c r="V87" i="10"/>
  <c r="V92" i="10"/>
  <c r="AA39" i="10"/>
  <c r="AC58" i="10"/>
  <c r="V95" i="10"/>
  <c r="V85" i="10"/>
  <c r="V93" i="10"/>
  <c r="V91" i="10"/>
  <c r="W91" i="10" s="1"/>
  <c r="AC32" i="10"/>
  <c r="AE32" i="10" s="1"/>
  <c r="V98" i="10"/>
  <c r="W98" i="10" s="1"/>
  <c r="V96" i="10"/>
  <c r="W97" i="10" s="1"/>
  <c r="V70" i="10"/>
  <c r="W70" i="10" s="1"/>
  <c r="V75" i="10"/>
  <c r="V74" i="10"/>
  <c r="V78" i="10"/>
  <c r="X57" i="10"/>
  <c r="AA57" i="10"/>
  <c r="AD57" i="10" s="1"/>
  <c r="X54" i="8"/>
  <c r="X48" i="8"/>
  <c r="AB48" i="7"/>
  <c r="X42" i="7"/>
  <c r="X47" i="7"/>
  <c r="AC46" i="7"/>
  <c r="V91" i="6"/>
  <c r="V79" i="6"/>
  <c r="V69" i="6"/>
  <c r="AA54" i="5"/>
  <c r="X55" i="5"/>
  <c r="V74" i="5"/>
  <c r="X64" i="5"/>
  <c r="V88" i="5"/>
  <c r="AB34" i="5"/>
  <c r="X64" i="1"/>
  <c r="X53" i="1"/>
  <c r="V69" i="1"/>
  <c r="AC43" i="11"/>
  <c r="AA41" i="11"/>
  <c r="AB41" i="11" s="1"/>
  <c r="AA60" i="9"/>
  <c r="AA62" i="8"/>
  <c r="AD62" i="8" s="1"/>
  <c r="AA63" i="5"/>
  <c r="AA45" i="5"/>
  <c r="V66" i="5"/>
  <c r="W67" i="5" s="1"/>
  <c r="AA49" i="9"/>
  <c r="AA54" i="10"/>
  <c r="AD54" i="10" s="1"/>
  <c r="AC55" i="6"/>
  <c r="AC44" i="11"/>
  <c r="AC46" i="8"/>
  <c r="AB53" i="9"/>
  <c r="AC52" i="9"/>
  <c r="AB47" i="8"/>
  <c r="P37" i="11" a="1"/>
  <c r="F37" i="11" a="1"/>
  <c r="X44" i="11"/>
  <c r="AC41" i="11"/>
  <c r="V86" i="11"/>
  <c r="X40" i="11"/>
  <c r="X35" i="11"/>
  <c r="V74" i="11"/>
  <c r="AA62" i="10"/>
  <c r="AB63" i="10" s="1"/>
  <c r="V83" i="10"/>
  <c r="W83" i="10" s="1"/>
  <c r="P37" i="10" a="1"/>
  <c r="F37" i="10" a="1"/>
  <c r="X37" i="10"/>
  <c r="AA34" i="10"/>
  <c r="AB34" i="10" s="1"/>
  <c r="AC33" i="10"/>
  <c r="X40" i="10"/>
  <c r="X46" i="9"/>
  <c r="V71" i="9"/>
  <c r="P37" i="9" a="1"/>
  <c r="F37" i="9" a="1"/>
  <c r="P37" i="8" a="1"/>
  <c r="F37" i="8" a="1"/>
  <c r="X55" i="8"/>
  <c r="AC33" i="8"/>
  <c r="X52" i="8"/>
  <c r="V91" i="8"/>
  <c r="V75" i="8"/>
  <c r="P37" i="7" a="1"/>
  <c r="F37" i="7" a="1"/>
  <c r="V87" i="7"/>
  <c r="V74" i="7"/>
  <c r="W74" i="7" s="1"/>
  <c r="X62" i="7"/>
  <c r="AC38" i="7"/>
  <c r="AD35" i="7"/>
  <c r="AB35" i="7"/>
  <c r="X61" i="6"/>
  <c r="P37" i="6" a="1"/>
  <c r="F37" i="6" a="1"/>
  <c r="V97" i="6"/>
  <c r="V88" i="6"/>
  <c r="X56" i="6"/>
  <c r="V96" i="6"/>
  <c r="V68" i="6"/>
  <c r="V90" i="6"/>
  <c r="V77" i="6"/>
  <c r="W78" i="6" s="1"/>
  <c r="V76" i="6"/>
  <c r="V98" i="6"/>
  <c r="V70" i="6"/>
  <c r="V99" i="6"/>
  <c r="V80" i="6"/>
  <c r="W81" i="6" s="1"/>
  <c r="V75" i="6"/>
  <c r="W75" i="6" s="1"/>
  <c r="V87" i="6"/>
  <c r="W88" i="6" s="1"/>
  <c r="AC48" i="6"/>
  <c r="AC32" i="6"/>
  <c r="AE32" i="6" s="1"/>
  <c r="AA33" i="6"/>
  <c r="V70" i="5"/>
  <c r="W70" i="5" s="1"/>
  <c r="V93" i="5"/>
  <c r="V95" i="5"/>
  <c r="X52" i="11"/>
  <c r="AA64" i="9"/>
  <c r="AD64" i="9" s="1"/>
  <c r="AA52" i="7"/>
  <c r="AD52" i="7" s="1"/>
  <c r="X51" i="6"/>
  <c r="X45" i="1"/>
  <c r="AA32" i="1"/>
  <c r="AA61" i="1"/>
  <c r="AD61" i="1" s="1"/>
  <c r="F37" i="4" a="1"/>
  <c r="P37" i="4" a="1"/>
  <c r="X44" i="4"/>
  <c r="X54" i="4"/>
  <c r="X62" i="4"/>
  <c r="X52" i="7"/>
  <c r="AA62" i="6"/>
  <c r="AB63" i="6" s="1"/>
  <c r="AB55" i="7"/>
  <c r="AC63" i="11"/>
  <c r="AA51" i="11"/>
  <c r="AD51" i="11" s="1"/>
  <c r="AC39" i="5"/>
  <c r="AC41" i="5"/>
  <c r="X48" i="4"/>
  <c r="AA38" i="10"/>
  <c r="AB39" i="10" s="1"/>
  <c r="AB37" i="9"/>
  <c r="AC41" i="1"/>
  <c r="AA49" i="5"/>
  <c r="AD49" i="5" s="1"/>
  <c r="X46" i="10"/>
  <c r="AC39" i="1"/>
  <c r="AA64" i="1"/>
  <c r="AD64" i="1" s="1"/>
  <c r="AA61" i="5"/>
  <c r="AB61" i="5" s="1"/>
  <c r="AC37" i="1"/>
  <c r="AC48" i="10"/>
  <c r="AA46" i="10"/>
  <c r="AB47" i="10" s="1"/>
  <c r="AC45" i="9"/>
  <c r="AA58" i="7"/>
  <c r="AD58" i="7" s="1"/>
  <c r="X43" i="5"/>
  <c r="X49" i="5"/>
  <c r="X48" i="6"/>
  <c r="AA45" i="10"/>
  <c r="AD45" i="10" s="1"/>
  <c r="X42" i="1"/>
  <c r="AC54" i="5"/>
  <c r="AA53" i="1"/>
  <c r="AD53" i="1" s="1"/>
  <c r="AA39" i="1"/>
  <c r="AD39" i="1" s="1"/>
  <c r="AA50" i="1"/>
  <c r="AD50" i="1" s="1"/>
  <c r="AC40" i="8"/>
  <c r="AC36" i="5"/>
  <c r="X59" i="9"/>
  <c r="AC46" i="9"/>
  <c r="AA60" i="8"/>
  <c r="AB61" i="8" s="1"/>
  <c r="X57" i="6"/>
  <c r="AA60" i="7"/>
  <c r="AD60" i="7" s="1"/>
  <c r="X54" i="6"/>
  <c r="AA57" i="8"/>
  <c r="AD57" i="8" s="1"/>
  <c r="X39" i="1"/>
  <c r="AA62" i="4"/>
  <c r="AA59" i="5"/>
  <c r="X50" i="6"/>
  <c r="X42" i="9"/>
  <c r="AB45" i="9"/>
  <c r="AA53" i="5"/>
  <c r="AB54" i="5" s="1"/>
  <c r="AB44" i="6"/>
  <c r="AB37" i="5"/>
  <c r="X40" i="5"/>
  <c r="X44" i="6"/>
  <c r="AA52" i="8"/>
  <c r="AB53" i="8" s="1"/>
  <c r="AA38" i="4"/>
  <c r="AC50" i="4"/>
  <c r="U39" i="6"/>
  <c r="X39" i="6" s="1"/>
  <c r="X50" i="5"/>
  <c r="X48" i="10"/>
  <c r="AA41" i="10"/>
  <c r="AD41" i="10" s="1"/>
  <c r="AC42" i="5"/>
  <c r="X44" i="5"/>
  <c r="AB59" i="10"/>
  <c r="U42" i="11"/>
  <c r="X42" i="11" s="1"/>
  <c r="X39" i="11"/>
  <c r="AB45" i="11"/>
  <c r="X53" i="11"/>
  <c r="AC58" i="11"/>
  <c r="AA59" i="11"/>
  <c r="AC37" i="11"/>
  <c r="AA43" i="11"/>
  <c r="AB44" i="11" s="1"/>
  <c r="X51" i="11"/>
  <c r="AA39" i="11"/>
  <c r="AB40" i="11" s="1"/>
  <c r="V99" i="11"/>
  <c r="AA52" i="11"/>
  <c r="AC51" i="11"/>
  <c r="V80" i="11"/>
  <c r="V94" i="11"/>
  <c r="W109" i="11"/>
  <c r="V89" i="11"/>
  <c r="O44" i="11"/>
  <c r="U45" i="11"/>
  <c r="X45" i="11" s="1"/>
  <c r="AD33" i="11"/>
  <c r="O43" i="11"/>
  <c r="AD40" i="11"/>
  <c r="AA53" i="11"/>
  <c r="AC52" i="11"/>
  <c r="AA60" i="11"/>
  <c r="AC59" i="11"/>
  <c r="AE34" i="11"/>
  <c r="AF32" i="11"/>
  <c r="AD47" i="11"/>
  <c r="AB47" i="11"/>
  <c r="W141" i="11"/>
  <c r="AA36" i="11"/>
  <c r="AC35" i="11"/>
  <c r="W126" i="11"/>
  <c r="O62" i="11"/>
  <c r="O60" i="11"/>
  <c r="O59" i="11"/>
  <c r="V96" i="11"/>
  <c r="V76" i="11"/>
  <c r="AD42" i="11"/>
  <c r="W117" i="11"/>
  <c r="O38" i="11"/>
  <c r="V84" i="11"/>
  <c r="O41" i="11"/>
  <c r="AD63" i="11"/>
  <c r="AB63" i="11"/>
  <c r="AD64" i="11"/>
  <c r="AB64" i="11"/>
  <c r="V92" i="11"/>
  <c r="V82" i="11"/>
  <c r="V79" i="11"/>
  <c r="W124" i="11"/>
  <c r="O40" i="11"/>
  <c r="V67" i="11"/>
  <c r="V91" i="11"/>
  <c r="V100" i="11"/>
  <c r="V90" i="11"/>
  <c r="AC55" i="11"/>
  <c r="AA56" i="11"/>
  <c r="AB57" i="11" s="1"/>
  <c r="O56" i="11"/>
  <c r="U49" i="11"/>
  <c r="X49" i="11" s="1"/>
  <c r="AD55" i="11"/>
  <c r="AB55" i="11"/>
  <c r="W111" i="11"/>
  <c r="V70" i="11"/>
  <c r="V75" i="11"/>
  <c r="V65" i="11"/>
  <c r="V77" i="11"/>
  <c r="V98" i="11"/>
  <c r="W148" i="11"/>
  <c r="AD54" i="11"/>
  <c r="U57" i="11"/>
  <c r="X57" i="11" s="1"/>
  <c r="V71" i="11"/>
  <c r="AD46" i="11"/>
  <c r="AB46" i="11"/>
  <c r="V87" i="11"/>
  <c r="V73" i="11"/>
  <c r="V95" i="11"/>
  <c r="V85" i="11"/>
  <c r="O39" i="11"/>
  <c r="V81" i="11"/>
  <c r="O61" i="11"/>
  <c r="O49" i="11"/>
  <c r="T65" i="11"/>
  <c r="L66" i="11" a="1"/>
  <c r="L66" i="11" s="1"/>
  <c r="V88" i="11"/>
  <c r="V93" i="11"/>
  <c r="W103" i="11"/>
  <c r="W110" i="11"/>
  <c r="O58" i="11"/>
  <c r="V72" i="11"/>
  <c r="X61" i="11"/>
  <c r="W134" i="11"/>
  <c r="AD57" i="11"/>
  <c r="O57" i="11"/>
  <c r="U47" i="11"/>
  <c r="X47" i="11" s="1"/>
  <c r="AB48" i="11"/>
  <c r="AD48" i="11"/>
  <c r="AA32" i="11"/>
  <c r="AB33" i="11" s="1"/>
  <c r="AC31" i="11"/>
  <c r="AE31" i="11" s="1"/>
  <c r="V69" i="11"/>
  <c r="V97" i="11"/>
  <c r="U59" i="11"/>
  <c r="X59" i="11" s="1"/>
  <c r="U60" i="11"/>
  <c r="X60" i="11" s="1"/>
  <c r="O53" i="11"/>
  <c r="O52" i="11"/>
  <c r="W132" i="11"/>
  <c r="AD38" i="11"/>
  <c r="AB38" i="11"/>
  <c r="O47" i="11"/>
  <c r="AB49" i="11"/>
  <c r="AD62" i="11"/>
  <c r="AB62" i="11"/>
  <c r="W112" i="11"/>
  <c r="W78" i="11"/>
  <c r="U64" i="11"/>
  <c r="X64" i="11" s="1"/>
  <c r="W140" i="11"/>
  <c r="V68" i="11"/>
  <c r="V66" i="11"/>
  <c r="W104" i="11"/>
  <c r="W142" i="11"/>
  <c r="W128" i="11"/>
  <c r="U38" i="11"/>
  <c r="X38" i="11" s="1"/>
  <c r="AD50" i="11"/>
  <c r="AB50" i="11"/>
  <c r="O50" i="11"/>
  <c r="AB51" i="10"/>
  <c r="AD51" i="10"/>
  <c r="AD58" i="10"/>
  <c r="AC52" i="10"/>
  <c r="AB58" i="10"/>
  <c r="U59" i="10"/>
  <c r="X59" i="10" s="1"/>
  <c r="AC60" i="10"/>
  <c r="AA55" i="10"/>
  <c r="AD55" i="10" s="1"/>
  <c r="AA40" i="10"/>
  <c r="AB40" i="10" s="1"/>
  <c r="AA48" i="10"/>
  <c r="AB48" i="10" s="1"/>
  <c r="X53" i="10"/>
  <c r="AC36" i="10"/>
  <c r="W80" i="10"/>
  <c r="W88" i="10"/>
  <c r="W90" i="10"/>
  <c r="W94" i="10"/>
  <c r="W79" i="10"/>
  <c r="W87" i="10"/>
  <c r="W76" i="10"/>
  <c r="O46" i="10"/>
  <c r="O47" i="10"/>
  <c r="W89" i="10"/>
  <c r="AD39" i="10"/>
  <c r="O41" i="10"/>
  <c r="W101" i="10"/>
  <c r="O61" i="10"/>
  <c r="W104" i="10"/>
  <c r="O58" i="10"/>
  <c r="X54" i="10"/>
  <c r="O45" i="10"/>
  <c r="AC63" i="10"/>
  <c r="AA64" i="10"/>
  <c r="W102" i="10"/>
  <c r="W75" i="10"/>
  <c r="W66" i="10"/>
  <c r="W86" i="10"/>
  <c r="X45" i="10"/>
  <c r="X43" i="10"/>
  <c r="U38" i="10"/>
  <c r="X38" i="10" s="1"/>
  <c r="W65" i="10"/>
  <c r="V67" i="10"/>
  <c r="W68" i="10" s="1"/>
  <c r="AE34" i="10"/>
  <c r="AF32" i="10"/>
  <c r="W81" i="10"/>
  <c r="W145" i="10"/>
  <c r="W82" i="10"/>
  <c r="W95" i="10"/>
  <c r="AD37" i="10"/>
  <c r="AB37" i="10"/>
  <c r="AB33" i="10"/>
  <c r="AD33" i="10"/>
  <c r="AD36" i="10"/>
  <c r="AB36" i="10"/>
  <c r="O37" i="10"/>
  <c r="U61" i="10"/>
  <c r="X61" i="10" s="1"/>
  <c r="AB38" i="10"/>
  <c r="V73" i="10"/>
  <c r="O56" i="10"/>
  <c r="O63" i="10"/>
  <c r="O44" i="10"/>
  <c r="AD53" i="10"/>
  <c r="AB53" i="10"/>
  <c r="O51" i="10"/>
  <c r="O54" i="10"/>
  <c r="O55" i="10"/>
  <c r="O39" i="10"/>
  <c r="O40" i="10"/>
  <c r="AD47" i="10"/>
  <c r="W103" i="10"/>
  <c r="W146" i="10"/>
  <c r="O50" i="10"/>
  <c r="AD50" i="10"/>
  <c r="AB50" i="10"/>
  <c r="W111" i="10"/>
  <c r="W100" i="10"/>
  <c r="AB43" i="10"/>
  <c r="AD43" i="10"/>
  <c r="X51" i="10"/>
  <c r="O60" i="10"/>
  <c r="O59" i="10"/>
  <c r="AE33" i="10"/>
  <c r="AF31" i="10"/>
  <c r="AG52" i="10" s="1"/>
  <c r="AH52" i="10" s="1"/>
  <c r="W78" i="10"/>
  <c r="AD42" i="10"/>
  <c r="X62" i="10"/>
  <c r="AD49" i="10"/>
  <c r="W93" i="10"/>
  <c r="U63" i="10"/>
  <c r="X63" i="10" s="1"/>
  <c r="U64" i="10"/>
  <c r="X64" i="10" s="1"/>
  <c r="W92" i="10"/>
  <c r="L65" i="10" a="1"/>
  <c r="L65" i="10" s="1"/>
  <c r="W85" i="10"/>
  <c r="W72" i="10"/>
  <c r="W69" i="10"/>
  <c r="O48" i="10"/>
  <c r="AD61" i="10"/>
  <c r="AB61" i="10"/>
  <c r="O43" i="10"/>
  <c r="W112" i="10"/>
  <c r="W77" i="10"/>
  <c r="AD56" i="10"/>
  <c r="AD32" i="10"/>
  <c r="AB32" i="10"/>
  <c r="AD60" i="10"/>
  <c r="AB60" i="10"/>
  <c r="W105" i="10"/>
  <c r="AC60" i="9"/>
  <c r="AC37" i="9"/>
  <c r="AC38" i="9"/>
  <c r="AA42" i="9"/>
  <c r="AD42" i="9" s="1"/>
  <c r="U48" i="9"/>
  <c r="X48" i="9" s="1"/>
  <c r="AA63" i="9"/>
  <c r="AC56" i="9"/>
  <c r="U40" i="9"/>
  <c r="X40" i="9" s="1"/>
  <c r="AC51" i="9"/>
  <c r="AE33" i="9"/>
  <c r="AF31" i="9"/>
  <c r="AG52" i="9" s="1"/>
  <c r="AH52" i="9" s="1"/>
  <c r="X50" i="9"/>
  <c r="AD49" i="9"/>
  <c r="AB49" i="9"/>
  <c r="V98" i="9"/>
  <c r="W112" i="9"/>
  <c r="O43" i="9"/>
  <c r="W113" i="9"/>
  <c r="AD38" i="9"/>
  <c r="AB38" i="9"/>
  <c r="AD32" i="9"/>
  <c r="AB32" i="9"/>
  <c r="V79" i="9"/>
  <c r="W136" i="9"/>
  <c r="AD40" i="9"/>
  <c r="AB40" i="9"/>
  <c r="V82" i="9"/>
  <c r="V66" i="9"/>
  <c r="O40" i="9"/>
  <c r="AD62" i="9"/>
  <c r="AB62" i="9"/>
  <c r="W102" i="9"/>
  <c r="AC54" i="9"/>
  <c r="AA55" i="9"/>
  <c r="V88" i="9"/>
  <c r="V68" i="9"/>
  <c r="O58" i="9"/>
  <c r="O56" i="9"/>
  <c r="O55" i="9"/>
  <c r="U51" i="9"/>
  <c r="X51" i="9" s="1"/>
  <c r="O45" i="9"/>
  <c r="V96" i="9"/>
  <c r="V76" i="9"/>
  <c r="AC58" i="9"/>
  <c r="AA59" i="9"/>
  <c r="AB60" i="9" s="1"/>
  <c r="X47" i="9"/>
  <c r="W105" i="9"/>
  <c r="V84" i="9"/>
  <c r="W144" i="9"/>
  <c r="AC42" i="9"/>
  <c r="AA43" i="9"/>
  <c r="AB44" i="9" s="1"/>
  <c r="V99" i="9"/>
  <c r="O39" i="9"/>
  <c r="AB39" i="9"/>
  <c r="AD39" i="9"/>
  <c r="AB57" i="9"/>
  <c r="AD57" i="9"/>
  <c r="AE34" i="9"/>
  <c r="AF32" i="9"/>
  <c r="V69" i="9"/>
  <c r="V92" i="9"/>
  <c r="V65" i="9"/>
  <c r="V91" i="9"/>
  <c r="O62" i="9"/>
  <c r="X39" i="9"/>
  <c r="V83" i="9"/>
  <c r="AB61" i="9"/>
  <c r="AD61" i="9"/>
  <c r="O53" i="9"/>
  <c r="W114" i="9"/>
  <c r="V77" i="9"/>
  <c r="V100" i="9"/>
  <c r="V72" i="9"/>
  <c r="AD41" i="9"/>
  <c r="AB41" i="9"/>
  <c r="AC53" i="9"/>
  <c r="AA54" i="9"/>
  <c r="O37" i="9"/>
  <c r="X63" i="9"/>
  <c r="AD58" i="9"/>
  <c r="AB58" i="9"/>
  <c r="AB34" i="9"/>
  <c r="AD34" i="9"/>
  <c r="O60" i="9"/>
  <c r="AD36" i="9"/>
  <c r="AB36" i="9"/>
  <c r="V95" i="9"/>
  <c r="V85" i="9"/>
  <c r="V67" i="9"/>
  <c r="AC49" i="9"/>
  <c r="AA50" i="9"/>
  <c r="O52" i="9"/>
  <c r="X52" i="9"/>
  <c r="O42" i="9"/>
  <c r="AD52" i="9"/>
  <c r="AB52" i="9"/>
  <c r="V81" i="9"/>
  <c r="V70" i="9"/>
  <c r="V93" i="9"/>
  <c r="W104" i="9"/>
  <c r="AD60" i="9"/>
  <c r="V75" i="9"/>
  <c r="O51" i="9"/>
  <c r="AB47" i="9"/>
  <c r="AD47" i="9"/>
  <c r="V80" i="9"/>
  <c r="V89" i="9"/>
  <c r="V78" i="9"/>
  <c r="W137" i="9"/>
  <c r="W115" i="9"/>
  <c r="W109" i="9"/>
  <c r="X35" i="9"/>
  <c r="L65" i="9" a="1"/>
  <c r="L65" i="9" s="1"/>
  <c r="V97" i="9"/>
  <c r="V86" i="9"/>
  <c r="V90" i="9"/>
  <c r="AD48" i="9"/>
  <c r="AB48" i="9"/>
  <c r="O57" i="9"/>
  <c r="O63" i="9"/>
  <c r="O38" i="9"/>
  <c r="AD35" i="9"/>
  <c r="AB35" i="9"/>
  <c r="U62" i="9"/>
  <c r="X62" i="9" s="1"/>
  <c r="X58" i="9"/>
  <c r="V87" i="9"/>
  <c r="V94" i="9"/>
  <c r="O59" i="9"/>
  <c r="AD44" i="9"/>
  <c r="AD46" i="9"/>
  <c r="AB46" i="9"/>
  <c r="V74" i="9"/>
  <c r="O64" i="9"/>
  <c r="O41" i="9"/>
  <c r="AD51" i="9"/>
  <c r="AD33" i="9"/>
  <c r="AB33" i="9"/>
  <c r="O46" i="9"/>
  <c r="AA49" i="8"/>
  <c r="AD49" i="8" s="1"/>
  <c r="AB38" i="8"/>
  <c r="AC45" i="8"/>
  <c r="AA64" i="8"/>
  <c r="AD64" i="8" s="1"/>
  <c r="AC63" i="8"/>
  <c r="U64" i="8"/>
  <c r="X64" i="8" s="1"/>
  <c r="U53" i="8"/>
  <c r="X53" i="8" s="1"/>
  <c r="W98" i="8"/>
  <c r="W145" i="8"/>
  <c r="AB44" i="8"/>
  <c r="AD44" i="8"/>
  <c r="O40" i="8"/>
  <c r="O62" i="8"/>
  <c r="X60" i="8"/>
  <c r="W110" i="8"/>
  <c r="W65" i="8"/>
  <c r="AD58" i="8"/>
  <c r="V73" i="8"/>
  <c r="V89" i="8"/>
  <c r="V93" i="8"/>
  <c r="V83" i="8"/>
  <c r="W84" i="8" s="1"/>
  <c r="AC58" i="8"/>
  <c r="AA59" i="8"/>
  <c r="AB60" i="8" s="1"/>
  <c r="O49" i="8"/>
  <c r="L66" i="8" a="1"/>
  <c r="L66" i="8" s="1"/>
  <c r="T65" i="8"/>
  <c r="V90" i="8"/>
  <c r="V86" i="8"/>
  <c r="V77" i="8"/>
  <c r="AD61" i="8"/>
  <c r="AB62" i="8"/>
  <c r="V67" i="8"/>
  <c r="W68" i="8" s="1"/>
  <c r="AB48" i="8"/>
  <c r="AD48" i="8"/>
  <c r="O37" i="8"/>
  <c r="AD53" i="8"/>
  <c r="AC49" i="8"/>
  <c r="AA50" i="8"/>
  <c r="V99" i="8"/>
  <c r="W100" i="8" s="1"/>
  <c r="V70" i="8"/>
  <c r="V85" i="8"/>
  <c r="X57" i="8"/>
  <c r="X49" i="8"/>
  <c r="O39" i="8"/>
  <c r="U36" i="8"/>
  <c r="X36" i="8" s="1"/>
  <c r="O41" i="8"/>
  <c r="W120" i="8"/>
  <c r="AA56" i="8"/>
  <c r="AC55" i="8"/>
  <c r="AD37" i="8"/>
  <c r="AB37" i="8"/>
  <c r="AB63" i="8"/>
  <c r="AD63" i="8"/>
  <c r="V66" i="8"/>
  <c r="V94" i="8"/>
  <c r="AD54" i="8"/>
  <c r="AB54" i="8"/>
  <c r="AC34" i="8"/>
  <c r="AA35" i="8"/>
  <c r="O63" i="8"/>
  <c r="O53" i="8"/>
  <c r="W146" i="8"/>
  <c r="O47" i="8"/>
  <c r="V74" i="8"/>
  <c r="W117" i="8"/>
  <c r="W137" i="8"/>
  <c r="W129" i="8"/>
  <c r="AC31" i="8"/>
  <c r="AE31" i="8" s="1"/>
  <c r="AA32" i="8"/>
  <c r="X56" i="8"/>
  <c r="W105" i="8"/>
  <c r="O59" i="8"/>
  <c r="AA40" i="8"/>
  <c r="AB41" i="8" s="1"/>
  <c r="AC39" i="8"/>
  <c r="V82" i="8"/>
  <c r="W113" i="8"/>
  <c r="U44" i="8"/>
  <c r="X44" i="8" s="1"/>
  <c r="U45" i="8"/>
  <c r="X45" i="8" s="1"/>
  <c r="U51" i="8"/>
  <c r="X51" i="8" s="1"/>
  <c r="U50" i="8"/>
  <c r="X50" i="8" s="1"/>
  <c r="V88" i="8"/>
  <c r="W136" i="8"/>
  <c r="O57" i="8"/>
  <c r="W69" i="8"/>
  <c r="V87" i="8"/>
  <c r="V96" i="8"/>
  <c r="W97" i="8" s="1"/>
  <c r="W108" i="8"/>
  <c r="W102" i="8"/>
  <c r="U42" i="8"/>
  <c r="X42" i="8" s="1"/>
  <c r="U43" i="8"/>
  <c r="X43" i="8" s="1"/>
  <c r="O56" i="8"/>
  <c r="AA39" i="8"/>
  <c r="AC38" i="8"/>
  <c r="W118" i="8"/>
  <c r="W111" i="8"/>
  <c r="W103" i="8"/>
  <c r="AD41" i="8"/>
  <c r="O52" i="8"/>
  <c r="O48" i="8"/>
  <c r="W92" i="8"/>
  <c r="W114" i="8"/>
  <c r="V71" i="8"/>
  <c r="AD36" i="8"/>
  <c r="AB36" i="8"/>
  <c r="O50" i="8"/>
  <c r="O44" i="8"/>
  <c r="AB42" i="8"/>
  <c r="AD42" i="8"/>
  <c r="O45" i="8"/>
  <c r="U34" i="8"/>
  <c r="X34" i="8" s="1"/>
  <c r="AD46" i="8"/>
  <c r="AB46" i="8"/>
  <c r="O43" i="8"/>
  <c r="AC32" i="8"/>
  <c r="AE32" i="8" s="1"/>
  <c r="AA33" i="8"/>
  <c r="W115" i="8"/>
  <c r="W101" i="8"/>
  <c r="AB43" i="8"/>
  <c r="V72" i="8"/>
  <c r="V79" i="8"/>
  <c r="V76" i="8"/>
  <c r="V95" i="8"/>
  <c r="V80" i="8"/>
  <c r="W81" i="8" s="1"/>
  <c r="X63" i="8"/>
  <c r="O60" i="8"/>
  <c r="W127" i="8"/>
  <c r="AB52" i="8"/>
  <c r="AD48" i="7"/>
  <c r="AA41" i="7"/>
  <c r="AD41" i="7" s="1"/>
  <c r="AA51" i="7"/>
  <c r="AD51" i="7" s="1"/>
  <c r="X51" i="7"/>
  <c r="AA57" i="7"/>
  <c r="AA44" i="7"/>
  <c r="AB45" i="7" s="1"/>
  <c r="AA43" i="7"/>
  <c r="AD43" i="7" s="1"/>
  <c r="W88" i="7"/>
  <c r="AF33" i="7"/>
  <c r="AE35" i="7"/>
  <c r="W97" i="7"/>
  <c r="W87" i="7"/>
  <c r="W72" i="7"/>
  <c r="W71" i="7"/>
  <c r="W73" i="7"/>
  <c r="L65" i="7" a="1"/>
  <c r="L65" i="7" s="1"/>
  <c r="W68" i="7"/>
  <c r="W143" i="7"/>
  <c r="U63" i="7"/>
  <c r="X63" i="7" s="1"/>
  <c r="U64" i="7"/>
  <c r="X64" i="7" s="1"/>
  <c r="W127" i="7"/>
  <c r="O46" i="7"/>
  <c r="W65" i="7"/>
  <c r="V69" i="7"/>
  <c r="W70" i="7" s="1"/>
  <c r="V92" i="7"/>
  <c r="V66" i="7"/>
  <c r="W67" i="7" s="1"/>
  <c r="W110" i="7"/>
  <c r="U39" i="7"/>
  <c r="X39" i="7" s="1"/>
  <c r="W120" i="7"/>
  <c r="W121" i="7"/>
  <c r="W77" i="7"/>
  <c r="W106" i="7"/>
  <c r="V85" i="7"/>
  <c r="W86" i="7" s="1"/>
  <c r="V82" i="7"/>
  <c r="AD61" i="7"/>
  <c r="O53" i="7"/>
  <c r="AD53" i="7"/>
  <c r="O58" i="7"/>
  <c r="W81" i="7"/>
  <c r="W93" i="7"/>
  <c r="V90" i="7"/>
  <c r="W144" i="7"/>
  <c r="W135" i="7"/>
  <c r="X57" i="7"/>
  <c r="W111" i="7"/>
  <c r="V98" i="7"/>
  <c r="AC49" i="7"/>
  <c r="AA50" i="7"/>
  <c r="AB54" i="7"/>
  <c r="AD39" i="7"/>
  <c r="W103" i="7"/>
  <c r="AC61" i="7"/>
  <c r="AA62" i="7"/>
  <c r="W109" i="7"/>
  <c r="O40" i="7"/>
  <c r="AD33" i="7"/>
  <c r="AG54" i="7" s="1"/>
  <c r="AH54" i="7" s="1"/>
  <c r="AB33" i="7"/>
  <c r="AD49" i="7"/>
  <c r="AB49" i="7"/>
  <c r="U43" i="7"/>
  <c r="X43" i="7" s="1"/>
  <c r="AE34" i="7"/>
  <c r="AF32" i="7"/>
  <c r="AG53" i="7" s="1"/>
  <c r="AH53" i="7" s="1"/>
  <c r="W136" i="7"/>
  <c r="W78" i="7"/>
  <c r="V94" i="7"/>
  <c r="W95" i="7" s="1"/>
  <c r="AB40" i="7"/>
  <c r="O41" i="7"/>
  <c r="AA38" i="7"/>
  <c r="AB39" i="7" s="1"/>
  <c r="AC37" i="7"/>
  <c r="W100" i="7"/>
  <c r="O51" i="7"/>
  <c r="V83" i="7"/>
  <c r="W84" i="7" s="1"/>
  <c r="O44" i="7"/>
  <c r="AD36" i="7"/>
  <c r="AB36" i="7"/>
  <c r="O47" i="7"/>
  <c r="O42" i="7"/>
  <c r="W145" i="7"/>
  <c r="AC58" i="7"/>
  <c r="AA59" i="7"/>
  <c r="W137" i="7"/>
  <c r="O54" i="7"/>
  <c r="AA46" i="7"/>
  <c r="AC45" i="7"/>
  <c r="V91" i="7"/>
  <c r="AD37" i="7"/>
  <c r="AB37" i="7"/>
  <c r="O61" i="7"/>
  <c r="V99" i="7"/>
  <c r="O37" i="7"/>
  <c r="O38" i="7"/>
  <c r="W128" i="7"/>
  <c r="O48" i="7"/>
  <c r="W129" i="7"/>
  <c r="W76" i="7"/>
  <c r="W107" i="7"/>
  <c r="AA42" i="7"/>
  <c r="AC41" i="7"/>
  <c r="W101" i="7"/>
  <c r="O50" i="7"/>
  <c r="W96" i="7"/>
  <c r="W104" i="7"/>
  <c r="W108" i="7"/>
  <c r="V79" i="7"/>
  <c r="W113" i="7"/>
  <c r="O59" i="7"/>
  <c r="O57" i="7"/>
  <c r="O55" i="7"/>
  <c r="X38" i="7"/>
  <c r="W89" i="7"/>
  <c r="W112" i="7"/>
  <c r="O43" i="7"/>
  <c r="AC63" i="6"/>
  <c r="AA48" i="6"/>
  <c r="AB49" i="6" s="1"/>
  <c r="AA42" i="6"/>
  <c r="AD42" i="6" s="1"/>
  <c r="AA51" i="6"/>
  <c r="AD51" i="6" s="1"/>
  <c r="AA59" i="6"/>
  <c r="AB60" i="6" s="1"/>
  <c r="AB41" i="6"/>
  <c r="AA50" i="6"/>
  <c r="AB50" i="6" s="1"/>
  <c r="AA57" i="6"/>
  <c r="AB57" i="6" s="1"/>
  <c r="AB40" i="6"/>
  <c r="AC53" i="6"/>
  <c r="AA46" i="6"/>
  <c r="AD46" i="6" s="1"/>
  <c r="AC45" i="6"/>
  <c r="U46" i="6"/>
  <c r="X46" i="6" s="1"/>
  <c r="AB55" i="6"/>
  <c r="U63" i="6"/>
  <c r="X63" i="6" s="1"/>
  <c r="L66" i="6" a="1"/>
  <c r="L66" i="6" s="1"/>
  <c r="T65" i="6"/>
  <c r="W89" i="6"/>
  <c r="W96" i="6"/>
  <c r="W77" i="6"/>
  <c r="W83" i="6"/>
  <c r="W99" i="6"/>
  <c r="W73" i="6"/>
  <c r="W79" i="6"/>
  <c r="W104" i="6"/>
  <c r="W102" i="6"/>
  <c r="O42" i="6"/>
  <c r="V86" i="6"/>
  <c r="W87" i="6" s="1"/>
  <c r="W113" i="6"/>
  <c r="AA34" i="6"/>
  <c r="AB35" i="6" s="1"/>
  <c r="AC33" i="6"/>
  <c r="W135" i="6"/>
  <c r="O48" i="6"/>
  <c r="AD39" i="6"/>
  <c r="W69" i="6"/>
  <c r="O59" i="6"/>
  <c r="AD64" i="6"/>
  <c r="AB64" i="6"/>
  <c r="W103" i="6"/>
  <c r="V100" i="6"/>
  <c r="O57" i="6"/>
  <c r="V66" i="6"/>
  <c r="W82" i="6"/>
  <c r="O58" i="6"/>
  <c r="W137" i="6"/>
  <c r="W95" i="6"/>
  <c r="V84" i="6"/>
  <c r="W85" i="6" s="1"/>
  <c r="W121" i="6"/>
  <c r="O62" i="6"/>
  <c r="AD35" i="6"/>
  <c r="AA38" i="6"/>
  <c r="AC37" i="6"/>
  <c r="AC36" i="6"/>
  <c r="AA37" i="6"/>
  <c r="W71" i="6"/>
  <c r="AA45" i="6"/>
  <c r="AC44" i="6"/>
  <c r="X64" i="6"/>
  <c r="AD61" i="6"/>
  <c r="AB61" i="6"/>
  <c r="O38" i="6"/>
  <c r="W91" i="6"/>
  <c r="AD56" i="6"/>
  <c r="AB56" i="6"/>
  <c r="O60" i="6"/>
  <c r="O41" i="6"/>
  <c r="O46" i="6"/>
  <c r="W94" i="6"/>
  <c r="W90" i="6"/>
  <c r="AA53" i="6"/>
  <c r="AC52" i="6"/>
  <c r="W65" i="6"/>
  <c r="W74" i="6"/>
  <c r="W138" i="6"/>
  <c r="AD60" i="6"/>
  <c r="X59" i="6"/>
  <c r="W114" i="6"/>
  <c r="O39" i="6"/>
  <c r="W144" i="6"/>
  <c r="W92" i="6"/>
  <c r="AA47" i="6"/>
  <c r="AC46" i="6"/>
  <c r="V67" i="6"/>
  <c r="W68" i="6" s="1"/>
  <c r="W134" i="6"/>
  <c r="O53" i="6"/>
  <c r="AC57" i="6"/>
  <c r="AA58" i="6"/>
  <c r="AD62" i="6"/>
  <c r="AB62" i="6"/>
  <c r="O50" i="6"/>
  <c r="X52" i="6"/>
  <c r="O51" i="6"/>
  <c r="W106" i="6"/>
  <c r="W105" i="6"/>
  <c r="O55" i="6"/>
  <c r="AE33" i="6"/>
  <c r="AF31" i="6"/>
  <c r="AG52" i="6" s="1"/>
  <c r="AH52" i="6" s="1"/>
  <c r="W98" i="6"/>
  <c r="O40" i="6"/>
  <c r="W97" i="6"/>
  <c r="AD43" i="6"/>
  <c r="W126" i="6"/>
  <c r="W136" i="6"/>
  <c r="O61" i="6"/>
  <c r="AD32" i="6"/>
  <c r="AB32" i="6"/>
  <c r="W70" i="6"/>
  <c r="W93" i="6"/>
  <c r="X49" i="6"/>
  <c r="W122" i="6"/>
  <c r="AD49" i="6"/>
  <c r="W145" i="6"/>
  <c r="O64" i="6"/>
  <c r="W72" i="6"/>
  <c r="O54" i="6"/>
  <c r="O37" i="6"/>
  <c r="F37" i="5" a="1"/>
  <c r="F37" i="5" s="1"/>
  <c r="P37" i="5" a="1"/>
  <c r="AB55" i="5"/>
  <c r="AA48" i="5"/>
  <c r="AD48" i="5" s="1"/>
  <c r="X57" i="5"/>
  <c r="V90" i="5"/>
  <c r="AA39" i="5"/>
  <c r="AD39" i="5" s="1"/>
  <c r="V91" i="5"/>
  <c r="X53" i="5"/>
  <c r="X45" i="5"/>
  <c r="AA44" i="5"/>
  <c r="AD44" i="5" s="1"/>
  <c r="AA62" i="5"/>
  <c r="AD62" i="5" s="1"/>
  <c r="AA51" i="5"/>
  <c r="AD51" i="5" s="1"/>
  <c r="AA50" i="5"/>
  <c r="AD50" i="5" s="1"/>
  <c r="AC59" i="5"/>
  <c r="X59" i="5"/>
  <c r="AB47" i="5"/>
  <c r="X42" i="5"/>
  <c r="AA52" i="5"/>
  <c r="AA57" i="5"/>
  <c r="AD57" i="5" s="1"/>
  <c r="AA64" i="5"/>
  <c r="AD64" i="5" s="1"/>
  <c r="W72" i="5"/>
  <c r="W66" i="5"/>
  <c r="V98" i="5"/>
  <c r="O62" i="5"/>
  <c r="V78" i="5"/>
  <c r="W79" i="5" s="1"/>
  <c r="O57" i="5"/>
  <c r="O44" i="5"/>
  <c r="AC57" i="5"/>
  <c r="AA58" i="5"/>
  <c r="O46" i="5"/>
  <c r="AB56" i="5"/>
  <c r="AD56" i="5"/>
  <c r="AA35" i="5"/>
  <c r="AC34" i="5"/>
  <c r="AE34" i="5" s="1"/>
  <c r="O59" i="5"/>
  <c r="O43" i="5"/>
  <c r="O42" i="5"/>
  <c r="AD59" i="5"/>
  <c r="O56" i="5"/>
  <c r="AD42" i="5"/>
  <c r="AB42" i="5"/>
  <c r="AD40" i="5"/>
  <c r="W148" i="5"/>
  <c r="W140" i="5"/>
  <c r="V75" i="5"/>
  <c r="W76" i="5" s="1"/>
  <c r="X41" i="5"/>
  <c r="O63" i="5"/>
  <c r="W96" i="5"/>
  <c r="W106" i="5"/>
  <c r="V83" i="5"/>
  <c r="AD46" i="5"/>
  <c r="AB46" i="5"/>
  <c r="O41" i="5"/>
  <c r="L66" i="5" a="1"/>
  <c r="L66" i="5" s="1"/>
  <c r="T65" i="5"/>
  <c r="W111" i="5"/>
  <c r="V99" i="5"/>
  <c r="X61" i="5"/>
  <c r="V86" i="5"/>
  <c r="O39" i="5"/>
  <c r="O49" i="5"/>
  <c r="O50" i="5"/>
  <c r="O61" i="5"/>
  <c r="X51" i="5"/>
  <c r="V94" i="5"/>
  <c r="W95" i="5" s="1"/>
  <c r="V68" i="5"/>
  <c r="W69" i="5" s="1"/>
  <c r="O38" i="5"/>
  <c r="AD43" i="5"/>
  <c r="AB43" i="5"/>
  <c r="O55" i="5"/>
  <c r="AD45" i="5"/>
  <c r="AE33" i="5"/>
  <c r="AF31" i="5"/>
  <c r="AG52" i="5" s="1"/>
  <c r="AH52" i="5" s="1"/>
  <c r="W65" i="5"/>
  <c r="V84" i="5"/>
  <c r="W108" i="5"/>
  <c r="AD60" i="5"/>
  <c r="AB60" i="5"/>
  <c r="O40" i="5"/>
  <c r="AD32" i="5"/>
  <c r="AG53" i="5" s="1"/>
  <c r="AH53" i="5" s="1"/>
  <c r="AB32" i="5"/>
  <c r="AD38" i="5"/>
  <c r="AB38" i="5"/>
  <c r="O52" i="5"/>
  <c r="O54" i="5"/>
  <c r="V92" i="5"/>
  <c r="V73" i="5"/>
  <c r="O47" i="5"/>
  <c r="W102" i="5"/>
  <c r="V100" i="5"/>
  <c r="W101" i="5" s="1"/>
  <c r="V81" i="5"/>
  <c r="W107" i="5"/>
  <c r="W109" i="5"/>
  <c r="V89" i="5"/>
  <c r="AD63" i="5"/>
  <c r="U63" i="5"/>
  <c r="X63" i="5" s="1"/>
  <c r="X48" i="5"/>
  <c r="AB41" i="5"/>
  <c r="W80" i="5"/>
  <c r="O53" i="5"/>
  <c r="V87" i="5"/>
  <c r="W88" i="5" s="1"/>
  <c r="V77" i="5"/>
  <c r="V82" i="5"/>
  <c r="V97" i="5"/>
  <c r="AD36" i="5"/>
  <c r="AB36" i="5"/>
  <c r="AD54" i="5"/>
  <c r="X52" i="4"/>
  <c r="AA40" i="4"/>
  <c r="AB40" i="4" s="1"/>
  <c r="X61" i="4"/>
  <c r="X46" i="4"/>
  <c r="AA44" i="4"/>
  <c r="AB45" i="4" s="1"/>
  <c r="AA63" i="4"/>
  <c r="AB64" i="4" s="1"/>
  <c r="AC54" i="4"/>
  <c r="AC51" i="4"/>
  <c r="AA54" i="4"/>
  <c r="AD54" i="4" s="1"/>
  <c r="AC56" i="4"/>
  <c r="AC44" i="4"/>
  <c r="X45" i="4"/>
  <c r="X63" i="4"/>
  <c r="AB56" i="4"/>
  <c r="AA50" i="4"/>
  <c r="U55" i="4"/>
  <c r="X55" i="4" s="1"/>
  <c r="X39" i="4"/>
  <c r="U41" i="4"/>
  <c r="X41" i="4" s="1"/>
  <c r="V71" i="4"/>
  <c r="AD36" i="4"/>
  <c r="AA59" i="4"/>
  <c r="AD59" i="4" s="1"/>
  <c r="AC58" i="4"/>
  <c r="U57" i="4"/>
  <c r="X57" i="4" s="1"/>
  <c r="L66" i="4" a="1"/>
  <c r="L66" i="4" s="1"/>
  <c r="T65" i="4"/>
  <c r="W124" i="4"/>
  <c r="V87" i="4"/>
  <c r="AD35" i="4"/>
  <c r="O48" i="4"/>
  <c r="W132" i="4"/>
  <c r="V65" i="4"/>
  <c r="O61" i="4"/>
  <c r="AC60" i="4"/>
  <c r="AA61" i="4"/>
  <c r="AB62" i="4" s="1"/>
  <c r="U50" i="4"/>
  <c r="X50" i="4" s="1"/>
  <c r="U51" i="4"/>
  <c r="X51" i="4" s="1"/>
  <c r="W103" i="4"/>
  <c r="U42" i="4"/>
  <c r="X42" i="4" s="1"/>
  <c r="W125" i="4"/>
  <c r="V73" i="4"/>
  <c r="O37" i="4"/>
  <c r="AD33" i="4"/>
  <c r="AA37" i="4"/>
  <c r="AB38" i="4" s="1"/>
  <c r="AC36" i="4"/>
  <c r="AC40" i="4"/>
  <c r="AA41" i="4"/>
  <c r="AF32" i="4"/>
  <c r="AE34" i="4"/>
  <c r="W147" i="4"/>
  <c r="O54" i="4"/>
  <c r="V95" i="4"/>
  <c r="AC57" i="4"/>
  <c r="AA58" i="4"/>
  <c r="AC52" i="4"/>
  <c r="AA53" i="4"/>
  <c r="O41" i="4"/>
  <c r="O45" i="4"/>
  <c r="O44" i="4"/>
  <c r="W119" i="4"/>
  <c r="V69" i="4"/>
  <c r="V82" i="4"/>
  <c r="X36" i="4"/>
  <c r="AD48" i="4"/>
  <c r="AB48" i="4"/>
  <c r="O55" i="4"/>
  <c r="AD47" i="4"/>
  <c r="AA34" i="4"/>
  <c r="AC33" i="4"/>
  <c r="V89" i="4"/>
  <c r="W139" i="4"/>
  <c r="O52" i="4"/>
  <c r="W126" i="4"/>
  <c r="W107" i="4"/>
  <c r="AA32" i="4"/>
  <c r="AB33" i="4" s="1"/>
  <c r="AC31" i="4"/>
  <c r="AE31" i="4" s="1"/>
  <c r="W114" i="4"/>
  <c r="V99" i="4"/>
  <c r="AB57" i="4"/>
  <c r="AD57" i="4"/>
  <c r="O40" i="4"/>
  <c r="V76" i="4"/>
  <c r="V68" i="4"/>
  <c r="V97" i="4"/>
  <c r="O43" i="4"/>
  <c r="AD38" i="4"/>
  <c r="V92" i="4"/>
  <c r="O53" i="4"/>
  <c r="W133" i="4"/>
  <c r="AA60" i="4"/>
  <c r="AC59" i="4"/>
  <c r="AC45" i="4"/>
  <c r="AA46" i="4"/>
  <c r="W110" i="4"/>
  <c r="AD39" i="4"/>
  <c r="AB39" i="4"/>
  <c r="W105" i="4"/>
  <c r="V85" i="4"/>
  <c r="V98" i="4"/>
  <c r="V66" i="4"/>
  <c r="W112" i="4"/>
  <c r="W106" i="4"/>
  <c r="V93" i="4"/>
  <c r="O63" i="4"/>
  <c r="V67" i="4"/>
  <c r="V70" i="4"/>
  <c r="U35" i="4"/>
  <c r="X35" i="4" s="1"/>
  <c r="V74" i="4"/>
  <c r="X59" i="4"/>
  <c r="X58" i="4"/>
  <c r="AD52" i="4"/>
  <c r="AB52" i="4"/>
  <c r="W104" i="4"/>
  <c r="O42" i="4"/>
  <c r="V91" i="4"/>
  <c r="V75" i="4"/>
  <c r="V72" i="4"/>
  <c r="V78" i="4"/>
  <c r="X34" i="4"/>
  <c r="W113" i="4"/>
  <c r="AD62" i="4"/>
  <c r="O56" i="4"/>
  <c r="V94" i="4"/>
  <c r="V83" i="4"/>
  <c r="V80" i="4"/>
  <c r="W81" i="4" s="1"/>
  <c r="V86" i="4"/>
  <c r="V79" i="4"/>
  <c r="O57" i="4"/>
  <c r="W140" i="4"/>
  <c r="AD49" i="4"/>
  <c r="AB49" i="4"/>
  <c r="V96" i="4"/>
  <c r="O59" i="4"/>
  <c r="O60" i="4"/>
  <c r="W141" i="4"/>
  <c r="V84" i="4"/>
  <c r="V88" i="4"/>
  <c r="U64" i="4"/>
  <c r="X64" i="4" s="1"/>
  <c r="O58" i="4"/>
  <c r="AA42" i="4"/>
  <c r="AC41" i="4"/>
  <c r="V90" i="4"/>
  <c r="V100" i="4"/>
  <c r="W101" i="4" s="1"/>
  <c r="V77" i="4"/>
  <c r="W148" i="4"/>
  <c r="W108" i="4"/>
  <c r="U43" i="4"/>
  <c r="X43" i="4" s="1"/>
  <c r="W111" i="4"/>
  <c r="O51" i="4"/>
  <c r="W102" i="4"/>
  <c r="AA62" i="1"/>
  <c r="AD62" i="1" s="1"/>
  <c r="AA45" i="1"/>
  <c r="AD45" i="1" s="1"/>
  <c r="AC56" i="1"/>
  <c r="AC42" i="1"/>
  <c r="AC58" i="1"/>
  <c r="AA46" i="1"/>
  <c r="AD46" i="1" s="1"/>
  <c r="AB43" i="1"/>
  <c r="V87" i="1"/>
  <c r="W87" i="1" s="1"/>
  <c r="AC36" i="1"/>
  <c r="AC51" i="1"/>
  <c r="AA56" i="1"/>
  <c r="AD56" i="1" s="1"/>
  <c r="X61" i="1"/>
  <c r="X63" i="1"/>
  <c r="AB52" i="1"/>
  <c r="X47" i="1"/>
  <c r="AA54" i="1"/>
  <c r="AD54" i="1" s="1"/>
  <c r="AC59" i="1"/>
  <c r="AC48" i="1"/>
  <c r="X50" i="1"/>
  <c r="X55" i="1"/>
  <c r="X58" i="1"/>
  <c r="X62" i="1"/>
  <c r="AB38" i="1"/>
  <c r="V73" i="1"/>
  <c r="AB37" i="1"/>
  <c r="V78" i="1"/>
  <c r="W78" i="1" s="1"/>
  <c r="V82" i="1"/>
  <c r="V100" i="1"/>
  <c r="W101" i="1" s="1"/>
  <c r="X35" i="1"/>
  <c r="AB36" i="1"/>
  <c r="AC34" i="1"/>
  <c r="AC57" i="1"/>
  <c r="AA58" i="1"/>
  <c r="AB59" i="1" s="1"/>
  <c r="AC47" i="1"/>
  <c r="AA48" i="1"/>
  <c r="V71" i="1"/>
  <c r="W71" i="1" s="1"/>
  <c r="V81" i="1"/>
  <c r="V89" i="1"/>
  <c r="AD36" i="1"/>
  <c r="AB60" i="1"/>
  <c r="X44" i="1"/>
  <c r="AA41" i="1"/>
  <c r="AD41" i="1" s="1"/>
  <c r="W70" i="1"/>
  <c r="W65" i="1"/>
  <c r="W76" i="1"/>
  <c r="W85" i="1"/>
  <c r="W68" i="1"/>
  <c r="W66" i="1"/>
  <c r="T65" i="1"/>
  <c r="L66" i="1" a="1"/>
  <c r="L66" i="1" s="1"/>
  <c r="O57" i="1"/>
  <c r="W104" i="1"/>
  <c r="O45" i="1"/>
  <c r="V74" i="1"/>
  <c r="V97" i="1"/>
  <c r="W123" i="1"/>
  <c r="AD34" i="1"/>
  <c r="V90" i="1"/>
  <c r="W113" i="1"/>
  <c r="AD51" i="1"/>
  <c r="AA44" i="1"/>
  <c r="AC43" i="1"/>
  <c r="AA33" i="1"/>
  <c r="AC32" i="1"/>
  <c r="AE32" i="1" s="1"/>
  <c r="O64" i="1"/>
  <c r="W111" i="1"/>
  <c r="V98" i="1"/>
  <c r="O55" i="1"/>
  <c r="W107" i="1"/>
  <c r="W67" i="1"/>
  <c r="O38" i="1"/>
  <c r="O37" i="1"/>
  <c r="V93" i="1"/>
  <c r="AB61" i="1"/>
  <c r="AB35" i="1"/>
  <c r="O54" i="1"/>
  <c r="O52" i="1"/>
  <c r="W119" i="1"/>
  <c r="U33" i="1"/>
  <c r="X33" i="1" s="1"/>
  <c r="U32" i="1"/>
  <c r="X32" i="1" s="1"/>
  <c r="V83" i="1"/>
  <c r="W86" i="1"/>
  <c r="V91" i="1"/>
  <c r="O41" i="1"/>
  <c r="O40" i="1"/>
  <c r="W69" i="1"/>
  <c r="U59" i="1"/>
  <c r="X59" i="1" s="1"/>
  <c r="U60" i="1"/>
  <c r="X60" i="1" s="1"/>
  <c r="O59" i="1"/>
  <c r="V99" i="1"/>
  <c r="W100" i="1" s="1"/>
  <c r="U36" i="1"/>
  <c r="X36" i="1" s="1"/>
  <c r="O39" i="1"/>
  <c r="P37" i="1" s="1" a="1"/>
  <c r="W141" i="1"/>
  <c r="W124" i="1"/>
  <c r="O56" i="1"/>
  <c r="W106" i="1"/>
  <c r="AC62" i="1"/>
  <c r="AA63" i="1"/>
  <c r="W109" i="1"/>
  <c r="W131" i="1"/>
  <c r="W147" i="1"/>
  <c r="AB32" i="1"/>
  <c r="AD32" i="1"/>
  <c r="AK31" i="1" a="1"/>
  <c r="AK31" i="1" s="1"/>
  <c r="W105" i="1"/>
  <c r="O49" i="1"/>
  <c r="V72" i="1"/>
  <c r="AF31" i="1"/>
  <c r="AE33" i="1"/>
  <c r="W112" i="1"/>
  <c r="W133" i="1"/>
  <c r="W77" i="1"/>
  <c r="V80" i="1"/>
  <c r="U41" i="1"/>
  <c r="X41" i="1" s="1"/>
  <c r="V79" i="1"/>
  <c r="U51" i="1"/>
  <c r="X51" i="1" s="1"/>
  <c r="U52" i="1"/>
  <c r="X52" i="1" s="1"/>
  <c r="O46" i="1"/>
  <c r="O44" i="1"/>
  <c r="O53" i="1"/>
  <c r="X40" i="1"/>
  <c r="W139" i="1"/>
  <c r="V94" i="1"/>
  <c r="W95" i="1" s="1"/>
  <c r="V88" i="1"/>
  <c r="W89" i="1" s="1"/>
  <c r="W103" i="1"/>
  <c r="W125" i="1"/>
  <c r="V96" i="1"/>
  <c r="AD59" i="1"/>
  <c r="W108" i="1"/>
  <c r="O62" i="1"/>
  <c r="O60" i="1"/>
  <c r="AK34" i="1" s="1" a="1"/>
  <c r="AK34" i="1" s="1"/>
  <c r="AC54" i="1"/>
  <c r="AA55" i="1"/>
  <c r="AC46" i="1"/>
  <c r="AA47" i="1"/>
  <c r="F37" i="1" a="1"/>
  <c r="V92" i="1"/>
  <c r="AB42" i="11" l="1"/>
  <c r="AD41" i="11"/>
  <c r="AB35" i="11"/>
  <c r="AD34" i="11"/>
  <c r="AB62" i="10"/>
  <c r="W71" i="10"/>
  <c r="AD62" i="10"/>
  <c r="AB54" i="10"/>
  <c r="W84" i="10"/>
  <c r="W99" i="10"/>
  <c r="W96" i="10"/>
  <c r="AB57" i="10"/>
  <c r="AD38" i="10"/>
  <c r="AB64" i="9"/>
  <c r="AD52" i="8"/>
  <c r="W75" i="7"/>
  <c r="W80" i="6"/>
  <c r="W71" i="5"/>
  <c r="W82" i="1"/>
  <c r="AB46" i="10"/>
  <c r="AD46" i="10"/>
  <c r="AB58" i="8"/>
  <c r="AB57" i="8"/>
  <c r="AB53" i="5"/>
  <c r="AB51" i="1"/>
  <c r="AD53" i="5"/>
  <c r="AB43" i="11"/>
  <c r="AD43" i="11"/>
  <c r="F37" i="11"/>
  <c r="G37" i="11" s="1"/>
  <c r="G39" i="11"/>
  <c r="G78" i="11"/>
  <c r="G54" i="11"/>
  <c r="G98" i="11"/>
  <c r="G49" i="11"/>
  <c r="G107" i="11"/>
  <c r="G326" i="11"/>
  <c r="G311" i="11"/>
  <c r="G296" i="11"/>
  <c r="G281" i="11"/>
  <c r="G266" i="11"/>
  <c r="G251" i="11"/>
  <c r="G236" i="11"/>
  <c r="G221" i="11"/>
  <c r="G206" i="11"/>
  <c r="G191" i="11"/>
  <c r="G176" i="11"/>
  <c r="G161" i="11"/>
  <c r="G130" i="11"/>
  <c r="G115" i="11"/>
  <c r="G371" i="11"/>
  <c r="G356" i="11"/>
  <c r="G341" i="11"/>
  <c r="G96" i="11"/>
  <c r="G38" i="11"/>
  <c r="G82" i="11"/>
  <c r="G91" i="11"/>
  <c r="G342" i="11"/>
  <c r="G327" i="11"/>
  <c r="G312" i="11"/>
  <c r="G297" i="11"/>
  <c r="G282" i="11"/>
  <c r="G267" i="11"/>
  <c r="G252" i="11"/>
  <c r="G237" i="11"/>
  <c r="G222" i="11"/>
  <c r="G207" i="11"/>
  <c r="G192" i="11"/>
  <c r="G177" i="11"/>
  <c r="G146" i="11"/>
  <c r="G131" i="11"/>
  <c r="G116" i="11"/>
  <c r="G372" i="11"/>
  <c r="G357" i="11"/>
  <c r="G69" i="11"/>
  <c r="G47" i="11"/>
  <c r="G80" i="11"/>
  <c r="G66" i="11"/>
  <c r="G75" i="11"/>
  <c r="G358" i="11"/>
  <c r="G343" i="11"/>
  <c r="G328" i="11"/>
  <c r="G313" i="11"/>
  <c r="G298" i="11"/>
  <c r="G283" i="11"/>
  <c r="G268" i="11"/>
  <c r="G253" i="11"/>
  <c r="G238" i="11"/>
  <c r="G223" i="11"/>
  <c r="G208" i="11"/>
  <c r="G193" i="11"/>
  <c r="G162" i="11"/>
  <c r="G147" i="11"/>
  <c r="G132" i="11"/>
  <c r="G117" i="11"/>
  <c r="G373" i="11"/>
  <c r="G265" i="11"/>
  <c r="G355" i="11"/>
  <c r="G103" i="11"/>
  <c r="G50" i="11"/>
  <c r="G59" i="11"/>
  <c r="G118" i="11"/>
  <c r="G374" i="11"/>
  <c r="G359" i="11"/>
  <c r="G344" i="11"/>
  <c r="G329" i="11"/>
  <c r="G314" i="11"/>
  <c r="G299" i="11"/>
  <c r="G284" i="11"/>
  <c r="G269" i="11"/>
  <c r="G254" i="11"/>
  <c r="G239" i="11"/>
  <c r="G224" i="11"/>
  <c r="G209" i="11"/>
  <c r="G178" i="11"/>
  <c r="G163" i="11"/>
  <c r="G148" i="11"/>
  <c r="G133" i="11"/>
  <c r="G65" i="11"/>
  <c r="G190" i="11"/>
  <c r="G53" i="11"/>
  <c r="G108" i="11"/>
  <c r="G43" i="11"/>
  <c r="G104" i="11"/>
  <c r="G134" i="11"/>
  <c r="G119" i="11"/>
  <c r="G375" i="11"/>
  <c r="G360" i="11"/>
  <c r="G345" i="11"/>
  <c r="G330" i="11"/>
  <c r="G315" i="11"/>
  <c r="G300" i="11"/>
  <c r="G285" i="11"/>
  <c r="G270" i="11"/>
  <c r="G255" i="11"/>
  <c r="G240" i="11"/>
  <c r="G225" i="11"/>
  <c r="G194" i="11"/>
  <c r="G179" i="11"/>
  <c r="G164" i="11"/>
  <c r="G149" i="11"/>
  <c r="G42" i="11"/>
  <c r="G280" i="11"/>
  <c r="G175" i="11"/>
  <c r="G340" i="11"/>
  <c r="G111" i="11"/>
  <c r="G99" i="11"/>
  <c r="G92" i="11"/>
  <c r="G88" i="11"/>
  <c r="G150" i="11"/>
  <c r="G135" i="11"/>
  <c r="G120" i="11"/>
  <c r="G376" i="11"/>
  <c r="G361" i="11"/>
  <c r="G346" i="11"/>
  <c r="G331" i="11"/>
  <c r="G316" i="11"/>
  <c r="G301" i="11"/>
  <c r="G286" i="11"/>
  <c r="G271" i="11"/>
  <c r="G256" i="11"/>
  <c r="G241" i="11"/>
  <c r="G210" i="11"/>
  <c r="G195" i="11"/>
  <c r="G180" i="11"/>
  <c r="G165" i="11"/>
  <c r="G62" i="11"/>
  <c r="G83" i="11"/>
  <c r="G76" i="11"/>
  <c r="G72" i="11"/>
  <c r="G166" i="11"/>
  <c r="G151" i="11"/>
  <c r="G136" i="11"/>
  <c r="G121" i="11"/>
  <c r="G377" i="11"/>
  <c r="G362" i="11"/>
  <c r="G347" i="11"/>
  <c r="G332" i="11"/>
  <c r="G317" i="11"/>
  <c r="G302" i="11"/>
  <c r="G287" i="11"/>
  <c r="G272" i="11"/>
  <c r="G257" i="11"/>
  <c r="G226" i="11"/>
  <c r="G211" i="11"/>
  <c r="G196" i="11"/>
  <c r="G181" i="11"/>
  <c r="G71" i="11"/>
  <c r="G67" i="11"/>
  <c r="G60" i="11"/>
  <c r="G105" i="11"/>
  <c r="G56" i="11"/>
  <c r="G182" i="11"/>
  <c r="G167" i="11"/>
  <c r="G152" i="11"/>
  <c r="G137" i="11"/>
  <c r="G122" i="11"/>
  <c r="G378" i="11"/>
  <c r="G363" i="11"/>
  <c r="G348" i="11"/>
  <c r="G333" i="11"/>
  <c r="G318" i="11"/>
  <c r="G303" i="11"/>
  <c r="G288" i="11"/>
  <c r="G273" i="11"/>
  <c r="G242" i="11"/>
  <c r="G227" i="11"/>
  <c r="G212" i="11"/>
  <c r="G197" i="11"/>
  <c r="G63" i="11"/>
  <c r="G64" i="11"/>
  <c r="G95" i="11"/>
  <c r="G51" i="11"/>
  <c r="G44" i="11"/>
  <c r="G89" i="11"/>
  <c r="G40" i="11"/>
  <c r="G198" i="11"/>
  <c r="G183" i="11"/>
  <c r="G168" i="11"/>
  <c r="G153" i="11"/>
  <c r="G138" i="11"/>
  <c r="G123" i="11"/>
  <c r="G379" i="11"/>
  <c r="G364" i="11"/>
  <c r="G349" i="11"/>
  <c r="G334" i="11"/>
  <c r="G319" i="11"/>
  <c r="G304" i="11"/>
  <c r="G289" i="11"/>
  <c r="G258" i="11"/>
  <c r="G243" i="11"/>
  <c r="G228" i="11"/>
  <c r="G213" i="11"/>
  <c r="G46" i="11"/>
  <c r="G79" i="11"/>
  <c r="G109" i="11"/>
  <c r="G73" i="11"/>
  <c r="G214" i="11"/>
  <c r="G199" i="11"/>
  <c r="G184" i="11"/>
  <c r="G169" i="11"/>
  <c r="G154" i="11"/>
  <c r="G139" i="11"/>
  <c r="G124" i="11"/>
  <c r="G380" i="11"/>
  <c r="G365" i="11"/>
  <c r="G350" i="11"/>
  <c r="G335" i="11"/>
  <c r="G320" i="11"/>
  <c r="G305" i="11"/>
  <c r="G274" i="11"/>
  <c r="G259" i="11"/>
  <c r="G244" i="11"/>
  <c r="G229" i="11"/>
  <c r="G94" i="11"/>
  <c r="G70" i="11"/>
  <c r="G220" i="11"/>
  <c r="G370" i="11"/>
  <c r="G101" i="11"/>
  <c r="G93" i="11"/>
  <c r="G57" i="11"/>
  <c r="G230" i="11"/>
  <c r="G215" i="11"/>
  <c r="G200" i="11"/>
  <c r="G185" i="11"/>
  <c r="G170" i="11"/>
  <c r="G155" i="11"/>
  <c r="G140" i="11"/>
  <c r="G125" i="11"/>
  <c r="G381" i="11"/>
  <c r="G366" i="11"/>
  <c r="G351" i="11"/>
  <c r="G336" i="11"/>
  <c r="G321" i="11"/>
  <c r="G290" i="11"/>
  <c r="G275" i="11"/>
  <c r="G260" i="11"/>
  <c r="G245" i="11"/>
  <c r="G235" i="11"/>
  <c r="G325" i="11"/>
  <c r="G48" i="11"/>
  <c r="G85" i="11"/>
  <c r="G77" i="11"/>
  <c r="G106" i="11"/>
  <c r="G41" i="11"/>
  <c r="G246" i="11"/>
  <c r="G231" i="11"/>
  <c r="G216" i="11"/>
  <c r="G201" i="11"/>
  <c r="G186" i="11"/>
  <c r="G171" i="11"/>
  <c r="G156" i="11"/>
  <c r="G141" i="11"/>
  <c r="G126" i="11"/>
  <c r="G382" i="11"/>
  <c r="G367" i="11"/>
  <c r="G352" i="11"/>
  <c r="G337" i="11"/>
  <c r="G306" i="11"/>
  <c r="G291" i="11"/>
  <c r="G276" i="11"/>
  <c r="G261" i="11"/>
  <c r="G52" i="11"/>
  <c r="G310" i="11"/>
  <c r="G205" i="11"/>
  <c r="G114" i="11"/>
  <c r="G110" i="11"/>
  <c r="G100" i="11"/>
  <c r="G113" i="11"/>
  <c r="G61" i="11"/>
  <c r="G90" i="11"/>
  <c r="G262" i="11"/>
  <c r="G247" i="11"/>
  <c r="G232" i="11"/>
  <c r="G217" i="11"/>
  <c r="G202" i="11"/>
  <c r="G187" i="11"/>
  <c r="G172" i="11"/>
  <c r="G157" i="11"/>
  <c r="G142" i="11"/>
  <c r="G127" i="11"/>
  <c r="G383" i="11"/>
  <c r="G368" i="11"/>
  <c r="G353" i="11"/>
  <c r="G322" i="11"/>
  <c r="G307" i="11"/>
  <c r="G292" i="11"/>
  <c r="G277" i="11"/>
  <c r="G250" i="11"/>
  <c r="G145" i="11"/>
  <c r="G87" i="11"/>
  <c r="G55" i="11"/>
  <c r="G102" i="11"/>
  <c r="G84" i="11"/>
  <c r="G97" i="11"/>
  <c r="G45" i="11"/>
  <c r="G74" i="11"/>
  <c r="G278" i="11"/>
  <c r="G263" i="11"/>
  <c r="G248" i="11"/>
  <c r="G233" i="11"/>
  <c r="G218" i="11"/>
  <c r="G203" i="11"/>
  <c r="G188" i="11"/>
  <c r="G173" i="11"/>
  <c r="G158" i="11"/>
  <c r="G143" i="11"/>
  <c r="G128" i="11"/>
  <c r="G384" i="11"/>
  <c r="G369" i="11"/>
  <c r="G338" i="11"/>
  <c r="G323" i="11"/>
  <c r="G308" i="11"/>
  <c r="G293" i="11"/>
  <c r="G112" i="11"/>
  <c r="G86" i="11"/>
  <c r="G68" i="11"/>
  <c r="G81" i="11"/>
  <c r="G58" i="11"/>
  <c r="G294" i="11"/>
  <c r="G279" i="11"/>
  <c r="G264" i="11"/>
  <c r="G249" i="11"/>
  <c r="G234" i="11"/>
  <c r="G219" i="11"/>
  <c r="G204" i="11"/>
  <c r="G189" i="11"/>
  <c r="G174" i="11"/>
  <c r="G159" i="11"/>
  <c r="G144" i="11"/>
  <c r="G129" i="11"/>
  <c r="G385" i="11"/>
  <c r="G354" i="11"/>
  <c r="G339" i="11"/>
  <c r="G324" i="11"/>
  <c r="G309" i="11"/>
  <c r="G295" i="11"/>
  <c r="G160" i="11"/>
  <c r="P37" i="11"/>
  <c r="Q37" i="11" s="1"/>
  <c r="Q357" i="11"/>
  <c r="Q221" i="11"/>
  <c r="Q85" i="11"/>
  <c r="Q126" i="11"/>
  <c r="Q148" i="11"/>
  <c r="Q227" i="11"/>
  <c r="Q370" i="11"/>
  <c r="Q114" i="11"/>
  <c r="Q273" i="11"/>
  <c r="Q192" i="11"/>
  <c r="Q143" i="11"/>
  <c r="Q347" i="11"/>
  <c r="Q91" i="11"/>
  <c r="Q266" i="11"/>
  <c r="Q201" i="11"/>
  <c r="Q376" i="11"/>
  <c r="Q120" i="11"/>
  <c r="Q311" i="11"/>
  <c r="Q55" i="11"/>
  <c r="Q262" i="11"/>
  <c r="Q293" i="11"/>
  <c r="Q157" i="11"/>
  <c r="Q332" i="11"/>
  <c r="Q62" i="11"/>
  <c r="Q373" i="11"/>
  <c r="Q132" i="11"/>
  <c r="Q211" i="11"/>
  <c r="Q354" i="11"/>
  <c r="Q98" i="11"/>
  <c r="Q257" i="11"/>
  <c r="Q176" i="11"/>
  <c r="Q383" i="11"/>
  <c r="Q127" i="11"/>
  <c r="Q331" i="11"/>
  <c r="Q75" i="11"/>
  <c r="Q250" i="11"/>
  <c r="Q185" i="11"/>
  <c r="Q360" i="11"/>
  <c r="Q104" i="11"/>
  <c r="Q295" i="11"/>
  <c r="Q39" i="11"/>
  <c r="Q246" i="11"/>
  <c r="Q229" i="11"/>
  <c r="Q93" i="11"/>
  <c r="Q268" i="11"/>
  <c r="Q309" i="11"/>
  <c r="Q372" i="11"/>
  <c r="Q116" i="11"/>
  <c r="Q195" i="11"/>
  <c r="Q338" i="11"/>
  <c r="Q82" i="11"/>
  <c r="Q241" i="11"/>
  <c r="Q160" i="11"/>
  <c r="Q367" i="11"/>
  <c r="Q111" i="11"/>
  <c r="Q315" i="11"/>
  <c r="Q59" i="11"/>
  <c r="Q234" i="11"/>
  <c r="Q169" i="11"/>
  <c r="Q344" i="11"/>
  <c r="Q88" i="11"/>
  <c r="Q279" i="11"/>
  <c r="Q230" i="11"/>
  <c r="Q159" i="11"/>
  <c r="Q365" i="11"/>
  <c r="Q165" i="11"/>
  <c r="Q334" i="11"/>
  <c r="Q204" i="11"/>
  <c r="Q381" i="11"/>
  <c r="Q245" i="11"/>
  <c r="Q356" i="11"/>
  <c r="Q100" i="11"/>
  <c r="Q179" i="11"/>
  <c r="Q322" i="11"/>
  <c r="Q66" i="11"/>
  <c r="Q225" i="11"/>
  <c r="Q144" i="11"/>
  <c r="Q351" i="11"/>
  <c r="Q95" i="11"/>
  <c r="Q299" i="11"/>
  <c r="Q43" i="11"/>
  <c r="Q218" i="11"/>
  <c r="Q153" i="11"/>
  <c r="Q328" i="11"/>
  <c r="Q72" i="11"/>
  <c r="Q263" i="11"/>
  <c r="Q214" i="11"/>
  <c r="Q278" i="11"/>
  <c r="Q301" i="11"/>
  <c r="Q101" i="11"/>
  <c r="Q270" i="11"/>
  <c r="Q140" i="11"/>
  <c r="Q317" i="11"/>
  <c r="Q181" i="11"/>
  <c r="Q340" i="11"/>
  <c r="Q84" i="11"/>
  <c r="Q163" i="11"/>
  <c r="Q306" i="11"/>
  <c r="Q50" i="11"/>
  <c r="Q209" i="11"/>
  <c r="Q384" i="11"/>
  <c r="Q128" i="11"/>
  <c r="Q335" i="11"/>
  <c r="Q79" i="11"/>
  <c r="Q283" i="11"/>
  <c r="Q202" i="11"/>
  <c r="Q137" i="11"/>
  <c r="Q312" i="11"/>
  <c r="Q56" i="11"/>
  <c r="Q247" i="11"/>
  <c r="Q198" i="11"/>
  <c r="Q237" i="11"/>
  <c r="Q348" i="11"/>
  <c r="Q206" i="11"/>
  <c r="Q76" i="11"/>
  <c r="Q253" i="11"/>
  <c r="Q117" i="11"/>
  <c r="Q324" i="11"/>
  <c r="Q68" i="11"/>
  <c r="Q147" i="11"/>
  <c r="Q290" i="11"/>
  <c r="Q193" i="11"/>
  <c r="Q368" i="11"/>
  <c r="Q112" i="11"/>
  <c r="Q319" i="11"/>
  <c r="Q63" i="11"/>
  <c r="Q267" i="11"/>
  <c r="Q186" i="11"/>
  <c r="Q377" i="11"/>
  <c r="Q121" i="11"/>
  <c r="Q296" i="11"/>
  <c r="Q40" i="11"/>
  <c r="Q231" i="11"/>
  <c r="Q182" i="11"/>
  <c r="Q173" i="11"/>
  <c r="Q284" i="11"/>
  <c r="Q142" i="11"/>
  <c r="Q325" i="11"/>
  <c r="Q189" i="11"/>
  <c r="Q46" i="11"/>
  <c r="Q308" i="11"/>
  <c r="Q52" i="11"/>
  <c r="Q131" i="11"/>
  <c r="Q274" i="11"/>
  <c r="Q177" i="11"/>
  <c r="Q352" i="11"/>
  <c r="Q96" i="11"/>
  <c r="Q303" i="11"/>
  <c r="Q47" i="11"/>
  <c r="Q251" i="11"/>
  <c r="Q170" i="11"/>
  <c r="Q361" i="11"/>
  <c r="Q105" i="11"/>
  <c r="Q280" i="11"/>
  <c r="Q215" i="11"/>
  <c r="Q166" i="11"/>
  <c r="Q109" i="11"/>
  <c r="Q350" i="11"/>
  <c r="Q220" i="11"/>
  <c r="Q78" i="11"/>
  <c r="Q261" i="11"/>
  <c r="Q125" i="11"/>
  <c r="Q292" i="11"/>
  <c r="Q371" i="11"/>
  <c r="Q115" i="11"/>
  <c r="Q258" i="11"/>
  <c r="Q161" i="11"/>
  <c r="Q336" i="11"/>
  <c r="Q80" i="11"/>
  <c r="Q287" i="11"/>
  <c r="Q45" i="11"/>
  <c r="Q235" i="11"/>
  <c r="Q154" i="11"/>
  <c r="Q345" i="11"/>
  <c r="Q89" i="11"/>
  <c r="Q264" i="11"/>
  <c r="Q199" i="11"/>
  <c r="Q150" i="11"/>
  <c r="Q286" i="11"/>
  <c r="Q156" i="11"/>
  <c r="Q197" i="11"/>
  <c r="Q61" i="11"/>
  <c r="Q366" i="11"/>
  <c r="Q276" i="11"/>
  <c r="Q355" i="11"/>
  <c r="Q99" i="11"/>
  <c r="Q242" i="11"/>
  <c r="Q145" i="11"/>
  <c r="Q320" i="11"/>
  <c r="Q64" i="11"/>
  <c r="Q271" i="11"/>
  <c r="Q44" i="11"/>
  <c r="Q219" i="11"/>
  <c r="Q138" i="11"/>
  <c r="Q329" i="11"/>
  <c r="Q73" i="11"/>
  <c r="Q248" i="11"/>
  <c r="Q183" i="11"/>
  <c r="Q134" i="11"/>
  <c r="Q364" i="11"/>
  <c r="Q222" i="11"/>
  <c r="Q92" i="11"/>
  <c r="Q133" i="11"/>
  <c r="Q302" i="11"/>
  <c r="Q260" i="11"/>
  <c r="Q339" i="11"/>
  <c r="Q83" i="11"/>
  <c r="Q226" i="11"/>
  <c r="Q385" i="11"/>
  <c r="Q129" i="11"/>
  <c r="Q304" i="11"/>
  <c r="Q48" i="11"/>
  <c r="Q255" i="11"/>
  <c r="Q203" i="11"/>
  <c r="Q378" i="11"/>
  <c r="Q122" i="11"/>
  <c r="Q313" i="11"/>
  <c r="Q57" i="11"/>
  <c r="Q232" i="11"/>
  <c r="Q167" i="11"/>
  <c r="Q374" i="11"/>
  <c r="Q118" i="11"/>
  <c r="Q285" i="11"/>
  <c r="Q149" i="11"/>
  <c r="Q190" i="11"/>
  <c r="Q60" i="11"/>
  <c r="Q243" i="11"/>
  <c r="Q289" i="11"/>
  <c r="Q208" i="11"/>
  <c r="Q363" i="11"/>
  <c r="Q136" i="11"/>
  <c r="Q53" i="11"/>
  <c r="Q300" i="11"/>
  <c r="Q158" i="11"/>
  <c r="Q333" i="11"/>
  <c r="Q69" i="11"/>
  <c r="Q380" i="11"/>
  <c r="Q238" i="11"/>
  <c r="Q244" i="11"/>
  <c r="Q323" i="11"/>
  <c r="Q67" i="11"/>
  <c r="Q210" i="11"/>
  <c r="Q369" i="11"/>
  <c r="Q113" i="11"/>
  <c r="Q288" i="11"/>
  <c r="Q239" i="11"/>
  <c r="Q187" i="11"/>
  <c r="Q362" i="11"/>
  <c r="Q106" i="11"/>
  <c r="Q297" i="11"/>
  <c r="Q41" i="11"/>
  <c r="Q216" i="11"/>
  <c r="Q151" i="11"/>
  <c r="Q358" i="11"/>
  <c r="Q102" i="11"/>
  <c r="Q236" i="11"/>
  <c r="Q94" i="11"/>
  <c r="Q269" i="11"/>
  <c r="Q316" i="11"/>
  <c r="Q174" i="11"/>
  <c r="Q228" i="11"/>
  <c r="Q307" i="11"/>
  <c r="Q51" i="11"/>
  <c r="Q194" i="11"/>
  <c r="Q353" i="11"/>
  <c r="Q97" i="11"/>
  <c r="Q272" i="11"/>
  <c r="Q223" i="11"/>
  <c r="Q171" i="11"/>
  <c r="Q346" i="11"/>
  <c r="Q90" i="11"/>
  <c r="Q281" i="11"/>
  <c r="Q200" i="11"/>
  <c r="Q135" i="11"/>
  <c r="Q342" i="11"/>
  <c r="Q86" i="11"/>
  <c r="Q107" i="11"/>
  <c r="Q327" i="11"/>
  <c r="Q172" i="11"/>
  <c r="Q341" i="11"/>
  <c r="Q205" i="11"/>
  <c r="Q382" i="11"/>
  <c r="Q252" i="11"/>
  <c r="Q110" i="11"/>
  <c r="Q212" i="11"/>
  <c r="Q291" i="11"/>
  <c r="Q178" i="11"/>
  <c r="Q337" i="11"/>
  <c r="Q81" i="11"/>
  <c r="Q256" i="11"/>
  <c r="Q207" i="11"/>
  <c r="Q155" i="11"/>
  <c r="Q330" i="11"/>
  <c r="Q74" i="11"/>
  <c r="Q265" i="11"/>
  <c r="Q184" i="11"/>
  <c r="Q375" i="11"/>
  <c r="Q119" i="11"/>
  <c r="Q326" i="11"/>
  <c r="Q70" i="11"/>
  <c r="Q130" i="11"/>
  <c r="Q282" i="11"/>
  <c r="Q71" i="11"/>
  <c r="Q108" i="11"/>
  <c r="Q277" i="11"/>
  <c r="Q141" i="11"/>
  <c r="Q318" i="11"/>
  <c r="Q188" i="11"/>
  <c r="Q196" i="11"/>
  <c r="Q275" i="11"/>
  <c r="Q162" i="11"/>
  <c r="Q321" i="11"/>
  <c r="Q65" i="11"/>
  <c r="Q240" i="11"/>
  <c r="Q191" i="11"/>
  <c r="Q139" i="11"/>
  <c r="Q314" i="11"/>
  <c r="Q58" i="11"/>
  <c r="Q249" i="11"/>
  <c r="Q168" i="11"/>
  <c r="Q359" i="11"/>
  <c r="Q103" i="11"/>
  <c r="Q310" i="11"/>
  <c r="Q54" i="11"/>
  <c r="Q349" i="11"/>
  <c r="Q213" i="11"/>
  <c r="Q77" i="11"/>
  <c r="Q254" i="11"/>
  <c r="Q124" i="11"/>
  <c r="Q180" i="11"/>
  <c r="Q259" i="11"/>
  <c r="Q146" i="11"/>
  <c r="Q305" i="11"/>
  <c r="Q49" i="11"/>
  <c r="Q224" i="11"/>
  <c r="Q175" i="11"/>
  <c r="Q379" i="11"/>
  <c r="Q123" i="11"/>
  <c r="Q298" i="11"/>
  <c r="Q42" i="11"/>
  <c r="Q233" i="11"/>
  <c r="Q152" i="11"/>
  <c r="Q343" i="11"/>
  <c r="Q87" i="11"/>
  <c r="Q294" i="11"/>
  <c r="Q38" i="11"/>
  <c r="Q164" i="11"/>
  <c r="Q217" i="11"/>
  <c r="AB35" i="10"/>
  <c r="AD34" i="10"/>
  <c r="F37" i="10"/>
  <c r="G37" i="10" s="1"/>
  <c r="G87" i="10"/>
  <c r="G92" i="10"/>
  <c r="G75" i="10"/>
  <c r="G358" i="10"/>
  <c r="G343" i="10"/>
  <c r="G328" i="10"/>
  <c r="G313" i="10"/>
  <c r="G298" i="10"/>
  <c r="G267" i="10"/>
  <c r="G236" i="10"/>
  <c r="G205" i="10"/>
  <c r="G174" i="10"/>
  <c r="G143" i="10"/>
  <c r="G112" i="10"/>
  <c r="G368" i="10"/>
  <c r="G337" i="10"/>
  <c r="G306" i="10"/>
  <c r="G291" i="10"/>
  <c r="G276" i="10"/>
  <c r="G261" i="10"/>
  <c r="G105" i="10"/>
  <c r="G69" i="10"/>
  <c r="G76" i="10"/>
  <c r="G59" i="10"/>
  <c r="G106" i="10"/>
  <c r="G118" i="10"/>
  <c r="G374" i="10"/>
  <c r="G359" i="10"/>
  <c r="G344" i="10"/>
  <c r="G329" i="10"/>
  <c r="G314" i="10"/>
  <c r="G283" i="10"/>
  <c r="G252" i="10"/>
  <c r="G221" i="10"/>
  <c r="G190" i="10"/>
  <c r="G159" i="10"/>
  <c r="G128" i="10"/>
  <c r="G384" i="10"/>
  <c r="G353" i="10"/>
  <c r="G322" i="10"/>
  <c r="G307" i="10"/>
  <c r="G292" i="10"/>
  <c r="G277" i="10"/>
  <c r="G85" i="10"/>
  <c r="G56" i="10"/>
  <c r="G93" i="10"/>
  <c r="G60" i="10"/>
  <c r="G43" i="10"/>
  <c r="G90" i="10"/>
  <c r="G100" i="10"/>
  <c r="G134" i="10"/>
  <c r="G119" i="10"/>
  <c r="G375" i="10"/>
  <c r="G360" i="10"/>
  <c r="G345" i="10"/>
  <c r="G330" i="10"/>
  <c r="G299" i="10"/>
  <c r="G268" i="10"/>
  <c r="G237" i="10"/>
  <c r="G206" i="10"/>
  <c r="G175" i="10"/>
  <c r="G144" i="10"/>
  <c r="G113" i="10"/>
  <c r="G369" i="10"/>
  <c r="G338" i="10"/>
  <c r="G323" i="10"/>
  <c r="G308" i="10"/>
  <c r="G293" i="10"/>
  <c r="G383" i="10"/>
  <c r="G64" i="10"/>
  <c r="G103" i="10"/>
  <c r="G77" i="10"/>
  <c r="G44" i="10"/>
  <c r="G74" i="10"/>
  <c r="G84" i="10"/>
  <c r="G99" i="10"/>
  <c r="G150" i="10"/>
  <c r="G135" i="10"/>
  <c r="G120" i="10"/>
  <c r="G376" i="10"/>
  <c r="G361" i="10"/>
  <c r="G346" i="10"/>
  <c r="G315" i="10"/>
  <c r="G284" i="10"/>
  <c r="G253" i="10"/>
  <c r="G222" i="10"/>
  <c r="G191" i="10"/>
  <c r="G160" i="10"/>
  <c r="G129" i="10"/>
  <c r="G385" i="10"/>
  <c r="G354" i="10"/>
  <c r="G339" i="10"/>
  <c r="G324" i="10"/>
  <c r="G309" i="10"/>
  <c r="G53" i="10"/>
  <c r="G61" i="10"/>
  <c r="G58" i="10"/>
  <c r="G102" i="10"/>
  <c r="G68" i="10"/>
  <c r="G83" i="10"/>
  <c r="G166" i="10"/>
  <c r="G151" i="10"/>
  <c r="G136" i="10"/>
  <c r="G121" i="10"/>
  <c r="G377" i="10"/>
  <c r="G362" i="10"/>
  <c r="G331" i="10"/>
  <c r="G300" i="10"/>
  <c r="G269" i="10"/>
  <c r="G238" i="10"/>
  <c r="G207" i="10"/>
  <c r="G176" i="10"/>
  <c r="G145" i="10"/>
  <c r="G114" i="10"/>
  <c r="G370" i="10"/>
  <c r="G355" i="10"/>
  <c r="G340" i="10"/>
  <c r="G325" i="10"/>
  <c r="G220" i="10"/>
  <c r="G96" i="10"/>
  <c r="G45" i="10"/>
  <c r="G42" i="10"/>
  <c r="G86" i="10"/>
  <c r="G52" i="10"/>
  <c r="G67" i="10"/>
  <c r="G98" i="10"/>
  <c r="G182" i="10"/>
  <c r="G167" i="10"/>
  <c r="G152" i="10"/>
  <c r="G137" i="10"/>
  <c r="G122" i="10"/>
  <c r="G378" i="10"/>
  <c r="G347" i="10"/>
  <c r="G316" i="10"/>
  <c r="G285" i="10"/>
  <c r="G254" i="10"/>
  <c r="G223" i="10"/>
  <c r="G192" i="10"/>
  <c r="G161" i="10"/>
  <c r="G130" i="10"/>
  <c r="G115" i="10"/>
  <c r="G371" i="10"/>
  <c r="G356" i="10"/>
  <c r="G341" i="10"/>
  <c r="G189" i="10"/>
  <c r="G41" i="10"/>
  <c r="G73" i="10"/>
  <c r="G70" i="10"/>
  <c r="G51" i="10"/>
  <c r="G82" i="10"/>
  <c r="G198" i="10"/>
  <c r="G183" i="10"/>
  <c r="G168" i="10"/>
  <c r="G153" i="10"/>
  <c r="G138" i="10"/>
  <c r="G107" i="10"/>
  <c r="G363" i="10"/>
  <c r="G332" i="10"/>
  <c r="G301" i="10"/>
  <c r="G270" i="10"/>
  <c r="G239" i="10"/>
  <c r="G208" i="10"/>
  <c r="G177" i="10"/>
  <c r="G146" i="10"/>
  <c r="G131" i="10"/>
  <c r="G116" i="10"/>
  <c r="G372" i="10"/>
  <c r="G357" i="10"/>
  <c r="G40" i="10"/>
  <c r="G72" i="10"/>
  <c r="G91" i="10"/>
  <c r="G342" i="10"/>
  <c r="G312" i="10"/>
  <c r="G251" i="10"/>
  <c r="G127" i="10"/>
  <c r="G321" i="10"/>
  <c r="G88" i="10"/>
  <c r="G54" i="10"/>
  <c r="G66" i="10"/>
  <c r="G214" i="10"/>
  <c r="G199" i="10"/>
  <c r="G184" i="10"/>
  <c r="G169" i="10"/>
  <c r="G154" i="10"/>
  <c r="G123" i="10"/>
  <c r="G379" i="10"/>
  <c r="G348" i="10"/>
  <c r="G317" i="10"/>
  <c r="G286" i="10"/>
  <c r="G255" i="10"/>
  <c r="G224" i="10"/>
  <c r="G193" i="10"/>
  <c r="G162" i="10"/>
  <c r="G147" i="10"/>
  <c r="G132" i="10"/>
  <c r="G117" i="10"/>
  <c r="G373" i="10"/>
  <c r="G39" i="10"/>
  <c r="G71" i="10"/>
  <c r="G95" i="10"/>
  <c r="G94" i="10"/>
  <c r="G38" i="10"/>
  <c r="G50" i="10"/>
  <c r="G97" i="10"/>
  <c r="G230" i="10"/>
  <c r="G215" i="10"/>
  <c r="G200" i="10"/>
  <c r="G185" i="10"/>
  <c r="G170" i="10"/>
  <c r="G139" i="10"/>
  <c r="G108" i="10"/>
  <c r="G364" i="10"/>
  <c r="G333" i="10"/>
  <c r="G302" i="10"/>
  <c r="G271" i="10"/>
  <c r="G240" i="10"/>
  <c r="G209" i="10"/>
  <c r="G178" i="10"/>
  <c r="G163" i="10"/>
  <c r="G148" i="10"/>
  <c r="G133" i="10"/>
  <c r="G79" i="10"/>
  <c r="G78" i="10"/>
  <c r="G81" i="10"/>
  <c r="G246" i="10"/>
  <c r="G231" i="10"/>
  <c r="G216" i="10"/>
  <c r="G201" i="10"/>
  <c r="G186" i="10"/>
  <c r="G155" i="10"/>
  <c r="G124" i="10"/>
  <c r="G380" i="10"/>
  <c r="G349" i="10"/>
  <c r="G318" i="10"/>
  <c r="G287" i="10"/>
  <c r="G256" i="10"/>
  <c r="G225" i="10"/>
  <c r="G194" i="10"/>
  <c r="G179" i="10"/>
  <c r="G164" i="10"/>
  <c r="G149" i="10"/>
  <c r="G290" i="10"/>
  <c r="G57" i="10"/>
  <c r="G104" i="10"/>
  <c r="G63" i="10"/>
  <c r="G62" i="10"/>
  <c r="G65" i="10"/>
  <c r="G262" i="10"/>
  <c r="G247" i="10"/>
  <c r="G232" i="10"/>
  <c r="G217" i="10"/>
  <c r="G202" i="10"/>
  <c r="G171" i="10"/>
  <c r="G140" i="10"/>
  <c r="G109" i="10"/>
  <c r="G365" i="10"/>
  <c r="G334" i="10"/>
  <c r="G303" i="10"/>
  <c r="G272" i="10"/>
  <c r="G241" i="10"/>
  <c r="G210" i="10"/>
  <c r="G195" i="10"/>
  <c r="G180" i="10"/>
  <c r="G165" i="10"/>
  <c r="G275" i="10"/>
  <c r="G55" i="10"/>
  <c r="G47" i="10"/>
  <c r="G46" i="10"/>
  <c r="G49" i="10"/>
  <c r="G278" i="10"/>
  <c r="G263" i="10"/>
  <c r="G248" i="10"/>
  <c r="G233" i="10"/>
  <c r="G218" i="10"/>
  <c r="G187" i="10"/>
  <c r="G156" i="10"/>
  <c r="G125" i="10"/>
  <c r="G381" i="10"/>
  <c r="G350" i="10"/>
  <c r="G319" i="10"/>
  <c r="G288" i="10"/>
  <c r="G257" i="10"/>
  <c r="G226" i="10"/>
  <c r="G211" i="10"/>
  <c r="G196" i="10"/>
  <c r="G181" i="10"/>
  <c r="G101" i="10"/>
  <c r="G294" i="10"/>
  <c r="G279" i="10"/>
  <c r="G264" i="10"/>
  <c r="G249" i="10"/>
  <c r="G234" i="10"/>
  <c r="G203" i="10"/>
  <c r="G172" i="10"/>
  <c r="G141" i="10"/>
  <c r="G110" i="10"/>
  <c r="G366" i="10"/>
  <c r="G335" i="10"/>
  <c r="G304" i="10"/>
  <c r="G273" i="10"/>
  <c r="G242" i="10"/>
  <c r="G227" i="10"/>
  <c r="G212" i="10"/>
  <c r="G197" i="10"/>
  <c r="G260" i="10"/>
  <c r="G48" i="10"/>
  <c r="G80" i="10"/>
  <c r="G310" i="10"/>
  <c r="G295" i="10"/>
  <c r="G280" i="10"/>
  <c r="G265" i="10"/>
  <c r="G250" i="10"/>
  <c r="G219" i="10"/>
  <c r="G188" i="10"/>
  <c r="G157" i="10"/>
  <c r="G126" i="10"/>
  <c r="G382" i="10"/>
  <c r="G351" i="10"/>
  <c r="G320" i="10"/>
  <c r="G289" i="10"/>
  <c r="G258" i="10"/>
  <c r="G243" i="10"/>
  <c r="G228" i="10"/>
  <c r="G213" i="10"/>
  <c r="G282" i="10"/>
  <c r="G89" i="10"/>
  <c r="G326" i="10"/>
  <c r="G311" i="10"/>
  <c r="G296" i="10"/>
  <c r="G281" i="10"/>
  <c r="G266" i="10"/>
  <c r="G235" i="10"/>
  <c r="G204" i="10"/>
  <c r="G173" i="10"/>
  <c r="G142" i="10"/>
  <c r="G111" i="10"/>
  <c r="G367" i="10"/>
  <c r="G336" i="10"/>
  <c r="G305" i="10"/>
  <c r="G274" i="10"/>
  <c r="G259" i="10"/>
  <c r="G244" i="10"/>
  <c r="G229" i="10"/>
  <c r="G327" i="10"/>
  <c r="G297" i="10"/>
  <c r="G158" i="10"/>
  <c r="G352" i="10"/>
  <c r="G245" i="10"/>
  <c r="P37" i="10"/>
  <c r="Q37" i="10" s="1"/>
  <c r="Q174" i="10"/>
  <c r="Q301" i="10"/>
  <c r="Q45" i="10"/>
  <c r="Q156" i="10"/>
  <c r="Q251" i="10"/>
  <c r="Q346" i="10"/>
  <c r="Q90" i="10"/>
  <c r="Q185" i="10"/>
  <c r="Q280" i="10"/>
  <c r="Q135" i="10"/>
  <c r="Q230" i="10"/>
  <c r="Q325" i="10"/>
  <c r="Q69" i="10"/>
  <c r="Q148" i="10"/>
  <c r="Q227" i="10"/>
  <c r="Q306" i="10"/>
  <c r="Q50" i="10"/>
  <c r="Q145" i="10"/>
  <c r="Q240" i="10"/>
  <c r="Q335" i="10"/>
  <c r="Q79" i="10"/>
  <c r="Q285" i="10"/>
  <c r="Q140" i="10"/>
  <c r="Q235" i="10"/>
  <c r="Q330" i="10"/>
  <c r="Q74" i="10"/>
  <c r="Q169" i="10"/>
  <c r="Q264" i="10"/>
  <c r="Q375" i="10"/>
  <c r="Q119" i="10"/>
  <c r="Q214" i="10"/>
  <c r="Q309" i="10"/>
  <c r="Q53" i="10"/>
  <c r="Q132" i="10"/>
  <c r="Q211" i="10"/>
  <c r="Q290" i="10"/>
  <c r="Q385" i="10"/>
  <c r="Q129" i="10"/>
  <c r="Q224" i="10"/>
  <c r="Q319" i="10"/>
  <c r="Q63" i="10"/>
  <c r="Q351" i="10"/>
  <c r="Q269" i="10"/>
  <c r="Q380" i="10"/>
  <c r="Q124" i="10"/>
  <c r="Q219" i="10"/>
  <c r="Q314" i="10"/>
  <c r="Q58" i="10"/>
  <c r="Q153" i="10"/>
  <c r="Q248" i="10"/>
  <c r="Q359" i="10"/>
  <c r="Q103" i="10"/>
  <c r="Q198" i="10"/>
  <c r="Q293" i="10"/>
  <c r="Q372" i="10"/>
  <c r="Q116" i="10"/>
  <c r="Q195" i="10"/>
  <c r="Q274" i="10"/>
  <c r="Q369" i="10"/>
  <c r="Q113" i="10"/>
  <c r="Q208" i="10"/>
  <c r="Q303" i="10"/>
  <c r="Q47" i="10"/>
  <c r="Q256" i="10"/>
  <c r="Q238" i="10"/>
  <c r="Q253" i="10"/>
  <c r="Q364" i="10"/>
  <c r="Q108" i="10"/>
  <c r="Q203" i="10"/>
  <c r="Q298" i="10"/>
  <c r="Q42" i="10"/>
  <c r="Q137" i="10"/>
  <c r="Q232" i="10"/>
  <c r="Q343" i="10"/>
  <c r="Q87" i="10"/>
  <c r="Q182" i="10"/>
  <c r="Q277" i="10"/>
  <c r="Q356" i="10"/>
  <c r="Q100" i="10"/>
  <c r="Q179" i="10"/>
  <c r="Q258" i="10"/>
  <c r="Q353" i="10"/>
  <c r="Q97" i="10"/>
  <c r="Q192" i="10"/>
  <c r="Q287" i="10"/>
  <c r="Q318" i="10"/>
  <c r="Q254" i="10"/>
  <c r="Q237" i="10"/>
  <c r="Q348" i="10"/>
  <c r="Q92" i="10"/>
  <c r="Q187" i="10"/>
  <c r="Q282" i="10"/>
  <c r="Q377" i="10"/>
  <c r="Q121" i="10"/>
  <c r="Q216" i="10"/>
  <c r="Q327" i="10"/>
  <c r="Q71" i="10"/>
  <c r="Q166" i="10"/>
  <c r="Q261" i="10"/>
  <c r="Q340" i="10"/>
  <c r="Q84" i="10"/>
  <c r="Q163" i="10"/>
  <c r="Q242" i="10"/>
  <c r="Q337" i="10"/>
  <c r="Q81" i="10"/>
  <c r="Q176" i="10"/>
  <c r="Q271" i="10"/>
  <c r="Q142" i="10"/>
  <c r="Q221" i="10"/>
  <c r="Q332" i="10"/>
  <c r="Q76" i="10"/>
  <c r="Q171" i="10"/>
  <c r="Q266" i="10"/>
  <c r="Q361" i="10"/>
  <c r="Q105" i="10"/>
  <c r="Q200" i="10"/>
  <c r="Q311" i="10"/>
  <c r="Q55" i="10"/>
  <c r="Q150" i="10"/>
  <c r="Q245" i="10"/>
  <c r="Q324" i="10"/>
  <c r="Q68" i="10"/>
  <c r="Q147" i="10"/>
  <c r="Q226" i="10"/>
  <c r="Q321" i="10"/>
  <c r="Q65" i="10"/>
  <c r="Q160" i="10"/>
  <c r="Q255" i="10"/>
  <c r="Q270" i="10"/>
  <c r="Q222" i="10"/>
  <c r="Q382" i="10"/>
  <c r="Q205" i="10"/>
  <c r="Q316" i="10"/>
  <c r="Q60" i="10"/>
  <c r="Q155" i="10"/>
  <c r="Q250" i="10"/>
  <c r="Q345" i="10"/>
  <c r="Q89" i="10"/>
  <c r="Q184" i="10"/>
  <c r="Q295" i="10"/>
  <c r="Q39" i="10"/>
  <c r="Q134" i="10"/>
  <c r="Q229" i="10"/>
  <c r="Q308" i="10"/>
  <c r="Q52" i="10"/>
  <c r="Q131" i="10"/>
  <c r="Q210" i="10"/>
  <c r="Q305" i="10"/>
  <c r="Q49" i="10"/>
  <c r="Q144" i="10"/>
  <c r="Q239" i="10"/>
  <c r="Q317" i="10"/>
  <c r="Q61" i="10"/>
  <c r="Q267" i="10"/>
  <c r="Q362" i="10"/>
  <c r="Q106" i="10"/>
  <c r="Q296" i="10"/>
  <c r="Q151" i="10"/>
  <c r="Q341" i="10"/>
  <c r="Q85" i="10"/>
  <c r="Q243" i="10"/>
  <c r="Q66" i="10"/>
  <c r="Q190" i="10"/>
  <c r="Q126" i="10"/>
  <c r="Q366" i="10"/>
  <c r="Q189" i="10"/>
  <c r="Q300" i="10"/>
  <c r="Q44" i="10"/>
  <c r="Q139" i="10"/>
  <c r="Q234" i="10"/>
  <c r="Q329" i="10"/>
  <c r="Q73" i="10"/>
  <c r="Q168" i="10"/>
  <c r="Q279" i="10"/>
  <c r="Q374" i="10"/>
  <c r="Q118" i="10"/>
  <c r="Q213" i="10"/>
  <c r="Q292" i="10"/>
  <c r="Q371" i="10"/>
  <c r="Q115" i="10"/>
  <c r="Q194" i="10"/>
  <c r="Q289" i="10"/>
  <c r="Q384" i="10"/>
  <c r="Q128" i="10"/>
  <c r="Q223" i="10"/>
  <c r="Q40" i="10"/>
  <c r="Q110" i="10"/>
  <c r="Q173" i="10"/>
  <c r="Q284" i="10"/>
  <c r="Q379" i="10"/>
  <c r="Q123" i="10"/>
  <c r="Q218" i="10"/>
  <c r="Q313" i="10"/>
  <c r="Q57" i="10"/>
  <c r="Q152" i="10"/>
  <c r="Q263" i="10"/>
  <c r="Q358" i="10"/>
  <c r="Q102" i="10"/>
  <c r="Q197" i="10"/>
  <c r="Q276" i="10"/>
  <c r="Q355" i="10"/>
  <c r="Q99" i="10"/>
  <c r="Q178" i="10"/>
  <c r="Q273" i="10"/>
  <c r="Q368" i="10"/>
  <c r="Q112" i="10"/>
  <c r="Q207" i="10"/>
  <c r="Q161" i="10"/>
  <c r="Q62" i="10"/>
  <c r="Q158" i="10"/>
  <c r="Q350" i="10"/>
  <c r="Q157" i="10"/>
  <c r="Q268" i="10"/>
  <c r="Q363" i="10"/>
  <c r="Q107" i="10"/>
  <c r="Q202" i="10"/>
  <c r="Q297" i="10"/>
  <c r="Q41" i="10"/>
  <c r="Q136" i="10"/>
  <c r="Q247" i="10"/>
  <c r="Q342" i="10"/>
  <c r="Q86" i="10"/>
  <c r="Q181" i="10"/>
  <c r="Q260" i="10"/>
  <c r="Q339" i="10"/>
  <c r="Q83" i="10"/>
  <c r="Q162" i="10"/>
  <c r="Q257" i="10"/>
  <c r="Q352" i="10"/>
  <c r="Q96" i="10"/>
  <c r="Q191" i="10"/>
  <c r="Q94" i="10"/>
  <c r="Q141" i="10"/>
  <c r="Q252" i="10"/>
  <c r="Q347" i="10"/>
  <c r="Q91" i="10"/>
  <c r="Q186" i="10"/>
  <c r="Q281" i="10"/>
  <c r="Q376" i="10"/>
  <c r="Q120" i="10"/>
  <c r="Q231" i="10"/>
  <c r="Q326" i="10"/>
  <c r="Q70" i="10"/>
  <c r="Q165" i="10"/>
  <c r="Q244" i="10"/>
  <c r="Q323" i="10"/>
  <c r="Q67" i="10"/>
  <c r="Q146" i="10"/>
  <c r="Q241" i="10"/>
  <c r="Q336" i="10"/>
  <c r="Q80" i="10"/>
  <c r="Q175" i="10"/>
  <c r="Q381" i="10"/>
  <c r="Q125" i="10"/>
  <c r="Q236" i="10"/>
  <c r="Q331" i="10"/>
  <c r="Q75" i="10"/>
  <c r="Q170" i="10"/>
  <c r="Q265" i="10"/>
  <c r="Q360" i="10"/>
  <c r="Q104" i="10"/>
  <c r="Q215" i="10"/>
  <c r="Q310" i="10"/>
  <c r="Q54" i="10"/>
  <c r="Q149" i="10"/>
  <c r="Q228" i="10"/>
  <c r="Q307" i="10"/>
  <c r="Q51" i="10"/>
  <c r="Q130" i="10"/>
  <c r="Q225" i="10"/>
  <c r="Q320" i="10"/>
  <c r="Q64" i="10"/>
  <c r="Q159" i="10"/>
  <c r="Q302" i="10"/>
  <c r="Q286" i="10"/>
  <c r="Q334" i="10"/>
  <c r="Q365" i="10"/>
  <c r="Q109" i="10"/>
  <c r="Q220" i="10"/>
  <c r="Q315" i="10"/>
  <c r="Q59" i="10"/>
  <c r="Q154" i="10"/>
  <c r="Q249" i="10"/>
  <c r="Q344" i="10"/>
  <c r="Q88" i="10"/>
  <c r="Q199" i="10"/>
  <c r="Q294" i="10"/>
  <c r="Q38" i="10"/>
  <c r="Q133" i="10"/>
  <c r="Q212" i="10"/>
  <c r="Q291" i="10"/>
  <c r="Q370" i="10"/>
  <c r="Q114" i="10"/>
  <c r="Q209" i="10"/>
  <c r="Q304" i="10"/>
  <c r="Q48" i="10"/>
  <c r="Q143" i="10"/>
  <c r="Q46" i="10"/>
  <c r="Q78" i="10"/>
  <c r="Q349" i="10"/>
  <c r="Q93" i="10"/>
  <c r="Q204" i="10"/>
  <c r="Q299" i="10"/>
  <c r="Q43" i="10"/>
  <c r="Q138" i="10"/>
  <c r="Q233" i="10"/>
  <c r="Q328" i="10"/>
  <c r="Q72" i="10"/>
  <c r="Q183" i="10"/>
  <c r="Q278" i="10"/>
  <c r="Q373" i="10"/>
  <c r="Q117" i="10"/>
  <c r="Q196" i="10"/>
  <c r="Q275" i="10"/>
  <c r="Q354" i="10"/>
  <c r="Q98" i="10"/>
  <c r="Q193" i="10"/>
  <c r="Q288" i="10"/>
  <c r="Q383" i="10"/>
  <c r="Q127" i="10"/>
  <c r="Q206" i="10"/>
  <c r="Q333" i="10"/>
  <c r="Q77" i="10"/>
  <c r="Q188" i="10"/>
  <c r="Q283" i="10"/>
  <c r="Q378" i="10"/>
  <c r="Q122" i="10"/>
  <c r="Q217" i="10"/>
  <c r="Q312" i="10"/>
  <c r="Q56" i="10"/>
  <c r="Q167" i="10"/>
  <c r="Q262" i="10"/>
  <c r="Q357" i="10"/>
  <c r="Q101" i="10"/>
  <c r="Q180" i="10"/>
  <c r="Q259" i="10"/>
  <c r="Q338" i="10"/>
  <c r="Q82" i="10"/>
  <c r="Q177" i="10"/>
  <c r="Q272" i="10"/>
  <c r="Q367" i="10"/>
  <c r="Q111" i="10"/>
  <c r="Q172" i="10"/>
  <c r="Q201" i="10"/>
  <c r="Q246" i="10"/>
  <c r="Q164" i="10"/>
  <c r="Q322" i="10"/>
  <c r="Q95" i="10"/>
  <c r="F37" i="9"/>
  <c r="G37" i="9" s="1"/>
  <c r="G63" i="9"/>
  <c r="G118" i="9"/>
  <c r="G374" i="9"/>
  <c r="G343" i="9"/>
  <c r="G312" i="9"/>
  <c r="G281" i="9"/>
  <c r="G250" i="9"/>
  <c r="G219" i="9"/>
  <c r="G188" i="9"/>
  <c r="G157" i="9"/>
  <c r="G126" i="9"/>
  <c r="G382" i="9"/>
  <c r="G351" i="9"/>
  <c r="G320" i="9"/>
  <c r="G289" i="9"/>
  <c r="G258" i="9"/>
  <c r="G227" i="9"/>
  <c r="G196" i="9"/>
  <c r="G165" i="9"/>
  <c r="G172" i="9"/>
  <c r="G39" i="9"/>
  <c r="G47" i="9"/>
  <c r="G90" i="9"/>
  <c r="G134" i="9"/>
  <c r="G103" i="9"/>
  <c r="G359" i="9"/>
  <c r="G328" i="9"/>
  <c r="G297" i="9"/>
  <c r="G266" i="9"/>
  <c r="G235" i="9"/>
  <c r="G204" i="9"/>
  <c r="G173" i="9"/>
  <c r="G142" i="9"/>
  <c r="G111" i="9"/>
  <c r="G367" i="9"/>
  <c r="G336" i="9"/>
  <c r="G305" i="9"/>
  <c r="G274" i="9"/>
  <c r="G243" i="9"/>
  <c r="G212" i="9"/>
  <c r="G181" i="9"/>
  <c r="G93" i="9"/>
  <c r="G74" i="9"/>
  <c r="G86" i="9"/>
  <c r="G150" i="9"/>
  <c r="G119" i="9"/>
  <c r="G375" i="9"/>
  <c r="G344" i="9"/>
  <c r="G313" i="9"/>
  <c r="G282" i="9"/>
  <c r="G251" i="9"/>
  <c r="G220" i="9"/>
  <c r="G189" i="9"/>
  <c r="G158" i="9"/>
  <c r="G127" i="9"/>
  <c r="G383" i="9"/>
  <c r="G352" i="9"/>
  <c r="G321" i="9"/>
  <c r="G290" i="9"/>
  <c r="G259" i="9"/>
  <c r="G228" i="9"/>
  <c r="G197" i="9"/>
  <c r="G265" i="9"/>
  <c r="G77" i="9"/>
  <c r="G58" i="9"/>
  <c r="G70" i="9"/>
  <c r="G166" i="9"/>
  <c r="G135" i="9"/>
  <c r="G104" i="9"/>
  <c r="G360" i="9"/>
  <c r="G329" i="9"/>
  <c r="G298" i="9"/>
  <c r="G267" i="9"/>
  <c r="G236" i="9"/>
  <c r="G205" i="9"/>
  <c r="G174" i="9"/>
  <c r="G143" i="9"/>
  <c r="G112" i="9"/>
  <c r="G368" i="9"/>
  <c r="G337" i="9"/>
  <c r="G306" i="9"/>
  <c r="G275" i="9"/>
  <c r="G244" i="9"/>
  <c r="G213" i="9"/>
  <c r="G358" i="9"/>
  <c r="G96" i="9"/>
  <c r="G61" i="9"/>
  <c r="G42" i="9"/>
  <c r="G88" i="9"/>
  <c r="G54" i="9"/>
  <c r="G84" i="9"/>
  <c r="G182" i="9"/>
  <c r="G151" i="9"/>
  <c r="G120" i="9"/>
  <c r="G376" i="9"/>
  <c r="G345" i="9"/>
  <c r="G314" i="9"/>
  <c r="G283" i="9"/>
  <c r="G252" i="9"/>
  <c r="G221" i="9"/>
  <c r="G190" i="9"/>
  <c r="G159" i="9"/>
  <c r="G128" i="9"/>
  <c r="G384" i="9"/>
  <c r="G353" i="9"/>
  <c r="G322" i="9"/>
  <c r="G291" i="9"/>
  <c r="G260" i="9"/>
  <c r="G229" i="9"/>
  <c r="G211" i="9"/>
  <c r="G66" i="9"/>
  <c r="G80" i="9"/>
  <c r="G45" i="9"/>
  <c r="G72" i="9"/>
  <c r="G38" i="9"/>
  <c r="G68" i="9"/>
  <c r="G198" i="9"/>
  <c r="G167" i="9"/>
  <c r="G136" i="9"/>
  <c r="G105" i="9"/>
  <c r="G361" i="9"/>
  <c r="G330" i="9"/>
  <c r="G299" i="9"/>
  <c r="G268" i="9"/>
  <c r="G237" i="9"/>
  <c r="G206" i="9"/>
  <c r="G175" i="9"/>
  <c r="G144" i="9"/>
  <c r="G113" i="9"/>
  <c r="G369" i="9"/>
  <c r="G338" i="9"/>
  <c r="G307" i="9"/>
  <c r="G276" i="9"/>
  <c r="G245" i="9"/>
  <c r="G296" i="9"/>
  <c r="G64" i="9"/>
  <c r="G91" i="9"/>
  <c r="G56" i="9"/>
  <c r="G52" i="9"/>
  <c r="G214" i="9"/>
  <c r="G183" i="9"/>
  <c r="G152" i="9"/>
  <c r="G121" i="9"/>
  <c r="G377" i="9"/>
  <c r="G346" i="9"/>
  <c r="G315" i="9"/>
  <c r="G284" i="9"/>
  <c r="G253" i="9"/>
  <c r="G222" i="9"/>
  <c r="G191" i="9"/>
  <c r="G160" i="9"/>
  <c r="G129" i="9"/>
  <c r="G385" i="9"/>
  <c r="G354" i="9"/>
  <c r="G323" i="9"/>
  <c r="G292" i="9"/>
  <c r="G261" i="9"/>
  <c r="G79" i="9"/>
  <c r="G44" i="9"/>
  <c r="G51" i="9"/>
  <c r="G102" i="9"/>
  <c r="G203" i="9"/>
  <c r="G110" i="9"/>
  <c r="G304" i="9"/>
  <c r="G48" i="9"/>
  <c r="G75" i="9"/>
  <c r="G40" i="9"/>
  <c r="G230" i="9"/>
  <c r="G199" i="9"/>
  <c r="G168" i="9"/>
  <c r="G137" i="9"/>
  <c r="G106" i="9"/>
  <c r="G362" i="9"/>
  <c r="G331" i="9"/>
  <c r="G300" i="9"/>
  <c r="G269" i="9"/>
  <c r="G238" i="9"/>
  <c r="G207" i="9"/>
  <c r="G176" i="9"/>
  <c r="G145" i="9"/>
  <c r="G114" i="9"/>
  <c r="G370" i="9"/>
  <c r="G339" i="9"/>
  <c r="G308" i="9"/>
  <c r="G277" i="9"/>
  <c r="G335" i="9"/>
  <c r="G94" i="9"/>
  <c r="G59" i="9"/>
  <c r="G246" i="9"/>
  <c r="G215" i="9"/>
  <c r="G184" i="9"/>
  <c r="G153" i="9"/>
  <c r="G122" i="9"/>
  <c r="G378" i="9"/>
  <c r="G347" i="9"/>
  <c r="G316" i="9"/>
  <c r="G285" i="9"/>
  <c r="G254" i="9"/>
  <c r="G223" i="9"/>
  <c r="G192" i="9"/>
  <c r="G161" i="9"/>
  <c r="G130" i="9"/>
  <c r="G99" i="9"/>
  <c r="G355" i="9"/>
  <c r="G324" i="9"/>
  <c r="G293" i="9"/>
  <c r="G234" i="9"/>
  <c r="G87" i="9"/>
  <c r="G97" i="9"/>
  <c r="G78" i="9"/>
  <c r="G43" i="9"/>
  <c r="G262" i="9"/>
  <c r="G231" i="9"/>
  <c r="G200" i="9"/>
  <c r="G169" i="9"/>
  <c r="G138" i="9"/>
  <c r="G107" i="9"/>
  <c r="G363" i="9"/>
  <c r="G332" i="9"/>
  <c r="G301" i="9"/>
  <c r="G270" i="9"/>
  <c r="G239" i="9"/>
  <c r="G208" i="9"/>
  <c r="G177" i="9"/>
  <c r="G146" i="9"/>
  <c r="G115" i="9"/>
  <c r="G371" i="9"/>
  <c r="G340" i="9"/>
  <c r="G309" i="9"/>
  <c r="G82" i="9"/>
  <c r="G50" i="9"/>
  <c r="G81" i="9"/>
  <c r="G62" i="9"/>
  <c r="G278" i="9"/>
  <c r="G247" i="9"/>
  <c r="G216" i="9"/>
  <c r="G185" i="9"/>
  <c r="G154" i="9"/>
  <c r="G123" i="9"/>
  <c r="G379" i="9"/>
  <c r="G348" i="9"/>
  <c r="G317" i="9"/>
  <c r="G286" i="9"/>
  <c r="G255" i="9"/>
  <c r="G224" i="9"/>
  <c r="G193" i="9"/>
  <c r="G162" i="9"/>
  <c r="G131" i="9"/>
  <c r="G100" i="9"/>
  <c r="G356" i="9"/>
  <c r="G325" i="9"/>
  <c r="G149" i="9"/>
  <c r="G71" i="9"/>
  <c r="G98" i="9"/>
  <c r="G65" i="9"/>
  <c r="G46" i="9"/>
  <c r="G89" i="9"/>
  <c r="G85" i="9"/>
  <c r="G294" i="9"/>
  <c r="G263" i="9"/>
  <c r="G232" i="9"/>
  <c r="G201" i="9"/>
  <c r="G170" i="9"/>
  <c r="G139" i="9"/>
  <c r="G108" i="9"/>
  <c r="G364" i="9"/>
  <c r="G333" i="9"/>
  <c r="G302" i="9"/>
  <c r="G271" i="9"/>
  <c r="G240" i="9"/>
  <c r="G209" i="9"/>
  <c r="G178" i="9"/>
  <c r="G147" i="9"/>
  <c r="G116" i="9"/>
  <c r="G372" i="9"/>
  <c r="G341" i="9"/>
  <c r="G273" i="9"/>
  <c r="G55" i="9"/>
  <c r="G49" i="9"/>
  <c r="G92" i="9"/>
  <c r="G73" i="9"/>
  <c r="G69" i="9"/>
  <c r="G310" i="9"/>
  <c r="G279" i="9"/>
  <c r="G248" i="9"/>
  <c r="G217" i="9"/>
  <c r="G186" i="9"/>
  <c r="G155" i="9"/>
  <c r="G124" i="9"/>
  <c r="G380" i="9"/>
  <c r="G349" i="9"/>
  <c r="G318" i="9"/>
  <c r="G287" i="9"/>
  <c r="G256" i="9"/>
  <c r="G225" i="9"/>
  <c r="G194" i="9"/>
  <c r="G163" i="9"/>
  <c r="G132" i="9"/>
  <c r="G101" i="9"/>
  <c r="G357" i="9"/>
  <c r="G180" i="9"/>
  <c r="G76" i="9"/>
  <c r="G57" i="9"/>
  <c r="G53" i="9"/>
  <c r="G83" i="9"/>
  <c r="G326" i="9"/>
  <c r="G295" i="9"/>
  <c r="G264" i="9"/>
  <c r="G233" i="9"/>
  <c r="G202" i="9"/>
  <c r="G171" i="9"/>
  <c r="G140" i="9"/>
  <c r="G109" i="9"/>
  <c r="G365" i="9"/>
  <c r="G334" i="9"/>
  <c r="G303" i="9"/>
  <c r="G272" i="9"/>
  <c r="G241" i="9"/>
  <c r="G210" i="9"/>
  <c r="G179" i="9"/>
  <c r="G148" i="9"/>
  <c r="G117" i="9"/>
  <c r="G373" i="9"/>
  <c r="G95" i="9"/>
  <c r="G60" i="9"/>
  <c r="G41" i="9"/>
  <c r="G67" i="9"/>
  <c r="G342" i="9"/>
  <c r="G311" i="9"/>
  <c r="G280" i="9"/>
  <c r="G249" i="9"/>
  <c r="G218" i="9"/>
  <c r="G187" i="9"/>
  <c r="G156" i="9"/>
  <c r="G125" i="9"/>
  <c r="G381" i="9"/>
  <c r="G350" i="9"/>
  <c r="G319" i="9"/>
  <c r="G288" i="9"/>
  <c r="G257" i="9"/>
  <c r="G226" i="9"/>
  <c r="G195" i="9"/>
  <c r="G164" i="9"/>
  <c r="G133" i="9"/>
  <c r="G327" i="9"/>
  <c r="G141" i="9"/>
  <c r="G366" i="9"/>
  <c r="G242" i="9"/>
  <c r="P37" i="9"/>
  <c r="Q37" i="9" s="1"/>
  <c r="Q216" i="9"/>
  <c r="Q106" i="9"/>
  <c r="Q41" i="9"/>
  <c r="Q89" i="9"/>
  <c r="Q137" i="9"/>
  <c r="Q185" i="9"/>
  <c r="Q233" i="9"/>
  <c r="Q192" i="9"/>
  <c r="Q287" i="9"/>
  <c r="Q286" i="9"/>
  <c r="Q349" i="9"/>
  <c r="Q93" i="9"/>
  <c r="Q172" i="9"/>
  <c r="Q315" i="9"/>
  <c r="Q59" i="9"/>
  <c r="Q215" i="9"/>
  <c r="Q293" i="9"/>
  <c r="Q148" i="9"/>
  <c r="Q243" i="9"/>
  <c r="Q370" i="9"/>
  <c r="Q114" i="9"/>
  <c r="Q161" i="9"/>
  <c r="Q166" i="9"/>
  <c r="Q57" i="9"/>
  <c r="Q40" i="9"/>
  <c r="Q88" i="9"/>
  <c r="Q136" i="9"/>
  <c r="Q81" i="9"/>
  <c r="Q176" i="9"/>
  <c r="Q271" i="9"/>
  <c r="Q270" i="9"/>
  <c r="Q333" i="9"/>
  <c r="Q77" i="9"/>
  <c r="Q156" i="9"/>
  <c r="Q299" i="9"/>
  <c r="Q43" i="9"/>
  <c r="Q199" i="9"/>
  <c r="Q277" i="9"/>
  <c r="Q132" i="9"/>
  <c r="Q227" i="9"/>
  <c r="Q354" i="9"/>
  <c r="Q98" i="9"/>
  <c r="Q56" i="9"/>
  <c r="Q113" i="9"/>
  <c r="Q38" i="9"/>
  <c r="Q86" i="9"/>
  <c r="Q385" i="9"/>
  <c r="Q282" i="9"/>
  <c r="Q160" i="9"/>
  <c r="Q255" i="9"/>
  <c r="Q254" i="9"/>
  <c r="Q317" i="9"/>
  <c r="Q61" i="9"/>
  <c r="Q140" i="9"/>
  <c r="Q283" i="9"/>
  <c r="Q183" i="9"/>
  <c r="Q261" i="9"/>
  <c r="Q372" i="9"/>
  <c r="Q116" i="9"/>
  <c r="Q211" i="9"/>
  <c r="Q338" i="9"/>
  <c r="Q82" i="9"/>
  <c r="Q265" i="9"/>
  <c r="Q58" i="9"/>
  <c r="Q330" i="9"/>
  <c r="Q184" i="9"/>
  <c r="Q144" i="9"/>
  <c r="Q239" i="9"/>
  <c r="Q238" i="9"/>
  <c r="Q301" i="9"/>
  <c r="Q45" i="9"/>
  <c r="Q380" i="9"/>
  <c r="Q124" i="9"/>
  <c r="Q267" i="9"/>
  <c r="Q167" i="9"/>
  <c r="Q245" i="9"/>
  <c r="Q356" i="9"/>
  <c r="Q100" i="9"/>
  <c r="Q195" i="9"/>
  <c r="Q322" i="9"/>
  <c r="Q66" i="9"/>
  <c r="Q281" i="9"/>
  <c r="Q378" i="9"/>
  <c r="Q377" i="9"/>
  <c r="Q337" i="9"/>
  <c r="Q384" i="9"/>
  <c r="Q128" i="9"/>
  <c r="Q223" i="9"/>
  <c r="Q222" i="9"/>
  <c r="Q285" i="9"/>
  <c r="Q364" i="9"/>
  <c r="Q108" i="9"/>
  <c r="Q251" i="9"/>
  <c r="Q151" i="9"/>
  <c r="Q229" i="9"/>
  <c r="Q340" i="9"/>
  <c r="Q84" i="9"/>
  <c r="Q179" i="9"/>
  <c r="Q306" i="9"/>
  <c r="Q50" i="9"/>
  <c r="Q232" i="9"/>
  <c r="Q329" i="9"/>
  <c r="Q328" i="9"/>
  <c r="Q134" i="9"/>
  <c r="Q368" i="9"/>
  <c r="Q112" i="9"/>
  <c r="Q207" i="9"/>
  <c r="Q206" i="9"/>
  <c r="Q269" i="9"/>
  <c r="Q348" i="9"/>
  <c r="Q92" i="9"/>
  <c r="Q235" i="9"/>
  <c r="Q135" i="9"/>
  <c r="Q213" i="9"/>
  <c r="Q324" i="9"/>
  <c r="Q68" i="9"/>
  <c r="Q163" i="9"/>
  <c r="Q290" i="9"/>
  <c r="Q182" i="9"/>
  <c r="Q280" i="9"/>
  <c r="Q278" i="9"/>
  <c r="Q376" i="9"/>
  <c r="Q374" i="9"/>
  <c r="Q352" i="9"/>
  <c r="Q96" i="9"/>
  <c r="Q191" i="9"/>
  <c r="Q190" i="9"/>
  <c r="Q253" i="9"/>
  <c r="Q332" i="9"/>
  <c r="Q76" i="9"/>
  <c r="Q219" i="9"/>
  <c r="Q375" i="9"/>
  <c r="Q119" i="9"/>
  <c r="Q197" i="9"/>
  <c r="Q308" i="9"/>
  <c r="Q52" i="9"/>
  <c r="Q147" i="9"/>
  <c r="Q274" i="9"/>
  <c r="Q49" i="9"/>
  <c r="Q42" i="9"/>
  <c r="Q90" i="9"/>
  <c r="Q138" i="9"/>
  <c r="Q186" i="9"/>
  <c r="Q208" i="9"/>
  <c r="Q303" i="9"/>
  <c r="Q302" i="9"/>
  <c r="Q46" i="9"/>
  <c r="Q365" i="9"/>
  <c r="Q188" i="9"/>
  <c r="Q75" i="9"/>
  <c r="Q309" i="9"/>
  <c r="Q164" i="9"/>
  <c r="Q129" i="9"/>
  <c r="Q230" i="9"/>
  <c r="Q225" i="9"/>
  <c r="Q326" i="9"/>
  <c r="Q321" i="9"/>
  <c r="Q336" i="9"/>
  <c r="Q80" i="9"/>
  <c r="Q175" i="9"/>
  <c r="Q174" i="9"/>
  <c r="Q237" i="9"/>
  <c r="Q316" i="9"/>
  <c r="Q60" i="9"/>
  <c r="Q203" i="9"/>
  <c r="Q359" i="9"/>
  <c r="Q103" i="9"/>
  <c r="Q181" i="9"/>
  <c r="Q292" i="9"/>
  <c r="Q131" i="9"/>
  <c r="Q258" i="9"/>
  <c r="Q54" i="9"/>
  <c r="Q74" i="9"/>
  <c r="Q177" i="9"/>
  <c r="Q170" i="9"/>
  <c r="Q273" i="9"/>
  <c r="Q266" i="9"/>
  <c r="Q320" i="9"/>
  <c r="Q64" i="9"/>
  <c r="Q159" i="9"/>
  <c r="Q158" i="9"/>
  <c r="Q221" i="9"/>
  <c r="Q300" i="9"/>
  <c r="Q44" i="9"/>
  <c r="Q187" i="9"/>
  <c r="Q343" i="9"/>
  <c r="Q87" i="9"/>
  <c r="Q165" i="9"/>
  <c r="Q276" i="9"/>
  <c r="Q371" i="9"/>
  <c r="Q115" i="9"/>
  <c r="Q242" i="9"/>
  <c r="Q361" i="9"/>
  <c r="Q360" i="9"/>
  <c r="Q358" i="9"/>
  <c r="Q353" i="9"/>
  <c r="Q122" i="9"/>
  <c r="Q121" i="9"/>
  <c r="Q218" i="9"/>
  <c r="Q217" i="9"/>
  <c r="Q304" i="9"/>
  <c r="Q48" i="9"/>
  <c r="Q143" i="9"/>
  <c r="Q142" i="9"/>
  <c r="Q205" i="9"/>
  <c r="Q284" i="9"/>
  <c r="Q171" i="9"/>
  <c r="Q327" i="9"/>
  <c r="Q71" i="9"/>
  <c r="Q149" i="9"/>
  <c r="Q260" i="9"/>
  <c r="Q355" i="9"/>
  <c r="Q99" i="9"/>
  <c r="Q226" i="9"/>
  <c r="Q312" i="9"/>
  <c r="Q310" i="9"/>
  <c r="Q305" i="9"/>
  <c r="Q298" i="9"/>
  <c r="Q346" i="9"/>
  <c r="Q73" i="9"/>
  <c r="Q72" i="9"/>
  <c r="Q169" i="9"/>
  <c r="Q168" i="9"/>
  <c r="Q288" i="9"/>
  <c r="Q383" i="9"/>
  <c r="Q127" i="9"/>
  <c r="Q382" i="9"/>
  <c r="Q126" i="9"/>
  <c r="Q189" i="9"/>
  <c r="Q268" i="9"/>
  <c r="Q155" i="9"/>
  <c r="Q311" i="9"/>
  <c r="Q55" i="9"/>
  <c r="Q133" i="9"/>
  <c r="Q244" i="9"/>
  <c r="Q339" i="9"/>
  <c r="Q83" i="9"/>
  <c r="Q210" i="9"/>
  <c r="Q362" i="9"/>
  <c r="Q262" i="9"/>
  <c r="Q257" i="9"/>
  <c r="Q250" i="9"/>
  <c r="Q249" i="9"/>
  <c r="Q297" i="9"/>
  <c r="Q345" i="9"/>
  <c r="Q120" i="9"/>
  <c r="Q118" i="9"/>
  <c r="Q272" i="9"/>
  <c r="Q367" i="9"/>
  <c r="Q111" i="9"/>
  <c r="Q366" i="9"/>
  <c r="Q110" i="9"/>
  <c r="Q173" i="9"/>
  <c r="Q252" i="9"/>
  <c r="Q139" i="9"/>
  <c r="Q295" i="9"/>
  <c r="Q39" i="9"/>
  <c r="Q373" i="9"/>
  <c r="Q117" i="9"/>
  <c r="Q228" i="9"/>
  <c r="Q323" i="9"/>
  <c r="Q67" i="9"/>
  <c r="Q194" i="9"/>
  <c r="Q313" i="9"/>
  <c r="Q209" i="9"/>
  <c r="Q202" i="9"/>
  <c r="Q201" i="9"/>
  <c r="Q200" i="9"/>
  <c r="Q248" i="9"/>
  <c r="Q296" i="9"/>
  <c r="Q344" i="9"/>
  <c r="Q70" i="9"/>
  <c r="Q65" i="9"/>
  <c r="Q256" i="9"/>
  <c r="Q351" i="9"/>
  <c r="Q95" i="9"/>
  <c r="Q350" i="9"/>
  <c r="Q94" i="9"/>
  <c r="Q157" i="9"/>
  <c r="Q236" i="9"/>
  <c r="Q379" i="9"/>
  <c r="Q123" i="9"/>
  <c r="Q279" i="9"/>
  <c r="Q357" i="9"/>
  <c r="Q101" i="9"/>
  <c r="Q212" i="9"/>
  <c r="Q307" i="9"/>
  <c r="Q51" i="9"/>
  <c r="Q178" i="9"/>
  <c r="Q369" i="9"/>
  <c r="Q264" i="9"/>
  <c r="Q154" i="9"/>
  <c r="Q153" i="9"/>
  <c r="Q152" i="9"/>
  <c r="Q150" i="9"/>
  <c r="Q198" i="9"/>
  <c r="Q246" i="9"/>
  <c r="Q294" i="9"/>
  <c r="Q342" i="9"/>
  <c r="Q240" i="9"/>
  <c r="Q335" i="9"/>
  <c r="Q79" i="9"/>
  <c r="Q334" i="9"/>
  <c r="Q78" i="9"/>
  <c r="Q141" i="9"/>
  <c r="Q220" i="9"/>
  <c r="Q363" i="9"/>
  <c r="Q107" i="9"/>
  <c r="Q263" i="9"/>
  <c r="Q341" i="9"/>
  <c r="Q85" i="9"/>
  <c r="Q196" i="9"/>
  <c r="Q291" i="9"/>
  <c r="Q162" i="9"/>
  <c r="Q314" i="9"/>
  <c r="Q214" i="9"/>
  <c r="Q105" i="9"/>
  <c r="Q104" i="9"/>
  <c r="Q102" i="9"/>
  <c r="Q97" i="9"/>
  <c r="Q145" i="9"/>
  <c r="Q193" i="9"/>
  <c r="Q241" i="9"/>
  <c r="Q289" i="9"/>
  <c r="Q224" i="9"/>
  <c r="Q319" i="9"/>
  <c r="Q63" i="9"/>
  <c r="Q318" i="9"/>
  <c r="Q62" i="9"/>
  <c r="Q381" i="9"/>
  <c r="Q125" i="9"/>
  <c r="Q204" i="9"/>
  <c r="Q347" i="9"/>
  <c r="Q91" i="9"/>
  <c r="Q247" i="9"/>
  <c r="Q325" i="9"/>
  <c r="Q69" i="9"/>
  <c r="Q180" i="9"/>
  <c r="Q275" i="9"/>
  <c r="Q146" i="9"/>
  <c r="Q234" i="9"/>
  <c r="Q47" i="9"/>
  <c r="Q109" i="9"/>
  <c r="Q331" i="9"/>
  <c r="Q231" i="9"/>
  <c r="Q53" i="9"/>
  <c r="Q259" i="9"/>
  <c r="Q130" i="9"/>
  <c r="F37" i="8"/>
  <c r="G37" i="8" s="1"/>
  <c r="G46" i="8"/>
  <c r="G72" i="8"/>
  <c r="G150" i="8"/>
  <c r="G119" i="8"/>
  <c r="G375" i="8"/>
  <c r="G344" i="8"/>
  <c r="G313" i="8"/>
  <c r="G282" i="8"/>
  <c r="G251" i="8"/>
  <c r="G204" i="8"/>
  <c r="G157" i="8"/>
  <c r="G110" i="8"/>
  <c r="G366" i="8"/>
  <c r="G319" i="8"/>
  <c r="G272" i="8"/>
  <c r="G225" i="8"/>
  <c r="G178" i="8"/>
  <c r="G147" i="8"/>
  <c r="G116" i="8"/>
  <c r="G372" i="8"/>
  <c r="G341" i="8"/>
  <c r="G343" i="8"/>
  <c r="G56" i="8"/>
  <c r="G77" i="8"/>
  <c r="G166" i="8"/>
  <c r="G135" i="8"/>
  <c r="G104" i="8"/>
  <c r="G360" i="8"/>
  <c r="G329" i="8"/>
  <c r="G298" i="8"/>
  <c r="G267" i="8"/>
  <c r="G220" i="8"/>
  <c r="G173" i="8"/>
  <c r="G126" i="8"/>
  <c r="G382" i="8"/>
  <c r="G335" i="8"/>
  <c r="G288" i="8"/>
  <c r="G241" i="8"/>
  <c r="G194" i="8"/>
  <c r="G163" i="8"/>
  <c r="G132" i="8"/>
  <c r="G101" i="8"/>
  <c r="G357" i="8"/>
  <c r="G219" i="8"/>
  <c r="G44" i="8"/>
  <c r="G76" i="8"/>
  <c r="G65" i="8"/>
  <c r="G91" i="8"/>
  <c r="G40" i="8"/>
  <c r="G61" i="8"/>
  <c r="G182" i="8"/>
  <c r="G151" i="8"/>
  <c r="G120" i="8"/>
  <c r="G376" i="8"/>
  <c r="G345" i="8"/>
  <c r="G314" i="8"/>
  <c r="G283" i="8"/>
  <c r="G236" i="8"/>
  <c r="G189" i="8"/>
  <c r="G142" i="8"/>
  <c r="G95" i="8"/>
  <c r="G351" i="8"/>
  <c r="G304" i="8"/>
  <c r="G257" i="8"/>
  <c r="G210" i="8"/>
  <c r="G179" i="8"/>
  <c r="G148" i="8"/>
  <c r="G117" i="8"/>
  <c r="G373" i="8"/>
  <c r="G78" i="8"/>
  <c r="G75" i="8"/>
  <c r="G87" i="8"/>
  <c r="G45" i="8"/>
  <c r="G198" i="8"/>
  <c r="G167" i="8"/>
  <c r="G136" i="8"/>
  <c r="G105" i="8"/>
  <c r="G361" i="8"/>
  <c r="G330" i="8"/>
  <c r="G299" i="8"/>
  <c r="G252" i="8"/>
  <c r="G205" i="8"/>
  <c r="G158" i="8"/>
  <c r="G111" i="8"/>
  <c r="G367" i="8"/>
  <c r="G320" i="8"/>
  <c r="G273" i="8"/>
  <c r="G226" i="8"/>
  <c r="G195" i="8"/>
  <c r="G164" i="8"/>
  <c r="G133" i="8"/>
  <c r="G250" i="8"/>
  <c r="G115" i="8"/>
  <c r="G81" i="8"/>
  <c r="G59" i="8"/>
  <c r="G71" i="8"/>
  <c r="G80" i="8"/>
  <c r="G214" i="8"/>
  <c r="G183" i="8"/>
  <c r="G152" i="8"/>
  <c r="G121" i="8"/>
  <c r="G377" i="8"/>
  <c r="G346" i="8"/>
  <c r="G315" i="8"/>
  <c r="G268" i="8"/>
  <c r="G221" i="8"/>
  <c r="G174" i="8"/>
  <c r="G127" i="8"/>
  <c r="G383" i="8"/>
  <c r="G336" i="8"/>
  <c r="G289" i="8"/>
  <c r="G242" i="8"/>
  <c r="G211" i="8"/>
  <c r="G180" i="8"/>
  <c r="G149" i="8"/>
  <c r="G66" i="8"/>
  <c r="G374" i="8"/>
  <c r="G172" i="8"/>
  <c r="G381" i="8"/>
  <c r="G146" i="8"/>
  <c r="G309" i="8"/>
  <c r="G43" i="8"/>
  <c r="G55" i="8"/>
  <c r="G64" i="8"/>
  <c r="G230" i="8"/>
  <c r="G199" i="8"/>
  <c r="G168" i="8"/>
  <c r="G137" i="8"/>
  <c r="G106" i="8"/>
  <c r="G362" i="8"/>
  <c r="G331" i="8"/>
  <c r="G284" i="8"/>
  <c r="G237" i="8"/>
  <c r="G190" i="8"/>
  <c r="G143" i="8"/>
  <c r="G96" i="8"/>
  <c r="G352" i="8"/>
  <c r="G305" i="8"/>
  <c r="G258" i="8"/>
  <c r="G227" i="8"/>
  <c r="G196" i="8"/>
  <c r="G165" i="8"/>
  <c r="G281" i="8"/>
  <c r="G287" i="8"/>
  <c r="G340" i="8"/>
  <c r="G85" i="8"/>
  <c r="G90" i="8"/>
  <c r="G39" i="8"/>
  <c r="G86" i="8"/>
  <c r="G48" i="8"/>
  <c r="G79" i="8"/>
  <c r="G246" i="8"/>
  <c r="G215" i="8"/>
  <c r="G184" i="8"/>
  <c r="G153" i="8"/>
  <c r="G122" i="8"/>
  <c r="G378" i="8"/>
  <c r="G347" i="8"/>
  <c r="G300" i="8"/>
  <c r="G253" i="8"/>
  <c r="G206" i="8"/>
  <c r="G159" i="8"/>
  <c r="G112" i="8"/>
  <c r="G368" i="8"/>
  <c r="G321" i="8"/>
  <c r="G274" i="8"/>
  <c r="G243" i="8"/>
  <c r="G212" i="8"/>
  <c r="G181" i="8"/>
  <c r="G74" i="8"/>
  <c r="G70" i="8"/>
  <c r="G63" i="8"/>
  <c r="G262" i="8"/>
  <c r="G231" i="8"/>
  <c r="G200" i="8"/>
  <c r="G169" i="8"/>
  <c r="G138" i="8"/>
  <c r="G107" i="8"/>
  <c r="G363" i="8"/>
  <c r="G316" i="8"/>
  <c r="G269" i="8"/>
  <c r="G222" i="8"/>
  <c r="G175" i="8"/>
  <c r="G128" i="8"/>
  <c r="G384" i="8"/>
  <c r="G337" i="8"/>
  <c r="G290" i="8"/>
  <c r="G259" i="8"/>
  <c r="G228" i="8"/>
  <c r="G197" i="8"/>
  <c r="G60" i="8"/>
  <c r="G58" i="8"/>
  <c r="G54" i="8"/>
  <c r="G47" i="8"/>
  <c r="G278" i="8"/>
  <c r="G247" i="8"/>
  <c r="G216" i="8"/>
  <c r="G185" i="8"/>
  <c r="G154" i="8"/>
  <c r="G123" i="8"/>
  <c r="G379" i="8"/>
  <c r="G332" i="8"/>
  <c r="G285" i="8"/>
  <c r="G238" i="8"/>
  <c r="G191" i="8"/>
  <c r="G144" i="8"/>
  <c r="G97" i="8"/>
  <c r="G353" i="8"/>
  <c r="G306" i="8"/>
  <c r="G275" i="8"/>
  <c r="G244" i="8"/>
  <c r="G213" i="8"/>
  <c r="G42" i="8"/>
  <c r="G38" i="8"/>
  <c r="G84" i="8"/>
  <c r="G294" i="8"/>
  <c r="G263" i="8"/>
  <c r="G232" i="8"/>
  <c r="G201" i="8"/>
  <c r="G170" i="8"/>
  <c r="G139" i="8"/>
  <c r="G92" i="8"/>
  <c r="G348" i="8"/>
  <c r="G301" i="8"/>
  <c r="G254" i="8"/>
  <c r="G207" i="8"/>
  <c r="G160" i="8"/>
  <c r="G113" i="8"/>
  <c r="G369" i="8"/>
  <c r="G322" i="8"/>
  <c r="G291" i="8"/>
  <c r="G260" i="8"/>
  <c r="G229" i="8"/>
  <c r="G193" i="8"/>
  <c r="G68" i="8"/>
  <c r="G310" i="8"/>
  <c r="G279" i="8"/>
  <c r="G248" i="8"/>
  <c r="G217" i="8"/>
  <c r="G186" i="8"/>
  <c r="G155" i="8"/>
  <c r="G108" i="8"/>
  <c r="G364" i="8"/>
  <c r="G317" i="8"/>
  <c r="G270" i="8"/>
  <c r="G223" i="8"/>
  <c r="G176" i="8"/>
  <c r="G129" i="8"/>
  <c r="G385" i="8"/>
  <c r="G338" i="8"/>
  <c r="G307" i="8"/>
  <c r="G276" i="8"/>
  <c r="G245" i="8"/>
  <c r="G49" i="8"/>
  <c r="G62" i="8"/>
  <c r="G89" i="8"/>
  <c r="G52" i="8"/>
  <c r="G83" i="8"/>
  <c r="G326" i="8"/>
  <c r="G295" i="8"/>
  <c r="G264" i="8"/>
  <c r="G233" i="8"/>
  <c r="G202" i="8"/>
  <c r="G171" i="8"/>
  <c r="G124" i="8"/>
  <c r="G380" i="8"/>
  <c r="G333" i="8"/>
  <c r="G286" i="8"/>
  <c r="G239" i="8"/>
  <c r="G192" i="8"/>
  <c r="G145" i="8"/>
  <c r="G98" i="8"/>
  <c r="G354" i="8"/>
  <c r="G323" i="8"/>
  <c r="G292" i="8"/>
  <c r="G261" i="8"/>
  <c r="G334" i="8"/>
  <c r="G73" i="8"/>
  <c r="G67" i="8"/>
  <c r="G342" i="8"/>
  <c r="G311" i="8"/>
  <c r="G280" i="8"/>
  <c r="G249" i="8"/>
  <c r="G218" i="8"/>
  <c r="G187" i="8"/>
  <c r="G140" i="8"/>
  <c r="G93" i="8"/>
  <c r="G349" i="8"/>
  <c r="G302" i="8"/>
  <c r="G255" i="8"/>
  <c r="G208" i="8"/>
  <c r="G161" i="8"/>
  <c r="G114" i="8"/>
  <c r="G370" i="8"/>
  <c r="G339" i="8"/>
  <c r="G308" i="8"/>
  <c r="G277" i="8"/>
  <c r="G69" i="8"/>
  <c r="G53" i="8"/>
  <c r="G57" i="8"/>
  <c r="G51" i="8"/>
  <c r="G82" i="8"/>
  <c r="G102" i="8"/>
  <c r="G358" i="8"/>
  <c r="G327" i="8"/>
  <c r="G296" i="8"/>
  <c r="G265" i="8"/>
  <c r="G234" i="8"/>
  <c r="G203" i="8"/>
  <c r="G156" i="8"/>
  <c r="G109" i="8"/>
  <c r="G365" i="8"/>
  <c r="G318" i="8"/>
  <c r="G271" i="8"/>
  <c r="G224" i="8"/>
  <c r="G177" i="8"/>
  <c r="G130" i="8"/>
  <c r="G99" i="8"/>
  <c r="G355" i="8"/>
  <c r="G324" i="8"/>
  <c r="G293" i="8"/>
  <c r="G41" i="8"/>
  <c r="G312" i="8"/>
  <c r="G125" i="8"/>
  <c r="G240" i="8"/>
  <c r="G371" i="8"/>
  <c r="G88" i="8"/>
  <c r="G50" i="8"/>
  <c r="G134" i="8"/>
  <c r="G103" i="8"/>
  <c r="G359" i="8"/>
  <c r="G328" i="8"/>
  <c r="G297" i="8"/>
  <c r="G266" i="8"/>
  <c r="G235" i="8"/>
  <c r="G188" i="8"/>
  <c r="G141" i="8"/>
  <c r="G94" i="8"/>
  <c r="G350" i="8"/>
  <c r="G303" i="8"/>
  <c r="G256" i="8"/>
  <c r="G209" i="8"/>
  <c r="G162" i="8"/>
  <c r="G131" i="8"/>
  <c r="G100" i="8"/>
  <c r="G356" i="8"/>
  <c r="G325" i="8"/>
  <c r="G118" i="8"/>
  <c r="P37" i="8"/>
  <c r="Q37" i="8" s="1"/>
  <c r="Q319" i="8"/>
  <c r="Q63" i="8"/>
  <c r="Q332" i="8"/>
  <c r="Q175" i="8"/>
  <c r="Q156" i="8"/>
  <c r="Q217" i="8"/>
  <c r="Q280" i="8"/>
  <c r="Q359" i="8"/>
  <c r="Q103" i="8"/>
  <c r="Q166" i="8"/>
  <c r="Q229" i="8"/>
  <c r="Q276" i="8"/>
  <c r="Q259" i="8"/>
  <c r="Q306" i="8"/>
  <c r="Q50" i="8"/>
  <c r="Q353" i="8"/>
  <c r="Q97" i="8"/>
  <c r="Q384" i="8"/>
  <c r="Q128" i="8"/>
  <c r="Q238" i="8"/>
  <c r="Q269" i="8"/>
  <c r="Q187" i="8"/>
  <c r="Q143" i="8"/>
  <c r="Q223" i="8"/>
  <c r="Q92" i="8"/>
  <c r="Q74" i="8"/>
  <c r="Q378" i="8"/>
  <c r="Q201" i="8"/>
  <c r="Q264" i="8"/>
  <c r="Q343" i="8"/>
  <c r="Q87" i="8"/>
  <c r="Q150" i="8"/>
  <c r="Q213" i="8"/>
  <c r="Q260" i="8"/>
  <c r="Q243" i="8"/>
  <c r="Q290" i="8"/>
  <c r="Q337" i="8"/>
  <c r="Q81" i="8"/>
  <c r="Q368" i="8"/>
  <c r="Q112" i="8"/>
  <c r="Q222" i="8"/>
  <c r="Q253" i="8"/>
  <c r="Q171" i="8"/>
  <c r="Q362" i="8"/>
  <c r="Q316" i="8"/>
  <c r="Q287" i="8"/>
  <c r="Q185" i="8"/>
  <c r="Q248" i="8"/>
  <c r="Q327" i="8"/>
  <c r="Q71" i="8"/>
  <c r="Q134" i="8"/>
  <c r="Q197" i="8"/>
  <c r="Q244" i="8"/>
  <c r="Q227" i="8"/>
  <c r="Q274" i="8"/>
  <c r="Q321" i="8"/>
  <c r="Q65" i="8"/>
  <c r="Q352" i="8"/>
  <c r="Q96" i="8"/>
  <c r="Q206" i="8"/>
  <c r="Q237" i="8"/>
  <c r="Q155" i="8"/>
  <c r="Q127" i="8"/>
  <c r="Q218" i="8"/>
  <c r="Q351" i="8"/>
  <c r="Q346" i="8"/>
  <c r="Q204" i="8"/>
  <c r="Q169" i="8"/>
  <c r="Q232" i="8"/>
  <c r="Q311" i="8"/>
  <c r="Q55" i="8"/>
  <c r="Q374" i="8"/>
  <c r="Q118" i="8"/>
  <c r="Q181" i="8"/>
  <c r="Q228" i="8"/>
  <c r="Q211" i="8"/>
  <c r="Q258" i="8"/>
  <c r="Q305" i="8"/>
  <c r="Q49" i="8"/>
  <c r="Q336" i="8"/>
  <c r="Q80" i="8"/>
  <c r="Q190" i="8"/>
  <c r="Q221" i="8"/>
  <c r="Q139" i="8"/>
  <c r="Q250" i="8"/>
  <c r="Q268" i="8"/>
  <c r="Q255" i="8"/>
  <c r="Q122" i="8"/>
  <c r="Q153" i="8"/>
  <c r="Q216" i="8"/>
  <c r="Q295" i="8"/>
  <c r="Q39" i="8"/>
  <c r="Q358" i="8"/>
  <c r="Q102" i="8"/>
  <c r="Q165" i="8"/>
  <c r="Q212" i="8"/>
  <c r="Q195" i="8"/>
  <c r="Q242" i="8"/>
  <c r="Q289" i="8"/>
  <c r="Q320" i="8"/>
  <c r="Q64" i="8"/>
  <c r="Q174" i="8"/>
  <c r="Q205" i="8"/>
  <c r="Q379" i="8"/>
  <c r="Q123" i="8"/>
  <c r="Q348" i="8"/>
  <c r="Q170" i="8"/>
  <c r="Q330" i="8"/>
  <c r="Q249" i="8"/>
  <c r="Q312" i="8"/>
  <c r="Q56" i="8"/>
  <c r="Q135" i="8"/>
  <c r="Q198" i="8"/>
  <c r="Q261" i="8"/>
  <c r="Q308" i="8"/>
  <c r="Q291" i="8"/>
  <c r="Q338" i="8"/>
  <c r="Q385" i="8"/>
  <c r="Q301" i="8"/>
  <c r="Q314" i="8"/>
  <c r="Q60" i="8"/>
  <c r="Q186" i="8"/>
  <c r="Q172" i="8"/>
  <c r="Q380" i="8"/>
  <c r="Q364" i="8"/>
  <c r="Q137" i="8"/>
  <c r="Q200" i="8"/>
  <c r="Q279" i="8"/>
  <c r="Q342" i="8"/>
  <c r="Q86" i="8"/>
  <c r="Q149" i="8"/>
  <c r="Q196" i="8"/>
  <c r="Q179" i="8"/>
  <c r="Q226" i="8"/>
  <c r="Q273" i="8"/>
  <c r="Q304" i="8"/>
  <c r="Q48" i="8"/>
  <c r="Q158" i="8"/>
  <c r="Q189" i="8"/>
  <c r="Q363" i="8"/>
  <c r="Q107" i="8"/>
  <c r="Q270" i="8"/>
  <c r="Q111" i="8"/>
  <c r="Q95" i="8"/>
  <c r="Q90" i="8"/>
  <c r="Q298" i="8"/>
  <c r="Q282" i="8"/>
  <c r="Q377" i="8"/>
  <c r="Q121" i="8"/>
  <c r="Q184" i="8"/>
  <c r="Q263" i="8"/>
  <c r="Q326" i="8"/>
  <c r="Q70" i="8"/>
  <c r="Q133" i="8"/>
  <c r="Q180" i="8"/>
  <c r="Q163" i="8"/>
  <c r="Q210" i="8"/>
  <c r="Q257" i="8"/>
  <c r="Q288" i="8"/>
  <c r="Q142" i="8"/>
  <c r="Q173" i="8"/>
  <c r="Q347" i="8"/>
  <c r="Q91" i="8"/>
  <c r="Q207" i="8"/>
  <c r="Q191" i="8"/>
  <c r="Q361" i="8"/>
  <c r="Q105" i="8"/>
  <c r="Q168" i="8"/>
  <c r="Q247" i="8"/>
  <c r="Q310" i="8"/>
  <c r="Q54" i="8"/>
  <c r="Q373" i="8"/>
  <c r="Q117" i="8"/>
  <c r="Q164" i="8"/>
  <c r="Q147" i="8"/>
  <c r="Q194" i="8"/>
  <c r="Q241" i="8"/>
  <c r="Q272" i="8"/>
  <c r="Q382" i="8"/>
  <c r="Q126" i="8"/>
  <c r="Q157" i="8"/>
  <c r="Q331" i="8"/>
  <c r="Q75" i="8"/>
  <c r="Q300" i="8"/>
  <c r="Q124" i="8"/>
  <c r="Q108" i="8"/>
  <c r="Q345" i="8"/>
  <c r="Q89" i="8"/>
  <c r="Q152" i="8"/>
  <c r="Q231" i="8"/>
  <c r="Q294" i="8"/>
  <c r="Q38" i="8"/>
  <c r="Q357" i="8"/>
  <c r="Q101" i="8"/>
  <c r="Q148" i="8"/>
  <c r="Q131" i="8"/>
  <c r="Q178" i="8"/>
  <c r="Q225" i="8"/>
  <c r="Q256" i="8"/>
  <c r="Q366" i="8"/>
  <c r="Q110" i="8"/>
  <c r="Q141" i="8"/>
  <c r="Q315" i="8"/>
  <c r="Q59" i="8"/>
  <c r="Q106" i="8"/>
  <c r="Q236" i="8"/>
  <c r="Q42" i="8"/>
  <c r="Q329" i="8"/>
  <c r="Q73" i="8"/>
  <c r="Q136" i="8"/>
  <c r="Q215" i="8"/>
  <c r="Q278" i="8"/>
  <c r="Q341" i="8"/>
  <c r="Q85" i="8"/>
  <c r="Q132" i="8"/>
  <c r="Q371" i="8"/>
  <c r="Q115" i="8"/>
  <c r="Q162" i="8"/>
  <c r="Q209" i="8"/>
  <c r="Q240" i="8"/>
  <c r="Q350" i="8"/>
  <c r="Q94" i="8"/>
  <c r="Q381" i="8"/>
  <c r="Q125" i="8"/>
  <c r="Q299" i="8"/>
  <c r="Q43" i="8"/>
  <c r="Q271" i="8"/>
  <c r="Q52" i="8"/>
  <c r="Q58" i="8"/>
  <c r="Q313" i="8"/>
  <c r="Q57" i="8"/>
  <c r="Q376" i="8"/>
  <c r="Q120" i="8"/>
  <c r="Q199" i="8"/>
  <c r="Q262" i="8"/>
  <c r="Q325" i="8"/>
  <c r="Q69" i="8"/>
  <c r="Q372" i="8"/>
  <c r="Q116" i="8"/>
  <c r="Q355" i="8"/>
  <c r="Q99" i="8"/>
  <c r="Q146" i="8"/>
  <c r="Q193" i="8"/>
  <c r="Q224" i="8"/>
  <c r="Q334" i="8"/>
  <c r="Q78" i="8"/>
  <c r="Q365" i="8"/>
  <c r="Q109" i="8"/>
  <c r="Q283" i="8"/>
  <c r="Q284" i="8"/>
  <c r="Q297" i="8"/>
  <c r="Q41" i="8"/>
  <c r="Q360" i="8"/>
  <c r="Q104" i="8"/>
  <c r="Q183" i="8"/>
  <c r="Q246" i="8"/>
  <c r="Q309" i="8"/>
  <c r="Q53" i="8"/>
  <c r="Q356" i="8"/>
  <c r="Q100" i="8"/>
  <c r="Q339" i="8"/>
  <c r="Q83" i="8"/>
  <c r="Q130" i="8"/>
  <c r="Q177" i="8"/>
  <c r="Q208" i="8"/>
  <c r="Q318" i="8"/>
  <c r="Q62" i="8"/>
  <c r="Q349" i="8"/>
  <c r="Q93" i="8"/>
  <c r="Q267" i="8"/>
  <c r="Q383" i="8"/>
  <c r="Q367" i="8"/>
  <c r="Q76" i="8"/>
  <c r="Q234" i="8"/>
  <c r="Q335" i="8"/>
  <c r="Q303" i="8"/>
  <c r="Q281" i="8"/>
  <c r="Q344" i="8"/>
  <c r="Q88" i="8"/>
  <c r="Q167" i="8"/>
  <c r="Q230" i="8"/>
  <c r="Q293" i="8"/>
  <c r="Q340" i="8"/>
  <c r="Q84" i="8"/>
  <c r="Q323" i="8"/>
  <c r="Q67" i="8"/>
  <c r="Q370" i="8"/>
  <c r="Q114" i="8"/>
  <c r="Q161" i="8"/>
  <c r="Q192" i="8"/>
  <c r="Q302" i="8"/>
  <c r="Q46" i="8"/>
  <c r="Q333" i="8"/>
  <c r="Q77" i="8"/>
  <c r="Q251" i="8"/>
  <c r="Q202" i="8"/>
  <c r="Q188" i="8"/>
  <c r="Q159" i="8"/>
  <c r="Q44" i="8"/>
  <c r="Q252" i="8"/>
  <c r="Q220" i="8"/>
  <c r="Q265" i="8"/>
  <c r="Q328" i="8"/>
  <c r="Q72" i="8"/>
  <c r="Q151" i="8"/>
  <c r="Q214" i="8"/>
  <c r="Q277" i="8"/>
  <c r="Q324" i="8"/>
  <c r="Q68" i="8"/>
  <c r="Q307" i="8"/>
  <c r="Q51" i="8"/>
  <c r="Q354" i="8"/>
  <c r="Q98" i="8"/>
  <c r="Q145" i="8"/>
  <c r="Q176" i="8"/>
  <c r="Q286" i="8"/>
  <c r="Q317" i="8"/>
  <c r="Q61" i="8"/>
  <c r="Q235" i="8"/>
  <c r="Q138" i="8"/>
  <c r="Q82" i="8"/>
  <c r="Q129" i="8"/>
  <c r="Q160" i="8"/>
  <c r="Q45" i="8"/>
  <c r="Q219" i="8"/>
  <c r="Q140" i="8"/>
  <c r="Q154" i="8"/>
  <c r="Q266" i="8"/>
  <c r="Q79" i="8"/>
  <c r="Q239" i="8"/>
  <c r="Q47" i="8"/>
  <c r="Q233" i="8"/>
  <c r="Q296" i="8"/>
  <c r="Q40" i="8"/>
  <c r="Q375" i="8"/>
  <c r="Q119" i="8"/>
  <c r="Q182" i="8"/>
  <c r="Q245" i="8"/>
  <c r="Q292" i="8"/>
  <c r="Q275" i="8"/>
  <c r="Q322" i="8"/>
  <c r="Q66" i="8"/>
  <c r="Q369" i="8"/>
  <c r="Q113" i="8"/>
  <c r="Q144" i="8"/>
  <c r="Q254" i="8"/>
  <c r="Q285" i="8"/>
  <c r="Q203" i="8"/>
  <c r="AB53" i="7"/>
  <c r="AB61" i="7"/>
  <c r="AB58" i="7"/>
  <c r="G42" i="7"/>
  <c r="G361" i="7"/>
  <c r="G149" i="7"/>
  <c r="G359" i="7"/>
  <c r="G294" i="7"/>
  <c r="G229" i="7"/>
  <c r="G138" i="7"/>
  <c r="G54" i="7"/>
  <c r="G155" i="7"/>
  <c r="G110" i="7"/>
  <c r="G80" i="7"/>
  <c r="G177" i="7"/>
  <c r="G275" i="7"/>
  <c r="G210" i="7"/>
  <c r="G135" i="7"/>
  <c r="G336" i="7"/>
  <c r="G132" i="7"/>
  <c r="G334" i="7"/>
  <c r="G285" i="7"/>
  <c r="G220" i="7"/>
  <c r="G121" i="7"/>
  <c r="G346" i="7"/>
  <c r="G133" i="7"/>
  <c r="G117" i="7"/>
  <c r="G343" i="7"/>
  <c r="G278" i="7"/>
  <c r="G213" i="7"/>
  <c r="G106" i="7"/>
  <c r="G70" i="7"/>
  <c r="G171" i="7"/>
  <c r="G126" i="7"/>
  <c r="G96" i="7"/>
  <c r="G50" i="7"/>
  <c r="G259" i="7"/>
  <c r="G194" i="7"/>
  <c r="G103" i="7"/>
  <c r="G320" i="7"/>
  <c r="G100" i="7"/>
  <c r="G318" i="7"/>
  <c r="G269" i="7"/>
  <c r="G204" i="7"/>
  <c r="G89" i="7"/>
  <c r="G330" i="7"/>
  <c r="G181" i="7"/>
  <c r="G52" i="7"/>
  <c r="G310" i="7"/>
  <c r="G170" i="7"/>
  <c r="G139" i="7"/>
  <c r="G64" i="7"/>
  <c r="G291" i="7"/>
  <c r="G167" i="7"/>
  <c r="G345" i="7"/>
  <c r="G85" i="7"/>
  <c r="G327" i="7"/>
  <c r="G262" i="7"/>
  <c r="G197" i="7"/>
  <c r="G74" i="7"/>
  <c r="G86" i="7"/>
  <c r="G45" i="7"/>
  <c r="G142" i="7"/>
  <c r="G112" i="7"/>
  <c r="G66" i="7"/>
  <c r="G243" i="7"/>
  <c r="G168" i="7"/>
  <c r="G385" i="7"/>
  <c r="G71" i="7"/>
  <c r="G304" i="7"/>
  <c r="G383" i="7"/>
  <c r="G68" i="7"/>
  <c r="G302" i="7"/>
  <c r="G253" i="7"/>
  <c r="G186" i="7"/>
  <c r="G379" i="7"/>
  <c r="G57" i="7"/>
  <c r="G314" i="7"/>
  <c r="G191" i="7"/>
  <c r="G119" i="7"/>
  <c r="G101" i="7"/>
  <c r="G376" i="7"/>
  <c r="G53" i="7"/>
  <c r="G311" i="7"/>
  <c r="G246" i="7"/>
  <c r="G172" i="7"/>
  <c r="G372" i="7"/>
  <c r="G102" i="7"/>
  <c r="G61" i="7"/>
  <c r="G158" i="7"/>
  <c r="G128" i="7"/>
  <c r="G82" i="7"/>
  <c r="G227" i="7"/>
  <c r="G136" i="7"/>
  <c r="G369" i="7"/>
  <c r="G39" i="7"/>
  <c r="G288" i="7"/>
  <c r="G367" i="7"/>
  <c r="G286" i="7"/>
  <c r="G237" i="7"/>
  <c r="G154" i="7"/>
  <c r="G363" i="7"/>
  <c r="G298" i="7"/>
  <c r="G265" i="7"/>
  <c r="G360" i="7"/>
  <c r="G295" i="7"/>
  <c r="G230" i="7"/>
  <c r="G140" i="7"/>
  <c r="G356" i="7"/>
  <c r="G118" i="7"/>
  <c r="G77" i="7"/>
  <c r="G174" i="7"/>
  <c r="G144" i="7"/>
  <c r="G98" i="7"/>
  <c r="G211" i="7"/>
  <c r="G104" i="7"/>
  <c r="G353" i="7"/>
  <c r="G272" i="7"/>
  <c r="G351" i="7"/>
  <c r="G270" i="7"/>
  <c r="G221" i="7"/>
  <c r="G122" i="7"/>
  <c r="G347" i="7"/>
  <c r="G282" i="7"/>
  <c r="G217" i="7"/>
  <c r="G344" i="7"/>
  <c r="G279" i="7"/>
  <c r="G214" i="7"/>
  <c r="G108" i="7"/>
  <c r="G340" i="7"/>
  <c r="G134" i="7"/>
  <c r="G93" i="7"/>
  <c r="G47" i="7"/>
  <c r="G160" i="7"/>
  <c r="G114" i="7"/>
  <c r="G195" i="7"/>
  <c r="G72" i="7"/>
  <c r="G337" i="7"/>
  <c r="G256" i="7"/>
  <c r="G335" i="7"/>
  <c r="G254" i="7"/>
  <c r="G205" i="7"/>
  <c r="G90" i="7"/>
  <c r="G331" i="7"/>
  <c r="G266" i="7"/>
  <c r="G328" i="7"/>
  <c r="G263" i="7"/>
  <c r="G198" i="7"/>
  <c r="G76" i="7"/>
  <c r="G324" i="7"/>
  <c r="G150" i="7"/>
  <c r="G109" i="7"/>
  <c r="G63" i="7"/>
  <c r="G176" i="7"/>
  <c r="G130" i="7"/>
  <c r="G169" i="7"/>
  <c r="G370" i="7"/>
  <c r="G40" i="7"/>
  <c r="G321" i="7"/>
  <c r="G240" i="7"/>
  <c r="G319" i="7"/>
  <c r="G238" i="7"/>
  <c r="G187" i="7"/>
  <c r="G380" i="7"/>
  <c r="G58" i="7"/>
  <c r="G315" i="7"/>
  <c r="G250" i="7"/>
  <c r="G375" i="7"/>
  <c r="G38" i="7"/>
  <c r="G94" i="7"/>
  <c r="G161" i="7"/>
  <c r="G352" i="7"/>
  <c r="G301" i="7"/>
  <c r="G153" i="7"/>
  <c r="G249" i="7"/>
  <c r="G201" i="7"/>
  <c r="G312" i="7"/>
  <c r="G247" i="7"/>
  <c r="G179" i="7"/>
  <c r="G373" i="7"/>
  <c r="G44" i="7"/>
  <c r="G308" i="7"/>
  <c r="G166" i="7"/>
  <c r="G125" i="7"/>
  <c r="G79" i="7"/>
  <c r="G192" i="7"/>
  <c r="G146" i="7"/>
  <c r="G137" i="7"/>
  <c r="G354" i="7"/>
  <c r="G305" i="7"/>
  <c r="G224" i="7"/>
  <c r="G303" i="7"/>
  <c r="G222" i="7"/>
  <c r="G156" i="7"/>
  <c r="G364" i="7"/>
  <c r="G299" i="7"/>
  <c r="G234" i="7"/>
  <c r="G233" i="7"/>
  <c r="G296" i="7"/>
  <c r="G231" i="7"/>
  <c r="G147" i="7"/>
  <c r="G357" i="7"/>
  <c r="G292" i="7"/>
  <c r="G182" i="7"/>
  <c r="G141" i="7"/>
  <c r="G95" i="7"/>
  <c r="G49" i="7"/>
  <c r="G162" i="7"/>
  <c r="G105" i="7"/>
  <c r="G338" i="7"/>
  <c r="G289" i="7"/>
  <c r="G287" i="7"/>
  <c r="G206" i="7"/>
  <c r="G124" i="7"/>
  <c r="G348" i="7"/>
  <c r="G283" i="7"/>
  <c r="G218" i="7"/>
  <c r="G350" i="7"/>
  <c r="G236" i="7"/>
  <c r="G362" i="7"/>
  <c r="G329" i="7"/>
  <c r="G280" i="7"/>
  <c r="G215" i="7"/>
  <c r="G115" i="7"/>
  <c r="G341" i="7"/>
  <c r="G276" i="7"/>
  <c r="G43" i="7"/>
  <c r="G157" i="7"/>
  <c r="G111" i="7"/>
  <c r="G65" i="7"/>
  <c r="G178" i="7"/>
  <c r="G73" i="7"/>
  <c r="G322" i="7"/>
  <c r="G273" i="7"/>
  <c r="G271" i="7"/>
  <c r="G188" i="7"/>
  <c r="G92" i="7"/>
  <c r="G332" i="7"/>
  <c r="G267" i="7"/>
  <c r="G202" i="7"/>
  <c r="G281" i="7"/>
  <c r="G264" i="7"/>
  <c r="G199" i="7"/>
  <c r="G83" i="7"/>
  <c r="G325" i="7"/>
  <c r="G260" i="7"/>
  <c r="G59" i="7"/>
  <c r="G173" i="7"/>
  <c r="G127" i="7"/>
  <c r="G81" i="7"/>
  <c r="G371" i="7"/>
  <c r="G41" i="7"/>
  <c r="G306" i="7"/>
  <c r="G257" i="7"/>
  <c r="G255" i="7"/>
  <c r="G163" i="7"/>
  <c r="G381" i="7"/>
  <c r="G60" i="7"/>
  <c r="G316" i="7"/>
  <c r="G251" i="7"/>
  <c r="G184" i="7"/>
  <c r="G165" i="7"/>
  <c r="G55" i="7"/>
  <c r="G248" i="7"/>
  <c r="G180" i="7"/>
  <c r="G374" i="7"/>
  <c r="G51" i="7"/>
  <c r="G309" i="7"/>
  <c r="G244" i="7"/>
  <c r="G75" i="7"/>
  <c r="G189" i="7"/>
  <c r="G143" i="7"/>
  <c r="G97" i="7"/>
  <c r="G355" i="7"/>
  <c r="G290" i="7"/>
  <c r="G241" i="7"/>
  <c r="G239" i="7"/>
  <c r="G131" i="7"/>
  <c r="G365" i="7"/>
  <c r="G300" i="7"/>
  <c r="G235" i="7"/>
  <c r="G152" i="7"/>
  <c r="G208" i="7"/>
  <c r="G183" i="7"/>
  <c r="G377" i="7"/>
  <c r="G297" i="7"/>
  <c r="G232" i="7"/>
  <c r="G148" i="7"/>
  <c r="G358" i="7"/>
  <c r="G293" i="7"/>
  <c r="G228" i="7"/>
  <c r="G91" i="7"/>
  <c r="G46" i="7"/>
  <c r="G159" i="7"/>
  <c r="G113" i="7"/>
  <c r="G339" i="7"/>
  <c r="G274" i="7"/>
  <c r="G225" i="7"/>
  <c r="G223" i="7"/>
  <c r="G99" i="7"/>
  <c r="G349" i="7"/>
  <c r="G284" i="7"/>
  <c r="G219" i="7"/>
  <c r="G120" i="7"/>
  <c r="G151" i="7"/>
  <c r="G313" i="7"/>
  <c r="G69" i="7"/>
  <c r="G216" i="7"/>
  <c r="G116" i="7"/>
  <c r="G342" i="7"/>
  <c r="G277" i="7"/>
  <c r="G212" i="7"/>
  <c r="G107" i="7"/>
  <c r="G62" i="7"/>
  <c r="G175" i="7"/>
  <c r="G129" i="7"/>
  <c r="G323" i="7"/>
  <c r="G258" i="7"/>
  <c r="G209" i="7"/>
  <c r="G384" i="7"/>
  <c r="G207" i="7"/>
  <c r="G382" i="7"/>
  <c r="G67" i="7"/>
  <c r="G333" i="7"/>
  <c r="G268" i="7"/>
  <c r="G203" i="7"/>
  <c r="G88" i="7"/>
  <c r="G87" i="7"/>
  <c r="G200" i="7"/>
  <c r="G84" i="7"/>
  <c r="G326" i="7"/>
  <c r="G261" i="7"/>
  <c r="G196" i="7"/>
  <c r="F37" i="7"/>
  <c r="G37" i="7" s="1"/>
  <c r="G123" i="7"/>
  <c r="G78" i="7"/>
  <c r="G48" i="7"/>
  <c r="G145" i="7"/>
  <c r="G307" i="7"/>
  <c r="G242" i="7"/>
  <c r="G193" i="7"/>
  <c r="G368" i="7"/>
  <c r="G190" i="7"/>
  <c r="G366" i="7"/>
  <c r="G317" i="7"/>
  <c r="G252" i="7"/>
  <c r="G185" i="7"/>
  <c r="G378" i="7"/>
  <c r="G56" i="7"/>
  <c r="G245" i="7"/>
  <c r="G226" i="7"/>
  <c r="G164" i="7"/>
  <c r="Q69" i="7"/>
  <c r="Q373" i="7"/>
  <c r="Q370" i="7"/>
  <c r="Q241" i="7"/>
  <c r="Q106" i="7"/>
  <c r="Q199" i="7"/>
  <c r="Q70" i="7"/>
  <c r="Q164" i="7"/>
  <c r="Q73" i="7"/>
  <c r="Q329" i="7"/>
  <c r="Q235" i="7"/>
  <c r="Q140" i="7"/>
  <c r="Q45" i="7"/>
  <c r="Q301" i="7"/>
  <c r="Q206" i="7"/>
  <c r="Q111" i="7"/>
  <c r="Q367" i="7"/>
  <c r="Q272" i="7"/>
  <c r="Q99" i="7"/>
  <c r="Q321" i="7"/>
  <c r="Q218" i="7"/>
  <c r="Q88" i="7"/>
  <c r="Q342" i="7"/>
  <c r="Q285" i="7"/>
  <c r="Q338" i="7"/>
  <c r="Q209" i="7"/>
  <c r="Q74" i="7"/>
  <c r="Q167" i="7"/>
  <c r="Q38" i="7"/>
  <c r="Q180" i="7"/>
  <c r="Q89" i="7"/>
  <c r="Q345" i="7"/>
  <c r="Q251" i="7"/>
  <c r="Q156" i="7"/>
  <c r="Q61" i="7"/>
  <c r="Q317" i="7"/>
  <c r="Q222" i="7"/>
  <c r="Q127" i="7"/>
  <c r="Q383" i="7"/>
  <c r="Q288" i="7"/>
  <c r="Q67" i="7"/>
  <c r="Q289" i="7"/>
  <c r="Q186" i="7"/>
  <c r="Q56" i="7"/>
  <c r="Q310" i="7"/>
  <c r="Q148" i="7"/>
  <c r="Q124" i="7"/>
  <c r="Q351" i="7"/>
  <c r="Q353" i="7"/>
  <c r="Q120" i="7"/>
  <c r="Q374" i="7"/>
  <c r="Q306" i="7"/>
  <c r="Q177" i="7"/>
  <c r="Q42" i="7"/>
  <c r="Q135" i="7"/>
  <c r="Q196" i="7"/>
  <c r="Q105" i="7"/>
  <c r="Q361" i="7"/>
  <c r="Q267" i="7"/>
  <c r="Q172" i="7"/>
  <c r="Q77" i="7"/>
  <c r="Q333" i="7"/>
  <c r="Q238" i="7"/>
  <c r="Q143" i="7"/>
  <c r="Q48" i="7"/>
  <c r="Q304" i="7"/>
  <c r="Q257" i="7"/>
  <c r="Q154" i="7"/>
  <c r="Q278" i="7"/>
  <c r="Q149" i="7"/>
  <c r="Q213" i="7"/>
  <c r="Q274" i="7"/>
  <c r="Q145" i="7"/>
  <c r="Q360" i="7"/>
  <c r="Q103" i="7"/>
  <c r="Q212" i="7"/>
  <c r="Q121" i="7"/>
  <c r="Q377" i="7"/>
  <c r="Q283" i="7"/>
  <c r="Q188" i="7"/>
  <c r="Q93" i="7"/>
  <c r="Q349" i="7"/>
  <c r="Q254" i="7"/>
  <c r="Q159" i="7"/>
  <c r="Q64" i="7"/>
  <c r="Q320" i="7"/>
  <c r="Q354" i="7"/>
  <c r="Q225" i="7"/>
  <c r="Q122" i="7"/>
  <c r="Q375" i="7"/>
  <c r="Q246" i="7"/>
  <c r="Q53" i="7"/>
  <c r="Q371" i="7"/>
  <c r="Q242" i="7"/>
  <c r="Q113" i="7"/>
  <c r="Q328" i="7"/>
  <c r="Q71" i="7"/>
  <c r="Q357" i="7"/>
  <c r="Q228" i="7"/>
  <c r="Q137" i="7"/>
  <c r="Q43" i="7"/>
  <c r="Q299" i="7"/>
  <c r="Q204" i="7"/>
  <c r="Q109" i="7"/>
  <c r="Q365" i="7"/>
  <c r="Q270" i="7"/>
  <c r="Q175" i="7"/>
  <c r="Q80" i="7"/>
  <c r="Q336" i="7"/>
  <c r="Q322" i="7"/>
  <c r="Q193" i="7"/>
  <c r="Q90" i="7"/>
  <c r="Q343" i="7"/>
  <c r="Q214" i="7"/>
  <c r="Q339" i="7"/>
  <c r="Q210" i="7"/>
  <c r="Q81" i="7"/>
  <c r="Q296" i="7"/>
  <c r="Q39" i="7"/>
  <c r="Q325" i="7"/>
  <c r="Q244" i="7"/>
  <c r="Q153" i="7"/>
  <c r="Q59" i="7"/>
  <c r="Q315" i="7"/>
  <c r="Q220" i="7"/>
  <c r="Q125" i="7"/>
  <c r="Q381" i="7"/>
  <c r="Q286" i="7"/>
  <c r="Q191" i="7"/>
  <c r="Q96" i="7"/>
  <c r="Q352" i="7"/>
  <c r="Q290" i="7"/>
  <c r="Q161" i="7"/>
  <c r="Q58" i="7"/>
  <c r="Q311" i="7"/>
  <c r="Q182" i="7"/>
  <c r="Q85" i="7"/>
  <c r="Q117" i="7"/>
  <c r="Q309" i="7"/>
  <c r="Q307" i="7"/>
  <c r="Q178" i="7"/>
  <c r="Q49" i="7"/>
  <c r="Q264" i="7"/>
  <c r="Q293" i="7"/>
  <c r="Q260" i="7"/>
  <c r="Q169" i="7"/>
  <c r="Q75" i="7"/>
  <c r="Q331" i="7"/>
  <c r="Q236" i="7"/>
  <c r="Q141" i="7"/>
  <c r="Q46" i="7"/>
  <c r="Q302" i="7"/>
  <c r="Q207" i="7"/>
  <c r="Q112" i="7"/>
  <c r="Q368" i="7"/>
  <c r="Q258" i="7"/>
  <c r="Q129" i="7"/>
  <c r="Q279" i="7"/>
  <c r="Q150" i="7"/>
  <c r="Q138" i="7"/>
  <c r="Q102" i="7"/>
  <c r="Q313" i="7"/>
  <c r="Q380" i="7"/>
  <c r="Q256" i="7"/>
  <c r="Q275" i="7"/>
  <c r="Q146" i="7"/>
  <c r="Q232" i="7"/>
  <c r="Q358" i="7"/>
  <c r="Q261" i="7"/>
  <c r="Q276" i="7"/>
  <c r="Q185" i="7"/>
  <c r="Q91" i="7"/>
  <c r="Q347" i="7"/>
  <c r="Q252" i="7"/>
  <c r="Q157" i="7"/>
  <c r="Q62" i="7"/>
  <c r="Q318" i="7"/>
  <c r="Q223" i="7"/>
  <c r="Q128" i="7"/>
  <c r="Q384" i="7"/>
  <c r="Q226" i="7"/>
  <c r="Q97" i="7"/>
  <c r="Q376" i="7"/>
  <c r="Q247" i="7"/>
  <c r="Q118" i="7"/>
  <c r="Q131" i="7"/>
  <c r="Q245" i="7"/>
  <c r="Q243" i="7"/>
  <c r="Q114" i="7"/>
  <c r="Q362" i="7"/>
  <c r="Q200" i="7"/>
  <c r="Q326" i="7"/>
  <c r="Q229" i="7"/>
  <c r="P37" i="7"/>
  <c r="Q37" i="7" s="1"/>
  <c r="Q292" i="7"/>
  <c r="Q201" i="7"/>
  <c r="Q107" i="7"/>
  <c r="Q363" i="7"/>
  <c r="Q268" i="7"/>
  <c r="Q173" i="7"/>
  <c r="Q78" i="7"/>
  <c r="Q334" i="7"/>
  <c r="Q239" i="7"/>
  <c r="Q144" i="7"/>
  <c r="Q355" i="7"/>
  <c r="Q194" i="7"/>
  <c r="Q65" i="7"/>
  <c r="Q344" i="7"/>
  <c r="Q215" i="7"/>
  <c r="Q86" i="7"/>
  <c r="Q273" i="7"/>
  <c r="Q231" i="7"/>
  <c r="Q219" i="7"/>
  <c r="Q95" i="7"/>
  <c r="Q341" i="7"/>
  <c r="Q211" i="7"/>
  <c r="Q82" i="7"/>
  <c r="Q330" i="7"/>
  <c r="Q168" i="7"/>
  <c r="Q294" i="7"/>
  <c r="Q197" i="7"/>
  <c r="Q52" i="7"/>
  <c r="Q308" i="7"/>
  <c r="Q217" i="7"/>
  <c r="Q123" i="7"/>
  <c r="Q379" i="7"/>
  <c r="Q284" i="7"/>
  <c r="Q189" i="7"/>
  <c r="Q94" i="7"/>
  <c r="Q350" i="7"/>
  <c r="Q255" i="7"/>
  <c r="Q160" i="7"/>
  <c r="Q323" i="7"/>
  <c r="Q162" i="7"/>
  <c r="Q312" i="7"/>
  <c r="Q183" i="7"/>
  <c r="Q54" i="7"/>
  <c r="Q179" i="7"/>
  <c r="Q50" i="7"/>
  <c r="Q298" i="7"/>
  <c r="Q136" i="7"/>
  <c r="Q262" i="7"/>
  <c r="Q165" i="7"/>
  <c r="Q68" i="7"/>
  <c r="Q324" i="7"/>
  <c r="Q233" i="7"/>
  <c r="Q139" i="7"/>
  <c r="Q44" i="7"/>
  <c r="Q300" i="7"/>
  <c r="Q205" i="7"/>
  <c r="Q110" i="7"/>
  <c r="Q366" i="7"/>
  <c r="Q271" i="7"/>
  <c r="Q176" i="7"/>
  <c r="Q291" i="7"/>
  <c r="Q130" i="7"/>
  <c r="Q280" i="7"/>
  <c r="Q151" i="7"/>
  <c r="Q147" i="7"/>
  <c r="Q266" i="7"/>
  <c r="Q104" i="7"/>
  <c r="Q359" i="7"/>
  <c r="Q230" i="7"/>
  <c r="Q133" i="7"/>
  <c r="Q84" i="7"/>
  <c r="Q340" i="7"/>
  <c r="Q249" i="7"/>
  <c r="Q155" i="7"/>
  <c r="Q60" i="7"/>
  <c r="Q316" i="7"/>
  <c r="Q221" i="7"/>
  <c r="Q126" i="7"/>
  <c r="Q382" i="7"/>
  <c r="Q287" i="7"/>
  <c r="Q192" i="7"/>
  <c r="Q259" i="7"/>
  <c r="Q98" i="7"/>
  <c r="Q378" i="7"/>
  <c r="Q248" i="7"/>
  <c r="Q119" i="7"/>
  <c r="Q115" i="7"/>
  <c r="Q369" i="7"/>
  <c r="Q234" i="7"/>
  <c r="Q72" i="7"/>
  <c r="Q327" i="7"/>
  <c r="Q198" i="7"/>
  <c r="Q101" i="7"/>
  <c r="Q100" i="7"/>
  <c r="Q356" i="7"/>
  <c r="Q265" i="7"/>
  <c r="Q171" i="7"/>
  <c r="Q76" i="7"/>
  <c r="Q332" i="7"/>
  <c r="Q237" i="7"/>
  <c r="Q142" i="7"/>
  <c r="Q47" i="7"/>
  <c r="Q303" i="7"/>
  <c r="Q208" i="7"/>
  <c r="Q227" i="7"/>
  <c r="Q66" i="7"/>
  <c r="Q346" i="7"/>
  <c r="Q216" i="7"/>
  <c r="Q87" i="7"/>
  <c r="Q277" i="7"/>
  <c r="Q181" i="7"/>
  <c r="Q83" i="7"/>
  <c r="Q337" i="7"/>
  <c r="Q202" i="7"/>
  <c r="Q40" i="7"/>
  <c r="Q295" i="7"/>
  <c r="Q166" i="7"/>
  <c r="Q116" i="7"/>
  <c r="Q372" i="7"/>
  <c r="Q281" i="7"/>
  <c r="Q187" i="7"/>
  <c r="Q92" i="7"/>
  <c r="Q348" i="7"/>
  <c r="Q253" i="7"/>
  <c r="Q158" i="7"/>
  <c r="Q63" i="7"/>
  <c r="Q319" i="7"/>
  <c r="Q224" i="7"/>
  <c r="Q195" i="7"/>
  <c r="Q314" i="7"/>
  <c r="Q184" i="7"/>
  <c r="Q55" i="7"/>
  <c r="Q51" i="7"/>
  <c r="Q305" i="7"/>
  <c r="Q170" i="7"/>
  <c r="Q263" i="7"/>
  <c r="Q134" i="7"/>
  <c r="Q132" i="7"/>
  <c r="Q41" i="7"/>
  <c r="Q297" i="7"/>
  <c r="Q203" i="7"/>
  <c r="Q108" i="7"/>
  <c r="Q364" i="7"/>
  <c r="Q269" i="7"/>
  <c r="Q174" i="7"/>
  <c r="Q79" i="7"/>
  <c r="Q335" i="7"/>
  <c r="Q240" i="7"/>
  <c r="Q163" i="7"/>
  <c r="Q385" i="7"/>
  <c r="Q282" i="7"/>
  <c r="Q152" i="7"/>
  <c r="Q57" i="7"/>
  <c r="Q190" i="7"/>
  <c r="Q250" i="7"/>
  <c r="AE34" i="6"/>
  <c r="AF34" i="6" s="1"/>
  <c r="AF32" i="6"/>
  <c r="AG53" i="6" s="1"/>
  <c r="AH53" i="6" s="1"/>
  <c r="W76" i="6"/>
  <c r="AD33" i="6"/>
  <c r="AB33" i="6"/>
  <c r="F37" i="6"/>
  <c r="G37" i="6" s="1"/>
  <c r="G228" i="6"/>
  <c r="G377" i="6"/>
  <c r="G121" i="6"/>
  <c r="G152" i="6"/>
  <c r="G183" i="6"/>
  <c r="G214" i="6"/>
  <c r="G245" i="6"/>
  <c r="G68" i="6"/>
  <c r="G275" i="6"/>
  <c r="G290" i="6"/>
  <c r="G305" i="6"/>
  <c r="G49" i="6"/>
  <c r="G224" i="6"/>
  <c r="G239" i="6"/>
  <c r="G270" i="6"/>
  <c r="G317" i="6"/>
  <c r="G61" i="6"/>
  <c r="G348" i="6"/>
  <c r="G92" i="6"/>
  <c r="G379" i="6"/>
  <c r="G123" i="6"/>
  <c r="G356" i="6"/>
  <c r="G168" i="6"/>
  <c r="G261" i="6"/>
  <c r="G65" i="6"/>
  <c r="G255" i="6"/>
  <c r="G364" i="6"/>
  <c r="G361" i="6"/>
  <c r="G105" i="6"/>
  <c r="G136" i="6"/>
  <c r="G167" i="6"/>
  <c r="G198" i="6"/>
  <c r="G229" i="6"/>
  <c r="G52" i="6"/>
  <c r="G259" i="6"/>
  <c r="G274" i="6"/>
  <c r="G289" i="6"/>
  <c r="G208" i="6"/>
  <c r="G223" i="6"/>
  <c r="G254" i="6"/>
  <c r="G301" i="6"/>
  <c r="G45" i="6"/>
  <c r="G332" i="6"/>
  <c r="G76" i="6"/>
  <c r="G363" i="6"/>
  <c r="G107" i="6"/>
  <c r="G122" i="6"/>
  <c r="G345" i="6"/>
  <c r="G89" i="6"/>
  <c r="G376" i="6"/>
  <c r="G120" i="6"/>
  <c r="G151" i="6"/>
  <c r="G182" i="6"/>
  <c r="G213" i="6"/>
  <c r="G243" i="6"/>
  <c r="G258" i="6"/>
  <c r="G273" i="6"/>
  <c r="G192" i="6"/>
  <c r="G207" i="6"/>
  <c r="G238" i="6"/>
  <c r="G285" i="6"/>
  <c r="G316" i="6"/>
  <c r="G60" i="6"/>
  <c r="G347" i="6"/>
  <c r="G91" i="6"/>
  <c r="G324" i="6"/>
  <c r="G330" i="6"/>
  <c r="G329" i="6"/>
  <c r="G73" i="6"/>
  <c r="G360" i="6"/>
  <c r="G104" i="6"/>
  <c r="G135" i="6"/>
  <c r="G166" i="6"/>
  <c r="G197" i="6"/>
  <c r="G227" i="6"/>
  <c r="G242" i="6"/>
  <c r="G257" i="6"/>
  <c r="G176" i="6"/>
  <c r="G191" i="6"/>
  <c r="G222" i="6"/>
  <c r="G269" i="6"/>
  <c r="G300" i="6"/>
  <c r="G44" i="6"/>
  <c r="G331" i="6"/>
  <c r="G75" i="6"/>
  <c r="G291" i="6"/>
  <c r="G202" i="6"/>
  <c r="G313" i="6"/>
  <c r="G57" i="6"/>
  <c r="G344" i="6"/>
  <c r="G88" i="6"/>
  <c r="G375" i="6"/>
  <c r="G119" i="6"/>
  <c r="G150" i="6"/>
  <c r="G181" i="6"/>
  <c r="G211" i="6"/>
  <c r="G226" i="6"/>
  <c r="G241" i="6"/>
  <c r="G160" i="6"/>
  <c r="G175" i="6"/>
  <c r="G206" i="6"/>
  <c r="G253" i="6"/>
  <c r="G284" i="6"/>
  <c r="G315" i="6"/>
  <c r="G59" i="6"/>
  <c r="G372" i="6"/>
  <c r="G362" i="6"/>
  <c r="G260" i="6"/>
  <c r="G297" i="6"/>
  <c r="G41" i="6"/>
  <c r="G328" i="6"/>
  <c r="G72" i="6"/>
  <c r="G359" i="6"/>
  <c r="G103" i="6"/>
  <c r="G134" i="6"/>
  <c r="G165" i="6"/>
  <c r="G195" i="6"/>
  <c r="G210" i="6"/>
  <c r="G225" i="6"/>
  <c r="G144" i="6"/>
  <c r="G159" i="6"/>
  <c r="G190" i="6"/>
  <c r="G237" i="6"/>
  <c r="G268" i="6"/>
  <c r="G299" i="6"/>
  <c r="G43" i="6"/>
  <c r="G314" i="6"/>
  <c r="G186" i="6"/>
  <c r="G244" i="6"/>
  <c r="G234" i="6"/>
  <c r="G58" i="6"/>
  <c r="G281" i="6"/>
  <c r="G312" i="6"/>
  <c r="G56" i="6"/>
  <c r="G343" i="6"/>
  <c r="G87" i="6"/>
  <c r="G374" i="6"/>
  <c r="G118" i="6"/>
  <c r="G149" i="6"/>
  <c r="G179" i="6"/>
  <c r="G194" i="6"/>
  <c r="G209" i="6"/>
  <c r="G384" i="6"/>
  <c r="G128" i="6"/>
  <c r="G143" i="6"/>
  <c r="G174" i="6"/>
  <c r="G221" i="6"/>
  <c r="G252" i="6"/>
  <c r="G283" i="6"/>
  <c r="G137" i="6"/>
  <c r="G199" i="6"/>
  <c r="G50" i="6"/>
  <c r="G77" i="6"/>
  <c r="G265" i="6"/>
  <c r="G296" i="6"/>
  <c r="G40" i="6"/>
  <c r="G327" i="6"/>
  <c r="G71" i="6"/>
  <c r="G358" i="6"/>
  <c r="G102" i="6"/>
  <c r="G133" i="6"/>
  <c r="G163" i="6"/>
  <c r="G178" i="6"/>
  <c r="G193" i="6"/>
  <c r="G368" i="6"/>
  <c r="G112" i="6"/>
  <c r="G383" i="6"/>
  <c r="G127" i="6"/>
  <c r="G158" i="6"/>
  <c r="G205" i="6"/>
  <c r="G236" i="6"/>
  <c r="G267" i="6"/>
  <c r="G74" i="6"/>
  <c r="G249" i="6"/>
  <c r="G280" i="6"/>
  <c r="G311" i="6"/>
  <c r="G55" i="6"/>
  <c r="G342" i="6"/>
  <c r="G86" i="6"/>
  <c r="G373" i="6"/>
  <c r="G117" i="6"/>
  <c r="G196" i="6"/>
  <c r="G147" i="6"/>
  <c r="G162" i="6"/>
  <c r="G177" i="6"/>
  <c r="G352" i="6"/>
  <c r="G96" i="6"/>
  <c r="G367" i="6"/>
  <c r="G111" i="6"/>
  <c r="G142" i="6"/>
  <c r="G189" i="6"/>
  <c r="G220" i="6"/>
  <c r="G251" i="6"/>
  <c r="G321" i="6"/>
  <c r="G233" i="6"/>
  <c r="G264" i="6"/>
  <c r="G295" i="6"/>
  <c r="G39" i="6"/>
  <c r="G326" i="6"/>
  <c r="G70" i="6"/>
  <c r="G357" i="6"/>
  <c r="G101" i="6"/>
  <c r="G180" i="6"/>
  <c r="G131" i="6"/>
  <c r="G146" i="6"/>
  <c r="G161" i="6"/>
  <c r="G336" i="6"/>
  <c r="G80" i="6"/>
  <c r="G351" i="6"/>
  <c r="G95" i="6"/>
  <c r="G382" i="6"/>
  <c r="G126" i="6"/>
  <c r="G173" i="6"/>
  <c r="G204" i="6"/>
  <c r="G235" i="6"/>
  <c r="G240" i="6"/>
  <c r="G286" i="6"/>
  <c r="G292" i="6"/>
  <c r="G308" i="6"/>
  <c r="G340" i="6"/>
  <c r="G282" i="6"/>
  <c r="G217" i="6"/>
  <c r="G248" i="6"/>
  <c r="G279" i="6"/>
  <c r="G310" i="6"/>
  <c r="G54" i="6"/>
  <c r="G341" i="6"/>
  <c r="G85" i="6"/>
  <c r="G164" i="6"/>
  <c r="G371" i="6"/>
  <c r="G115" i="6"/>
  <c r="G130" i="6"/>
  <c r="G145" i="6"/>
  <c r="G320" i="6"/>
  <c r="G64" i="6"/>
  <c r="G335" i="6"/>
  <c r="G79" i="6"/>
  <c r="G366" i="6"/>
  <c r="G110" i="6"/>
  <c r="G157" i="6"/>
  <c r="G188" i="6"/>
  <c r="G219" i="6"/>
  <c r="G139" i="6"/>
  <c r="G250" i="6"/>
  <c r="G212" i="6"/>
  <c r="G106" i="6"/>
  <c r="G276" i="6"/>
  <c r="G201" i="6"/>
  <c r="G232" i="6"/>
  <c r="G263" i="6"/>
  <c r="G294" i="6"/>
  <c r="G38" i="6"/>
  <c r="G325" i="6"/>
  <c r="G69" i="6"/>
  <c r="G148" i="6"/>
  <c r="G355" i="6"/>
  <c r="G99" i="6"/>
  <c r="G370" i="6"/>
  <c r="G114" i="6"/>
  <c r="G385" i="6"/>
  <c r="G129" i="6"/>
  <c r="G304" i="6"/>
  <c r="G48" i="6"/>
  <c r="G319" i="6"/>
  <c r="G63" i="6"/>
  <c r="G350" i="6"/>
  <c r="G94" i="6"/>
  <c r="G141" i="6"/>
  <c r="G172" i="6"/>
  <c r="G203" i="6"/>
  <c r="G378" i="6"/>
  <c r="G42" i="6"/>
  <c r="G346" i="6"/>
  <c r="G90" i="6"/>
  <c r="G185" i="6"/>
  <c r="G216" i="6"/>
  <c r="G247" i="6"/>
  <c r="G278" i="6"/>
  <c r="G309" i="6"/>
  <c r="G53" i="6"/>
  <c r="G132" i="6"/>
  <c r="G339" i="6"/>
  <c r="G83" i="6"/>
  <c r="G354" i="6"/>
  <c r="G98" i="6"/>
  <c r="G369" i="6"/>
  <c r="G113" i="6"/>
  <c r="G288" i="6"/>
  <c r="G303" i="6"/>
  <c r="G47" i="6"/>
  <c r="G334" i="6"/>
  <c r="G78" i="6"/>
  <c r="G381" i="6"/>
  <c r="G125" i="6"/>
  <c r="G156" i="6"/>
  <c r="G187" i="6"/>
  <c r="G170" i="6"/>
  <c r="G218" i="6"/>
  <c r="G298" i="6"/>
  <c r="G169" i="6"/>
  <c r="G200" i="6"/>
  <c r="G231" i="6"/>
  <c r="G262" i="6"/>
  <c r="G293" i="6"/>
  <c r="G116" i="6"/>
  <c r="G323" i="6"/>
  <c r="G67" i="6"/>
  <c r="G338" i="6"/>
  <c r="G82" i="6"/>
  <c r="G353" i="6"/>
  <c r="G97" i="6"/>
  <c r="G272" i="6"/>
  <c r="G287" i="6"/>
  <c r="G318" i="6"/>
  <c r="G62" i="6"/>
  <c r="G365" i="6"/>
  <c r="G109" i="6"/>
  <c r="G140" i="6"/>
  <c r="G171" i="6"/>
  <c r="G333" i="6"/>
  <c r="G154" i="6"/>
  <c r="G266" i="6"/>
  <c r="G138" i="6"/>
  <c r="G153" i="6"/>
  <c r="G184" i="6"/>
  <c r="G215" i="6"/>
  <c r="G246" i="6"/>
  <c r="G277" i="6"/>
  <c r="G100" i="6"/>
  <c r="G307" i="6"/>
  <c r="G51" i="6"/>
  <c r="G322" i="6"/>
  <c r="G66" i="6"/>
  <c r="G337" i="6"/>
  <c r="G81" i="6"/>
  <c r="G256" i="6"/>
  <c r="G271" i="6"/>
  <c r="G302" i="6"/>
  <c r="G46" i="6"/>
  <c r="G349" i="6"/>
  <c r="G93" i="6"/>
  <c r="G380" i="6"/>
  <c r="G124" i="6"/>
  <c r="G155" i="6"/>
  <c r="G230" i="6"/>
  <c r="G84" i="6"/>
  <c r="G306" i="6"/>
  <c r="G108" i="6"/>
  <c r="Q183" i="6"/>
  <c r="Q56" i="6"/>
  <c r="Q312" i="6"/>
  <c r="Q217" i="6"/>
  <c r="Q122" i="6"/>
  <c r="Q378" i="6"/>
  <c r="Q283" i="6"/>
  <c r="Q188" i="6"/>
  <c r="Q93" i="6"/>
  <c r="Q349" i="6"/>
  <c r="Q254" i="6"/>
  <c r="Q159" i="6"/>
  <c r="Q64" i="6"/>
  <c r="Q320" i="6"/>
  <c r="Q225" i="6"/>
  <c r="Q130" i="6"/>
  <c r="Q51" i="6"/>
  <c r="Q307" i="6"/>
  <c r="Q228" i="6"/>
  <c r="Q149" i="6"/>
  <c r="Q54" i="6"/>
  <c r="Q310" i="6"/>
  <c r="Q40" i="6"/>
  <c r="Q77" i="6"/>
  <c r="Q209" i="6"/>
  <c r="Q291" i="6"/>
  <c r="Q38" i="6"/>
  <c r="Q72" i="6"/>
  <c r="Q328" i="6"/>
  <c r="Q233" i="6"/>
  <c r="Q138" i="6"/>
  <c r="Q43" i="6"/>
  <c r="Q299" i="6"/>
  <c r="Q204" i="6"/>
  <c r="Q109" i="6"/>
  <c r="Q365" i="6"/>
  <c r="Q270" i="6"/>
  <c r="Q175" i="6"/>
  <c r="Q80" i="6"/>
  <c r="Q336" i="6"/>
  <c r="Q241" i="6"/>
  <c r="Q146" i="6"/>
  <c r="Q67" i="6"/>
  <c r="Q323" i="6"/>
  <c r="Q244" i="6"/>
  <c r="Q165" i="6"/>
  <c r="Q70" i="6"/>
  <c r="Q326" i="6"/>
  <c r="Q304" i="6"/>
  <c r="Q88" i="6"/>
  <c r="Q344" i="6"/>
  <c r="Q249" i="6"/>
  <c r="Q154" i="6"/>
  <c r="Q59" i="6"/>
  <c r="Q315" i="6"/>
  <c r="Q220" i="6"/>
  <c r="Q125" i="6"/>
  <c r="Q381" i="6"/>
  <c r="Q286" i="6"/>
  <c r="Q191" i="6"/>
  <c r="Q96" i="6"/>
  <c r="Q352" i="6"/>
  <c r="Q257" i="6"/>
  <c r="Q162" i="6"/>
  <c r="Q83" i="6"/>
  <c r="Q339" i="6"/>
  <c r="Q260" i="6"/>
  <c r="Q181" i="6"/>
  <c r="Q86" i="6"/>
  <c r="Q342" i="6"/>
  <c r="Q296" i="6"/>
  <c r="Q104" i="6"/>
  <c r="Q360" i="6"/>
  <c r="Q265" i="6"/>
  <c r="Q170" i="6"/>
  <c r="Q75" i="6"/>
  <c r="Q331" i="6"/>
  <c r="Q236" i="6"/>
  <c r="Q141" i="6"/>
  <c r="Q46" i="6"/>
  <c r="Q302" i="6"/>
  <c r="Q207" i="6"/>
  <c r="Q112" i="6"/>
  <c r="Q368" i="6"/>
  <c r="Q273" i="6"/>
  <c r="Q178" i="6"/>
  <c r="Q99" i="6"/>
  <c r="Q355" i="6"/>
  <c r="Q276" i="6"/>
  <c r="Q197" i="6"/>
  <c r="Q102" i="6"/>
  <c r="Q358" i="6"/>
  <c r="Q133" i="6"/>
  <c r="Q120" i="6"/>
  <c r="Q376" i="6"/>
  <c r="Q281" i="6"/>
  <c r="Q186" i="6"/>
  <c r="Q91" i="6"/>
  <c r="Q347" i="6"/>
  <c r="Q252" i="6"/>
  <c r="Q157" i="6"/>
  <c r="Q62" i="6"/>
  <c r="Q318" i="6"/>
  <c r="Q223" i="6"/>
  <c r="Q128" i="6"/>
  <c r="Q384" i="6"/>
  <c r="Q289" i="6"/>
  <c r="Q194" i="6"/>
  <c r="Q115" i="6"/>
  <c r="Q371" i="6"/>
  <c r="Q292" i="6"/>
  <c r="Q213" i="6"/>
  <c r="Q118" i="6"/>
  <c r="Q374" i="6"/>
  <c r="Q136" i="6"/>
  <c r="Q41" i="6"/>
  <c r="Q297" i="6"/>
  <c r="Q202" i="6"/>
  <c r="Q107" i="6"/>
  <c r="Q363" i="6"/>
  <c r="Q268" i="6"/>
  <c r="Q173" i="6"/>
  <c r="Q78" i="6"/>
  <c r="Q334" i="6"/>
  <c r="Q239" i="6"/>
  <c r="Q144" i="6"/>
  <c r="Q49" i="6"/>
  <c r="Q305" i="6"/>
  <c r="Q210" i="6"/>
  <c r="Q131" i="6"/>
  <c r="Q52" i="6"/>
  <c r="Q308" i="6"/>
  <c r="Q229" i="6"/>
  <c r="Q134" i="6"/>
  <c r="Q167" i="6"/>
  <c r="Q267" i="6"/>
  <c r="Q295" i="6"/>
  <c r="Q152" i="6"/>
  <c r="Q57" i="6"/>
  <c r="Q313" i="6"/>
  <c r="Q218" i="6"/>
  <c r="Q123" i="6"/>
  <c r="Q379" i="6"/>
  <c r="Q284" i="6"/>
  <c r="Q189" i="6"/>
  <c r="Q94" i="6"/>
  <c r="Q350" i="6"/>
  <c r="Q255" i="6"/>
  <c r="Q160" i="6"/>
  <c r="Q65" i="6"/>
  <c r="Q321" i="6"/>
  <c r="Q226" i="6"/>
  <c r="Q147" i="6"/>
  <c r="Q68" i="6"/>
  <c r="Q324" i="6"/>
  <c r="Q245" i="6"/>
  <c r="Q150" i="6"/>
  <c r="Q151" i="6"/>
  <c r="Q143" i="6"/>
  <c r="Q212" i="6"/>
  <c r="Q311" i="6"/>
  <c r="Q55" i="6"/>
  <c r="Q39" i="6"/>
  <c r="Q168" i="6"/>
  <c r="Q73" i="6"/>
  <c r="Q329" i="6"/>
  <c r="Q234" i="6"/>
  <c r="Q139" i="6"/>
  <c r="Q44" i="6"/>
  <c r="Q300" i="6"/>
  <c r="Q205" i="6"/>
  <c r="Q110" i="6"/>
  <c r="Q366" i="6"/>
  <c r="Q271" i="6"/>
  <c r="Q176" i="6"/>
  <c r="Q81" i="6"/>
  <c r="Q337" i="6"/>
  <c r="Q242" i="6"/>
  <c r="Q163" i="6"/>
  <c r="Q84" i="6"/>
  <c r="Q340" i="6"/>
  <c r="Q261" i="6"/>
  <c r="Q166" i="6"/>
  <c r="Q135" i="6"/>
  <c r="Q370" i="6"/>
  <c r="Q279" i="6"/>
  <c r="Q184" i="6"/>
  <c r="Q89" i="6"/>
  <c r="Q345" i="6"/>
  <c r="Q250" i="6"/>
  <c r="Q155" i="6"/>
  <c r="Q60" i="6"/>
  <c r="Q316" i="6"/>
  <c r="Q221" i="6"/>
  <c r="Q126" i="6"/>
  <c r="Q382" i="6"/>
  <c r="Q287" i="6"/>
  <c r="Q192" i="6"/>
  <c r="Q97" i="6"/>
  <c r="Q353" i="6"/>
  <c r="Q258" i="6"/>
  <c r="Q179" i="6"/>
  <c r="Q100" i="6"/>
  <c r="Q356" i="6"/>
  <c r="Q277" i="6"/>
  <c r="Q182" i="6"/>
  <c r="Q375" i="6"/>
  <c r="Q172" i="6"/>
  <c r="Q263" i="6"/>
  <c r="Q200" i="6"/>
  <c r="Q105" i="6"/>
  <c r="Q361" i="6"/>
  <c r="Q266" i="6"/>
  <c r="Q171" i="6"/>
  <c r="Q76" i="6"/>
  <c r="Q332" i="6"/>
  <c r="Q237" i="6"/>
  <c r="Q142" i="6"/>
  <c r="Q47" i="6"/>
  <c r="Q303" i="6"/>
  <c r="Q208" i="6"/>
  <c r="Q113" i="6"/>
  <c r="Q369" i="6"/>
  <c r="Q274" i="6"/>
  <c r="Q195" i="6"/>
  <c r="Q116" i="6"/>
  <c r="Q372" i="6"/>
  <c r="Q293" i="6"/>
  <c r="Q198" i="6"/>
  <c r="Q119" i="6"/>
  <c r="Q48" i="6"/>
  <c r="Q71" i="6"/>
  <c r="Q247" i="6"/>
  <c r="Q216" i="6"/>
  <c r="Q121" i="6"/>
  <c r="Q377" i="6"/>
  <c r="Q282" i="6"/>
  <c r="Q187" i="6"/>
  <c r="Q92" i="6"/>
  <c r="Q348" i="6"/>
  <c r="Q253" i="6"/>
  <c r="Q158" i="6"/>
  <c r="Q63" i="6"/>
  <c r="Q319" i="6"/>
  <c r="Q224" i="6"/>
  <c r="Q129" i="6"/>
  <c r="Q385" i="6"/>
  <c r="Q290" i="6"/>
  <c r="Q211" i="6"/>
  <c r="Q132" i="6"/>
  <c r="Q53" i="6"/>
  <c r="Q309" i="6"/>
  <c r="Q214" i="6"/>
  <c r="Q359" i="6"/>
  <c r="Q106" i="6"/>
  <c r="Q231" i="6"/>
  <c r="Q232" i="6"/>
  <c r="Q137" i="6"/>
  <c r="Q42" i="6"/>
  <c r="Q298" i="6"/>
  <c r="Q203" i="6"/>
  <c r="Q108" i="6"/>
  <c r="Q364" i="6"/>
  <c r="Q269" i="6"/>
  <c r="Q174" i="6"/>
  <c r="Q79" i="6"/>
  <c r="Q335" i="6"/>
  <c r="Q240" i="6"/>
  <c r="Q145" i="6"/>
  <c r="Q50" i="6"/>
  <c r="Q306" i="6"/>
  <c r="Q227" i="6"/>
  <c r="Q148" i="6"/>
  <c r="Q69" i="6"/>
  <c r="Q325" i="6"/>
  <c r="Q230" i="6"/>
  <c r="Q103" i="6"/>
  <c r="Q362" i="6"/>
  <c r="Q215" i="6"/>
  <c r="Q248" i="6"/>
  <c r="Q153" i="6"/>
  <c r="Q58" i="6"/>
  <c r="Q314" i="6"/>
  <c r="Q219" i="6"/>
  <c r="Q124" i="6"/>
  <c r="Q380" i="6"/>
  <c r="Q285" i="6"/>
  <c r="Q190" i="6"/>
  <c r="Q95" i="6"/>
  <c r="Q351" i="6"/>
  <c r="Q256" i="6"/>
  <c r="Q161" i="6"/>
  <c r="Q66" i="6"/>
  <c r="Q322" i="6"/>
  <c r="Q243" i="6"/>
  <c r="Q164" i="6"/>
  <c r="Q85" i="6"/>
  <c r="Q341" i="6"/>
  <c r="Q246" i="6"/>
  <c r="Q343" i="6"/>
  <c r="Q238" i="6"/>
  <c r="Q199" i="6"/>
  <c r="Q264" i="6"/>
  <c r="Q169" i="6"/>
  <c r="Q74" i="6"/>
  <c r="Q330" i="6"/>
  <c r="Q235" i="6"/>
  <c r="Q140" i="6"/>
  <c r="Q45" i="6"/>
  <c r="Q301" i="6"/>
  <c r="Q206" i="6"/>
  <c r="Q111" i="6"/>
  <c r="Q367" i="6"/>
  <c r="Q272" i="6"/>
  <c r="Q177" i="6"/>
  <c r="Q82" i="6"/>
  <c r="Q338" i="6"/>
  <c r="Q259" i="6"/>
  <c r="Q180" i="6"/>
  <c r="Q101" i="6"/>
  <c r="Q357" i="6"/>
  <c r="Q262" i="6"/>
  <c r="Q87" i="6"/>
  <c r="Q333" i="6"/>
  <c r="P37" i="6"/>
  <c r="Q37" i="6" s="1"/>
  <c r="Q280" i="6"/>
  <c r="Q185" i="6"/>
  <c r="Q90" i="6"/>
  <c r="Q346" i="6"/>
  <c r="Q251" i="6"/>
  <c r="Q156" i="6"/>
  <c r="Q61" i="6"/>
  <c r="Q317" i="6"/>
  <c r="Q222" i="6"/>
  <c r="Q127" i="6"/>
  <c r="Q383" i="6"/>
  <c r="Q288" i="6"/>
  <c r="Q193" i="6"/>
  <c r="Q98" i="6"/>
  <c r="Q354" i="6"/>
  <c r="Q275" i="6"/>
  <c r="Q196" i="6"/>
  <c r="Q117" i="6"/>
  <c r="Q373" i="6"/>
  <c r="Q278" i="6"/>
  <c r="Q327" i="6"/>
  <c r="Q201" i="6"/>
  <c r="Q114" i="6"/>
  <c r="Q294" i="6"/>
  <c r="W91" i="5"/>
  <c r="W90" i="5"/>
  <c r="AD63" i="9"/>
  <c r="AD60" i="8"/>
  <c r="AB49" i="8"/>
  <c r="AB52" i="7"/>
  <c r="AB60" i="7"/>
  <c r="AD57" i="6"/>
  <c r="W73" i="1"/>
  <c r="P37" i="4"/>
  <c r="Q37" i="4" s="1"/>
  <c r="Q130" i="4"/>
  <c r="Q259" i="4"/>
  <c r="Q51" i="4"/>
  <c r="Q56" i="4"/>
  <c r="Q354" i="4"/>
  <c r="Q147" i="4"/>
  <c r="Q340" i="4"/>
  <c r="Q276" i="4"/>
  <c r="Q102" i="4"/>
  <c r="Q132" i="4"/>
  <c r="Q222" i="4"/>
  <c r="Q109" i="4"/>
  <c r="Q228" i="4"/>
  <c r="Q193" i="4"/>
  <c r="Q53" i="4"/>
  <c r="Q103" i="4"/>
  <c r="Q186" i="4"/>
  <c r="Q256" i="4"/>
  <c r="Q305" i="4"/>
  <c r="Q293" i="4"/>
  <c r="Q281" i="4"/>
  <c r="Q346" i="4"/>
  <c r="Q379" i="4"/>
  <c r="Q221" i="4"/>
  <c r="Q206" i="4"/>
  <c r="Q358" i="4"/>
  <c r="Q240" i="4"/>
  <c r="Q363" i="4"/>
  <c r="Q136" i="4"/>
  <c r="Q83" i="4"/>
  <c r="Q99" i="4"/>
  <c r="Q108" i="4"/>
  <c r="Q70" i="4"/>
  <c r="Q59" i="4"/>
  <c r="Q176" i="4"/>
  <c r="Q350" i="4"/>
  <c r="Q131" i="4"/>
  <c r="Q162" i="4"/>
  <c r="Q295" i="4"/>
  <c r="Q125" i="4"/>
  <c r="Q274" i="4"/>
  <c r="Q47" i="4"/>
  <c r="Q209" i="4"/>
  <c r="Q69" i="4"/>
  <c r="Q119" i="4"/>
  <c r="Q202" i="4"/>
  <c r="Q223" i="4"/>
  <c r="Q272" i="4"/>
  <c r="Q321" i="4"/>
  <c r="Q309" i="4"/>
  <c r="Q297" i="4"/>
  <c r="Q362" i="4"/>
  <c r="Q237" i="4"/>
  <c r="Q137" i="4"/>
  <c r="Q263" i="4"/>
  <c r="Q148" i="4"/>
  <c r="Q156" i="4"/>
  <c r="Q120" i="4"/>
  <c r="Q88" i="4"/>
  <c r="Q203" i="4"/>
  <c r="Q160" i="4"/>
  <c r="Q188" i="4"/>
  <c r="Q372" i="4"/>
  <c r="Q141" i="4"/>
  <c r="Q311" i="4"/>
  <c r="Q63" i="4"/>
  <c r="Q238" i="4"/>
  <c r="Q85" i="4"/>
  <c r="Q135" i="4"/>
  <c r="Q218" i="4"/>
  <c r="Q239" i="4"/>
  <c r="Q288" i="4"/>
  <c r="Q337" i="4"/>
  <c r="Q325" i="4"/>
  <c r="Q232" i="4"/>
  <c r="Q313" i="4"/>
  <c r="Q378" i="4"/>
  <c r="Q253" i="4"/>
  <c r="Q84" i="4"/>
  <c r="Q198" i="4"/>
  <c r="Q210" i="4"/>
  <c r="Q169" i="4"/>
  <c r="Q116" i="4"/>
  <c r="Q258" i="4"/>
  <c r="Q187" i="4"/>
  <c r="Q217" i="4"/>
  <c r="Q157" i="4"/>
  <c r="Q356" i="4"/>
  <c r="Q79" i="4"/>
  <c r="Q278" i="4"/>
  <c r="Q101" i="4"/>
  <c r="Q151" i="4"/>
  <c r="Q260" i="4"/>
  <c r="Q255" i="4"/>
  <c r="Q304" i="4"/>
  <c r="Q353" i="4"/>
  <c r="Q341" i="4"/>
  <c r="Q248" i="4"/>
  <c r="Q329" i="4"/>
  <c r="Q220" i="4"/>
  <c r="Q269" i="4"/>
  <c r="Q330" i="4"/>
  <c r="Q139" i="4"/>
  <c r="Q279" i="4"/>
  <c r="Q307" i="4"/>
  <c r="Q324" i="4"/>
  <c r="Q231" i="4"/>
  <c r="Q146" i="4"/>
  <c r="Q327" i="4"/>
  <c r="Q216" i="4"/>
  <c r="Q292" i="4"/>
  <c r="Q173" i="4"/>
  <c r="Q95" i="4"/>
  <c r="Q323" i="4"/>
  <c r="Q117" i="4"/>
  <c r="Q167" i="4"/>
  <c r="Q306" i="4"/>
  <c r="Q271" i="4"/>
  <c r="Q320" i="4"/>
  <c r="Q369" i="4"/>
  <c r="Q357" i="4"/>
  <c r="Q264" i="4"/>
  <c r="Q345" i="4"/>
  <c r="Q236" i="4"/>
  <c r="Q285" i="4"/>
  <c r="Q166" i="4"/>
  <c r="Q52" i="4"/>
  <c r="Q359" i="4"/>
  <c r="Q172" i="4"/>
  <c r="Q290" i="4"/>
  <c r="Q371" i="4"/>
  <c r="Q189" i="4"/>
  <c r="Q46" i="4"/>
  <c r="Q111" i="4"/>
  <c r="Q366" i="4"/>
  <c r="Q133" i="4"/>
  <c r="Q183" i="4"/>
  <c r="Q343" i="4"/>
  <c r="Q287" i="4"/>
  <c r="Q336" i="4"/>
  <c r="Q385" i="4"/>
  <c r="Q373" i="4"/>
  <c r="Q280" i="4"/>
  <c r="Q361" i="4"/>
  <c r="Q252" i="4"/>
  <c r="Q301" i="4"/>
  <c r="Q180" i="4"/>
  <c r="Q41" i="4"/>
  <c r="Q100" i="4"/>
  <c r="Q72" i="4"/>
  <c r="Q201" i="4"/>
  <c r="Q370" i="4"/>
  <c r="Q205" i="4"/>
  <c r="Q62" i="4"/>
  <c r="Q127" i="4"/>
  <c r="Q149" i="4"/>
  <c r="Q199" i="4"/>
  <c r="Q303" i="4"/>
  <c r="Q352" i="4"/>
  <c r="Q296" i="4"/>
  <c r="Q377" i="4"/>
  <c r="Q219" i="4"/>
  <c r="Q268" i="4"/>
  <c r="Q317" i="4"/>
  <c r="Q262" i="4"/>
  <c r="Q211" i="4"/>
  <c r="Q73" i="4"/>
  <c r="Q104" i="4"/>
  <c r="Q192" i="4"/>
  <c r="Q93" i="4"/>
  <c r="Q289" i="4"/>
  <c r="Q277" i="4"/>
  <c r="Q91" i="4"/>
  <c r="Q152" i="4"/>
  <c r="Q57" i="4"/>
  <c r="Q123" i="4"/>
  <c r="Q247" i="4"/>
  <c r="Q227" i="4"/>
  <c r="Q78" i="4"/>
  <c r="Q143" i="4"/>
  <c r="Q49" i="4"/>
  <c r="Q165" i="4"/>
  <c r="Q215" i="4"/>
  <c r="Q42" i="4"/>
  <c r="Q319" i="4"/>
  <c r="Q368" i="4"/>
  <c r="Q312" i="4"/>
  <c r="Q235" i="4"/>
  <c r="Q284" i="4"/>
  <c r="Q333" i="4"/>
  <c r="Q184" i="4"/>
  <c r="Q140" i="4"/>
  <c r="Q200" i="4"/>
  <c r="Q112" i="4"/>
  <c r="Q171" i="4"/>
  <c r="Q326" i="4"/>
  <c r="Q270" i="4"/>
  <c r="Q94" i="4"/>
  <c r="Q159" i="4"/>
  <c r="Q65" i="4"/>
  <c r="Q181" i="4"/>
  <c r="Q254" i="4"/>
  <c r="Q58" i="4"/>
  <c r="Q335" i="4"/>
  <c r="Q384" i="4"/>
  <c r="Q328" i="4"/>
  <c r="Q251" i="4"/>
  <c r="Q300" i="4"/>
  <c r="Q349" i="4"/>
  <c r="Q118" i="4"/>
  <c r="Q265" i="4"/>
  <c r="Q185" i="4"/>
  <c r="Q195" i="4"/>
  <c r="Q308" i="4"/>
  <c r="Q164" i="4"/>
  <c r="Q242" i="4"/>
  <c r="Q66" i="4"/>
  <c r="Q40" i="4"/>
  <c r="Q310" i="4"/>
  <c r="Q110" i="4"/>
  <c r="Q175" i="4"/>
  <c r="Q81" i="4"/>
  <c r="Q197" i="4"/>
  <c r="Q294" i="4"/>
  <c r="Q74" i="4"/>
  <c r="Q351" i="4"/>
  <c r="Q344" i="4"/>
  <c r="Q234" i="4"/>
  <c r="Q267" i="4"/>
  <c r="Q316" i="4"/>
  <c r="Q365" i="4"/>
  <c r="Q177" i="4"/>
  <c r="Q194" i="4"/>
  <c r="Q286" i="4"/>
  <c r="Q54" i="4"/>
  <c r="Q212" i="4"/>
  <c r="Q375" i="4"/>
  <c r="Q92" i="4"/>
  <c r="Q68" i="4"/>
  <c r="Q50" i="4"/>
  <c r="Q355" i="4"/>
  <c r="Q126" i="4"/>
  <c r="Q191" i="4"/>
  <c r="Q97" i="4"/>
  <c r="Q213" i="4"/>
  <c r="Q339" i="4"/>
  <c r="Q90" i="4"/>
  <c r="Q367" i="4"/>
  <c r="Q360" i="4"/>
  <c r="Q250" i="4"/>
  <c r="Q283" i="4"/>
  <c r="Q332" i="4"/>
  <c r="Q381" i="4"/>
  <c r="Q114" i="4"/>
  <c r="Q38" i="4"/>
  <c r="Q43" i="4"/>
  <c r="Q107" i="4"/>
  <c r="Q338" i="4"/>
  <c r="Q80" i="4"/>
  <c r="Q121" i="4"/>
  <c r="Q98" i="4"/>
  <c r="Q76" i="4"/>
  <c r="Q142" i="4"/>
  <c r="Q207" i="4"/>
  <c r="Q113" i="4"/>
  <c r="Q246" i="4"/>
  <c r="Q382" i="4"/>
  <c r="Q106" i="4"/>
  <c r="Q383" i="4"/>
  <c r="Q225" i="4"/>
  <c r="Q376" i="4"/>
  <c r="Q266" i="4"/>
  <c r="Q299" i="4"/>
  <c r="Q348" i="4"/>
  <c r="Q342" i="4"/>
  <c r="Q214" i="4"/>
  <c r="Q96" i="4"/>
  <c r="Q155" i="4"/>
  <c r="Q67" i="4"/>
  <c r="Q128" i="4"/>
  <c r="Q150" i="4"/>
  <c r="Q124" i="4"/>
  <c r="Q105" i="4"/>
  <c r="Q45" i="4"/>
  <c r="Q158" i="4"/>
  <c r="Q230" i="4"/>
  <c r="Q129" i="4"/>
  <c r="Q291" i="4"/>
  <c r="Q39" i="4"/>
  <c r="Q122" i="4"/>
  <c r="Q241" i="4"/>
  <c r="Q229" i="4"/>
  <c r="Q282" i="4"/>
  <c r="Q315" i="4"/>
  <c r="Q364" i="4"/>
  <c r="Q82" i="4"/>
  <c r="Q64" i="4"/>
  <c r="Q144" i="4"/>
  <c r="Q204" i="4"/>
  <c r="Q115" i="4"/>
  <c r="Q178" i="4"/>
  <c r="Q60" i="4"/>
  <c r="Q179" i="4"/>
  <c r="Q153" i="4"/>
  <c r="Q48" i="4"/>
  <c r="Q134" i="4"/>
  <c r="Q61" i="4"/>
  <c r="Q174" i="4"/>
  <c r="Q275" i="4"/>
  <c r="Q145" i="4"/>
  <c r="Q334" i="4"/>
  <c r="Q55" i="4"/>
  <c r="Q138" i="4"/>
  <c r="Q257" i="4"/>
  <c r="Q245" i="4"/>
  <c r="Q233" i="4"/>
  <c r="Q298" i="4"/>
  <c r="Q331" i="4"/>
  <c r="Q380" i="4"/>
  <c r="Q302" i="4"/>
  <c r="Q86" i="4"/>
  <c r="Q244" i="4"/>
  <c r="Q196" i="4"/>
  <c r="Q322" i="4"/>
  <c r="Q168" i="4"/>
  <c r="Q243" i="4"/>
  <c r="Q89" i="4"/>
  <c r="Q208" i="4"/>
  <c r="Q182" i="4"/>
  <c r="Q44" i="4"/>
  <c r="Q75" i="4"/>
  <c r="Q163" i="4"/>
  <c r="Q77" i="4"/>
  <c r="Q190" i="4"/>
  <c r="Q318" i="4"/>
  <c r="Q161" i="4"/>
  <c r="Q374" i="4"/>
  <c r="Q71" i="4"/>
  <c r="Q154" i="4"/>
  <c r="Q224" i="4"/>
  <c r="Q273" i="4"/>
  <c r="Q261" i="4"/>
  <c r="Q249" i="4"/>
  <c r="Q314" i="4"/>
  <c r="Q347" i="4"/>
  <c r="Q226" i="4"/>
  <c r="Q87" i="4"/>
  <c r="Q170" i="4"/>
  <c r="F37" i="4"/>
  <c r="G37" i="4" s="1"/>
  <c r="G40" i="4"/>
  <c r="G39" i="4"/>
  <c r="G38" i="4"/>
  <c r="AB44" i="4"/>
  <c r="AD61" i="5"/>
  <c r="AD40" i="4"/>
  <c r="AB62" i="5"/>
  <c r="AB51" i="11"/>
  <c r="AB42" i="6"/>
  <c r="AB43" i="6"/>
  <c r="AD44" i="4"/>
  <c r="AB50" i="1"/>
  <c r="AD48" i="10"/>
  <c r="AB62" i="1"/>
  <c r="AB64" i="1"/>
  <c r="AB44" i="5"/>
  <c r="AB49" i="10"/>
  <c r="AD48" i="6"/>
  <c r="AB40" i="1"/>
  <c r="AB50" i="5"/>
  <c r="AD57" i="7"/>
  <c r="AB39" i="1"/>
  <c r="AB42" i="10"/>
  <c r="AB52" i="6"/>
  <c r="AB41" i="7"/>
  <c r="AB45" i="10"/>
  <c r="AB53" i="1"/>
  <c r="AB63" i="4"/>
  <c r="AB48" i="6"/>
  <c r="AD63" i="4"/>
  <c r="AB49" i="5"/>
  <c r="AB45" i="5"/>
  <c r="AD59" i="6"/>
  <c r="AB42" i="9"/>
  <c r="AB52" i="5"/>
  <c r="AB48" i="5"/>
  <c r="AB51" i="5"/>
  <c r="AB63" i="5"/>
  <c r="AD52" i="5"/>
  <c r="AB51" i="7"/>
  <c r="AB63" i="9"/>
  <c r="AD40" i="10"/>
  <c r="AD39" i="11"/>
  <c r="AB39" i="11"/>
  <c r="AB59" i="11"/>
  <c r="AD59" i="11"/>
  <c r="R65" i="11"/>
  <c r="H65" i="11"/>
  <c r="AD56" i="11"/>
  <c r="AB56" i="11"/>
  <c r="AB36" i="11"/>
  <c r="AB37" i="11"/>
  <c r="AD36" i="11"/>
  <c r="W84" i="11"/>
  <c r="W81" i="11"/>
  <c r="W72" i="11"/>
  <c r="W100" i="11"/>
  <c r="W101" i="11"/>
  <c r="W85" i="11"/>
  <c r="W98" i="11"/>
  <c r="W91" i="11"/>
  <c r="W89" i="11"/>
  <c r="W95" i="11"/>
  <c r="W77" i="11"/>
  <c r="W67" i="11"/>
  <c r="W97" i="11"/>
  <c r="W73" i="11"/>
  <c r="W65" i="11"/>
  <c r="AE36" i="11"/>
  <c r="AF34" i="11"/>
  <c r="AG55" i="11" s="1"/>
  <c r="AH55" i="11" s="1"/>
  <c r="W87" i="11"/>
  <c r="W75" i="11"/>
  <c r="W94" i="11"/>
  <c r="W90" i="11"/>
  <c r="AE33" i="11"/>
  <c r="AF31" i="11"/>
  <c r="AG52" i="11" s="1"/>
  <c r="AH52" i="11" s="1"/>
  <c r="W74" i="11"/>
  <c r="W70" i="11"/>
  <c r="W76" i="11"/>
  <c r="AB60" i="11"/>
  <c r="AD60" i="11"/>
  <c r="AB61" i="11"/>
  <c r="W80" i="11"/>
  <c r="AD32" i="11"/>
  <c r="AG53" i="11" s="1"/>
  <c r="AH53" i="11" s="1"/>
  <c r="AB32" i="11"/>
  <c r="W79" i="11"/>
  <c r="W96" i="11"/>
  <c r="W86" i="11"/>
  <c r="W82" i="11"/>
  <c r="AD53" i="11"/>
  <c r="AB53" i="11"/>
  <c r="AB52" i="11"/>
  <c r="AD52" i="11"/>
  <c r="W69" i="11"/>
  <c r="W93" i="11"/>
  <c r="W92" i="11"/>
  <c r="W88" i="11"/>
  <c r="W71" i="11"/>
  <c r="W99" i="11"/>
  <c r="L67" i="11" a="1"/>
  <c r="L67" i="11" s="1"/>
  <c r="T66" i="11"/>
  <c r="W66" i="11"/>
  <c r="W68" i="11"/>
  <c r="AB54" i="11"/>
  <c r="W83" i="11"/>
  <c r="AB55" i="10"/>
  <c r="AB56" i="10"/>
  <c r="AB41" i="10"/>
  <c r="H65" i="10"/>
  <c r="R65" i="10"/>
  <c r="AF34" i="10"/>
  <c r="AG55" i="10" s="1"/>
  <c r="AH55" i="10" s="1"/>
  <c r="AE36" i="10"/>
  <c r="AE35" i="10"/>
  <c r="AF33" i="10"/>
  <c r="AG54" i="10" s="1"/>
  <c r="AH54" i="10" s="1"/>
  <c r="W67" i="10"/>
  <c r="AG53" i="10"/>
  <c r="AH53" i="10" s="1"/>
  <c r="AB64" i="10"/>
  <c r="AD64" i="10"/>
  <c r="W73" i="10"/>
  <c r="L66" i="10" a="1"/>
  <c r="L66" i="10" s="1"/>
  <c r="T65" i="10"/>
  <c r="W74" i="10"/>
  <c r="R65" i="9"/>
  <c r="H65" i="9"/>
  <c r="L66" i="9" a="1"/>
  <c r="L66" i="9" s="1"/>
  <c r="T65" i="9"/>
  <c r="W65" i="9"/>
  <c r="AD55" i="9"/>
  <c r="AB55" i="9"/>
  <c r="AB56" i="9"/>
  <c r="AG53" i="9"/>
  <c r="AH53" i="9" s="1"/>
  <c r="W67" i="9"/>
  <c r="W92" i="9"/>
  <c r="W91" i="9"/>
  <c r="W100" i="9"/>
  <c r="W77" i="9"/>
  <c r="AE36" i="9"/>
  <c r="AF34" i="9"/>
  <c r="AG55" i="9" s="1"/>
  <c r="AH55" i="9" s="1"/>
  <c r="W85" i="9"/>
  <c r="W81" i="9"/>
  <c r="W94" i="9"/>
  <c r="W66" i="9"/>
  <c r="AD50" i="9"/>
  <c r="AB50" i="9"/>
  <c r="W93" i="9"/>
  <c r="W89" i="9"/>
  <c r="W76" i="9"/>
  <c r="W101" i="9"/>
  <c r="W98" i="9"/>
  <c r="W70" i="9"/>
  <c r="AB51" i="9"/>
  <c r="W80" i="9"/>
  <c r="W96" i="9"/>
  <c r="W84" i="9"/>
  <c r="W95" i="9"/>
  <c r="W78" i="9"/>
  <c r="W82" i="9"/>
  <c r="W88" i="9"/>
  <c r="W72" i="9"/>
  <c r="W71" i="9"/>
  <c r="W99" i="9"/>
  <c r="W97" i="9"/>
  <c r="W87" i="9"/>
  <c r="AD43" i="9"/>
  <c r="AB43" i="9"/>
  <c r="AD59" i="9"/>
  <c r="AB59" i="9"/>
  <c r="W74" i="9"/>
  <c r="W83" i="9"/>
  <c r="AE35" i="9"/>
  <c r="AF33" i="9"/>
  <c r="AG54" i="9" s="1"/>
  <c r="AH54" i="9" s="1"/>
  <c r="W90" i="9"/>
  <c r="W73" i="9"/>
  <c r="W69" i="9"/>
  <c r="W86" i="9"/>
  <c r="W75" i="9"/>
  <c r="AD54" i="9"/>
  <c r="AB54" i="9"/>
  <c r="W68" i="9"/>
  <c r="W79" i="9"/>
  <c r="AB64" i="8"/>
  <c r="H65" i="8"/>
  <c r="R65" i="8"/>
  <c r="W90" i="8"/>
  <c r="W96" i="8"/>
  <c r="AB40" i="8"/>
  <c r="AD40" i="8"/>
  <c r="W74" i="8"/>
  <c r="L67" i="8" a="1"/>
  <c r="L67" i="8" s="1"/>
  <c r="T66" i="8"/>
  <c r="W75" i="8"/>
  <c r="AB56" i="8"/>
  <c r="AD56" i="8"/>
  <c r="W72" i="8"/>
  <c r="AD59" i="8"/>
  <c r="AB59" i="8"/>
  <c r="W76" i="8"/>
  <c r="W87" i="8"/>
  <c r="W83" i="8"/>
  <c r="W95" i="8"/>
  <c r="W93" i="8"/>
  <c r="W88" i="8"/>
  <c r="AB32" i="8"/>
  <c r="AD32" i="8"/>
  <c r="AB35" i="8"/>
  <c r="AD35" i="8"/>
  <c r="W67" i="8"/>
  <c r="W89" i="8"/>
  <c r="AE33" i="8"/>
  <c r="AG52" i="8"/>
  <c r="AH52" i="8" s="1"/>
  <c r="W73" i="8"/>
  <c r="AB50" i="8"/>
  <c r="AD50" i="8"/>
  <c r="AB51" i="8"/>
  <c r="AD39" i="8"/>
  <c r="AB39" i="8"/>
  <c r="AD33" i="8"/>
  <c r="AB33" i="8"/>
  <c r="AB34" i="8"/>
  <c r="W79" i="8"/>
  <c r="AF32" i="8"/>
  <c r="AE34" i="8"/>
  <c r="W71" i="8"/>
  <c r="W91" i="8"/>
  <c r="W94" i="8"/>
  <c r="W85" i="8"/>
  <c r="W77" i="8"/>
  <c r="W66" i="8"/>
  <c r="W70" i="8"/>
  <c r="W86" i="8"/>
  <c r="W82" i="8"/>
  <c r="W80" i="8"/>
  <c r="W99" i="8"/>
  <c r="W78" i="8"/>
  <c r="AD44" i="7"/>
  <c r="AB57" i="7"/>
  <c r="AB44" i="7"/>
  <c r="H65" i="7"/>
  <c r="R65" i="7"/>
  <c r="AB42" i="7"/>
  <c r="AD42" i="7"/>
  <c r="W99" i="7"/>
  <c r="AD38" i="7"/>
  <c r="AB38" i="7"/>
  <c r="AD50" i="7"/>
  <c r="AB50" i="7"/>
  <c r="AD59" i="7"/>
  <c r="AB59" i="7"/>
  <c r="W98" i="7"/>
  <c r="W94" i="7"/>
  <c r="AB43" i="7"/>
  <c r="W91" i="7"/>
  <c r="AF34" i="7"/>
  <c r="AG55" i="7" s="1"/>
  <c r="AH55" i="7" s="1"/>
  <c r="AE36" i="7"/>
  <c r="W79" i="7"/>
  <c r="W83" i="7"/>
  <c r="W66" i="7"/>
  <c r="AE37" i="7"/>
  <c r="AF35" i="7"/>
  <c r="AG56" i="7" s="1"/>
  <c r="AH56" i="7" s="1"/>
  <c r="AD46" i="7"/>
  <c r="AB47" i="7"/>
  <c r="AB46" i="7"/>
  <c r="W92" i="7"/>
  <c r="AD62" i="7"/>
  <c r="AB62" i="7"/>
  <c r="AB63" i="7"/>
  <c r="W82" i="7"/>
  <c r="W69" i="7"/>
  <c r="T65" i="7"/>
  <c r="L66" i="7" a="1"/>
  <c r="L66" i="7" s="1"/>
  <c r="W80" i="7"/>
  <c r="W85" i="7"/>
  <c r="W90" i="7"/>
  <c r="AD50" i="6"/>
  <c r="AB51" i="6"/>
  <c r="R65" i="6"/>
  <c r="H65" i="6"/>
  <c r="AD58" i="6"/>
  <c r="AB58" i="6"/>
  <c r="AF33" i="6"/>
  <c r="AG54" i="6" s="1"/>
  <c r="AH54" i="6" s="1"/>
  <c r="AE35" i="6"/>
  <c r="AD45" i="6"/>
  <c r="AB45" i="6"/>
  <c r="AB46" i="6"/>
  <c r="W86" i="6"/>
  <c r="AD37" i="6"/>
  <c r="AB37" i="6"/>
  <c r="AB38" i="6"/>
  <c r="AD38" i="6"/>
  <c r="AB39" i="6"/>
  <c r="W67" i="6"/>
  <c r="L67" i="6" a="1"/>
  <c r="L67" i="6" s="1"/>
  <c r="T66" i="6"/>
  <c r="AD53" i="6"/>
  <c r="AB53" i="6"/>
  <c r="AB54" i="6"/>
  <c r="AB47" i="6"/>
  <c r="AD47" i="6"/>
  <c r="W66" i="6"/>
  <c r="AB59" i="6"/>
  <c r="W84" i="6"/>
  <c r="AD34" i="6"/>
  <c r="AG55" i="6" s="1"/>
  <c r="AH55" i="6" s="1"/>
  <c r="AB34" i="6"/>
  <c r="W100" i="6"/>
  <c r="W101" i="6"/>
  <c r="AB39" i="5"/>
  <c r="AB40" i="5"/>
  <c r="P37" i="5"/>
  <c r="Q37" i="5" s="1"/>
  <c r="Q53" i="5"/>
  <c r="Q69" i="5"/>
  <c r="Q85" i="5"/>
  <c r="Q101" i="5"/>
  <c r="Q117" i="5"/>
  <c r="Q133" i="5"/>
  <c r="Q149" i="5"/>
  <c r="Q165" i="5"/>
  <c r="Q181" i="5"/>
  <c r="Q197" i="5"/>
  <c r="Q213" i="5"/>
  <c r="Q229" i="5"/>
  <c r="Q245" i="5"/>
  <c r="Q261" i="5"/>
  <c r="Q277" i="5"/>
  <c r="Q293" i="5"/>
  <c r="Q309" i="5"/>
  <c r="Q325" i="5"/>
  <c r="Q341" i="5"/>
  <c r="Q357" i="5"/>
  <c r="Q373" i="5"/>
  <c r="Q38" i="5"/>
  <c r="Q54" i="5"/>
  <c r="Q70" i="5"/>
  <c r="Q86" i="5"/>
  <c r="Q102" i="5"/>
  <c r="Q118" i="5"/>
  <c r="Q134" i="5"/>
  <c r="Q150" i="5"/>
  <c r="Q166" i="5"/>
  <c r="Q182" i="5"/>
  <c r="Q198" i="5"/>
  <c r="Q214" i="5"/>
  <c r="Q230" i="5"/>
  <c r="Q246" i="5"/>
  <c r="Q262" i="5"/>
  <c r="Q278" i="5"/>
  <c r="Q294" i="5"/>
  <c r="Q310" i="5"/>
  <c r="Q326" i="5"/>
  <c r="Q342" i="5"/>
  <c r="Q358" i="5"/>
  <c r="Q374" i="5"/>
  <c r="Q39" i="5"/>
  <c r="Q55" i="5"/>
  <c r="Q71" i="5"/>
  <c r="Q87" i="5"/>
  <c r="Q103" i="5"/>
  <c r="Q119" i="5"/>
  <c r="Q135" i="5"/>
  <c r="Q151" i="5"/>
  <c r="Q167" i="5"/>
  <c r="Q183" i="5"/>
  <c r="Q199" i="5"/>
  <c r="Q215" i="5"/>
  <c r="Q231" i="5"/>
  <c r="Q247" i="5"/>
  <c r="Q263" i="5"/>
  <c r="Q279" i="5"/>
  <c r="Q295" i="5"/>
  <c r="Q311" i="5"/>
  <c r="Q327" i="5"/>
  <c r="Q343" i="5"/>
  <c r="Q359" i="5"/>
  <c r="Q375" i="5"/>
  <c r="Q193" i="5"/>
  <c r="Q148" i="5"/>
  <c r="Q40" i="5"/>
  <c r="Q56" i="5"/>
  <c r="Q72" i="5"/>
  <c r="Q88" i="5"/>
  <c r="Q104" i="5"/>
  <c r="Q120" i="5"/>
  <c r="Q136" i="5"/>
  <c r="Q152" i="5"/>
  <c r="Q168" i="5"/>
  <c r="Q184" i="5"/>
  <c r="Q200" i="5"/>
  <c r="Q216" i="5"/>
  <c r="Q232" i="5"/>
  <c r="Q248" i="5"/>
  <c r="Q264" i="5"/>
  <c r="Q280" i="5"/>
  <c r="Q296" i="5"/>
  <c r="Q312" i="5"/>
  <c r="Q328" i="5"/>
  <c r="Q344" i="5"/>
  <c r="Q360" i="5"/>
  <c r="Q376" i="5"/>
  <c r="Q129" i="5"/>
  <c r="Q257" i="5"/>
  <c r="Q321" i="5"/>
  <c r="Q385" i="5"/>
  <c r="Q100" i="5"/>
  <c r="Q41" i="5"/>
  <c r="Q57" i="5"/>
  <c r="Q73" i="5"/>
  <c r="Q89" i="5"/>
  <c r="Q105" i="5"/>
  <c r="Q121" i="5"/>
  <c r="Q137" i="5"/>
  <c r="Q153" i="5"/>
  <c r="Q169" i="5"/>
  <c r="Q185" i="5"/>
  <c r="Q201" i="5"/>
  <c r="Q217" i="5"/>
  <c r="Q233" i="5"/>
  <c r="Q249" i="5"/>
  <c r="Q265" i="5"/>
  <c r="Q281" i="5"/>
  <c r="Q297" i="5"/>
  <c r="Q313" i="5"/>
  <c r="Q329" i="5"/>
  <c r="Q345" i="5"/>
  <c r="Q361" i="5"/>
  <c r="Q377" i="5"/>
  <c r="Q97" i="5"/>
  <c r="Q209" i="5"/>
  <c r="Q241" i="5"/>
  <c r="Q305" i="5"/>
  <c r="Q337" i="5"/>
  <c r="Q132" i="5"/>
  <c r="Q42" i="5"/>
  <c r="Q58" i="5"/>
  <c r="Q74" i="5"/>
  <c r="Q90" i="5"/>
  <c r="Q106" i="5"/>
  <c r="Q122" i="5"/>
  <c r="Q138" i="5"/>
  <c r="Q154" i="5"/>
  <c r="Q170" i="5"/>
  <c r="Q186" i="5"/>
  <c r="Q202" i="5"/>
  <c r="Q218" i="5"/>
  <c r="Q234" i="5"/>
  <c r="Q250" i="5"/>
  <c r="Q266" i="5"/>
  <c r="Q282" i="5"/>
  <c r="Q298" i="5"/>
  <c r="Q314" i="5"/>
  <c r="Q330" i="5"/>
  <c r="Q346" i="5"/>
  <c r="Q362" i="5"/>
  <c r="Q378" i="5"/>
  <c r="Q113" i="5"/>
  <c r="Q273" i="5"/>
  <c r="Q353" i="5"/>
  <c r="Q116" i="5"/>
  <c r="Q43" i="5"/>
  <c r="Q59" i="5"/>
  <c r="Q75" i="5"/>
  <c r="Q91" i="5"/>
  <c r="Q107" i="5"/>
  <c r="Q123" i="5"/>
  <c r="Q139" i="5"/>
  <c r="Q155" i="5"/>
  <c r="Q171" i="5"/>
  <c r="Q187" i="5"/>
  <c r="Q203" i="5"/>
  <c r="Q219" i="5"/>
  <c r="Q235" i="5"/>
  <c r="Q251" i="5"/>
  <c r="Q267" i="5"/>
  <c r="Q283" i="5"/>
  <c r="Q299" i="5"/>
  <c r="Q315" i="5"/>
  <c r="Q331" i="5"/>
  <c r="Q347" i="5"/>
  <c r="Q363" i="5"/>
  <c r="Q379" i="5"/>
  <c r="Q49" i="5"/>
  <c r="Q225" i="5"/>
  <c r="Q289" i="5"/>
  <c r="Q369" i="5"/>
  <c r="Q68" i="5"/>
  <c r="Q44" i="5"/>
  <c r="Q60" i="5"/>
  <c r="Q76" i="5"/>
  <c r="Q92" i="5"/>
  <c r="Q108" i="5"/>
  <c r="Q124" i="5"/>
  <c r="Q140" i="5"/>
  <c r="Q156" i="5"/>
  <c r="Q172" i="5"/>
  <c r="Q188" i="5"/>
  <c r="Q204" i="5"/>
  <c r="Q220" i="5"/>
  <c r="Q236" i="5"/>
  <c r="Q252" i="5"/>
  <c r="Q268" i="5"/>
  <c r="Q284" i="5"/>
  <c r="Q300" i="5"/>
  <c r="Q316" i="5"/>
  <c r="Q332" i="5"/>
  <c r="Q348" i="5"/>
  <c r="Q364" i="5"/>
  <c r="Q380" i="5"/>
  <c r="Q145" i="5"/>
  <c r="Q45" i="5"/>
  <c r="Q61" i="5"/>
  <c r="Q77" i="5"/>
  <c r="Q93" i="5"/>
  <c r="Q109" i="5"/>
  <c r="Q125" i="5"/>
  <c r="Q141" i="5"/>
  <c r="Q157" i="5"/>
  <c r="Q173" i="5"/>
  <c r="Q189" i="5"/>
  <c r="Q205" i="5"/>
  <c r="Q221" i="5"/>
  <c r="Q237" i="5"/>
  <c r="Q253" i="5"/>
  <c r="Q269" i="5"/>
  <c r="Q285" i="5"/>
  <c r="Q301" i="5"/>
  <c r="Q317" i="5"/>
  <c r="Q333" i="5"/>
  <c r="Q349" i="5"/>
  <c r="Q365" i="5"/>
  <c r="Q381" i="5"/>
  <c r="Q177" i="5"/>
  <c r="Q84" i="5"/>
  <c r="Q46" i="5"/>
  <c r="Q62" i="5"/>
  <c r="Q78" i="5"/>
  <c r="Q94" i="5"/>
  <c r="Q110" i="5"/>
  <c r="Q126" i="5"/>
  <c r="Q142" i="5"/>
  <c r="Q158" i="5"/>
  <c r="Q174" i="5"/>
  <c r="Q190" i="5"/>
  <c r="Q206" i="5"/>
  <c r="Q222" i="5"/>
  <c r="Q238" i="5"/>
  <c r="Q254" i="5"/>
  <c r="Q270" i="5"/>
  <c r="Q286" i="5"/>
  <c r="Q302" i="5"/>
  <c r="Q318" i="5"/>
  <c r="Q334" i="5"/>
  <c r="Q350" i="5"/>
  <c r="Q366" i="5"/>
  <c r="Q382" i="5"/>
  <c r="Q161" i="5"/>
  <c r="Q244" i="5"/>
  <c r="Q47" i="5"/>
  <c r="Q63" i="5"/>
  <c r="Q79" i="5"/>
  <c r="Q95" i="5"/>
  <c r="Q111" i="5"/>
  <c r="Q127" i="5"/>
  <c r="Q143" i="5"/>
  <c r="Q159" i="5"/>
  <c r="Q175" i="5"/>
  <c r="Q191" i="5"/>
  <c r="Q207" i="5"/>
  <c r="Q223" i="5"/>
  <c r="Q239" i="5"/>
  <c r="Q255" i="5"/>
  <c r="Q271" i="5"/>
  <c r="Q287" i="5"/>
  <c r="Q303" i="5"/>
  <c r="Q319" i="5"/>
  <c r="Q335" i="5"/>
  <c r="Q351" i="5"/>
  <c r="Q367" i="5"/>
  <c r="Q383" i="5"/>
  <c r="Q81" i="5"/>
  <c r="Q164" i="5"/>
  <c r="Q48" i="5"/>
  <c r="Q64" i="5"/>
  <c r="Q80" i="5"/>
  <c r="Q96" i="5"/>
  <c r="Q112" i="5"/>
  <c r="Q128" i="5"/>
  <c r="Q144" i="5"/>
  <c r="Q160" i="5"/>
  <c r="Q176" i="5"/>
  <c r="Q192" i="5"/>
  <c r="Q208" i="5"/>
  <c r="Q224" i="5"/>
  <c r="Q240" i="5"/>
  <c r="Q256" i="5"/>
  <c r="Q272" i="5"/>
  <c r="Q288" i="5"/>
  <c r="Q304" i="5"/>
  <c r="Q320" i="5"/>
  <c r="Q336" i="5"/>
  <c r="Q352" i="5"/>
  <c r="Q368" i="5"/>
  <c r="Q384" i="5"/>
  <c r="Q65" i="5"/>
  <c r="R65" i="5" s="1"/>
  <c r="Q180" i="5"/>
  <c r="Q50" i="5"/>
  <c r="Q66" i="5"/>
  <c r="Q82" i="5"/>
  <c r="Q98" i="5"/>
  <c r="Q114" i="5"/>
  <c r="Q130" i="5"/>
  <c r="Q146" i="5"/>
  <c r="Q162" i="5"/>
  <c r="Q178" i="5"/>
  <c r="Q194" i="5"/>
  <c r="Q210" i="5"/>
  <c r="Q226" i="5"/>
  <c r="Q242" i="5"/>
  <c r="Q258" i="5"/>
  <c r="Q274" i="5"/>
  <c r="Q290" i="5"/>
  <c r="Q306" i="5"/>
  <c r="Q322" i="5"/>
  <c r="Q338" i="5"/>
  <c r="Q354" i="5"/>
  <c r="Q370" i="5"/>
  <c r="Q52" i="5"/>
  <c r="Q196" i="5"/>
  <c r="Q212" i="5"/>
  <c r="Q228" i="5"/>
  <c r="Q260" i="5"/>
  <c r="Q276" i="5"/>
  <c r="Q292" i="5"/>
  <c r="Q308" i="5"/>
  <c r="Q324" i="5"/>
  <c r="Q340" i="5"/>
  <c r="Q356" i="5"/>
  <c r="Q372" i="5"/>
  <c r="Q51" i="5"/>
  <c r="Q67" i="5"/>
  <c r="Q83" i="5"/>
  <c r="Q99" i="5"/>
  <c r="Q115" i="5"/>
  <c r="Q131" i="5"/>
  <c r="Q147" i="5"/>
  <c r="Q163" i="5"/>
  <c r="Q179" i="5"/>
  <c r="Q195" i="5"/>
  <c r="Q211" i="5"/>
  <c r="Q227" i="5"/>
  <c r="Q243" i="5"/>
  <c r="Q259" i="5"/>
  <c r="Q275" i="5"/>
  <c r="Q291" i="5"/>
  <c r="Q307" i="5"/>
  <c r="Q323" i="5"/>
  <c r="Q339" i="5"/>
  <c r="Q355" i="5"/>
  <c r="Q371" i="5"/>
  <c r="AB64" i="5"/>
  <c r="AB57" i="5"/>
  <c r="G380" i="5"/>
  <c r="G372" i="5"/>
  <c r="G364" i="5"/>
  <c r="G356" i="5"/>
  <c r="G348" i="5"/>
  <c r="G340" i="5"/>
  <c r="G381" i="5"/>
  <c r="G373" i="5"/>
  <c r="G365" i="5"/>
  <c r="G357" i="5"/>
  <c r="G349" i="5"/>
  <c r="G341" i="5"/>
  <c r="G382" i="5"/>
  <c r="G374" i="5"/>
  <c r="G366" i="5"/>
  <c r="G358" i="5"/>
  <c r="G350" i="5"/>
  <c r="G383" i="5"/>
  <c r="G375" i="5"/>
  <c r="G367" i="5"/>
  <c r="G359" i="5"/>
  <c r="G351" i="5"/>
  <c r="G343" i="5"/>
  <c r="G384" i="5"/>
  <c r="G376" i="5"/>
  <c r="G368" i="5"/>
  <c r="G360" i="5"/>
  <c r="G352" i="5"/>
  <c r="G385" i="5"/>
  <c r="G377" i="5"/>
  <c r="G369" i="5"/>
  <c r="G361" i="5"/>
  <c r="G353" i="5"/>
  <c r="G345" i="5"/>
  <c r="G378" i="5"/>
  <c r="G370" i="5"/>
  <c r="G362" i="5"/>
  <c r="G354" i="5"/>
  <c r="G346" i="5"/>
  <c r="G338" i="5"/>
  <c r="G337" i="5"/>
  <c r="G326" i="5"/>
  <c r="G318" i="5"/>
  <c r="G310" i="5"/>
  <c r="G347" i="5"/>
  <c r="G344" i="5"/>
  <c r="G327" i="5"/>
  <c r="G319" i="5"/>
  <c r="G311" i="5"/>
  <c r="G303" i="5"/>
  <c r="G379" i="5"/>
  <c r="G328" i="5"/>
  <c r="G320" i="5"/>
  <c r="G312" i="5"/>
  <c r="G304" i="5"/>
  <c r="G296" i="5"/>
  <c r="G371" i="5"/>
  <c r="G335" i="5"/>
  <c r="G329" i="5"/>
  <c r="G321" i="5"/>
  <c r="G313" i="5"/>
  <c r="G305" i="5"/>
  <c r="G297" i="5"/>
  <c r="G289" i="5"/>
  <c r="G363" i="5"/>
  <c r="G342" i="5"/>
  <c r="G330" i="5"/>
  <c r="G322" i="5"/>
  <c r="G314" i="5"/>
  <c r="G306" i="5"/>
  <c r="G355" i="5"/>
  <c r="G331" i="5"/>
  <c r="G323" i="5"/>
  <c r="G315" i="5"/>
  <c r="G307" i="5"/>
  <c r="G336" i="5"/>
  <c r="G332" i="5"/>
  <c r="G324" i="5"/>
  <c r="G301" i="5"/>
  <c r="G294" i="5"/>
  <c r="G290" i="5"/>
  <c r="G285" i="5"/>
  <c r="G277" i="5"/>
  <c r="G269" i="5"/>
  <c r="G261" i="5"/>
  <c r="G253" i="5"/>
  <c r="G245" i="5"/>
  <c r="G278" i="5"/>
  <c r="G270" i="5"/>
  <c r="G262" i="5"/>
  <c r="G291" i="5"/>
  <c r="G286" i="5"/>
  <c r="G300" i="5"/>
  <c r="G279" i="5"/>
  <c r="G271" i="5"/>
  <c r="G263" i="5"/>
  <c r="G295" i="5"/>
  <c r="G308" i="5"/>
  <c r="G287" i="5"/>
  <c r="G280" i="5"/>
  <c r="G272" i="5"/>
  <c r="G264" i="5"/>
  <c r="G309" i="5"/>
  <c r="G339" i="5"/>
  <c r="G325" i="5"/>
  <c r="G299" i="5"/>
  <c r="G292" i="5"/>
  <c r="G281" i="5"/>
  <c r="G273" i="5"/>
  <c r="G265" i="5"/>
  <c r="G333" i="5"/>
  <c r="G288" i="5"/>
  <c r="G282" i="5"/>
  <c r="G274" i="5"/>
  <c r="G266" i="5"/>
  <c r="G316" i="5"/>
  <c r="G293" i="5"/>
  <c r="G283" i="5"/>
  <c r="G275" i="5"/>
  <c r="G267" i="5"/>
  <c r="G302" i="5"/>
  <c r="G250" i="5"/>
  <c r="G238" i="5"/>
  <c r="G230" i="5"/>
  <c r="G222" i="5"/>
  <c r="G214" i="5"/>
  <c r="G206" i="5"/>
  <c r="G198" i="5"/>
  <c r="G317" i="5"/>
  <c r="G257" i="5"/>
  <c r="G255" i="5"/>
  <c r="G239" i="5"/>
  <c r="G231" i="5"/>
  <c r="G223" i="5"/>
  <c r="G215" i="5"/>
  <c r="G251" i="5"/>
  <c r="G246" i="5"/>
  <c r="G240" i="5"/>
  <c r="G232" i="5"/>
  <c r="G224" i="5"/>
  <c r="G216" i="5"/>
  <c r="G298" i="5"/>
  <c r="G252" i="5"/>
  <c r="G247" i="5"/>
  <c r="G241" i="5"/>
  <c r="G233" i="5"/>
  <c r="G225" i="5"/>
  <c r="G217" i="5"/>
  <c r="G334" i="5"/>
  <c r="G260" i="5"/>
  <c r="G242" i="5"/>
  <c r="G234" i="5"/>
  <c r="G226" i="5"/>
  <c r="G218" i="5"/>
  <c r="G256" i="5"/>
  <c r="G259" i="5"/>
  <c r="G248" i="5"/>
  <c r="G243" i="5"/>
  <c r="G235" i="5"/>
  <c r="G227" i="5"/>
  <c r="G219" i="5"/>
  <c r="G284" i="5"/>
  <c r="G276" i="5"/>
  <c r="G268" i="5"/>
  <c r="G244" i="5"/>
  <c r="G236" i="5"/>
  <c r="G228" i="5"/>
  <c r="G220" i="5"/>
  <c r="G258" i="5"/>
  <c r="G202" i="5"/>
  <c r="G195" i="5"/>
  <c r="G188" i="5"/>
  <c r="G180" i="5"/>
  <c r="G172" i="5"/>
  <c r="G164" i="5"/>
  <c r="G156" i="5"/>
  <c r="G148" i="5"/>
  <c r="G229" i="5"/>
  <c r="G209" i="5"/>
  <c r="G199" i="5"/>
  <c r="G189" i="5"/>
  <c r="G181" i="5"/>
  <c r="G173" i="5"/>
  <c r="G165" i="5"/>
  <c r="G157" i="5"/>
  <c r="G196" i="5"/>
  <c r="G203" i="5"/>
  <c r="G190" i="5"/>
  <c r="G182" i="5"/>
  <c r="G174" i="5"/>
  <c r="G166" i="5"/>
  <c r="G158" i="5"/>
  <c r="G150" i="5"/>
  <c r="G212" i="5"/>
  <c r="G254" i="5"/>
  <c r="G221" i="5"/>
  <c r="G200" i="5"/>
  <c r="G191" i="5"/>
  <c r="G183" i="5"/>
  <c r="G175" i="5"/>
  <c r="G167" i="5"/>
  <c r="G159" i="5"/>
  <c r="G249" i="5"/>
  <c r="G210" i="5"/>
  <c r="G197" i="5"/>
  <c r="G192" i="5"/>
  <c r="G184" i="5"/>
  <c r="G176" i="5"/>
  <c r="G168" i="5"/>
  <c r="G207" i="5"/>
  <c r="G204" i="5"/>
  <c r="G193" i="5"/>
  <c r="G185" i="5"/>
  <c r="G177" i="5"/>
  <c r="G169" i="5"/>
  <c r="G201" i="5"/>
  <c r="G208" i="5"/>
  <c r="G194" i="5"/>
  <c r="G145" i="5"/>
  <c r="G187" i="5"/>
  <c r="G153" i="5"/>
  <c r="G138" i="5"/>
  <c r="G130" i="5"/>
  <c r="G122" i="5"/>
  <c r="G114" i="5"/>
  <c r="G237" i="5"/>
  <c r="G213" i="5"/>
  <c r="G160" i="5"/>
  <c r="G146" i="5"/>
  <c r="G139" i="5"/>
  <c r="G131" i="5"/>
  <c r="G162" i="5"/>
  <c r="G140" i="5"/>
  <c r="G132" i="5"/>
  <c r="G124" i="5"/>
  <c r="G211" i="5"/>
  <c r="G147" i="5"/>
  <c r="G205" i="5"/>
  <c r="G154" i="5"/>
  <c r="G151" i="5"/>
  <c r="G141" i="5"/>
  <c r="G133" i="5"/>
  <c r="G125" i="5"/>
  <c r="G142" i="5"/>
  <c r="G134" i="5"/>
  <c r="G178" i="5"/>
  <c r="G161" i="5"/>
  <c r="G152" i="5"/>
  <c r="G143" i="5"/>
  <c r="G135" i="5"/>
  <c r="G155" i="5"/>
  <c r="G186" i="5"/>
  <c r="G170" i="5"/>
  <c r="G149" i="5"/>
  <c r="G144" i="5"/>
  <c r="G136" i="5"/>
  <c r="G123" i="5"/>
  <c r="G121" i="5"/>
  <c r="G119" i="5"/>
  <c r="G106" i="5"/>
  <c r="G98" i="5"/>
  <c r="G90" i="5"/>
  <c r="G82" i="5"/>
  <c r="G74" i="5"/>
  <c r="G126" i="5"/>
  <c r="G163" i="5"/>
  <c r="G107" i="5"/>
  <c r="G99" i="5"/>
  <c r="G91" i="5"/>
  <c r="G83" i="5"/>
  <c r="G117" i="5"/>
  <c r="G137" i="5"/>
  <c r="G108" i="5"/>
  <c r="G100" i="5"/>
  <c r="G92" i="5"/>
  <c r="G84" i="5"/>
  <c r="G76" i="5"/>
  <c r="G109" i="5"/>
  <c r="G101" i="5"/>
  <c r="G93" i="5"/>
  <c r="G85" i="5"/>
  <c r="G77" i="5"/>
  <c r="G69" i="5"/>
  <c r="G120" i="5"/>
  <c r="G115" i="5"/>
  <c r="G110" i="5"/>
  <c r="G102" i="5"/>
  <c r="G94" i="5"/>
  <c r="G86" i="5"/>
  <c r="G78" i="5"/>
  <c r="G118" i="5"/>
  <c r="G179" i="5"/>
  <c r="G129" i="5"/>
  <c r="G111" i="5"/>
  <c r="G103" i="5"/>
  <c r="G95" i="5"/>
  <c r="G87" i="5"/>
  <c r="G171" i="5"/>
  <c r="G116" i="5"/>
  <c r="G112" i="5"/>
  <c r="G104" i="5"/>
  <c r="G96" i="5"/>
  <c r="G88" i="5"/>
  <c r="G80" i="5"/>
  <c r="G127" i="5"/>
  <c r="G37" i="5"/>
  <c r="G128" i="5"/>
  <c r="G70" i="5"/>
  <c r="G64" i="5"/>
  <c r="G60" i="5"/>
  <c r="G55" i="5"/>
  <c r="G47" i="5"/>
  <c r="G39" i="5"/>
  <c r="G72" i="5"/>
  <c r="G48" i="5"/>
  <c r="G40" i="5"/>
  <c r="G68" i="5"/>
  <c r="G56" i="5"/>
  <c r="G73" i="5"/>
  <c r="G61" i="5"/>
  <c r="G49" i="5"/>
  <c r="G41" i="5"/>
  <c r="G75" i="5"/>
  <c r="G65" i="5"/>
  <c r="H65" i="5" s="1"/>
  <c r="G105" i="5"/>
  <c r="G89" i="5"/>
  <c r="G71" i="5"/>
  <c r="G50" i="5"/>
  <c r="G42" i="5"/>
  <c r="G67" i="5"/>
  <c r="G79" i="5"/>
  <c r="G57" i="5"/>
  <c r="G62" i="5"/>
  <c r="G51" i="5"/>
  <c r="G43" i="5"/>
  <c r="G81" i="5"/>
  <c r="G66" i="5"/>
  <c r="G52" i="5"/>
  <c r="G44" i="5"/>
  <c r="G58" i="5"/>
  <c r="G63" i="5"/>
  <c r="G53" i="5"/>
  <c r="G45" i="5"/>
  <c r="G113" i="5"/>
  <c r="G97" i="5"/>
  <c r="G59" i="5"/>
  <c r="G54" i="5"/>
  <c r="G46" i="5"/>
  <c r="G38" i="5"/>
  <c r="AD58" i="5"/>
  <c r="AB58" i="5"/>
  <c r="W83" i="5"/>
  <c r="W73" i="5"/>
  <c r="W86" i="5"/>
  <c r="W84" i="5"/>
  <c r="AB59" i="5"/>
  <c r="W92" i="5"/>
  <c r="W89" i="5"/>
  <c r="W85" i="5"/>
  <c r="W68" i="5"/>
  <c r="W94" i="5"/>
  <c r="W99" i="5"/>
  <c r="W78" i="5"/>
  <c r="W97" i="5"/>
  <c r="W75" i="5"/>
  <c r="AE36" i="5"/>
  <c r="AF34" i="5"/>
  <c r="AG55" i="5" s="1"/>
  <c r="AH55" i="5" s="1"/>
  <c r="W82" i="5"/>
  <c r="AE35" i="5"/>
  <c r="AF33" i="5"/>
  <c r="AG54" i="5" s="1"/>
  <c r="AH54" i="5" s="1"/>
  <c r="AD35" i="5"/>
  <c r="AB35" i="5"/>
  <c r="W98" i="5"/>
  <c r="W77" i="5"/>
  <c r="W93" i="5"/>
  <c r="L67" i="5" a="1"/>
  <c r="L67" i="5" s="1"/>
  <c r="T66" i="5"/>
  <c r="W87" i="5"/>
  <c r="W81" i="5"/>
  <c r="W100" i="5"/>
  <c r="W74" i="5"/>
  <c r="AB54" i="4"/>
  <c r="AB55" i="4"/>
  <c r="AD50" i="4"/>
  <c r="AB51" i="4"/>
  <c r="AB50" i="4"/>
  <c r="W89" i="4"/>
  <c r="AD53" i="4"/>
  <c r="AB53" i="4"/>
  <c r="W67" i="4"/>
  <c r="AD46" i="4"/>
  <c r="AB46" i="4"/>
  <c r="W99" i="4"/>
  <c r="W65" i="4"/>
  <c r="W78" i="4"/>
  <c r="AB34" i="4"/>
  <c r="AD34" i="4"/>
  <c r="AD58" i="4"/>
  <c r="AB58" i="4"/>
  <c r="AB59" i="4"/>
  <c r="W72" i="4"/>
  <c r="W93" i="4"/>
  <c r="AB47" i="4"/>
  <c r="W75" i="4"/>
  <c r="AD60" i="4"/>
  <c r="AB60" i="4"/>
  <c r="W95" i="4"/>
  <c r="AB42" i="4"/>
  <c r="AD42" i="4"/>
  <c r="AB43" i="4"/>
  <c r="W86" i="4"/>
  <c r="W91" i="4"/>
  <c r="W73" i="4"/>
  <c r="AB35" i="4"/>
  <c r="R65" i="4"/>
  <c r="W80" i="4"/>
  <c r="AE33" i="4"/>
  <c r="AF31" i="4"/>
  <c r="AG52" i="4" s="1"/>
  <c r="AH52" i="4" s="1"/>
  <c r="W88" i="4"/>
  <c r="W83" i="4"/>
  <c r="W92" i="4"/>
  <c r="AD32" i="4"/>
  <c r="AG53" i="4" s="1"/>
  <c r="AH53" i="4" s="1"/>
  <c r="AB32" i="4"/>
  <c r="W94" i="4"/>
  <c r="W66" i="4"/>
  <c r="AF34" i="4"/>
  <c r="AE36" i="4"/>
  <c r="W87" i="4"/>
  <c r="G378" i="4"/>
  <c r="G362" i="4"/>
  <c r="G346" i="4"/>
  <c r="G330" i="4"/>
  <c r="G314" i="4"/>
  <c r="G298" i="4"/>
  <c r="G282" i="4"/>
  <c r="G266" i="4"/>
  <c r="G250" i="4"/>
  <c r="G234" i="4"/>
  <c r="G218" i="4"/>
  <c r="G202" i="4"/>
  <c r="G186" i="4"/>
  <c r="G170" i="4"/>
  <c r="G154" i="4"/>
  <c r="G138" i="4"/>
  <c r="G122" i="4"/>
  <c r="G106" i="4"/>
  <c r="G90" i="4"/>
  <c r="G74" i="4"/>
  <c r="G58" i="4"/>
  <c r="G42" i="4"/>
  <c r="G376" i="4"/>
  <c r="G360" i="4"/>
  <c r="G344" i="4"/>
  <c r="G328" i="4"/>
  <c r="G312" i="4"/>
  <c r="G296" i="4"/>
  <c r="G280" i="4"/>
  <c r="G264" i="4"/>
  <c r="G248" i="4"/>
  <c r="G232" i="4"/>
  <c r="G216" i="4"/>
  <c r="G200" i="4"/>
  <c r="G184" i="4"/>
  <c r="G168" i="4"/>
  <c r="G152" i="4"/>
  <c r="G136" i="4"/>
  <c r="G120" i="4"/>
  <c r="G104" i="4"/>
  <c r="G88" i="4"/>
  <c r="G72" i="4"/>
  <c r="G56" i="4"/>
  <c r="G373" i="4"/>
  <c r="G357" i="4"/>
  <c r="G341" i="4"/>
  <c r="G325" i="4"/>
  <c r="G309" i="4"/>
  <c r="G293" i="4"/>
  <c r="G277" i="4"/>
  <c r="G261" i="4"/>
  <c r="G245" i="4"/>
  <c r="G229" i="4"/>
  <c r="G213" i="4"/>
  <c r="G372" i="4"/>
  <c r="G356" i="4"/>
  <c r="G340" i="4"/>
  <c r="G324" i="4"/>
  <c r="G308" i="4"/>
  <c r="G292" i="4"/>
  <c r="G276" i="4"/>
  <c r="G260" i="4"/>
  <c r="G244" i="4"/>
  <c r="G228" i="4"/>
  <c r="G212" i="4"/>
  <c r="G196" i="4"/>
  <c r="G180" i="4"/>
  <c r="G164" i="4"/>
  <c r="G148" i="4"/>
  <c r="G132" i="4"/>
  <c r="G116" i="4"/>
  <c r="G100" i="4"/>
  <c r="G84" i="4"/>
  <c r="G68" i="4"/>
  <c r="G371" i="4"/>
  <c r="G355" i="4"/>
  <c r="G339" i="4"/>
  <c r="G323" i="4"/>
  <c r="G307" i="4"/>
  <c r="G291" i="4"/>
  <c r="G275" i="4"/>
  <c r="G259" i="4"/>
  <c r="G243" i="4"/>
  <c r="G227" i="4"/>
  <c r="G211" i="4"/>
  <c r="G195" i="4"/>
  <c r="G179" i="4"/>
  <c r="G163" i="4"/>
  <c r="G147" i="4"/>
  <c r="G131" i="4"/>
  <c r="G115" i="4"/>
  <c r="G99" i="4"/>
  <c r="G381" i="4"/>
  <c r="G358" i="4"/>
  <c r="G334" i="4"/>
  <c r="G311" i="4"/>
  <c r="G287" i="4"/>
  <c r="G265" i="4"/>
  <c r="G240" i="4"/>
  <c r="G219" i="4"/>
  <c r="G194" i="4"/>
  <c r="G174" i="4"/>
  <c r="G153" i="4"/>
  <c r="G130" i="4"/>
  <c r="G110" i="4"/>
  <c r="G89" i="4"/>
  <c r="G69" i="4"/>
  <c r="G50" i="4"/>
  <c r="G336" i="4"/>
  <c r="G313" i="4"/>
  <c r="G133" i="4"/>
  <c r="G380" i="4"/>
  <c r="G354" i="4"/>
  <c r="G333" i="4"/>
  <c r="G310" i="4"/>
  <c r="G286" i="4"/>
  <c r="G263" i="4"/>
  <c r="G239" i="4"/>
  <c r="G217" i="4"/>
  <c r="G193" i="4"/>
  <c r="G173" i="4"/>
  <c r="G151" i="4"/>
  <c r="G129" i="4"/>
  <c r="G109" i="4"/>
  <c r="G87" i="4"/>
  <c r="G67" i="4"/>
  <c r="G49" i="4"/>
  <c r="G383" i="4"/>
  <c r="G267" i="4"/>
  <c r="G379" i="4"/>
  <c r="G353" i="4"/>
  <c r="G332" i="4"/>
  <c r="G306" i="4"/>
  <c r="G285" i="4"/>
  <c r="G262" i="4"/>
  <c r="G238" i="4"/>
  <c r="G215" i="4"/>
  <c r="G192" i="4"/>
  <c r="G172" i="4"/>
  <c r="G150" i="4"/>
  <c r="G128" i="4"/>
  <c r="G108" i="4"/>
  <c r="G86" i="4"/>
  <c r="G66" i="4"/>
  <c r="G48" i="4"/>
  <c r="G315" i="4"/>
  <c r="G112" i="4"/>
  <c r="G91" i="4"/>
  <c r="G377" i="4"/>
  <c r="G352" i="4"/>
  <c r="G331" i="4"/>
  <c r="G305" i="4"/>
  <c r="G284" i="4"/>
  <c r="G258" i="4"/>
  <c r="G237" i="4"/>
  <c r="G214" i="4"/>
  <c r="G191" i="4"/>
  <c r="G171" i="4"/>
  <c r="G149" i="4"/>
  <c r="G127" i="4"/>
  <c r="G107" i="4"/>
  <c r="G85" i="4"/>
  <c r="G65" i="4"/>
  <c r="H65" i="4" s="1"/>
  <c r="G47" i="4"/>
  <c r="G221" i="4"/>
  <c r="G92" i="4"/>
  <c r="G175" i="4"/>
  <c r="G375" i="4"/>
  <c r="G351" i="4"/>
  <c r="G329" i="4"/>
  <c r="G304" i="4"/>
  <c r="G283" i="4"/>
  <c r="G257" i="4"/>
  <c r="G236" i="4"/>
  <c r="G210" i="4"/>
  <c r="G190" i="4"/>
  <c r="G169" i="4"/>
  <c r="G146" i="4"/>
  <c r="G126" i="4"/>
  <c r="G105" i="4"/>
  <c r="G83" i="4"/>
  <c r="G64" i="4"/>
  <c r="G46" i="4"/>
  <c r="G134" i="4"/>
  <c r="G359" i="4"/>
  <c r="G241" i="4"/>
  <c r="G111" i="4"/>
  <c r="G374" i="4"/>
  <c r="G350" i="4"/>
  <c r="G327" i="4"/>
  <c r="G303" i="4"/>
  <c r="G281" i="4"/>
  <c r="G256" i="4"/>
  <c r="G235" i="4"/>
  <c r="G209" i="4"/>
  <c r="G189" i="4"/>
  <c r="G167" i="4"/>
  <c r="G145" i="4"/>
  <c r="G125" i="4"/>
  <c r="G103" i="4"/>
  <c r="G82" i="4"/>
  <c r="G63" i="4"/>
  <c r="G45" i="4"/>
  <c r="G242" i="4"/>
  <c r="G155" i="4"/>
  <c r="G370" i="4"/>
  <c r="G349" i="4"/>
  <c r="G326" i="4"/>
  <c r="G302" i="4"/>
  <c r="G279" i="4"/>
  <c r="G255" i="4"/>
  <c r="G233" i="4"/>
  <c r="G208" i="4"/>
  <c r="G188" i="4"/>
  <c r="G166" i="4"/>
  <c r="G144" i="4"/>
  <c r="G124" i="4"/>
  <c r="G102" i="4"/>
  <c r="G81" i="4"/>
  <c r="G62" i="4"/>
  <c r="G44" i="4"/>
  <c r="G198" i="4"/>
  <c r="G335" i="4"/>
  <c r="G369" i="4"/>
  <c r="G348" i="4"/>
  <c r="G322" i="4"/>
  <c r="G301" i="4"/>
  <c r="G278" i="4"/>
  <c r="G254" i="4"/>
  <c r="G231" i="4"/>
  <c r="G207" i="4"/>
  <c r="G187" i="4"/>
  <c r="G165" i="4"/>
  <c r="G143" i="4"/>
  <c r="G123" i="4"/>
  <c r="G101" i="4"/>
  <c r="G80" i="4"/>
  <c r="G61" i="4"/>
  <c r="G43" i="4"/>
  <c r="G368" i="4"/>
  <c r="G347" i="4"/>
  <c r="G321" i="4"/>
  <c r="G300" i="4"/>
  <c r="G274" i="4"/>
  <c r="G253" i="4"/>
  <c r="G230" i="4"/>
  <c r="G206" i="4"/>
  <c r="G185" i="4"/>
  <c r="G162" i="4"/>
  <c r="G142" i="4"/>
  <c r="G121" i="4"/>
  <c r="G98" i="4"/>
  <c r="G79" i="4"/>
  <c r="G60" i="4"/>
  <c r="G41" i="4"/>
  <c r="G51" i="4"/>
  <c r="G367" i="4"/>
  <c r="G345" i="4"/>
  <c r="G320" i="4"/>
  <c r="G299" i="4"/>
  <c r="G273" i="4"/>
  <c r="G252" i="4"/>
  <c r="G226" i="4"/>
  <c r="G205" i="4"/>
  <c r="G183" i="4"/>
  <c r="G161" i="4"/>
  <c r="G141" i="4"/>
  <c r="G119" i="4"/>
  <c r="G97" i="4"/>
  <c r="G78" i="4"/>
  <c r="G59" i="4"/>
  <c r="G361" i="4"/>
  <c r="G156" i="4"/>
  <c r="G382" i="4"/>
  <c r="G366" i="4"/>
  <c r="G343" i="4"/>
  <c r="G319" i="4"/>
  <c r="G297" i="4"/>
  <c r="G272" i="4"/>
  <c r="G251" i="4"/>
  <c r="G225" i="4"/>
  <c r="G204" i="4"/>
  <c r="G182" i="4"/>
  <c r="G160" i="4"/>
  <c r="G140" i="4"/>
  <c r="G118" i="4"/>
  <c r="G96" i="4"/>
  <c r="G77" i="4"/>
  <c r="G57" i="4"/>
  <c r="G289" i="4"/>
  <c r="G197" i="4"/>
  <c r="G365" i="4"/>
  <c r="G342" i="4"/>
  <c r="G318" i="4"/>
  <c r="G295" i="4"/>
  <c r="G271" i="4"/>
  <c r="G249" i="4"/>
  <c r="G224" i="4"/>
  <c r="G203" i="4"/>
  <c r="G181" i="4"/>
  <c r="G159" i="4"/>
  <c r="G139" i="4"/>
  <c r="G117" i="4"/>
  <c r="G95" i="4"/>
  <c r="G76" i="4"/>
  <c r="G55" i="4"/>
  <c r="G52" i="4"/>
  <c r="G220" i="4"/>
  <c r="G385" i="4"/>
  <c r="G364" i="4"/>
  <c r="G338" i="4"/>
  <c r="G317" i="4"/>
  <c r="G294" i="4"/>
  <c r="G270" i="4"/>
  <c r="G247" i="4"/>
  <c r="G223" i="4"/>
  <c r="G201" i="4"/>
  <c r="G178" i="4"/>
  <c r="G158" i="4"/>
  <c r="G137" i="4"/>
  <c r="G114" i="4"/>
  <c r="G94" i="4"/>
  <c r="G75" i="4"/>
  <c r="G54" i="4"/>
  <c r="G268" i="4"/>
  <c r="G71" i="4"/>
  <c r="G70" i="4"/>
  <c r="G384" i="4"/>
  <c r="G363" i="4"/>
  <c r="G337" i="4"/>
  <c r="G316" i="4"/>
  <c r="G290" i="4"/>
  <c r="G269" i="4"/>
  <c r="G246" i="4"/>
  <c r="G222" i="4"/>
  <c r="G199" i="4"/>
  <c r="G177" i="4"/>
  <c r="G157" i="4"/>
  <c r="G135" i="4"/>
  <c r="G113" i="4"/>
  <c r="G93" i="4"/>
  <c r="G73" i="4"/>
  <c r="G53" i="4"/>
  <c r="G176" i="4"/>
  <c r="G288" i="4"/>
  <c r="W98" i="4"/>
  <c r="W82" i="4"/>
  <c r="W84" i="4"/>
  <c r="W85" i="4"/>
  <c r="W69" i="4"/>
  <c r="AD41" i="4"/>
  <c r="AB41" i="4"/>
  <c r="W79" i="4"/>
  <c r="W77" i="4"/>
  <c r="W97" i="4"/>
  <c r="W74" i="4"/>
  <c r="L67" i="4" a="1"/>
  <c r="L67" i="4" s="1"/>
  <c r="T66" i="4"/>
  <c r="W100" i="4"/>
  <c r="W90" i="4"/>
  <c r="W76" i="4"/>
  <c r="W68" i="4"/>
  <c r="W96" i="4"/>
  <c r="W70" i="4"/>
  <c r="AB37" i="4"/>
  <c r="AD37" i="4"/>
  <c r="AD61" i="4"/>
  <c r="AB61" i="4"/>
  <c r="W71" i="4"/>
  <c r="AB46" i="1"/>
  <c r="AB56" i="1"/>
  <c r="AB57" i="1"/>
  <c r="W81" i="1"/>
  <c r="AB54" i="1"/>
  <c r="AB42" i="1"/>
  <c r="AG52" i="1"/>
  <c r="AB41" i="1"/>
  <c r="AD48" i="1"/>
  <c r="AB49" i="1"/>
  <c r="AD58" i="1"/>
  <c r="AB58" i="1"/>
  <c r="P385" i="1"/>
  <c r="Q385" i="1" s="1"/>
  <c r="P369" i="1"/>
  <c r="Q369" i="1" s="1"/>
  <c r="P353" i="1"/>
  <c r="Q353" i="1" s="1"/>
  <c r="P337" i="1"/>
  <c r="Q337" i="1" s="1"/>
  <c r="P321" i="1"/>
  <c r="Q321" i="1" s="1"/>
  <c r="P305" i="1"/>
  <c r="Q305" i="1" s="1"/>
  <c r="P289" i="1"/>
  <c r="Q289" i="1" s="1"/>
  <c r="P273" i="1"/>
  <c r="Q273" i="1" s="1"/>
  <c r="P257" i="1"/>
  <c r="Q257" i="1" s="1"/>
  <c r="P241" i="1"/>
  <c r="Q241" i="1" s="1"/>
  <c r="P225" i="1"/>
  <c r="Q225" i="1" s="1"/>
  <c r="P209" i="1"/>
  <c r="Q209" i="1" s="1"/>
  <c r="P193" i="1"/>
  <c r="Q193" i="1" s="1"/>
  <c r="P177" i="1"/>
  <c r="Q177" i="1" s="1"/>
  <c r="P161" i="1"/>
  <c r="Q161" i="1" s="1"/>
  <c r="P145" i="1"/>
  <c r="Q145" i="1" s="1"/>
  <c r="P129" i="1"/>
  <c r="Q129" i="1" s="1"/>
  <c r="P113" i="1"/>
  <c r="Q113" i="1" s="1"/>
  <c r="P97" i="1"/>
  <c r="Q97" i="1" s="1"/>
  <c r="P81" i="1"/>
  <c r="Q81" i="1" s="1"/>
  <c r="P65" i="1"/>
  <c r="Q65" i="1" s="1"/>
  <c r="R65" i="1" s="1"/>
  <c r="P49" i="1"/>
  <c r="Q49" i="1" s="1"/>
  <c r="P384" i="1"/>
  <c r="Q384" i="1" s="1"/>
  <c r="P368" i="1"/>
  <c r="Q368" i="1" s="1"/>
  <c r="P352" i="1"/>
  <c r="Q352" i="1" s="1"/>
  <c r="P336" i="1"/>
  <c r="Q336" i="1" s="1"/>
  <c r="P320" i="1"/>
  <c r="Q320" i="1" s="1"/>
  <c r="P304" i="1"/>
  <c r="Q304" i="1" s="1"/>
  <c r="P288" i="1"/>
  <c r="Q288" i="1" s="1"/>
  <c r="P272" i="1"/>
  <c r="Q272" i="1" s="1"/>
  <c r="P256" i="1"/>
  <c r="Q256" i="1" s="1"/>
  <c r="P240" i="1"/>
  <c r="Q240" i="1" s="1"/>
  <c r="P224" i="1"/>
  <c r="Q224" i="1" s="1"/>
  <c r="P208" i="1"/>
  <c r="Q208" i="1" s="1"/>
  <c r="P192" i="1"/>
  <c r="Q192" i="1" s="1"/>
  <c r="P176" i="1"/>
  <c r="Q176" i="1" s="1"/>
  <c r="P160" i="1"/>
  <c r="Q160" i="1" s="1"/>
  <c r="P144" i="1"/>
  <c r="Q144" i="1" s="1"/>
  <c r="P128" i="1"/>
  <c r="Q128" i="1" s="1"/>
  <c r="P112" i="1"/>
  <c r="Q112" i="1" s="1"/>
  <c r="P96" i="1"/>
  <c r="Q96" i="1" s="1"/>
  <c r="P80" i="1"/>
  <c r="Q80" i="1" s="1"/>
  <c r="P64" i="1"/>
  <c r="Q64" i="1" s="1"/>
  <c r="P48" i="1"/>
  <c r="Q48" i="1" s="1"/>
  <c r="P383" i="1"/>
  <c r="Q383" i="1" s="1"/>
  <c r="P367" i="1"/>
  <c r="Q367" i="1" s="1"/>
  <c r="P351" i="1"/>
  <c r="Q351" i="1" s="1"/>
  <c r="P335" i="1"/>
  <c r="Q335" i="1" s="1"/>
  <c r="P319" i="1"/>
  <c r="Q319" i="1" s="1"/>
  <c r="P303" i="1"/>
  <c r="Q303" i="1" s="1"/>
  <c r="P287" i="1"/>
  <c r="Q287" i="1" s="1"/>
  <c r="P271" i="1"/>
  <c r="Q271" i="1" s="1"/>
  <c r="P255" i="1"/>
  <c r="Q255" i="1" s="1"/>
  <c r="P239" i="1"/>
  <c r="Q239" i="1" s="1"/>
  <c r="P223" i="1"/>
  <c r="Q223" i="1" s="1"/>
  <c r="P207" i="1"/>
  <c r="Q207" i="1" s="1"/>
  <c r="P191" i="1"/>
  <c r="Q191" i="1" s="1"/>
  <c r="P175" i="1"/>
  <c r="Q175" i="1" s="1"/>
  <c r="P159" i="1"/>
  <c r="Q159" i="1" s="1"/>
  <c r="P143" i="1"/>
  <c r="Q143" i="1" s="1"/>
  <c r="P127" i="1"/>
  <c r="Q127" i="1" s="1"/>
  <c r="P111" i="1"/>
  <c r="Q111" i="1" s="1"/>
  <c r="P95" i="1"/>
  <c r="Q95" i="1" s="1"/>
  <c r="P79" i="1"/>
  <c r="Q79" i="1" s="1"/>
  <c r="P63" i="1"/>
  <c r="Q63" i="1" s="1"/>
  <c r="P47" i="1"/>
  <c r="Q47" i="1" s="1"/>
  <c r="P381" i="1"/>
  <c r="Q381" i="1" s="1"/>
  <c r="P365" i="1"/>
  <c r="Q365" i="1" s="1"/>
  <c r="P349" i="1"/>
  <c r="Q349" i="1" s="1"/>
  <c r="P333" i="1"/>
  <c r="Q333" i="1" s="1"/>
  <c r="P317" i="1"/>
  <c r="Q317" i="1" s="1"/>
  <c r="P301" i="1"/>
  <c r="Q301" i="1" s="1"/>
  <c r="P285" i="1"/>
  <c r="Q285" i="1" s="1"/>
  <c r="P269" i="1"/>
  <c r="Q269" i="1" s="1"/>
  <c r="P253" i="1"/>
  <c r="Q253" i="1" s="1"/>
  <c r="P237" i="1"/>
  <c r="Q237" i="1" s="1"/>
  <c r="P221" i="1"/>
  <c r="Q221" i="1" s="1"/>
  <c r="P205" i="1"/>
  <c r="Q205" i="1" s="1"/>
  <c r="P189" i="1"/>
  <c r="Q189" i="1" s="1"/>
  <c r="P173" i="1"/>
  <c r="Q173" i="1" s="1"/>
  <c r="P157" i="1"/>
  <c r="Q157" i="1" s="1"/>
  <c r="P141" i="1"/>
  <c r="Q141" i="1" s="1"/>
  <c r="P125" i="1"/>
  <c r="Q125" i="1" s="1"/>
  <c r="P109" i="1"/>
  <c r="Q109" i="1" s="1"/>
  <c r="P93" i="1"/>
  <c r="Q93" i="1" s="1"/>
  <c r="P77" i="1"/>
  <c r="Q77" i="1" s="1"/>
  <c r="P61" i="1"/>
  <c r="Q61" i="1" s="1"/>
  <c r="P45" i="1"/>
  <c r="Q45" i="1" s="1"/>
  <c r="P379" i="1"/>
  <c r="Q379" i="1" s="1"/>
  <c r="P363" i="1"/>
  <c r="Q363" i="1" s="1"/>
  <c r="P347" i="1"/>
  <c r="Q347" i="1" s="1"/>
  <c r="P331" i="1"/>
  <c r="Q331" i="1" s="1"/>
  <c r="P315" i="1"/>
  <c r="Q315" i="1" s="1"/>
  <c r="P299" i="1"/>
  <c r="Q299" i="1" s="1"/>
  <c r="P283" i="1"/>
  <c r="Q283" i="1" s="1"/>
  <c r="P267" i="1"/>
  <c r="Q267" i="1" s="1"/>
  <c r="P251" i="1"/>
  <c r="Q251" i="1" s="1"/>
  <c r="P235" i="1"/>
  <c r="Q235" i="1" s="1"/>
  <c r="P219" i="1"/>
  <c r="Q219" i="1" s="1"/>
  <c r="P203" i="1"/>
  <c r="Q203" i="1" s="1"/>
  <c r="P187" i="1"/>
  <c r="Q187" i="1" s="1"/>
  <c r="P171" i="1"/>
  <c r="Q171" i="1" s="1"/>
  <c r="P155" i="1"/>
  <c r="Q155" i="1" s="1"/>
  <c r="P139" i="1"/>
  <c r="Q139" i="1" s="1"/>
  <c r="P123" i="1"/>
  <c r="Q123" i="1" s="1"/>
  <c r="P107" i="1"/>
  <c r="Q107" i="1" s="1"/>
  <c r="P91" i="1"/>
  <c r="Q91" i="1" s="1"/>
  <c r="P75" i="1"/>
  <c r="Q75" i="1" s="1"/>
  <c r="P59" i="1"/>
  <c r="Q59" i="1" s="1"/>
  <c r="P43" i="1"/>
  <c r="Q43" i="1" s="1"/>
  <c r="P378" i="1"/>
  <c r="Q378" i="1" s="1"/>
  <c r="P362" i="1"/>
  <c r="Q362" i="1" s="1"/>
  <c r="P346" i="1"/>
  <c r="Q346" i="1" s="1"/>
  <c r="P330" i="1"/>
  <c r="Q330" i="1" s="1"/>
  <c r="P373" i="1"/>
  <c r="Q373" i="1" s="1"/>
  <c r="P357" i="1"/>
  <c r="Q357" i="1" s="1"/>
  <c r="P341" i="1"/>
  <c r="Q341" i="1" s="1"/>
  <c r="P325" i="1"/>
  <c r="Q325" i="1" s="1"/>
  <c r="P309" i="1"/>
  <c r="Q309" i="1" s="1"/>
  <c r="P293" i="1"/>
  <c r="Q293" i="1" s="1"/>
  <c r="P277" i="1"/>
  <c r="Q277" i="1" s="1"/>
  <c r="P261" i="1"/>
  <c r="Q261" i="1" s="1"/>
  <c r="P245" i="1"/>
  <c r="Q245" i="1" s="1"/>
  <c r="P229" i="1"/>
  <c r="Q229" i="1" s="1"/>
  <c r="P213" i="1"/>
  <c r="Q213" i="1" s="1"/>
  <c r="P197" i="1"/>
  <c r="Q197" i="1" s="1"/>
  <c r="P181" i="1"/>
  <c r="Q181" i="1" s="1"/>
  <c r="P165" i="1"/>
  <c r="Q165" i="1" s="1"/>
  <c r="P149" i="1"/>
  <c r="Q149" i="1" s="1"/>
  <c r="P133" i="1"/>
  <c r="Q133" i="1" s="1"/>
  <c r="P117" i="1"/>
  <c r="Q117" i="1" s="1"/>
  <c r="P101" i="1"/>
  <c r="Q101" i="1" s="1"/>
  <c r="P356" i="1"/>
  <c r="Q356" i="1" s="1"/>
  <c r="P327" i="1"/>
  <c r="Q327" i="1" s="1"/>
  <c r="P300" i="1"/>
  <c r="Q300" i="1" s="1"/>
  <c r="P276" i="1"/>
  <c r="Q276" i="1" s="1"/>
  <c r="P249" i="1"/>
  <c r="Q249" i="1" s="1"/>
  <c r="P226" i="1"/>
  <c r="Q226" i="1" s="1"/>
  <c r="P199" i="1"/>
  <c r="Q199" i="1" s="1"/>
  <c r="P172" i="1"/>
  <c r="Q172" i="1" s="1"/>
  <c r="P148" i="1"/>
  <c r="Q148" i="1" s="1"/>
  <c r="P121" i="1"/>
  <c r="Q121" i="1" s="1"/>
  <c r="P98" i="1"/>
  <c r="Q98" i="1" s="1"/>
  <c r="P72" i="1"/>
  <c r="Q72" i="1" s="1"/>
  <c r="P51" i="1"/>
  <c r="Q51" i="1" s="1"/>
  <c r="P382" i="1"/>
  <c r="Q382" i="1" s="1"/>
  <c r="P355" i="1"/>
  <c r="Q355" i="1" s="1"/>
  <c r="P326" i="1"/>
  <c r="Q326" i="1" s="1"/>
  <c r="P275" i="1"/>
  <c r="Q275" i="1" s="1"/>
  <c r="P248" i="1"/>
  <c r="Q248" i="1" s="1"/>
  <c r="P198" i="1"/>
  <c r="Q198" i="1" s="1"/>
  <c r="P170" i="1"/>
  <c r="Q170" i="1" s="1"/>
  <c r="P120" i="1"/>
  <c r="Q120" i="1" s="1"/>
  <c r="P71" i="1"/>
  <c r="Q71" i="1" s="1"/>
  <c r="P50" i="1"/>
  <c r="Q50" i="1" s="1"/>
  <c r="P252" i="1"/>
  <c r="Q252" i="1" s="1"/>
  <c r="P74" i="1"/>
  <c r="Q74" i="1" s="1"/>
  <c r="P278" i="1"/>
  <c r="Q278" i="1" s="1"/>
  <c r="P200" i="1"/>
  <c r="Q200" i="1" s="1"/>
  <c r="P150" i="1"/>
  <c r="Q150" i="1" s="1"/>
  <c r="P52" i="1"/>
  <c r="Q52" i="1" s="1"/>
  <c r="P298" i="1"/>
  <c r="Q298" i="1" s="1"/>
  <c r="P222" i="1"/>
  <c r="Q222" i="1" s="1"/>
  <c r="P147" i="1"/>
  <c r="Q147" i="1" s="1"/>
  <c r="P94" i="1"/>
  <c r="Q94" i="1" s="1"/>
  <c r="P99" i="1"/>
  <c r="Q99" i="1" s="1"/>
  <c r="P380" i="1"/>
  <c r="Q380" i="1" s="1"/>
  <c r="P354" i="1"/>
  <c r="Q354" i="1" s="1"/>
  <c r="P324" i="1"/>
  <c r="Q324" i="1" s="1"/>
  <c r="P297" i="1"/>
  <c r="Q297" i="1" s="1"/>
  <c r="P274" i="1"/>
  <c r="Q274" i="1" s="1"/>
  <c r="P247" i="1"/>
  <c r="Q247" i="1" s="1"/>
  <c r="P220" i="1"/>
  <c r="Q220" i="1" s="1"/>
  <c r="P196" i="1"/>
  <c r="Q196" i="1" s="1"/>
  <c r="P169" i="1"/>
  <c r="Q169" i="1" s="1"/>
  <c r="P146" i="1"/>
  <c r="Q146" i="1" s="1"/>
  <c r="P119" i="1"/>
  <c r="Q119" i="1" s="1"/>
  <c r="P92" i="1"/>
  <c r="Q92" i="1" s="1"/>
  <c r="P70" i="1"/>
  <c r="Q70" i="1" s="1"/>
  <c r="P46" i="1"/>
  <c r="Q46" i="1" s="1"/>
  <c r="P279" i="1"/>
  <c r="Q279" i="1" s="1"/>
  <c r="P100" i="1"/>
  <c r="Q100" i="1" s="1"/>
  <c r="P377" i="1"/>
  <c r="Q377" i="1" s="1"/>
  <c r="P350" i="1"/>
  <c r="Q350" i="1" s="1"/>
  <c r="P323" i="1"/>
  <c r="Q323" i="1" s="1"/>
  <c r="P296" i="1"/>
  <c r="Q296" i="1" s="1"/>
  <c r="P270" i="1"/>
  <c r="Q270" i="1" s="1"/>
  <c r="P246" i="1"/>
  <c r="Q246" i="1" s="1"/>
  <c r="P218" i="1"/>
  <c r="Q218" i="1" s="1"/>
  <c r="P195" i="1"/>
  <c r="Q195" i="1" s="1"/>
  <c r="P168" i="1"/>
  <c r="Q168" i="1" s="1"/>
  <c r="P142" i="1"/>
  <c r="Q142" i="1" s="1"/>
  <c r="P118" i="1"/>
  <c r="Q118" i="1" s="1"/>
  <c r="P90" i="1"/>
  <c r="Q90" i="1" s="1"/>
  <c r="P69" i="1"/>
  <c r="Q69" i="1" s="1"/>
  <c r="P44" i="1"/>
  <c r="Q44" i="1" s="1"/>
  <c r="P376" i="1"/>
  <c r="Q376" i="1" s="1"/>
  <c r="P348" i="1"/>
  <c r="Q348" i="1" s="1"/>
  <c r="P322" i="1"/>
  <c r="Q322" i="1" s="1"/>
  <c r="P295" i="1"/>
  <c r="Q295" i="1" s="1"/>
  <c r="P268" i="1"/>
  <c r="Q268" i="1" s="1"/>
  <c r="P244" i="1"/>
  <c r="Q244" i="1" s="1"/>
  <c r="P217" i="1"/>
  <c r="Q217" i="1" s="1"/>
  <c r="P194" i="1"/>
  <c r="Q194" i="1" s="1"/>
  <c r="P167" i="1"/>
  <c r="Q167" i="1" s="1"/>
  <c r="P140" i="1"/>
  <c r="Q140" i="1" s="1"/>
  <c r="P116" i="1"/>
  <c r="Q116" i="1" s="1"/>
  <c r="P89" i="1"/>
  <c r="Q89" i="1" s="1"/>
  <c r="P68" i="1"/>
  <c r="Q68" i="1" s="1"/>
  <c r="P42" i="1"/>
  <c r="Q42" i="1" s="1"/>
  <c r="P375" i="1"/>
  <c r="Q375" i="1" s="1"/>
  <c r="P345" i="1"/>
  <c r="Q345" i="1" s="1"/>
  <c r="P318" i="1"/>
  <c r="Q318" i="1" s="1"/>
  <c r="P294" i="1"/>
  <c r="Q294" i="1" s="1"/>
  <c r="P266" i="1"/>
  <c r="Q266" i="1" s="1"/>
  <c r="P243" i="1"/>
  <c r="Q243" i="1" s="1"/>
  <c r="P216" i="1"/>
  <c r="Q216" i="1" s="1"/>
  <c r="P190" i="1"/>
  <c r="Q190" i="1" s="1"/>
  <c r="P166" i="1"/>
  <c r="Q166" i="1" s="1"/>
  <c r="P138" i="1"/>
  <c r="Q138" i="1" s="1"/>
  <c r="P115" i="1"/>
  <c r="Q115" i="1" s="1"/>
  <c r="P88" i="1"/>
  <c r="Q88" i="1" s="1"/>
  <c r="P67" i="1"/>
  <c r="Q67" i="1" s="1"/>
  <c r="P41" i="1"/>
  <c r="Q41" i="1" s="1"/>
  <c r="P178" i="1"/>
  <c r="Q178" i="1" s="1"/>
  <c r="P250" i="1"/>
  <c r="Q250" i="1" s="1"/>
  <c r="P174" i="1"/>
  <c r="Q174" i="1" s="1"/>
  <c r="P374" i="1"/>
  <c r="Q374" i="1" s="1"/>
  <c r="P344" i="1"/>
  <c r="Q344" i="1" s="1"/>
  <c r="P316" i="1"/>
  <c r="Q316" i="1" s="1"/>
  <c r="P292" i="1"/>
  <c r="Q292" i="1" s="1"/>
  <c r="P265" i="1"/>
  <c r="Q265" i="1" s="1"/>
  <c r="P242" i="1"/>
  <c r="Q242" i="1" s="1"/>
  <c r="P215" i="1"/>
  <c r="Q215" i="1" s="1"/>
  <c r="P188" i="1"/>
  <c r="Q188" i="1" s="1"/>
  <c r="P164" i="1"/>
  <c r="Q164" i="1" s="1"/>
  <c r="P137" i="1"/>
  <c r="Q137" i="1" s="1"/>
  <c r="P114" i="1"/>
  <c r="Q114" i="1" s="1"/>
  <c r="P87" i="1"/>
  <c r="Q87" i="1" s="1"/>
  <c r="P66" i="1"/>
  <c r="Q66" i="1" s="1"/>
  <c r="P40" i="1"/>
  <c r="Q40" i="1" s="1"/>
  <c r="P358" i="1"/>
  <c r="Q358" i="1" s="1"/>
  <c r="P227" i="1"/>
  <c r="Q227" i="1" s="1"/>
  <c r="P73" i="1"/>
  <c r="Q73" i="1" s="1"/>
  <c r="P372" i="1"/>
  <c r="Q372" i="1" s="1"/>
  <c r="P343" i="1"/>
  <c r="Q343" i="1" s="1"/>
  <c r="P314" i="1"/>
  <c r="Q314" i="1" s="1"/>
  <c r="P291" i="1"/>
  <c r="Q291" i="1" s="1"/>
  <c r="P264" i="1"/>
  <c r="Q264" i="1" s="1"/>
  <c r="P238" i="1"/>
  <c r="Q238" i="1" s="1"/>
  <c r="P214" i="1"/>
  <c r="Q214" i="1" s="1"/>
  <c r="P186" i="1"/>
  <c r="Q186" i="1" s="1"/>
  <c r="P163" i="1"/>
  <c r="Q163" i="1" s="1"/>
  <c r="P136" i="1"/>
  <c r="Q136" i="1" s="1"/>
  <c r="P110" i="1"/>
  <c r="Q110" i="1" s="1"/>
  <c r="P86" i="1"/>
  <c r="Q86" i="1" s="1"/>
  <c r="P62" i="1"/>
  <c r="Q62" i="1" s="1"/>
  <c r="P39" i="1"/>
  <c r="Q39" i="1" s="1"/>
  <c r="P359" i="1"/>
  <c r="Q359" i="1" s="1"/>
  <c r="P151" i="1"/>
  <c r="Q151" i="1" s="1"/>
  <c r="P371" i="1"/>
  <c r="Q371" i="1" s="1"/>
  <c r="P342" i="1"/>
  <c r="Q342" i="1" s="1"/>
  <c r="P313" i="1"/>
  <c r="Q313" i="1" s="1"/>
  <c r="P290" i="1"/>
  <c r="Q290" i="1" s="1"/>
  <c r="P263" i="1"/>
  <c r="Q263" i="1" s="1"/>
  <c r="P236" i="1"/>
  <c r="Q236" i="1" s="1"/>
  <c r="P212" i="1"/>
  <c r="Q212" i="1" s="1"/>
  <c r="P185" i="1"/>
  <c r="Q185" i="1" s="1"/>
  <c r="P162" i="1"/>
  <c r="Q162" i="1" s="1"/>
  <c r="P135" i="1"/>
  <c r="Q135" i="1" s="1"/>
  <c r="P108" i="1"/>
  <c r="Q108" i="1" s="1"/>
  <c r="P85" i="1"/>
  <c r="Q85" i="1" s="1"/>
  <c r="P60" i="1"/>
  <c r="Q60" i="1" s="1"/>
  <c r="P38" i="1"/>
  <c r="Q38" i="1" s="1"/>
  <c r="P201" i="1"/>
  <c r="Q201" i="1" s="1"/>
  <c r="P302" i="1"/>
  <c r="Q302" i="1" s="1"/>
  <c r="P370" i="1"/>
  <c r="Q370" i="1" s="1"/>
  <c r="P340" i="1"/>
  <c r="Q340" i="1" s="1"/>
  <c r="P312" i="1"/>
  <c r="Q312" i="1" s="1"/>
  <c r="P286" i="1"/>
  <c r="Q286" i="1" s="1"/>
  <c r="P262" i="1"/>
  <c r="Q262" i="1" s="1"/>
  <c r="P234" i="1"/>
  <c r="Q234" i="1" s="1"/>
  <c r="P211" i="1"/>
  <c r="Q211" i="1" s="1"/>
  <c r="P184" i="1"/>
  <c r="Q184" i="1" s="1"/>
  <c r="P158" i="1"/>
  <c r="Q158" i="1" s="1"/>
  <c r="P134" i="1"/>
  <c r="Q134" i="1" s="1"/>
  <c r="P106" i="1"/>
  <c r="Q106" i="1" s="1"/>
  <c r="P84" i="1"/>
  <c r="Q84" i="1" s="1"/>
  <c r="P58" i="1"/>
  <c r="Q58" i="1" s="1"/>
  <c r="P366" i="1"/>
  <c r="Q366" i="1" s="1"/>
  <c r="P339" i="1"/>
  <c r="Q339" i="1" s="1"/>
  <c r="P311" i="1"/>
  <c r="Q311" i="1" s="1"/>
  <c r="P284" i="1"/>
  <c r="Q284" i="1" s="1"/>
  <c r="P260" i="1"/>
  <c r="Q260" i="1" s="1"/>
  <c r="P233" i="1"/>
  <c r="Q233" i="1" s="1"/>
  <c r="P210" i="1"/>
  <c r="Q210" i="1" s="1"/>
  <c r="P183" i="1"/>
  <c r="Q183" i="1" s="1"/>
  <c r="P156" i="1"/>
  <c r="Q156" i="1" s="1"/>
  <c r="P132" i="1"/>
  <c r="Q132" i="1" s="1"/>
  <c r="P105" i="1"/>
  <c r="Q105" i="1" s="1"/>
  <c r="P83" i="1"/>
  <c r="Q83" i="1" s="1"/>
  <c r="P57" i="1"/>
  <c r="Q57" i="1" s="1"/>
  <c r="P37" i="1"/>
  <c r="Q37" i="1" s="1"/>
  <c r="P124" i="1"/>
  <c r="Q124" i="1" s="1"/>
  <c r="P328" i="1"/>
  <c r="Q328" i="1" s="1"/>
  <c r="P122" i="1"/>
  <c r="Q122" i="1" s="1"/>
  <c r="P364" i="1"/>
  <c r="Q364" i="1" s="1"/>
  <c r="P338" i="1"/>
  <c r="Q338" i="1" s="1"/>
  <c r="P310" i="1"/>
  <c r="Q310" i="1" s="1"/>
  <c r="P282" i="1"/>
  <c r="Q282" i="1" s="1"/>
  <c r="P259" i="1"/>
  <c r="Q259" i="1" s="1"/>
  <c r="P232" i="1"/>
  <c r="Q232" i="1" s="1"/>
  <c r="P206" i="1"/>
  <c r="Q206" i="1" s="1"/>
  <c r="P182" i="1"/>
  <c r="Q182" i="1" s="1"/>
  <c r="P154" i="1"/>
  <c r="Q154" i="1" s="1"/>
  <c r="P131" i="1"/>
  <c r="Q131" i="1" s="1"/>
  <c r="P104" i="1"/>
  <c r="Q104" i="1" s="1"/>
  <c r="P82" i="1"/>
  <c r="Q82" i="1" s="1"/>
  <c r="P56" i="1"/>
  <c r="Q56" i="1" s="1"/>
  <c r="P306" i="1"/>
  <c r="Q306" i="1" s="1"/>
  <c r="P361" i="1"/>
  <c r="Q361" i="1" s="1"/>
  <c r="P334" i="1"/>
  <c r="Q334" i="1" s="1"/>
  <c r="P308" i="1"/>
  <c r="Q308" i="1" s="1"/>
  <c r="P281" i="1"/>
  <c r="Q281" i="1" s="1"/>
  <c r="P258" i="1"/>
  <c r="Q258" i="1" s="1"/>
  <c r="P231" i="1"/>
  <c r="Q231" i="1" s="1"/>
  <c r="P204" i="1"/>
  <c r="Q204" i="1" s="1"/>
  <c r="P180" i="1"/>
  <c r="Q180" i="1" s="1"/>
  <c r="P153" i="1"/>
  <c r="Q153" i="1" s="1"/>
  <c r="P130" i="1"/>
  <c r="Q130" i="1" s="1"/>
  <c r="P103" i="1"/>
  <c r="Q103" i="1" s="1"/>
  <c r="P78" i="1"/>
  <c r="Q78" i="1" s="1"/>
  <c r="P55" i="1"/>
  <c r="Q55" i="1" s="1"/>
  <c r="P228" i="1"/>
  <c r="Q228" i="1" s="1"/>
  <c r="P360" i="1"/>
  <c r="Q360" i="1" s="1"/>
  <c r="P332" i="1"/>
  <c r="Q332" i="1" s="1"/>
  <c r="P307" i="1"/>
  <c r="Q307" i="1" s="1"/>
  <c r="P280" i="1"/>
  <c r="Q280" i="1" s="1"/>
  <c r="P254" i="1"/>
  <c r="Q254" i="1" s="1"/>
  <c r="P230" i="1"/>
  <c r="Q230" i="1" s="1"/>
  <c r="P202" i="1"/>
  <c r="Q202" i="1" s="1"/>
  <c r="P179" i="1"/>
  <c r="Q179" i="1" s="1"/>
  <c r="P152" i="1"/>
  <c r="Q152" i="1" s="1"/>
  <c r="P126" i="1"/>
  <c r="Q126" i="1" s="1"/>
  <c r="P102" i="1"/>
  <c r="Q102" i="1" s="1"/>
  <c r="P76" i="1"/>
  <c r="Q76" i="1" s="1"/>
  <c r="P54" i="1"/>
  <c r="Q54" i="1" s="1"/>
  <c r="P329" i="1"/>
  <c r="Q329" i="1" s="1"/>
  <c r="P53" i="1"/>
  <c r="Q53" i="1" s="1"/>
  <c r="W99" i="1"/>
  <c r="AE34" i="1"/>
  <c r="AF32" i="1"/>
  <c r="AB33" i="1"/>
  <c r="AD33" i="1"/>
  <c r="W97" i="1"/>
  <c r="AE35" i="1"/>
  <c r="AF33" i="1"/>
  <c r="W94" i="1"/>
  <c r="W74" i="1"/>
  <c r="W79" i="1"/>
  <c r="W80" i="1"/>
  <c r="W75" i="1"/>
  <c r="AD63" i="1"/>
  <c r="AB63" i="1"/>
  <c r="W83" i="1"/>
  <c r="F376" i="1"/>
  <c r="G376" i="1" s="1"/>
  <c r="F360" i="1"/>
  <c r="G360" i="1" s="1"/>
  <c r="F344" i="1"/>
  <c r="G344" i="1" s="1"/>
  <c r="F328" i="1"/>
  <c r="G328" i="1" s="1"/>
  <c r="F312" i="1"/>
  <c r="G312" i="1" s="1"/>
  <c r="F296" i="1"/>
  <c r="G296" i="1" s="1"/>
  <c r="F280" i="1"/>
  <c r="G280" i="1" s="1"/>
  <c r="F264" i="1"/>
  <c r="G264" i="1" s="1"/>
  <c r="F248" i="1"/>
  <c r="G248" i="1" s="1"/>
  <c r="F232" i="1"/>
  <c r="G232" i="1" s="1"/>
  <c r="F216" i="1"/>
  <c r="G216" i="1" s="1"/>
  <c r="F200" i="1"/>
  <c r="G200" i="1" s="1"/>
  <c r="F184" i="1"/>
  <c r="G184" i="1" s="1"/>
  <c r="F168" i="1"/>
  <c r="G168" i="1" s="1"/>
  <c r="F152" i="1"/>
  <c r="G152" i="1" s="1"/>
  <c r="F136" i="1"/>
  <c r="G136" i="1" s="1"/>
  <c r="F120" i="1"/>
  <c r="G120" i="1" s="1"/>
  <c r="F104" i="1"/>
  <c r="G104" i="1" s="1"/>
  <c r="F88" i="1"/>
  <c r="G88" i="1" s="1"/>
  <c r="F72" i="1"/>
  <c r="G72" i="1" s="1"/>
  <c r="F56" i="1"/>
  <c r="G56" i="1" s="1"/>
  <c r="F40" i="1"/>
  <c r="G40" i="1" s="1"/>
  <c r="F375" i="1"/>
  <c r="G375" i="1" s="1"/>
  <c r="F359" i="1"/>
  <c r="G359" i="1" s="1"/>
  <c r="F343" i="1"/>
  <c r="G343" i="1" s="1"/>
  <c r="F327" i="1"/>
  <c r="G327" i="1" s="1"/>
  <c r="F311" i="1"/>
  <c r="G311" i="1" s="1"/>
  <c r="F295" i="1"/>
  <c r="G295" i="1" s="1"/>
  <c r="F279" i="1"/>
  <c r="G279" i="1" s="1"/>
  <c r="F263" i="1"/>
  <c r="G263" i="1" s="1"/>
  <c r="F247" i="1"/>
  <c r="G247" i="1" s="1"/>
  <c r="F231" i="1"/>
  <c r="G231" i="1" s="1"/>
  <c r="F215" i="1"/>
  <c r="G215" i="1" s="1"/>
  <c r="F199" i="1"/>
  <c r="G199" i="1" s="1"/>
  <c r="F183" i="1"/>
  <c r="G183" i="1" s="1"/>
  <c r="F167" i="1"/>
  <c r="G167" i="1" s="1"/>
  <c r="F151" i="1"/>
  <c r="G151" i="1" s="1"/>
  <c r="F135" i="1"/>
  <c r="G135" i="1" s="1"/>
  <c r="F119" i="1"/>
  <c r="G119" i="1" s="1"/>
  <c r="F103" i="1"/>
  <c r="G103" i="1" s="1"/>
  <c r="F87" i="1"/>
  <c r="G87" i="1" s="1"/>
  <c r="F71" i="1"/>
  <c r="G71" i="1" s="1"/>
  <c r="F55" i="1"/>
  <c r="G55" i="1" s="1"/>
  <c r="F39" i="1"/>
  <c r="G39" i="1" s="1"/>
  <c r="F166" i="1"/>
  <c r="G166" i="1" s="1"/>
  <c r="F86" i="1"/>
  <c r="G86" i="1" s="1"/>
  <c r="F54" i="1"/>
  <c r="G54" i="1" s="1"/>
  <c r="F374" i="1"/>
  <c r="G374" i="1" s="1"/>
  <c r="F358" i="1"/>
  <c r="G358" i="1" s="1"/>
  <c r="F342" i="1"/>
  <c r="G342" i="1" s="1"/>
  <c r="F326" i="1"/>
  <c r="G326" i="1" s="1"/>
  <c r="F310" i="1"/>
  <c r="G310" i="1" s="1"/>
  <c r="F294" i="1"/>
  <c r="G294" i="1" s="1"/>
  <c r="F278" i="1"/>
  <c r="G278" i="1" s="1"/>
  <c r="F262" i="1"/>
  <c r="G262" i="1" s="1"/>
  <c r="F246" i="1"/>
  <c r="G246" i="1" s="1"/>
  <c r="F230" i="1"/>
  <c r="G230" i="1" s="1"/>
  <c r="F214" i="1"/>
  <c r="G214" i="1" s="1"/>
  <c r="F198" i="1"/>
  <c r="G198" i="1" s="1"/>
  <c r="F182" i="1"/>
  <c r="G182" i="1" s="1"/>
  <c r="F150" i="1"/>
  <c r="G150" i="1" s="1"/>
  <c r="F134" i="1"/>
  <c r="G134" i="1" s="1"/>
  <c r="F118" i="1"/>
  <c r="G118" i="1" s="1"/>
  <c r="F102" i="1"/>
  <c r="G102" i="1" s="1"/>
  <c r="F70" i="1"/>
  <c r="G70" i="1" s="1"/>
  <c r="F38" i="1"/>
  <c r="G38" i="1" s="1"/>
  <c r="F372" i="1"/>
  <c r="G372" i="1" s="1"/>
  <c r="F356" i="1"/>
  <c r="G356" i="1" s="1"/>
  <c r="F370" i="1"/>
  <c r="G370" i="1" s="1"/>
  <c r="F354" i="1"/>
  <c r="G354" i="1" s="1"/>
  <c r="F338" i="1"/>
  <c r="G338" i="1" s="1"/>
  <c r="F322" i="1"/>
  <c r="G322" i="1" s="1"/>
  <c r="F306" i="1"/>
  <c r="G306" i="1" s="1"/>
  <c r="F290" i="1"/>
  <c r="G290" i="1" s="1"/>
  <c r="F274" i="1"/>
  <c r="G274" i="1" s="1"/>
  <c r="F258" i="1"/>
  <c r="G258" i="1" s="1"/>
  <c r="F242" i="1"/>
  <c r="G242" i="1" s="1"/>
  <c r="F226" i="1"/>
  <c r="G226" i="1" s="1"/>
  <c r="F210" i="1"/>
  <c r="G210" i="1" s="1"/>
  <c r="F194" i="1"/>
  <c r="G194" i="1" s="1"/>
  <c r="F178" i="1"/>
  <c r="G178" i="1" s="1"/>
  <c r="F162" i="1"/>
  <c r="G162" i="1" s="1"/>
  <c r="F146" i="1"/>
  <c r="G146" i="1" s="1"/>
  <c r="F130" i="1"/>
  <c r="G130" i="1" s="1"/>
  <c r="F114" i="1"/>
  <c r="G114" i="1" s="1"/>
  <c r="F98" i="1"/>
  <c r="G98" i="1" s="1"/>
  <c r="F82" i="1"/>
  <c r="G82" i="1" s="1"/>
  <c r="F66" i="1"/>
  <c r="G66" i="1" s="1"/>
  <c r="F50" i="1"/>
  <c r="G50" i="1" s="1"/>
  <c r="F367" i="1"/>
  <c r="G367" i="1" s="1"/>
  <c r="F346" i="1"/>
  <c r="G346" i="1" s="1"/>
  <c r="F323" i="1"/>
  <c r="G323" i="1" s="1"/>
  <c r="F302" i="1"/>
  <c r="G302" i="1" s="1"/>
  <c r="F282" i="1"/>
  <c r="G282" i="1" s="1"/>
  <c r="F259" i="1"/>
  <c r="G259" i="1" s="1"/>
  <c r="F238" i="1"/>
  <c r="G238" i="1" s="1"/>
  <c r="F218" i="1"/>
  <c r="G218" i="1" s="1"/>
  <c r="F195" i="1"/>
  <c r="G195" i="1" s="1"/>
  <c r="F174" i="1"/>
  <c r="G174" i="1" s="1"/>
  <c r="F154" i="1"/>
  <c r="G154" i="1" s="1"/>
  <c r="F131" i="1"/>
  <c r="G131" i="1" s="1"/>
  <c r="F110" i="1"/>
  <c r="G110" i="1" s="1"/>
  <c r="F90" i="1"/>
  <c r="G90" i="1" s="1"/>
  <c r="F67" i="1"/>
  <c r="G67" i="1" s="1"/>
  <c r="F46" i="1"/>
  <c r="G46" i="1" s="1"/>
  <c r="F366" i="1"/>
  <c r="G366" i="1" s="1"/>
  <c r="F345" i="1"/>
  <c r="G345" i="1" s="1"/>
  <c r="F321" i="1"/>
  <c r="G321" i="1" s="1"/>
  <c r="F301" i="1"/>
  <c r="G301" i="1" s="1"/>
  <c r="F281" i="1"/>
  <c r="G281" i="1" s="1"/>
  <c r="F257" i="1"/>
  <c r="G257" i="1" s="1"/>
  <c r="F237" i="1"/>
  <c r="G237" i="1" s="1"/>
  <c r="F193" i="1"/>
  <c r="G193" i="1" s="1"/>
  <c r="F173" i="1"/>
  <c r="G173" i="1" s="1"/>
  <c r="F153" i="1"/>
  <c r="G153" i="1" s="1"/>
  <c r="F129" i="1"/>
  <c r="G129" i="1" s="1"/>
  <c r="F89" i="1"/>
  <c r="G89" i="1" s="1"/>
  <c r="F65" i="1"/>
  <c r="G65" i="1" s="1"/>
  <c r="H65" i="1" s="1"/>
  <c r="F156" i="1"/>
  <c r="G156" i="1" s="1"/>
  <c r="F347" i="1"/>
  <c r="G347" i="1" s="1"/>
  <c r="F283" i="1"/>
  <c r="G283" i="1" s="1"/>
  <c r="F196" i="1"/>
  <c r="G196" i="1" s="1"/>
  <c r="F155" i="1"/>
  <c r="G155" i="1" s="1"/>
  <c r="F68" i="1"/>
  <c r="G68" i="1" s="1"/>
  <c r="F217" i="1"/>
  <c r="G217" i="1" s="1"/>
  <c r="F109" i="1"/>
  <c r="G109" i="1" s="1"/>
  <c r="F45" i="1"/>
  <c r="G45" i="1" s="1"/>
  <c r="F219" i="1"/>
  <c r="G219" i="1" s="1"/>
  <c r="F365" i="1"/>
  <c r="G365" i="1" s="1"/>
  <c r="F341" i="1"/>
  <c r="G341" i="1" s="1"/>
  <c r="F320" i="1"/>
  <c r="G320" i="1" s="1"/>
  <c r="F300" i="1"/>
  <c r="G300" i="1" s="1"/>
  <c r="F277" i="1"/>
  <c r="G277" i="1" s="1"/>
  <c r="F256" i="1"/>
  <c r="G256" i="1" s="1"/>
  <c r="F236" i="1"/>
  <c r="G236" i="1" s="1"/>
  <c r="F213" i="1"/>
  <c r="G213" i="1" s="1"/>
  <c r="F192" i="1"/>
  <c r="G192" i="1" s="1"/>
  <c r="F172" i="1"/>
  <c r="G172" i="1" s="1"/>
  <c r="F149" i="1"/>
  <c r="G149" i="1" s="1"/>
  <c r="F128" i="1"/>
  <c r="G128" i="1" s="1"/>
  <c r="F108" i="1"/>
  <c r="G108" i="1" s="1"/>
  <c r="F85" i="1"/>
  <c r="G85" i="1" s="1"/>
  <c r="F64" i="1"/>
  <c r="G64" i="1" s="1"/>
  <c r="F44" i="1"/>
  <c r="G44" i="1" s="1"/>
  <c r="F240" i="1"/>
  <c r="G240" i="1" s="1"/>
  <c r="F69" i="1"/>
  <c r="G69" i="1" s="1"/>
  <c r="F385" i="1"/>
  <c r="G385" i="1" s="1"/>
  <c r="F364" i="1"/>
  <c r="G364" i="1" s="1"/>
  <c r="F340" i="1"/>
  <c r="G340" i="1" s="1"/>
  <c r="F319" i="1"/>
  <c r="G319" i="1" s="1"/>
  <c r="F299" i="1"/>
  <c r="G299" i="1" s="1"/>
  <c r="F276" i="1"/>
  <c r="G276" i="1" s="1"/>
  <c r="F255" i="1"/>
  <c r="G255" i="1" s="1"/>
  <c r="F235" i="1"/>
  <c r="G235" i="1" s="1"/>
  <c r="F212" i="1"/>
  <c r="G212" i="1" s="1"/>
  <c r="F191" i="1"/>
  <c r="G191" i="1" s="1"/>
  <c r="F171" i="1"/>
  <c r="G171" i="1" s="1"/>
  <c r="F148" i="1"/>
  <c r="G148" i="1" s="1"/>
  <c r="F127" i="1"/>
  <c r="G127" i="1" s="1"/>
  <c r="F107" i="1"/>
  <c r="G107" i="1" s="1"/>
  <c r="F84" i="1"/>
  <c r="G84" i="1" s="1"/>
  <c r="F63" i="1"/>
  <c r="G63" i="1" s="1"/>
  <c r="F43" i="1"/>
  <c r="G43" i="1" s="1"/>
  <c r="F384" i="1"/>
  <c r="G384" i="1" s="1"/>
  <c r="F363" i="1"/>
  <c r="G363" i="1" s="1"/>
  <c r="F339" i="1"/>
  <c r="G339" i="1" s="1"/>
  <c r="F318" i="1"/>
  <c r="G318" i="1" s="1"/>
  <c r="F298" i="1"/>
  <c r="G298" i="1" s="1"/>
  <c r="F275" i="1"/>
  <c r="G275" i="1" s="1"/>
  <c r="F254" i="1"/>
  <c r="G254" i="1" s="1"/>
  <c r="F234" i="1"/>
  <c r="G234" i="1" s="1"/>
  <c r="F211" i="1"/>
  <c r="G211" i="1" s="1"/>
  <c r="F190" i="1"/>
  <c r="G190" i="1" s="1"/>
  <c r="F170" i="1"/>
  <c r="G170" i="1" s="1"/>
  <c r="F147" i="1"/>
  <c r="G147" i="1" s="1"/>
  <c r="F126" i="1"/>
  <c r="G126" i="1" s="1"/>
  <c r="F106" i="1"/>
  <c r="G106" i="1" s="1"/>
  <c r="F83" i="1"/>
  <c r="G83" i="1" s="1"/>
  <c r="F62" i="1"/>
  <c r="G62" i="1" s="1"/>
  <c r="F42" i="1"/>
  <c r="G42" i="1" s="1"/>
  <c r="F132" i="1"/>
  <c r="G132" i="1" s="1"/>
  <c r="F383" i="1"/>
  <c r="G383" i="1" s="1"/>
  <c r="F362" i="1"/>
  <c r="G362" i="1" s="1"/>
  <c r="F337" i="1"/>
  <c r="G337" i="1" s="1"/>
  <c r="F317" i="1"/>
  <c r="G317" i="1" s="1"/>
  <c r="F297" i="1"/>
  <c r="G297" i="1" s="1"/>
  <c r="F273" i="1"/>
  <c r="G273" i="1" s="1"/>
  <c r="F253" i="1"/>
  <c r="G253" i="1" s="1"/>
  <c r="F233" i="1"/>
  <c r="G233" i="1" s="1"/>
  <c r="F209" i="1"/>
  <c r="G209" i="1" s="1"/>
  <c r="F189" i="1"/>
  <c r="G189" i="1" s="1"/>
  <c r="F169" i="1"/>
  <c r="G169" i="1" s="1"/>
  <c r="F145" i="1"/>
  <c r="G145" i="1" s="1"/>
  <c r="F125" i="1"/>
  <c r="G125" i="1" s="1"/>
  <c r="F105" i="1"/>
  <c r="G105" i="1" s="1"/>
  <c r="F81" i="1"/>
  <c r="G81" i="1" s="1"/>
  <c r="F61" i="1"/>
  <c r="G61" i="1" s="1"/>
  <c r="F41" i="1"/>
  <c r="G41" i="1" s="1"/>
  <c r="F304" i="1"/>
  <c r="G304" i="1" s="1"/>
  <c r="F368" i="1"/>
  <c r="G368" i="1" s="1"/>
  <c r="F239" i="1"/>
  <c r="G239" i="1" s="1"/>
  <c r="F111" i="1"/>
  <c r="G111" i="1" s="1"/>
  <c r="F382" i="1"/>
  <c r="G382" i="1" s="1"/>
  <c r="F361" i="1"/>
  <c r="G361" i="1" s="1"/>
  <c r="F336" i="1"/>
  <c r="G336" i="1" s="1"/>
  <c r="F316" i="1"/>
  <c r="G316" i="1" s="1"/>
  <c r="F293" i="1"/>
  <c r="G293" i="1" s="1"/>
  <c r="F272" i="1"/>
  <c r="G272" i="1" s="1"/>
  <c r="F252" i="1"/>
  <c r="G252" i="1" s="1"/>
  <c r="F229" i="1"/>
  <c r="G229" i="1" s="1"/>
  <c r="F208" i="1"/>
  <c r="G208" i="1" s="1"/>
  <c r="F188" i="1"/>
  <c r="G188" i="1" s="1"/>
  <c r="F165" i="1"/>
  <c r="G165" i="1" s="1"/>
  <c r="F144" i="1"/>
  <c r="G144" i="1" s="1"/>
  <c r="F124" i="1"/>
  <c r="G124" i="1" s="1"/>
  <c r="F101" i="1"/>
  <c r="G101" i="1" s="1"/>
  <c r="F80" i="1"/>
  <c r="G80" i="1" s="1"/>
  <c r="F60" i="1"/>
  <c r="G60" i="1" s="1"/>
  <c r="F284" i="1"/>
  <c r="G284" i="1" s="1"/>
  <c r="F260" i="1"/>
  <c r="G260" i="1" s="1"/>
  <c r="F47" i="1"/>
  <c r="G47" i="1" s="1"/>
  <c r="F381" i="1"/>
  <c r="G381" i="1" s="1"/>
  <c r="F357" i="1"/>
  <c r="G357" i="1" s="1"/>
  <c r="F335" i="1"/>
  <c r="G335" i="1" s="1"/>
  <c r="F315" i="1"/>
  <c r="G315" i="1" s="1"/>
  <c r="F292" i="1"/>
  <c r="G292" i="1" s="1"/>
  <c r="F271" i="1"/>
  <c r="G271" i="1" s="1"/>
  <c r="F251" i="1"/>
  <c r="G251" i="1" s="1"/>
  <c r="F228" i="1"/>
  <c r="G228" i="1" s="1"/>
  <c r="F207" i="1"/>
  <c r="G207" i="1" s="1"/>
  <c r="F187" i="1"/>
  <c r="G187" i="1" s="1"/>
  <c r="F164" i="1"/>
  <c r="G164" i="1" s="1"/>
  <c r="F143" i="1"/>
  <c r="G143" i="1" s="1"/>
  <c r="F123" i="1"/>
  <c r="G123" i="1" s="1"/>
  <c r="F100" i="1"/>
  <c r="G100" i="1" s="1"/>
  <c r="F79" i="1"/>
  <c r="G79" i="1" s="1"/>
  <c r="F59" i="1"/>
  <c r="G59" i="1" s="1"/>
  <c r="F37" i="1"/>
  <c r="G37" i="1" s="1"/>
  <c r="F369" i="1"/>
  <c r="G369" i="1" s="1"/>
  <c r="F176" i="1"/>
  <c r="G176" i="1" s="1"/>
  <c r="F303" i="1"/>
  <c r="G303" i="1" s="1"/>
  <c r="F380" i="1"/>
  <c r="G380" i="1" s="1"/>
  <c r="F355" i="1"/>
  <c r="G355" i="1" s="1"/>
  <c r="F334" i="1"/>
  <c r="G334" i="1" s="1"/>
  <c r="F314" i="1"/>
  <c r="G314" i="1" s="1"/>
  <c r="F291" i="1"/>
  <c r="G291" i="1" s="1"/>
  <c r="F270" i="1"/>
  <c r="G270" i="1" s="1"/>
  <c r="F250" i="1"/>
  <c r="G250" i="1" s="1"/>
  <c r="F227" i="1"/>
  <c r="G227" i="1" s="1"/>
  <c r="F206" i="1"/>
  <c r="G206" i="1" s="1"/>
  <c r="F186" i="1"/>
  <c r="G186" i="1" s="1"/>
  <c r="F163" i="1"/>
  <c r="G163" i="1" s="1"/>
  <c r="F142" i="1"/>
  <c r="G142" i="1" s="1"/>
  <c r="F122" i="1"/>
  <c r="G122" i="1" s="1"/>
  <c r="F99" i="1"/>
  <c r="G99" i="1" s="1"/>
  <c r="F78" i="1"/>
  <c r="G78" i="1" s="1"/>
  <c r="F58" i="1"/>
  <c r="G58" i="1" s="1"/>
  <c r="F325" i="1"/>
  <c r="G325" i="1" s="1"/>
  <c r="F112" i="1"/>
  <c r="G112" i="1" s="1"/>
  <c r="F91" i="1"/>
  <c r="G91" i="1" s="1"/>
  <c r="F379" i="1"/>
  <c r="G379" i="1" s="1"/>
  <c r="F353" i="1"/>
  <c r="G353" i="1" s="1"/>
  <c r="F333" i="1"/>
  <c r="G333" i="1" s="1"/>
  <c r="F313" i="1"/>
  <c r="G313" i="1" s="1"/>
  <c r="F289" i="1"/>
  <c r="G289" i="1" s="1"/>
  <c r="F269" i="1"/>
  <c r="G269" i="1" s="1"/>
  <c r="F249" i="1"/>
  <c r="G249" i="1" s="1"/>
  <c r="F225" i="1"/>
  <c r="G225" i="1" s="1"/>
  <c r="F205" i="1"/>
  <c r="G205" i="1" s="1"/>
  <c r="F185" i="1"/>
  <c r="G185" i="1" s="1"/>
  <c r="F161" i="1"/>
  <c r="G161" i="1" s="1"/>
  <c r="F141" i="1"/>
  <c r="G141" i="1" s="1"/>
  <c r="F121" i="1"/>
  <c r="G121" i="1" s="1"/>
  <c r="F97" i="1"/>
  <c r="G97" i="1" s="1"/>
  <c r="F77" i="1"/>
  <c r="G77" i="1" s="1"/>
  <c r="F57" i="1"/>
  <c r="G57" i="1" s="1"/>
  <c r="F197" i="1"/>
  <c r="G197" i="1" s="1"/>
  <c r="F378" i="1"/>
  <c r="G378" i="1" s="1"/>
  <c r="F352" i="1"/>
  <c r="G352" i="1" s="1"/>
  <c r="F332" i="1"/>
  <c r="G332" i="1" s="1"/>
  <c r="F309" i="1"/>
  <c r="G309" i="1" s="1"/>
  <c r="F288" i="1"/>
  <c r="G288" i="1" s="1"/>
  <c r="F268" i="1"/>
  <c r="G268" i="1" s="1"/>
  <c r="F245" i="1"/>
  <c r="G245" i="1" s="1"/>
  <c r="F224" i="1"/>
  <c r="G224" i="1" s="1"/>
  <c r="F204" i="1"/>
  <c r="G204" i="1" s="1"/>
  <c r="F181" i="1"/>
  <c r="G181" i="1" s="1"/>
  <c r="F160" i="1"/>
  <c r="G160" i="1" s="1"/>
  <c r="F140" i="1"/>
  <c r="G140" i="1" s="1"/>
  <c r="F117" i="1"/>
  <c r="G117" i="1" s="1"/>
  <c r="F96" i="1"/>
  <c r="G96" i="1" s="1"/>
  <c r="F76" i="1"/>
  <c r="G76" i="1" s="1"/>
  <c r="F53" i="1"/>
  <c r="G53" i="1" s="1"/>
  <c r="F220" i="1"/>
  <c r="G220" i="1" s="1"/>
  <c r="F48" i="1"/>
  <c r="G48" i="1" s="1"/>
  <c r="F324" i="1"/>
  <c r="G324" i="1" s="1"/>
  <c r="F175" i="1"/>
  <c r="G175" i="1" s="1"/>
  <c r="F377" i="1"/>
  <c r="G377" i="1" s="1"/>
  <c r="F351" i="1"/>
  <c r="G351" i="1" s="1"/>
  <c r="F331" i="1"/>
  <c r="G331" i="1" s="1"/>
  <c r="F308" i="1"/>
  <c r="G308" i="1" s="1"/>
  <c r="F287" i="1"/>
  <c r="G287" i="1" s="1"/>
  <c r="F267" i="1"/>
  <c r="G267" i="1" s="1"/>
  <c r="F244" i="1"/>
  <c r="G244" i="1" s="1"/>
  <c r="F223" i="1"/>
  <c r="G223" i="1" s="1"/>
  <c r="F203" i="1"/>
  <c r="G203" i="1" s="1"/>
  <c r="F180" i="1"/>
  <c r="G180" i="1" s="1"/>
  <c r="F159" i="1"/>
  <c r="G159" i="1" s="1"/>
  <c r="F139" i="1"/>
  <c r="G139" i="1" s="1"/>
  <c r="F116" i="1"/>
  <c r="G116" i="1" s="1"/>
  <c r="F95" i="1"/>
  <c r="G95" i="1" s="1"/>
  <c r="F75" i="1"/>
  <c r="G75" i="1" s="1"/>
  <c r="F52" i="1"/>
  <c r="G52" i="1" s="1"/>
  <c r="F261" i="1"/>
  <c r="G261" i="1" s="1"/>
  <c r="F373" i="1"/>
  <c r="G373" i="1" s="1"/>
  <c r="F350" i="1"/>
  <c r="G350" i="1" s="1"/>
  <c r="F330" i="1"/>
  <c r="G330" i="1" s="1"/>
  <c r="F307" i="1"/>
  <c r="G307" i="1" s="1"/>
  <c r="F286" i="1"/>
  <c r="G286" i="1" s="1"/>
  <c r="F266" i="1"/>
  <c r="G266" i="1" s="1"/>
  <c r="F243" i="1"/>
  <c r="G243" i="1" s="1"/>
  <c r="F222" i="1"/>
  <c r="G222" i="1" s="1"/>
  <c r="F202" i="1"/>
  <c r="G202" i="1" s="1"/>
  <c r="F179" i="1"/>
  <c r="G179" i="1" s="1"/>
  <c r="F158" i="1"/>
  <c r="G158" i="1" s="1"/>
  <c r="F138" i="1"/>
  <c r="G138" i="1" s="1"/>
  <c r="F115" i="1"/>
  <c r="G115" i="1" s="1"/>
  <c r="F94" i="1"/>
  <c r="G94" i="1" s="1"/>
  <c r="F74" i="1"/>
  <c r="G74" i="1" s="1"/>
  <c r="F51" i="1"/>
  <c r="G51" i="1" s="1"/>
  <c r="F348" i="1"/>
  <c r="G348" i="1" s="1"/>
  <c r="F92" i="1"/>
  <c r="G92" i="1" s="1"/>
  <c r="F371" i="1"/>
  <c r="G371" i="1" s="1"/>
  <c r="F349" i="1"/>
  <c r="G349" i="1" s="1"/>
  <c r="F329" i="1"/>
  <c r="G329" i="1" s="1"/>
  <c r="F305" i="1"/>
  <c r="G305" i="1" s="1"/>
  <c r="F285" i="1"/>
  <c r="G285" i="1" s="1"/>
  <c r="F265" i="1"/>
  <c r="G265" i="1" s="1"/>
  <c r="F241" i="1"/>
  <c r="G241" i="1" s="1"/>
  <c r="F221" i="1"/>
  <c r="G221" i="1" s="1"/>
  <c r="F201" i="1"/>
  <c r="G201" i="1" s="1"/>
  <c r="F177" i="1"/>
  <c r="G177" i="1" s="1"/>
  <c r="F157" i="1"/>
  <c r="G157" i="1" s="1"/>
  <c r="F137" i="1"/>
  <c r="G137" i="1" s="1"/>
  <c r="F113" i="1"/>
  <c r="G113" i="1" s="1"/>
  <c r="F93" i="1"/>
  <c r="G93" i="1" s="1"/>
  <c r="F73" i="1"/>
  <c r="G73" i="1" s="1"/>
  <c r="F49" i="1"/>
  <c r="G49" i="1" s="1"/>
  <c r="F133" i="1"/>
  <c r="G133" i="1" s="1"/>
  <c r="AD47" i="1"/>
  <c r="AB47" i="1"/>
  <c r="AB48" i="1"/>
  <c r="W93" i="1"/>
  <c r="W88" i="1"/>
  <c r="AD44" i="1"/>
  <c r="AB44" i="1"/>
  <c r="W90" i="1"/>
  <c r="W72" i="1"/>
  <c r="AD55" i="1"/>
  <c r="AB55" i="1"/>
  <c r="W96" i="1"/>
  <c r="AB45" i="1"/>
  <c r="AB34" i="1"/>
  <c r="AG53" i="1"/>
  <c r="AH53" i="1" s="1"/>
  <c r="W92" i="1"/>
  <c r="W84" i="1"/>
  <c r="W98" i="1"/>
  <c r="W91" i="1"/>
  <c r="L67" i="1" a="1"/>
  <c r="L67" i="1" s="1"/>
  <c r="T66" i="1"/>
  <c r="AG53" i="8" l="1"/>
  <c r="AH53" i="8" s="1"/>
  <c r="AE36" i="6"/>
  <c r="AE35" i="11"/>
  <c r="AF33" i="11"/>
  <c r="AG54" i="11" s="1"/>
  <c r="AH54" i="11" s="1"/>
  <c r="L68" i="11" a="1"/>
  <c r="L68" i="11" s="1"/>
  <c r="T67" i="11"/>
  <c r="V149" i="11"/>
  <c r="S65" i="11"/>
  <c r="H66" i="11"/>
  <c r="AE38" i="11"/>
  <c r="AF36" i="11"/>
  <c r="U65" i="11"/>
  <c r="X65" i="11" s="1"/>
  <c r="Y65" i="11" s="1"/>
  <c r="R66" i="11"/>
  <c r="AG57" i="11"/>
  <c r="R66" i="10"/>
  <c r="U65" i="10"/>
  <c r="X65" i="10" s="1"/>
  <c r="Y65" i="10" s="1"/>
  <c r="AF35" i="10"/>
  <c r="AG56" i="10" s="1"/>
  <c r="AH56" i="10" s="1"/>
  <c r="AE37" i="10"/>
  <c r="AF36" i="10"/>
  <c r="AE38" i="10"/>
  <c r="L67" i="10" a="1"/>
  <c r="L67" i="10" s="1"/>
  <c r="T66" i="10"/>
  <c r="V149" i="10"/>
  <c r="S65" i="10"/>
  <c r="H66" i="10"/>
  <c r="AF36" i="9"/>
  <c r="AE38" i="9"/>
  <c r="R66" i="9"/>
  <c r="U65" i="9"/>
  <c r="X65" i="9" s="1"/>
  <c r="Y65" i="9" s="1"/>
  <c r="V149" i="9"/>
  <c r="H66" i="9"/>
  <c r="S65" i="9"/>
  <c r="T66" i="9"/>
  <c r="L67" i="9" a="1"/>
  <c r="L67" i="9" s="1"/>
  <c r="AF35" i="9"/>
  <c r="AG56" i="9" s="1"/>
  <c r="AH56" i="9" s="1"/>
  <c r="AE37" i="9"/>
  <c r="AE36" i="8"/>
  <c r="AF34" i="8"/>
  <c r="AG55" i="8" s="1"/>
  <c r="AH55" i="8" s="1"/>
  <c r="AF33" i="8"/>
  <c r="AG54" i="8" s="1"/>
  <c r="AH54" i="8" s="1"/>
  <c r="AE35" i="8"/>
  <c r="U65" i="8"/>
  <c r="X65" i="8" s="1"/>
  <c r="Y65" i="8" s="1"/>
  <c r="R66" i="8"/>
  <c r="V149" i="8"/>
  <c r="H66" i="8"/>
  <c r="S65" i="8"/>
  <c r="L68" i="8" a="1"/>
  <c r="L68" i="8" s="1"/>
  <c r="T67" i="8"/>
  <c r="L67" i="7" a="1"/>
  <c r="L67" i="7" s="1"/>
  <c r="T66" i="7"/>
  <c r="AE39" i="7"/>
  <c r="AF37" i="7"/>
  <c r="AG58" i="7" s="1"/>
  <c r="AH58" i="7" s="1"/>
  <c r="V149" i="7"/>
  <c r="H66" i="7"/>
  <c r="S65" i="7"/>
  <c r="U65" i="7"/>
  <c r="X65" i="7" s="1"/>
  <c r="Y65" i="7" s="1"/>
  <c r="R66" i="7"/>
  <c r="AF36" i="7"/>
  <c r="AE38" i="7"/>
  <c r="AE37" i="6"/>
  <c r="AF35" i="6"/>
  <c r="AG56" i="6" s="1"/>
  <c r="AH56" i="6" s="1"/>
  <c r="T67" i="6"/>
  <c r="L68" i="6" a="1"/>
  <c r="L68" i="6" s="1"/>
  <c r="V149" i="6"/>
  <c r="H66" i="6"/>
  <c r="S65" i="6"/>
  <c r="R66" i="6"/>
  <c r="U65" i="6"/>
  <c r="X65" i="6" s="1"/>
  <c r="Y65" i="6" s="1"/>
  <c r="U65" i="5"/>
  <c r="X65" i="5" s="1"/>
  <c r="Y65" i="5" s="1"/>
  <c r="R66" i="5"/>
  <c r="AF35" i="5"/>
  <c r="AG56" i="5" s="1"/>
  <c r="AH56" i="5" s="1"/>
  <c r="AE37" i="5"/>
  <c r="AF36" i="5"/>
  <c r="AE38" i="5"/>
  <c r="L68" i="5" a="1"/>
  <c r="L68" i="5" s="1"/>
  <c r="T67" i="5"/>
  <c r="V149" i="5"/>
  <c r="H66" i="5"/>
  <c r="S65" i="5"/>
  <c r="AF33" i="4"/>
  <c r="AG54" i="4" s="1"/>
  <c r="AH54" i="4" s="1"/>
  <c r="AE35" i="4"/>
  <c r="AE38" i="4"/>
  <c r="AF36" i="4"/>
  <c r="U65" i="4"/>
  <c r="X65" i="4" s="1"/>
  <c r="Y65" i="4" s="1"/>
  <c r="R66" i="4"/>
  <c r="L68" i="4" a="1"/>
  <c r="L68" i="4" s="1"/>
  <c r="T67" i="4"/>
  <c r="V149" i="4"/>
  <c r="H66" i="4"/>
  <c r="S65" i="4"/>
  <c r="AG55" i="4"/>
  <c r="AH55" i="4" s="1"/>
  <c r="AH52" i="1"/>
  <c r="V149" i="1"/>
  <c r="H66" i="1"/>
  <c r="S65" i="1"/>
  <c r="L68" i="1" a="1"/>
  <c r="L68" i="1" s="1"/>
  <c r="T67" i="1"/>
  <c r="AE37" i="1"/>
  <c r="AF35" i="1"/>
  <c r="AG56" i="1" s="1"/>
  <c r="AH56" i="1" s="1"/>
  <c r="AG54" i="1"/>
  <c r="AH54" i="1" s="1"/>
  <c r="U65" i="1"/>
  <c r="X65" i="1" s="1"/>
  <c r="Y65" i="1" s="1"/>
  <c r="R66" i="1"/>
  <c r="AF34" i="1"/>
  <c r="AG55" i="1" s="1"/>
  <c r="AH55" i="1" s="1"/>
  <c r="AE36" i="1"/>
  <c r="AF36" i="6" l="1"/>
  <c r="AG57" i="6" s="1"/>
  <c r="AE38" i="6"/>
  <c r="AH57" i="11"/>
  <c r="AG57" i="7"/>
  <c r="AG57" i="4"/>
  <c r="AG57" i="10"/>
  <c r="AH57" i="6"/>
  <c r="AG57" i="5"/>
  <c r="AG57" i="9"/>
  <c r="U66" i="11"/>
  <c r="X66" i="11" s="1"/>
  <c r="Y66" i="11" s="1"/>
  <c r="R67" i="11"/>
  <c r="AE40" i="11"/>
  <c r="AF38" i="11"/>
  <c r="AG59" i="11" s="1"/>
  <c r="AH59" i="11" s="1"/>
  <c r="L69" i="11" a="1"/>
  <c r="L69" i="11" s="1"/>
  <c r="T68" i="11"/>
  <c r="Z65" i="11"/>
  <c r="AF35" i="11"/>
  <c r="AG56" i="11" s="1"/>
  <c r="AH56" i="11" s="1"/>
  <c r="AE37" i="11"/>
  <c r="V150" i="11"/>
  <c r="H67" i="11"/>
  <c r="S66" i="11"/>
  <c r="W149" i="11"/>
  <c r="AF38" i="10"/>
  <c r="AG59" i="10" s="1"/>
  <c r="AH59" i="10" s="1"/>
  <c r="AE40" i="10"/>
  <c r="L68" i="10" a="1"/>
  <c r="L68" i="10" s="1"/>
  <c r="T67" i="10"/>
  <c r="V150" i="10"/>
  <c r="S66" i="10"/>
  <c r="H67" i="10"/>
  <c r="Z65" i="10"/>
  <c r="W149" i="10"/>
  <c r="AE39" i="10"/>
  <c r="AF37" i="10"/>
  <c r="AG58" i="10" s="1"/>
  <c r="AH58" i="10" s="1"/>
  <c r="R67" i="10"/>
  <c r="U66" i="10"/>
  <c r="X66" i="10" s="1"/>
  <c r="Y66" i="10" s="1"/>
  <c r="Z65" i="9"/>
  <c r="T67" i="9"/>
  <c r="L68" i="9" a="1"/>
  <c r="L68" i="9" s="1"/>
  <c r="R67" i="9"/>
  <c r="U66" i="9"/>
  <c r="X66" i="9" s="1"/>
  <c r="Y66" i="9" s="1"/>
  <c r="V150" i="9"/>
  <c r="H67" i="9"/>
  <c r="S66" i="9"/>
  <c r="AE39" i="9"/>
  <c r="AF37" i="9"/>
  <c r="AG58" i="9" s="1"/>
  <c r="AH58" i="9" s="1"/>
  <c r="W149" i="9"/>
  <c r="AE40" i="9"/>
  <c r="AF38" i="9"/>
  <c r="AG59" i="9" s="1"/>
  <c r="AH59" i="9" s="1"/>
  <c r="R67" i="8"/>
  <c r="U66" i="8"/>
  <c r="X66" i="8" s="1"/>
  <c r="Y66" i="8" s="1"/>
  <c r="W149" i="8"/>
  <c r="Z65" i="8"/>
  <c r="AF36" i="8"/>
  <c r="AE38" i="8"/>
  <c r="T68" i="8"/>
  <c r="L69" i="8" a="1"/>
  <c r="L69" i="8" s="1"/>
  <c r="AE37" i="8"/>
  <c r="AF35" i="8"/>
  <c r="AG56" i="8" s="1"/>
  <c r="AH56" i="8" s="1"/>
  <c r="V150" i="8"/>
  <c r="H67" i="8"/>
  <c r="S66" i="8"/>
  <c r="R67" i="7"/>
  <c r="U66" i="7"/>
  <c r="X66" i="7" s="1"/>
  <c r="Y66" i="7" s="1"/>
  <c r="AE41" i="7"/>
  <c r="AF39" i="7"/>
  <c r="AG60" i="7" s="1"/>
  <c r="AH60" i="7" s="1"/>
  <c r="AF38" i="7"/>
  <c r="AG59" i="7" s="1"/>
  <c r="AH59" i="7" s="1"/>
  <c r="AE40" i="7"/>
  <c r="V150" i="7"/>
  <c r="H67" i="7"/>
  <c r="S66" i="7"/>
  <c r="Z65" i="7"/>
  <c r="W149" i="7"/>
  <c r="T67" i="7"/>
  <c r="L68" i="7" a="1"/>
  <c r="L68" i="7" s="1"/>
  <c r="V150" i="6"/>
  <c r="S66" i="6"/>
  <c r="H67" i="6"/>
  <c r="W149" i="6"/>
  <c r="L69" i="6" a="1"/>
  <c r="L69" i="6" s="1"/>
  <c r="T68" i="6"/>
  <c r="AE39" i="6"/>
  <c r="AF37" i="6"/>
  <c r="U66" i="6"/>
  <c r="X66" i="6" s="1"/>
  <c r="Y66" i="6" s="1"/>
  <c r="R67" i="6"/>
  <c r="Z65" i="6"/>
  <c r="V150" i="5"/>
  <c r="H67" i="5"/>
  <c r="S66" i="5"/>
  <c r="AF38" i="5"/>
  <c r="AG59" i="5" s="1"/>
  <c r="AH59" i="5" s="1"/>
  <c r="AE40" i="5"/>
  <c r="L69" i="5" a="1"/>
  <c r="L69" i="5" s="1"/>
  <c r="T68" i="5"/>
  <c r="AF37" i="5"/>
  <c r="AG58" i="5" s="1"/>
  <c r="AH58" i="5" s="1"/>
  <c r="AE39" i="5"/>
  <c r="R67" i="5"/>
  <c r="U66" i="5"/>
  <c r="X66" i="5" s="1"/>
  <c r="Y66" i="5" s="1"/>
  <c r="W149" i="5"/>
  <c r="Z65" i="5"/>
  <c r="V150" i="4"/>
  <c r="H67" i="4"/>
  <c r="S66" i="4"/>
  <c r="W149" i="4"/>
  <c r="U66" i="4"/>
  <c r="X66" i="4" s="1"/>
  <c r="Y66" i="4" s="1"/>
  <c r="R67" i="4"/>
  <c r="AE40" i="4"/>
  <c r="AF38" i="4"/>
  <c r="AG59" i="4" s="1"/>
  <c r="AH59" i="4" s="1"/>
  <c r="Z65" i="4"/>
  <c r="AE37" i="4"/>
  <c r="AF35" i="4"/>
  <c r="AG56" i="4" s="1"/>
  <c r="AH56" i="4" s="1"/>
  <c r="L69" i="4" a="1"/>
  <c r="L69" i="4" s="1"/>
  <c r="T68" i="4"/>
  <c r="AE38" i="1"/>
  <c r="AF36" i="1"/>
  <c r="AG57" i="1" s="1"/>
  <c r="AH57" i="1" s="1"/>
  <c r="L69" i="1" a="1"/>
  <c r="L69" i="1" s="1"/>
  <c r="T68" i="1"/>
  <c r="U66" i="1"/>
  <c r="X66" i="1" s="1"/>
  <c r="R67" i="1"/>
  <c r="AF37" i="1"/>
  <c r="AG58" i="1" s="1"/>
  <c r="AH58" i="1" s="1"/>
  <c r="AE39" i="1"/>
  <c r="W149" i="1"/>
  <c r="Y66" i="1"/>
  <c r="Z65" i="1"/>
  <c r="V150" i="1"/>
  <c r="H67" i="1"/>
  <c r="S66" i="1"/>
  <c r="AE40" i="6" l="1"/>
  <c r="AF38" i="6"/>
  <c r="AG59" i="6" s="1"/>
  <c r="AH59" i="6" s="1"/>
  <c r="AH57" i="9"/>
  <c r="AG58" i="6"/>
  <c r="AG57" i="8"/>
  <c r="AH57" i="5"/>
  <c r="AH57" i="10"/>
  <c r="AH57" i="4"/>
  <c r="AH57" i="7"/>
  <c r="AE39" i="11"/>
  <c r="AF37" i="11"/>
  <c r="L70" i="11" a="1"/>
  <c r="L70" i="11" s="1"/>
  <c r="T69" i="11"/>
  <c r="W150" i="11"/>
  <c r="V151" i="11"/>
  <c r="H68" i="11"/>
  <c r="S67" i="11"/>
  <c r="Z66" i="11"/>
  <c r="AE42" i="11"/>
  <c r="AF40" i="11"/>
  <c r="AG61" i="11" s="1"/>
  <c r="AH61" i="11" s="1"/>
  <c r="U67" i="11"/>
  <c r="X67" i="11" s="1"/>
  <c r="Y67" i="11" s="1"/>
  <c r="R68" i="11"/>
  <c r="AC64" i="11"/>
  <c r="AA65" i="11"/>
  <c r="Z66" i="10"/>
  <c r="AF39" i="10"/>
  <c r="AG60" i="10" s="1"/>
  <c r="AH60" i="10" s="1"/>
  <c r="AE41" i="10"/>
  <c r="V151" i="10"/>
  <c r="S67" i="10"/>
  <c r="H68" i="10"/>
  <c r="T68" i="10"/>
  <c r="L69" i="10" a="1"/>
  <c r="L69" i="10" s="1"/>
  <c r="R68" i="10"/>
  <c r="U67" i="10"/>
  <c r="X67" i="10" s="1"/>
  <c r="Y67" i="10" s="1"/>
  <c r="AC64" i="10"/>
  <c r="AA65" i="10"/>
  <c r="AF40" i="10"/>
  <c r="AG61" i="10" s="1"/>
  <c r="AH61" i="10" s="1"/>
  <c r="AE42" i="10"/>
  <c r="W150" i="10"/>
  <c r="Z66" i="9"/>
  <c r="AE41" i="9"/>
  <c r="AF39" i="9"/>
  <c r="W150" i="9"/>
  <c r="R68" i="9"/>
  <c r="U67" i="9"/>
  <c r="X67" i="9" s="1"/>
  <c r="Y67" i="9" s="1"/>
  <c r="AE42" i="9"/>
  <c r="AF40" i="9"/>
  <c r="AG61" i="9" s="1"/>
  <c r="AH61" i="9" s="1"/>
  <c r="V151" i="9"/>
  <c r="S67" i="9"/>
  <c r="H68" i="9"/>
  <c r="AC64" i="9"/>
  <c r="AA65" i="9"/>
  <c r="T68" i="9"/>
  <c r="L69" i="9" a="1"/>
  <c r="L69" i="9" s="1"/>
  <c r="T69" i="8"/>
  <c r="L70" i="8" a="1"/>
  <c r="L70" i="8" s="1"/>
  <c r="V151" i="8"/>
  <c r="S67" i="8"/>
  <c r="H68" i="8"/>
  <c r="AF38" i="8"/>
  <c r="AG59" i="8" s="1"/>
  <c r="AH59" i="8" s="1"/>
  <c r="AE40" i="8"/>
  <c r="W150" i="8"/>
  <c r="AE39" i="8"/>
  <c r="AF37" i="8"/>
  <c r="AG58" i="8" s="1"/>
  <c r="AH58" i="8" s="1"/>
  <c r="Z66" i="8"/>
  <c r="AC64" i="8"/>
  <c r="AA65" i="8"/>
  <c r="R68" i="8"/>
  <c r="U67" i="8"/>
  <c r="X67" i="8" s="1"/>
  <c r="Y67" i="8" s="1"/>
  <c r="AC64" i="7"/>
  <c r="AA65" i="7"/>
  <c r="L69" i="7" a="1"/>
  <c r="L69" i="7" s="1"/>
  <c r="T68" i="7"/>
  <c r="W150" i="7"/>
  <c r="V151" i="7"/>
  <c r="H68" i="7"/>
  <c r="S67" i="7"/>
  <c r="AF40" i="7"/>
  <c r="AG61" i="7" s="1"/>
  <c r="AH61" i="7" s="1"/>
  <c r="AE42" i="7"/>
  <c r="Z66" i="7"/>
  <c r="AE43" i="7"/>
  <c r="AF41" i="7"/>
  <c r="AG62" i="7" s="1"/>
  <c r="AH62" i="7" s="1"/>
  <c r="U67" i="7"/>
  <c r="X67" i="7" s="1"/>
  <c r="Y67" i="7" s="1"/>
  <c r="R68" i="7"/>
  <c r="AC64" i="6"/>
  <c r="AA65" i="6"/>
  <c r="U67" i="6"/>
  <c r="X67" i="6" s="1"/>
  <c r="Y67" i="6" s="1"/>
  <c r="R68" i="6"/>
  <c r="Z66" i="6"/>
  <c r="AF39" i="6"/>
  <c r="AG60" i="6" s="1"/>
  <c r="AH60" i="6" s="1"/>
  <c r="AE41" i="6"/>
  <c r="T69" i="6"/>
  <c r="L70" i="6" a="1"/>
  <c r="L70" i="6" s="1"/>
  <c r="V151" i="6"/>
  <c r="S67" i="6"/>
  <c r="H68" i="6"/>
  <c r="W150" i="6"/>
  <c r="AE42" i="5"/>
  <c r="AF40" i="5"/>
  <c r="AG61" i="5" s="1"/>
  <c r="AH61" i="5" s="1"/>
  <c r="AA65" i="5"/>
  <c r="AC64" i="5"/>
  <c r="U67" i="5"/>
  <c r="X67" i="5" s="1"/>
  <c r="Y67" i="5" s="1"/>
  <c r="R68" i="5"/>
  <c r="Z66" i="5"/>
  <c r="AF39" i="5"/>
  <c r="AG60" i="5" s="1"/>
  <c r="AH60" i="5" s="1"/>
  <c r="AE41" i="5"/>
  <c r="V151" i="5"/>
  <c r="H68" i="5"/>
  <c r="S67" i="5"/>
  <c r="T69" i="5"/>
  <c r="L70" i="5" a="1"/>
  <c r="L70" i="5" s="1"/>
  <c r="W150" i="5"/>
  <c r="AF37" i="4"/>
  <c r="AE39" i="4"/>
  <c r="AF40" i="4"/>
  <c r="AG61" i="4" s="1"/>
  <c r="AH61" i="4" s="1"/>
  <c r="AE42" i="4"/>
  <c r="T69" i="4"/>
  <c r="L70" i="4" a="1"/>
  <c r="L70" i="4" s="1"/>
  <c r="AA65" i="4"/>
  <c r="AC64" i="4"/>
  <c r="R68" i="4"/>
  <c r="U67" i="4"/>
  <c r="X67" i="4" s="1"/>
  <c r="Y67" i="4" s="1"/>
  <c r="Z66" i="4"/>
  <c r="V151" i="4"/>
  <c r="H68" i="4"/>
  <c r="S67" i="4"/>
  <c r="W150" i="4"/>
  <c r="W150" i="1"/>
  <c r="Z66" i="1"/>
  <c r="AF39" i="1"/>
  <c r="AG60" i="1" s="1"/>
  <c r="AH60" i="1" s="1"/>
  <c r="AE41" i="1"/>
  <c r="AC64" i="1"/>
  <c r="AA65" i="1"/>
  <c r="R68" i="1"/>
  <c r="U67" i="1"/>
  <c r="X67" i="1" s="1"/>
  <c r="Y67" i="1" s="1"/>
  <c r="L70" i="1" a="1"/>
  <c r="L70" i="1" s="1"/>
  <c r="T69" i="1"/>
  <c r="V151" i="1"/>
  <c r="H68" i="1"/>
  <c r="S67" i="1"/>
  <c r="AF38" i="1"/>
  <c r="AG59" i="1" s="1"/>
  <c r="AH59" i="1" s="1"/>
  <c r="AE40" i="1"/>
  <c r="AF40" i="6" l="1"/>
  <c r="AG61" i="6" s="1"/>
  <c r="AH61" i="6" s="1"/>
  <c r="AE42" i="6"/>
  <c r="AG58" i="4"/>
  <c r="AH57" i="8"/>
  <c r="AH58" i="6"/>
  <c r="AG58" i="11"/>
  <c r="AG60" i="9"/>
  <c r="Z67" i="11"/>
  <c r="AF42" i="11"/>
  <c r="AG63" i="11" s="1"/>
  <c r="AH63" i="11" s="1"/>
  <c r="AE44" i="11"/>
  <c r="V152" i="11"/>
  <c r="H69" i="11"/>
  <c r="S68" i="11"/>
  <c r="W151" i="11"/>
  <c r="AA66" i="11"/>
  <c r="AC65" i="11"/>
  <c r="L71" i="11" a="1"/>
  <c r="L71" i="11" s="1"/>
  <c r="T70" i="11"/>
  <c r="U68" i="11"/>
  <c r="X68" i="11" s="1"/>
  <c r="Y68" i="11" s="1"/>
  <c r="R69" i="11"/>
  <c r="AB65" i="11"/>
  <c r="AD65" i="11"/>
  <c r="AF39" i="11"/>
  <c r="AG60" i="11" s="1"/>
  <c r="AH60" i="11" s="1"/>
  <c r="AE41" i="11"/>
  <c r="Z67" i="10"/>
  <c r="AD65" i="10"/>
  <c r="AB65" i="10"/>
  <c r="W151" i="10"/>
  <c r="U68" i="10"/>
  <c r="X68" i="10" s="1"/>
  <c r="Y68" i="10" s="1"/>
  <c r="R69" i="10"/>
  <c r="AF41" i="10"/>
  <c r="AG62" i="10" s="1"/>
  <c r="AH62" i="10" s="1"/>
  <c r="AE43" i="10"/>
  <c r="AF42" i="10"/>
  <c r="AG63" i="10" s="1"/>
  <c r="AH63" i="10" s="1"/>
  <c r="AE44" i="10"/>
  <c r="V152" i="10"/>
  <c r="H69" i="10"/>
  <c r="S68" i="10"/>
  <c r="T69" i="10"/>
  <c r="L70" i="10" a="1"/>
  <c r="L70" i="10" s="1"/>
  <c r="AA66" i="10"/>
  <c r="AC65" i="10"/>
  <c r="Z67" i="9"/>
  <c r="U68" i="9"/>
  <c r="X68" i="9" s="1"/>
  <c r="Y68" i="9" s="1"/>
  <c r="R69" i="9"/>
  <c r="W151" i="9"/>
  <c r="AF42" i="9"/>
  <c r="AG63" i="9" s="1"/>
  <c r="AH63" i="9" s="1"/>
  <c r="AE44" i="9"/>
  <c r="AD65" i="9"/>
  <c r="AB65" i="9"/>
  <c r="AF41" i="9"/>
  <c r="AG62" i="9" s="1"/>
  <c r="AH62" i="9" s="1"/>
  <c r="AE43" i="9"/>
  <c r="V152" i="9"/>
  <c r="S68" i="9"/>
  <c r="H69" i="9"/>
  <c r="AC65" i="9"/>
  <c r="AA66" i="9"/>
  <c r="T69" i="9"/>
  <c r="L70" i="9" a="1"/>
  <c r="L70" i="9" s="1"/>
  <c r="AD65" i="8"/>
  <c r="AB65" i="8"/>
  <c r="Z67" i="8"/>
  <c r="AE41" i="8"/>
  <c r="AF39" i="8"/>
  <c r="AG60" i="8" s="1"/>
  <c r="AH60" i="8" s="1"/>
  <c r="V152" i="8"/>
  <c r="S68" i="8"/>
  <c r="H69" i="8"/>
  <c r="U68" i="8"/>
  <c r="X68" i="8" s="1"/>
  <c r="Y68" i="8" s="1"/>
  <c r="R69" i="8"/>
  <c r="AC65" i="8"/>
  <c r="AA66" i="8"/>
  <c r="AE42" i="8"/>
  <c r="AF40" i="8"/>
  <c r="AG61" i="8" s="1"/>
  <c r="AH61" i="8" s="1"/>
  <c r="W151" i="8"/>
  <c r="T70" i="8"/>
  <c r="L71" i="8" a="1"/>
  <c r="L71" i="8" s="1"/>
  <c r="Z67" i="7"/>
  <c r="AC65" i="7"/>
  <c r="AA66" i="7"/>
  <c r="AE44" i="7"/>
  <c r="AF42" i="7"/>
  <c r="AG63" i="7" s="1"/>
  <c r="AH63" i="7" s="1"/>
  <c r="W151" i="7"/>
  <c r="AF43" i="7"/>
  <c r="AG64" i="7" s="1"/>
  <c r="AH64" i="7" s="1"/>
  <c r="AE45" i="7"/>
  <c r="V152" i="7"/>
  <c r="S68" i="7"/>
  <c r="H69" i="7"/>
  <c r="AD65" i="7"/>
  <c r="AB65" i="7"/>
  <c r="L70" i="7" a="1"/>
  <c r="L70" i="7" s="1"/>
  <c r="T69" i="7"/>
  <c r="U68" i="7"/>
  <c r="X68" i="7" s="1"/>
  <c r="Y68" i="7" s="1"/>
  <c r="R69" i="7"/>
  <c r="Z67" i="6"/>
  <c r="V152" i="6"/>
  <c r="H69" i="6"/>
  <c r="S68" i="6"/>
  <c r="L71" i="6" a="1"/>
  <c r="L71" i="6" s="1"/>
  <c r="T70" i="6"/>
  <c r="W151" i="6"/>
  <c r="AF41" i="6"/>
  <c r="AG62" i="6" s="1"/>
  <c r="AH62" i="6" s="1"/>
  <c r="AE43" i="6"/>
  <c r="U68" i="6"/>
  <c r="X68" i="6" s="1"/>
  <c r="Y68" i="6" s="1"/>
  <c r="R69" i="6"/>
  <c r="AB65" i="6"/>
  <c r="AD65" i="6"/>
  <c r="AC65" i="6"/>
  <c r="AA66" i="6"/>
  <c r="V152" i="5"/>
  <c r="H69" i="5"/>
  <c r="S68" i="5"/>
  <c r="W151" i="5"/>
  <c r="AE43" i="5"/>
  <c r="AF41" i="5"/>
  <c r="AG62" i="5" s="1"/>
  <c r="AH62" i="5" s="1"/>
  <c r="AD65" i="5"/>
  <c r="AB65" i="5"/>
  <c r="AC65" i="5"/>
  <c r="AA66" i="5"/>
  <c r="R69" i="5"/>
  <c r="U68" i="5"/>
  <c r="X68" i="5" s="1"/>
  <c r="Y68" i="5" s="1"/>
  <c r="L71" i="5" a="1"/>
  <c r="L71" i="5" s="1"/>
  <c r="T70" i="5"/>
  <c r="Z67" i="5"/>
  <c r="AE44" i="5"/>
  <c r="AF42" i="5"/>
  <c r="AG63" i="5" s="1"/>
  <c r="AH63" i="5" s="1"/>
  <c r="Z67" i="4"/>
  <c r="W151" i="4"/>
  <c r="R69" i="4"/>
  <c r="U68" i="4"/>
  <c r="X68" i="4" s="1"/>
  <c r="Y68" i="4" s="1"/>
  <c r="AC65" i="4"/>
  <c r="AA66" i="4"/>
  <c r="AE44" i="4"/>
  <c r="AF42" i="4"/>
  <c r="AG63" i="4" s="1"/>
  <c r="AH63" i="4" s="1"/>
  <c r="V152" i="4"/>
  <c r="H69" i="4"/>
  <c r="S68" i="4"/>
  <c r="AB65" i="4"/>
  <c r="AD65" i="4"/>
  <c r="AF39" i="4"/>
  <c r="AG60" i="4" s="1"/>
  <c r="AH60" i="4" s="1"/>
  <c r="AE41" i="4"/>
  <c r="T70" i="4"/>
  <c r="L71" i="4" a="1"/>
  <c r="L71" i="4" s="1"/>
  <c r="Z67" i="1"/>
  <c r="L71" i="1" a="1"/>
  <c r="L71" i="1" s="1"/>
  <c r="T70" i="1"/>
  <c r="AD65" i="1"/>
  <c r="AB65" i="1"/>
  <c r="W151" i="1"/>
  <c r="AA66" i="1"/>
  <c r="AC65" i="1"/>
  <c r="V152" i="1"/>
  <c r="S68" i="1"/>
  <c r="H69" i="1"/>
  <c r="R69" i="1"/>
  <c r="U68" i="1"/>
  <c r="X68" i="1" s="1"/>
  <c r="Y68" i="1" s="1"/>
  <c r="AE43" i="1"/>
  <c r="AF41" i="1"/>
  <c r="AG62" i="1" s="1"/>
  <c r="AH62" i="1" s="1"/>
  <c r="AF40" i="1"/>
  <c r="AG61" i="1" s="1"/>
  <c r="AH61" i="1" s="1"/>
  <c r="AE42" i="1"/>
  <c r="AF42" i="6" l="1"/>
  <c r="AG63" i="6" s="1"/>
  <c r="AH63" i="6" s="1"/>
  <c r="AE44" i="6"/>
  <c r="AH58" i="11"/>
  <c r="AH60" i="9"/>
  <c r="AH58" i="4"/>
  <c r="Z68" i="11"/>
  <c r="T71" i="11"/>
  <c r="L72" i="11" a="1"/>
  <c r="L72" i="11" s="1"/>
  <c r="V153" i="11"/>
  <c r="H70" i="11"/>
  <c r="S69" i="11"/>
  <c r="W152" i="11"/>
  <c r="AD66" i="11"/>
  <c r="AB66" i="11"/>
  <c r="AE46" i="11"/>
  <c r="AF44" i="11"/>
  <c r="AG65" i="11" s="1"/>
  <c r="AH65" i="11" s="1"/>
  <c r="R70" i="11"/>
  <c r="U69" i="11"/>
  <c r="X69" i="11" s="1"/>
  <c r="Y69" i="11" s="1"/>
  <c r="AE43" i="11"/>
  <c r="AF41" i="11"/>
  <c r="AG62" i="11" s="1"/>
  <c r="AH62" i="11" s="1"/>
  <c r="AC66" i="11"/>
  <c r="AA67" i="11"/>
  <c r="Z68" i="10"/>
  <c r="V153" i="10"/>
  <c r="H70" i="10"/>
  <c r="S69" i="10"/>
  <c r="W152" i="10"/>
  <c r="AE45" i="10"/>
  <c r="AF43" i="10"/>
  <c r="AG64" i="10" s="1"/>
  <c r="AH64" i="10" s="1"/>
  <c r="R70" i="10"/>
  <c r="U69" i="10"/>
  <c r="X69" i="10" s="1"/>
  <c r="Y69" i="10" s="1"/>
  <c r="AE46" i="10"/>
  <c r="AF44" i="10"/>
  <c r="AG65" i="10" s="1"/>
  <c r="AH65" i="10" s="1"/>
  <c r="AD66" i="10"/>
  <c r="AB66" i="10"/>
  <c r="AC66" i="10"/>
  <c r="AA67" i="10"/>
  <c r="L71" i="10" a="1"/>
  <c r="L71" i="10" s="1"/>
  <c r="T70" i="10"/>
  <c r="Z68" i="9"/>
  <c r="AF43" i="9"/>
  <c r="AG64" i="9" s="1"/>
  <c r="AH64" i="9" s="1"/>
  <c r="AE45" i="9"/>
  <c r="W152" i="9"/>
  <c r="AF44" i="9"/>
  <c r="AG65" i="9" s="1"/>
  <c r="AH65" i="9" s="1"/>
  <c r="AE46" i="9"/>
  <c r="U69" i="9"/>
  <c r="X69" i="9" s="1"/>
  <c r="Y69" i="9" s="1"/>
  <c r="R70" i="9"/>
  <c r="L71" i="9" a="1"/>
  <c r="L71" i="9" s="1"/>
  <c r="T70" i="9"/>
  <c r="AA67" i="9"/>
  <c r="AC66" i="9"/>
  <c r="H70" i="9"/>
  <c r="S69" i="9"/>
  <c r="V153" i="9"/>
  <c r="AB66" i="9"/>
  <c r="AD66" i="9"/>
  <c r="Z68" i="8"/>
  <c r="AF42" i="8"/>
  <c r="AG63" i="8" s="1"/>
  <c r="AH63" i="8" s="1"/>
  <c r="AE44" i="8"/>
  <c r="AD66" i="8"/>
  <c r="AB66" i="8"/>
  <c r="W152" i="8"/>
  <c r="AF41" i="8"/>
  <c r="AG62" i="8" s="1"/>
  <c r="AH62" i="8" s="1"/>
  <c r="AE43" i="8"/>
  <c r="V153" i="8"/>
  <c r="H70" i="8"/>
  <c r="S69" i="8"/>
  <c r="AC66" i="8"/>
  <c r="AA67" i="8"/>
  <c r="L72" i="8" a="1"/>
  <c r="L72" i="8" s="1"/>
  <c r="T71" i="8"/>
  <c r="U69" i="8"/>
  <c r="X69" i="8" s="1"/>
  <c r="Y69" i="8" s="1"/>
  <c r="R70" i="8"/>
  <c r="Z68" i="7"/>
  <c r="L71" i="7" a="1"/>
  <c r="L71" i="7" s="1"/>
  <c r="T70" i="7"/>
  <c r="AF44" i="7"/>
  <c r="AG65" i="7" s="1"/>
  <c r="AH65" i="7" s="1"/>
  <c r="AE46" i="7"/>
  <c r="V153" i="7"/>
  <c r="H70" i="7"/>
  <c r="S69" i="7"/>
  <c r="AF45" i="7"/>
  <c r="AG66" i="7" s="1"/>
  <c r="AH66" i="7" s="1"/>
  <c r="AE47" i="7"/>
  <c r="AD66" i="7"/>
  <c r="AB66" i="7"/>
  <c r="U69" i="7"/>
  <c r="X69" i="7" s="1"/>
  <c r="Y69" i="7" s="1"/>
  <c r="R70" i="7"/>
  <c r="W152" i="7"/>
  <c r="AC66" i="7"/>
  <c r="AA67" i="7"/>
  <c r="Z68" i="6"/>
  <c r="AF43" i="6"/>
  <c r="AG64" i="6" s="1"/>
  <c r="AH64" i="6" s="1"/>
  <c r="AE45" i="6"/>
  <c r="T71" i="6"/>
  <c r="L72" i="6" a="1"/>
  <c r="L72" i="6" s="1"/>
  <c r="W152" i="6"/>
  <c r="V153" i="6"/>
  <c r="H70" i="6"/>
  <c r="S69" i="6"/>
  <c r="AC66" i="6"/>
  <c r="AA67" i="6"/>
  <c r="U69" i="6"/>
  <c r="X69" i="6" s="1"/>
  <c r="Y69" i="6" s="1"/>
  <c r="R70" i="6"/>
  <c r="AD66" i="6"/>
  <c r="AB66" i="6"/>
  <c r="Z68" i="5"/>
  <c r="L72" i="5" a="1"/>
  <c r="L72" i="5" s="1"/>
  <c r="T71" i="5"/>
  <c r="R70" i="5"/>
  <c r="U69" i="5"/>
  <c r="X69" i="5" s="1"/>
  <c r="Y69" i="5" s="1"/>
  <c r="AF43" i="5"/>
  <c r="AE45" i="5"/>
  <c r="AD66" i="5"/>
  <c r="AB66" i="5"/>
  <c r="AF44" i="5"/>
  <c r="AG65" i="5" s="1"/>
  <c r="AH65" i="5" s="1"/>
  <c r="AE46" i="5"/>
  <c r="V153" i="5"/>
  <c r="H70" i="5"/>
  <c r="S69" i="5"/>
  <c r="AC66" i="5"/>
  <c r="AA67" i="5"/>
  <c r="W152" i="5"/>
  <c r="Z68" i="4"/>
  <c r="V153" i="4"/>
  <c r="S69" i="4"/>
  <c r="H70" i="4"/>
  <c r="AD66" i="4"/>
  <c r="AB66" i="4"/>
  <c r="R70" i="4"/>
  <c r="U69" i="4"/>
  <c r="X69" i="4" s="1"/>
  <c r="Y69" i="4" s="1"/>
  <c r="W152" i="4"/>
  <c r="AF44" i="4"/>
  <c r="AG65" i="4" s="1"/>
  <c r="AH65" i="4" s="1"/>
  <c r="AE46" i="4"/>
  <c r="AC66" i="4"/>
  <c r="AA67" i="4"/>
  <c r="T71" i="4"/>
  <c r="L72" i="4" a="1"/>
  <c r="L72" i="4" s="1"/>
  <c r="AF41" i="4"/>
  <c r="AG62" i="4" s="1"/>
  <c r="AH62" i="4" s="1"/>
  <c r="AE43" i="4"/>
  <c r="Z68" i="1"/>
  <c r="AE45" i="1"/>
  <c r="AF43" i="1"/>
  <c r="AG64" i="1" s="1"/>
  <c r="AH64" i="1" s="1"/>
  <c r="R70" i="1"/>
  <c r="U69" i="1"/>
  <c r="X69" i="1" s="1"/>
  <c r="Y69" i="1" s="1"/>
  <c r="W152" i="1"/>
  <c r="AD66" i="1"/>
  <c r="AB66" i="1"/>
  <c r="AF42" i="1"/>
  <c r="AG63" i="1" s="1"/>
  <c r="AH63" i="1" s="1"/>
  <c r="AE44" i="1"/>
  <c r="V153" i="1"/>
  <c r="H70" i="1"/>
  <c r="S69" i="1"/>
  <c r="AA67" i="1"/>
  <c r="AC66" i="1"/>
  <c r="T71" i="1"/>
  <c r="L72" i="1" a="1"/>
  <c r="L72" i="1" s="1"/>
  <c r="AE46" i="6" l="1"/>
  <c r="AF44" i="6"/>
  <c r="AG65" i="6" s="1"/>
  <c r="AH65" i="6" s="1"/>
  <c r="AG64" i="5"/>
  <c r="Z69" i="11"/>
  <c r="V154" i="11"/>
  <c r="H71" i="11"/>
  <c r="S70" i="11"/>
  <c r="W153" i="11"/>
  <c r="T72" i="11"/>
  <c r="L73" i="11" a="1"/>
  <c r="L73" i="11" s="1"/>
  <c r="AE45" i="11"/>
  <c r="AF43" i="11"/>
  <c r="AG64" i="11" s="1"/>
  <c r="AH64" i="11" s="1"/>
  <c r="AF46" i="11"/>
  <c r="AG67" i="11" s="1"/>
  <c r="AE48" i="11"/>
  <c r="AB67" i="11"/>
  <c r="AD67" i="11"/>
  <c r="AA68" i="11"/>
  <c r="AC67" i="11"/>
  <c r="R71" i="11"/>
  <c r="U70" i="11"/>
  <c r="X70" i="11" s="1"/>
  <c r="Y70" i="11" s="1"/>
  <c r="Z69" i="10"/>
  <c r="AF46" i="10"/>
  <c r="AG67" i="10" s="1"/>
  <c r="AE48" i="10"/>
  <c r="AE47" i="10"/>
  <c r="AF45" i="10"/>
  <c r="AG66" i="10" s="1"/>
  <c r="AH66" i="10" s="1"/>
  <c r="V154" i="10"/>
  <c r="S70" i="10"/>
  <c r="H71" i="10"/>
  <c r="L72" i="10" a="1"/>
  <c r="L72" i="10" s="1"/>
  <c r="T71" i="10"/>
  <c r="W153" i="10"/>
  <c r="AD67" i="10"/>
  <c r="AB67" i="10"/>
  <c r="AC67" i="10"/>
  <c r="AA68" i="10"/>
  <c r="U70" i="10"/>
  <c r="X70" i="10" s="1"/>
  <c r="Y70" i="10" s="1"/>
  <c r="R71" i="10"/>
  <c r="Z69" i="9"/>
  <c r="L72" i="9" a="1"/>
  <c r="L72" i="9" s="1"/>
  <c r="T71" i="9"/>
  <c r="AE48" i="9"/>
  <c r="AF46" i="9"/>
  <c r="AG67" i="9" s="1"/>
  <c r="AE47" i="9"/>
  <c r="AF45" i="9"/>
  <c r="AG66" i="9" s="1"/>
  <c r="AH66" i="9" s="1"/>
  <c r="V154" i="9"/>
  <c r="H71" i="9"/>
  <c r="S70" i="9"/>
  <c r="W153" i="9"/>
  <c r="AA68" i="9"/>
  <c r="AC67" i="9"/>
  <c r="AD67" i="9"/>
  <c r="AB67" i="9"/>
  <c r="U70" i="9"/>
  <c r="X70" i="9" s="1"/>
  <c r="Y70" i="9" s="1"/>
  <c r="R71" i="9"/>
  <c r="Z69" i="8"/>
  <c r="L73" i="8" a="1"/>
  <c r="L73" i="8" s="1"/>
  <c r="T72" i="8"/>
  <c r="V154" i="8"/>
  <c r="H71" i="8"/>
  <c r="S70" i="8"/>
  <c r="AD67" i="8"/>
  <c r="AB67" i="8"/>
  <c r="W153" i="8"/>
  <c r="AF44" i="8"/>
  <c r="AG65" i="8" s="1"/>
  <c r="AH65" i="8" s="1"/>
  <c r="AE46" i="8"/>
  <c r="AC67" i="8"/>
  <c r="AA68" i="8"/>
  <c r="AF43" i="8"/>
  <c r="AG64" i="8" s="1"/>
  <c r="AH64" i="8" s="1"/>
  <c r="AE45" i="8"/>
  <c r="U70" i="8"/>
  <c r="X70" i="8" s="1"/>
  <c r="Y70" i="8" s="1"/>
  <c r="R71" i="8"/>
  <c r="Z69" i="7"/>
  <c r="U70" i="7"/>
  <c r="X70" i="7" s="1"/>
  <c r="Y70" i="7" s="1"/>
  <c r="R71" i="7"/>
  <c r="AE49" i="7"/>
  <c r="AF47" i="7"/>
  <c r="AG68" i="7" s="1"/>
  <c r="W153" i="7"/>
  <c r="V154" i="7"/>
  <c r="H71" i="7"/>
  <c r="S70" i="7"/>
  <c r="L72" i="7" a="1"/>
  <c r="L72" i="7" s="1"/>
  <c r="T71" i="7"/>
  <c r="AA68" i="7"/>
  <c r="AC67" i="7"/>
  <c r="AF46" i="7"/>
  <c r="AG67" i="7" s="1"/>
  <c r="AE48" i="7"/>
  <c r="AD67" i="7"/>
  <c r="AB67" i="7"/>
  <c r="Z69" i="6"/>
  <c r="AD67" i="6"/>
  <c r="AB67" i="6"/>
  <c r="W153" i="6"/>
  <c r="AE47" i="6"/>
  <c r="AF45" i="6"/>
  <c r="AG66" i="6" s="1"/>
  <c r="AH66" i="6" s="1"/>
  <c r="V154" i="6"/>
  <c r="H71" i="6"/>
  <c r="S70" i="6"/>
  <c r="AC67" i="6"/>
  <c r="AA68" i="6"/>
  <c r="L73" i="6" a="1"/>
  <c r="L73" i="6" s="1"/>
  <c r="T72" i="6"/>
  <c r="U70" i="6"/>
  <c r="X70" i="6" s="1"/>
  <c r="Y70" i="6" s="1"/>
  <c r="R71" i="6"/>
  <c r="Z69" i="5"/>
  <c r="AF46" i="5"/>
  <c r="AG67" i="5" s="1"/>
  <c r="AE48" i="5"/>
  <c r="W153" i="5"/>
  <c r="T72" i="5"/>
  <c r="L73" i="5" a="1"/>
  <c r="L73" i="5" s="1"/>
  <c r="V154" i="5"/>
  <c r="H71" i="5"/>
  <c r="S70" i="5"/>
  <c r="AF45" i="5"/>
  <c r="AG66" i="5" s="1"/>
  <c r="AH66" i="5" s="1"/>
  <c r="AE47" i="5"/>
  <c r="AB67" i="5"/>
  <c r="AD67" i="5"/>
  <c r="AA68" i="5"/>
  <c r="AC67" i="5"/>
  <c r="R71" i="5"/>
  <c r="U70" i="5"/>
  <c r="X70" i="5" s="1"/>
  <c r="Y70" i="5" s="1"/>
  <c r="Z69" i="4"/>
  <c r="AD67" i="4"/>
  <c r="AB67" i="4"/>
  <c r="V154" i="4"/>
  <c r="S70" i="4"/>
  <c r="H71" i="4"/>
  <c r="AF46" i="4"/>
  <c r="AG67" i="4" s="1"/>
  <c r="AE48" i="4"/>
  <c r="U70" i="4"/>
  <c r="X70" i="4" s="1"/>
  <c r="Y70" i="4" s="1"/>
  <c r="R71" i="4"/>
  <c r="W153" i="4"/>
  <c r="AF43" i="4"/>
  <c r="AG64" i="4" s="1"/>
  <c r="AH64" i="4" s="1"/>
  <c r="AE45" i="4"/>
  <c r="AA68" i="4"/>
  <c r="AC67" i="4"/>
  <c r="L73" i="4" a="1"/>
  <c r="L73" i="4" s="1"/>
  <c r="T72" i="4"/>
  <c r="Z69" i="1"/>
  <c r="W153" i="1"/>
  <c r="V154" i="1"/>
  <c r="S70" i="1"/>
  <c r="H71" i="1"/>
  <c r="AF45" i="1"/>
  <c r="AG66" i="1" s="1"/>
  <c r="AH66" i="1" s="1"/>
  <c r="AE47" i="1"/>
  <c r="T72" i="1"/>
  <c r="L73" i="1" a="1"/>
  <c r="L73" i="1" s="1"/>
  <c r="AC67" i="1"/>
  <c r="AA68" i="1"/>
  <c r="AE46" i="1"/>
  <c r="AF44" i="1"/>
  <c r="AG65" i="1" s="1"/>
  <c r="AH65" i="1" s="1"/>
  <c r="R71" i="1"/>
  <c r="U70" i="1"/>
  <c r="X70" i="1" s="1"/>
  <c r="Y70" i="1" s="1"/>
  <c r="AD67" i="1"/>
  <c r="AB67" i="1"/>
  <c r="D1" i="3" l="1" a="1"/>
  <c r="D1" i="3" s="1"/>
  <c r="AE48" i="6"/>
  <c r="AF46" i="6"/>
  <c r="AG67" i="6" s="1"/>
  <c r="AH64" i="5"/>
  <c r="Z70" i="11"/>
  <c r="AF48" i="11"/>
  <c r="AG69" i="11" s="1"/>
  <c r="AE50" i="11"/>
  <c r="AE47" i="11"/>
  <c r="AF45" i="11"/>
  <c r="AG66" i="11" s="1"/>
  <c r="AH66" i="11" s="1"/>
  <c r="V155" i="11"/>
  <c r="H72" i="11"/>
  <c r="S71" i="11"/>
  <c r="R72" i="11"/>
  <c r="U71" i="11"/>
  <c r="X71" i="11" s="1"/>
  <c r="Y71" i="11" s="1"/>
  <c r="W154" i="11"/>
  <c r="T73" i="11"/>
  <c r="L74" i="11" a="1"/>
  <c r="L74" i="11" s="1"/>
  <c r="AA69" i="11"/>
  <c r="AC68" i="11"/>
  <c r="AD68" i="11"/>
  <c r="AB68" i="11"/>
  <c r="Z70" i="10"/>
  <c r="W154" i="10"/>
  <c r="AF47" i="10"/>
  <c r="AG68" i="10" s="1"/>
  <c r="AE49" i="10"/>
  <c r="L73" i="10" a="1"/>
  <c r="L73" i="10" s="1"/>
  <c r="T72" i="10"/>
  <c r="AF48" i="10"/>
  <c r="AG69" i="10" s="1"/>
  <c r="AE50" i="10"/>
  <c r="H72" i="10"/>
  <c r="V155" i="10"/>
  <c r="S71" i="10"/>
  <c r="U71" i="10"/>
  <c r="X71" i="10" s="1"/>
  <c r="Y71" i="10" s="1"/>
  <c r="R72" i="10"/>
  <c r="AD68" i="10"/>
  <c r="AB68" i="10"/>
  <c r="AA69" i="10"/>
  <c r="AC68" i="10"/>
  <c r="Z70" i="9"/>
  <c r="W154" i="9"/>
  <c r="AD68" i="9"/>
  <c r="AB68" i="9"/>
  <c r="AE49" i="9"/>
  <c r="AF47" i="9"/>
  <c r="AG68" i="9" s="1"/>
  <c r="H72" i="9"/>
  <c r="S71" i="9"/>
  <c r="V155" i="9"/>
  <c r="AE50" i="9"/>
  <c r="AF48" i="9"/>
  <c r="AG69" i="9" s="1"/>
  <c r="U71" i="9"/>
  <c r="X71" i="9" s="1"/>
  <c r="Y71" i="9" s="1"/>
  <c r="R72" i="9"/>
  <c r="L73" i="9" a="1"/>
  <c r="L73" i="9" s="1"/>
  <c r="T72" i="9"/>
  <c r="AC68" i="9"/>
  <c r="AA69" i="9"/>
  <c r="Z70" i="8"/>
  <c r="AF46" i="8"/>
  <c r="AG67" i="8" s="1"/>
  <c r="AE48" i="8"/>
  <c r="V155" i="8"/>
  <c r="H72" i="8"/>
  <c r="S71" i="8"/>
  <c r="W154" i="8"/>
  <c r="U71" i="8"/>
  <c r="X71" i="8" s="1"/>
  <c r="Y71" i="8" s="1"/>
  <c r="R72" i="8"/>
  <c r="L74" i="8" a="1"/>
  <c r="L74" i="8" s="1"/>
  <c r="T73" i="8"/>
  <c r="AE47" i="8"/>
  <c r="AF45" i="8"/>
  <c r="AG66" i="8" s="1"/>
  <c r="AH66" i="8" s="1"/>
  <c r="AC68" i="8"/>
  <c r="AA69" i="8"/>
  <c r="AD68" i="8"/>
  <c r="AB68" i="8"/>
  <c r="Z70" i="7"/>
  <c r="AD68" i="7"/>
  <c r="AB68" i="7"/>
  <c r="V155" i="7"/>
  <c r="H72" i="7"/>
  <c r="S71" i="7"/>
  <c r="L73" i="7" a="1"/>
  <c r="L73" i="7" s="1"/>
  <c r="T72" i="7"/>
  <c r="W154" i="7"/>
  <c r="R72" i="7"/>
  <c r="U71" i="7"/>
  <c r="X71" i="7" s="1"/>
  <c r="Y71" i="7" s="1"/>
  <c r="AE50" i="7"/>
  <c r="AF48" i="7"/>
  <c r="AG69" i="7" s="1"/>
  <c r="AC68" i="7"/>
  <c r="AA69" i="7"/>
  <c r="AE51" i="7"/>
  <c r="AF49" i="7"/>
  <c r="AG70" i="7" s="1"/>
  <c r="Z70" i="6"/>
  <c r="L74" i="6" a="1"/>
  <c r="L74" i="6" s="1"/>
  <c r="T73" i="6"/>
  <c r="AE49" i="6"/>
  <c r="AF47" i="6"/>
  <c r="AG68" i="6" s="1"/>
  <c r="W154" i="6"/>
  <c r="AD68" i="6"/>
  <c r="AB68" i="6"/>
  <c r="AC68" i="6"/>
  <c r="AA69" i="6"/>
  <c r="V155" i="6"/>
  <c r="H72" i="6"/>
  <c r="S71" i="6"/>
  <c r="U71" i="6"/>
  <c r="X71" i="6" s="1"/>
  <c r="Y71" i="6" s="1"/>
  <c r="R72" i="6"/>
  <c r="Z70" i="5"/>
  <c r="AE49" i="5"/>
  <c r="AF47" i="5"/>
  <c r="AG68" i="5" s="1"/>
  <c r="V155" i="5"/>
  <c r="H72" i="5"/>
  <c r="S71" i="5"/>
  <c r="AE50" i="5"/>
  <c r="AF48" i="5"/>
  <c r="AG69" i="5" s="1"/>
  <c r="L74" i="5" a="1"/>
  <c r="L74" i="5" s="1"/>
  <c r="T73" i="5"/>
  <c r="AC68" i="5"/>
  <c r="AA69" i="5"/>
  <c r="AB68" i="5"/>
  <c r="AD68" i="5"/>
  <c r="W154" i="5"/>
  <c r="R72" i="5"/>
  <c r="U71" i="5"/>
  <c r="X71" i="5" s="1"/>
  <c r="Y71" i="5" s="1"/>
  <c r="Z70" i="4"/>
  <c r="V155" i="4"/>
  <c r="H72" i="4"/>
  <c r="S71" i="4"/>
  <c r="AF45" i="4"/>
  <c r="AG66" i="4" s="1"/>
  <c r="AH66" i="4" s="1"/>
  <c r="AE47" i="4"/>
  <c r="R72" i="4"/>
  <c r="U71" i="4"/>
  <c r="X71" i="4" s="1"/>
  <c r="Y71" i="4" s="1"/>
  <c r="AE50" i="4"/>
  <c r="AF48" i="4"/>
  <c r="AG69" i="4" s="1"/>
  <c r="W154" i="4"/>
  <c r="AC68" i="4"/>
  <c r="AA69" i="4"/>
  <c r="L74" i="4" a="1"/>
  <c r="L74" i="4" s="1"/>
  <c r="T73" i="4"/>
  <c r="AD68" i="4"/>
  <c r="AB68" i="4"/>
  <c r="Z70" i="1"/>
  <c r="AF46" i="1"/>
  <c r="AG67" i="1" s="1"/>
  <c r="AE48" i="1"/>
  <c r="AF47" i="1"/>
  <c r="AG68" i="1" s="1"/>
  <c r="AE49" i="1"/>
  <c r="T73" i="1"/>
  <c r="L74" i="1" a="1"/>
  <c r="L74" i="1" s="1"/>
  <c r="AD68" i="1"/>
  <c r="AB68" i="1"/>
  <c r="W154" i="1"/>
  <c r="AC68" i="1"/>
  <c r="AA69" i="1"/>
  <c r="V155" i="1"/>
  <c r="H72" i="1"/>
  <c r="S71" i="1"/>
  <c r="U71" i="1"/>
  <c r="X71" i="1" s="1"/>
  <c r="Y71" i="1" s="1"/>
  <c r="R72" i="1"/>
  <c r="AE50" i="6" l="1"/>
  <c r="AF48" i="6"/>
  <c r="AG69" i="6" s="1"/>
  <c r="Z71" i="11"/>
  <c r="AD69" i="11"/>
  <c r="AB69" i="11"/>
  <c r="L75" i="11" a="1"/>
  <c r="L75" i="11" s="1"/>
  <c r="T74" i="11"/>
  <c r="W155" i="11"/>
  <c r="AF47" i="11"/>
  <c r="AG68" i="11" s="1"/>
  <c r="AE49" i="11"/>
  <c r="AF50" i="11"/>
  <c r="AG71" i="11" s="1"/>
  <c r="AE52" i="11"/>
  <c r="V156" i="11"/>
  <c r="S72" i="11"/>
  <c r="H73" i="11"/>
  <c r="AC69" i="11"/>
  <c r="AA70" i="11"/>
  <c r="R73" i="11"/>
  <c r="U72" i="11"/>
  <c r="X72" i="11" s="1"/>
  <c r="Y72" i="11" s="1"/>
  <c r="Z71" i="10"/>
  <c r="W155" i="10"/>
  <c r="AF49" i="10"/>
  <c r="AG70" i="10" s="1"/>
  <c r="AE51" i="10"/>
  <c r="AF50" i="10"/>
  <c r="AG71" i="10" s="1"/>
  <c r="AE52" i="10"/>
  <c r="V156" i="10"/>
  <c r="H73" i="10"/>
  <c r="S72" i="10"/>
  <c r="R73" i="10"/>
  <c r="U72" i="10"/>
  <c r="X72" i="10" s="1"/>
  <c r="Y72" i="10" s="1"/>
  <c r="AD69" i="10"/>
  <c r="AB69" i="10"/>
  <c r="AA70" i="10"/>
  <c r="AC69" i="10"/>
  <c r="L74" i="10" a="1"/>
  <c r="L74" i="10" s="1"/>
  <c r="T73" i="10"/>
  <c r="Z71" i="9"/>
  <c r="AF49" i="9"/>
  <c r="AG70" i="9" s="1"/>
  <c r="AE51" i="9"/>
  <c r="W155" i="9"/>
  <c r="U72" i="9"/>
  <c r="X72" i="9" s="1"/>
  <c r="Y72" i="9" s="1"/>
  <c r="R73" i="9"/>
  <c r="V156" i="9"/>
  <c r="S72" i="9"/>
  <c r="H73" i="9"/>
  <c r="AD69" i="9"/>
  <c r="AB69" i="9"/>
  <c r="L74" i="9" a="1"/>
  <c r="L74" i="9" s="1"/>
  <c r="T73" i="9"/>
  <c r="AA70" i="9"/>
  <c r="AC69" i="9"/>
  <c r="AF50" i="9"/>
  <c r="AG71" i="9" s="1"/>
  <c r="AE52" i="9"/>
  <c r="Z71" i="8"/>
  <c r="L75" i="8" a="1"/>
  <c r="L75" i="8" s="1"/>
  <c r="T74" i="8"/>
  <c r="AE49" i="8"/>
  <c r="AF47" i="8"/>
  <c r="AG68" i="8" s="1"/>
  <c r="W155" i="8"/>
  <c r="AE50" i="8"/>
  <c r="AF48" i="8"/>
  <c r="AG69" i="8" s="1"/>
  <c r="AD69" i="8"/>
  <c r="AB69" i="8"/>
  <c r="AC69" i="8"/>
  <c r="AA70" i="8"/>
  <c r="U72" i="8"/>
  <c r="X72" i="8" s="1"/>
  <c r="Y72" i="8" s="1"/>
  <c r="R73" i="8"/>
  <c r="V156" i="8"/>
  <c r="H73" i="8"/>
  <c r="S72" i="8"/>
  <c r="Z71" i="7"/>
  <c r="U72" i="7"/>
  <c r="X72" i="7" s="1"/>
  <c r="Y72" i="7" s="1"/>
  <c r="R73" i="7"/>
  <c r="AF50" i="7"/>
  <c r="AG71" i="7" s="1"/>
  <c r="AE52" i="7"/>
  <c r="V156" i="7"/>
  <c r="H73" i="7"/>
  <c r="S72" i="7"/>
  <c r="T73" i="7"/>
  <c r="L74" i="7" a="1"/>
  <c r="L74" i="7" s="1"/>
  <c r="W155" i="7"/>
  <c r="AF51" i="7"/>
  <c r="AG72" i="7" s="1"/>
  <c r="AE53" i="7"/>
  <c r="AA70" i="7"/>
  <c r="AC69" i="7"/>
  <c r="AB69" i="7"/>
  <c r="AD69" i="7"/>
  <c r="Z71" i="6"/>
  <c r="W155" i="6"/>
  <c r="AD69" i="6"/>
  <c r="AB69" i="6"/>
  <c r="V156" i="6"/>
  <c r="H73" i="6"/>
  <c r="S72" i="6"/>
  <c r="U72" i="6"/>
  <c r="X72" i="6" s="1"/>
  <c r="Y72" i="6" s="1"/>
  <c r="R73" i="6"/>
  <c r="L75" i="6" a="1"/>
  <c r="L75" i="6" s="1"/>
  <c r="T74" i="6"/>
  <c r="AA70" i="6"/>
  <c r="AC69" i="6"/>
  <c r="AF49" i="6"/>
  <c r="AG70" i="6" s="1"/>
  <c r="AE51" i="6"/>
  <c r="Z71" i="5"/>
  <c r="AE51" i="5"/>
  <c r="AF49" i="5"/>
  <c r="AG70" i="5" s="1"/>
  <c r="T74" i="5"/>
  <c r="L75" i="5" a="1"/>
  <c r="L75" i="5" s="1"/>
  <c r="AD69" i="5"/>
  <c r="AB69" i="5"/>
  <c r="V156" i="5"/>
  <c r="S72" i="5"/>
  <c r="H73" i="5"/>
  <c r="W155" i="5"/>
  <c r="AC69" i="5"/>
  <c r="AA70" i="5"/>
  <c r="AE52" i="5"/>
  <c r="AF50" i="5"/>
  <c r="AG71" i="5" s="1"/>
  <c r="R73" i="5"/>
  <c r="U72" i="5"/>
  <c r="X72" i="5" s="1"/>
  <c r="Y72" i="5" s="1"/>
  <c r="Z71" i="4"/>
  <c r="AD69" i="4"/>
  <c r="AB69" i="4"/>
  <c r="AF50" i="4"/>
  <c r="AG71" i="4" s="1"/>
  <c r="AE52" i="4"/>
  <c r="U72" i="4"/>
  <c r="X72" i="4" s="1"/>
  <c r="Y72" i="4" s="1"/>
  <c r="R73" i="4"/>
  <c r="V156" i="4"/>
  <c r="S72" i="4"/>
  <c r="H73" i="4"/>
  <c r="AF47" i="4"/>
  <c r="AG68" i="4" s="1"/>
  <c r="AE49" i="4"/>
  <c r="W155" i="4"/>
  <c r="AC69" i="4"/>
  <c r="AA70" i="4"/>
  <c r="L75" i="4" a="1"/>
  <c r="L75" i="4" s="1"/>
  <c r="T74" i="4"/>
  <c r="Z71" i="1"/>
  <c r="V156" i="1"/>
  <c r="H73" i="1"/>
  <c r="S72" i="1"/>
  <c r="W155" i="1"/>
  <c r="AF49" i="1"/>
  <c r="AG70" i="1" s="1"/>
  <c r="AE51" i="1"/>
  <c r="AB69" i="1"/>
  <c r="AD69" i="1"/>
  <c r="R73" i="1"/>
  <c r="U72" i="1"/>
  <c r="X72" i="1" s="1"/>
  <c r="Y72" i="1" s="1"/>
  <c r="AC69" i="1"/>
  <c r="AA70" i="1"/>
  <c r="L75" i="1" a="1"/>
  <c r="L75" i="1" s="1"/>
  <c r="T74" i="1"/>
  <c r="AF48" i="1"/>
  <c r="AG69" i="1" s="1"/>
  <c r="AE50" i="1"/>
  <c r="AE52" i="6" l="1"/>
  <c r="AF50" i="6"/>
  <c r="AG71" i="6" s="1"/>
  <c r="Z72" i="11"/>
  <c r="W156" i="11"/>
  <c r="L76" i="11" a="1"/>
  <c r="L76" i="11" s="1"/>
  <c r="T75" i="11"/>
  <c r="AE54" i="11"/>
  <c r="AF52" i="11"/>
  <c r="AG73" i="11" s="1"/>
  <c r="V157" i="11"/>
  <c r="S73" i="11"/>
  <c r="H74" i="11"/>
  <c r="U73" i="11"/>
  <c r="X73" i="11" s="1"/>
  <c r="Y73" i="11" s="1"/>
  <c r="R74" i="11"/>
  <c r="AD70" i="11"/>
  <c r="AB70" i="11"/>
  <c r="AC70" i="11"/>
  <c r="AA71" i="11"/>
  <c r="AF49" i="11"/>
  <c r="AG70" i="11" s="1"/>
  <c r="AE51" i="11"/>
  <c r="Z72" i="10"/>
  <c r="AE54" i="10"/>
  <c r="AF52" i="10"/>
  <c r="AG73" i="10" s="1"/>
  <c r="V157" i="10"/>
  <c r="H74" i="10"/>
  <c r="S73" i="10"/>
  <c r="AF51" i="10"/>
  <c r="AG72" i="10" s="1"/>
  <c r="AE53" i="10"/>
  <c r="AB70" i="10"/>
  <c r="AD70" i="10"/>
  <c r="R74" i="10"/>
  <c r="U73" i="10"/>
  <c r="X73" i="10" s="1"/>
  <c r="Y73" i="10" s="1"/>
  <c r="W156" i="10"/>
  <c r="T74" i="10"/>
  <c r="L75" i="10" a="1"/>
  <c r="L75" i="10" s="1"/>
  <c r="AA71" i="10"/>
  <c r="AC70" i="10"/>
  <c r="Z72" i="9"/>
  <c r="T74" i="9"/>
  <c r="L75" i="9" a="1"/>
  <c r="L75" i="9" s="1"/>
  <c r="W156" i="9"/>
  <c r="V157" i="9"/>
  <c r="H74" i="9"/>
  <c r="S73" i="9"/>
  <c r="R74" i="9"/>
  <c r="U73" i="9"/>
  <c r="X73" i="9" s="1"/>
  <c r="Y73" i="9" s="1"/>
  <c r="AE54" i="9"/>
  <c r="AF52" i="9"/>
  <c r="AG73" i="9" s="1"/>
  <c r="AE53" i="9"/>
  <c r="AF51" i="9"/>
  <c r="AG72" i="9" s="1"/>
  <c r="AA71" i="9"/>
  <c r="AC70" i="9"/>
  <c r="AD70" i="9"/>
  <c r="AB70" i="9"/>
  <c r="Z72" i="8"/>
  <c r="AD70" i="8"/>
  <c r="AB70" i="8"/>
  <c r="AE51" i="8"/>
  <c r="AF49" i="8"/>
  <c r="AG70" i="8" s="1"/>
  <c r="AF50" i="8"/>
  <c r="AG71" i="8" s="1"/>
  <c r="AE52" i="8"/>
  <c r="L76" i="8" a="1"/>
  <c r="L76" i="8" s="1"/>
  <c r="T75" i="8"/>
  <c r="U73" i="8"/>
  <c r="X73" i="8" s="1"/>
  <c r="Y73" i="8" s="1"/>
  <c r="R74" i="8"/>
  <c r="V157" i="8"/>
  <c r="H74" i="8"/>
  <c r="S73" i="8"/>
  <c r="AA71" i="8"/>
  <c r="AC70" i="8"/>
  <c r="W156" i="8"/>
  <c r="Z72" i="7"/>
  <c r="L75" i="7" a="1"/>
  <c r="L75" i="7" s="1"/>
  <c r="T74" i="7"/>
  <c r="AF53" i="7"/>
  <c r="AG74" i="7" s="1"/>
  <c r="AE55" i="7"/>
  <c r="R74" i="7"/>
  <c r="U73" i="7"/>
  <c r="X73" i="7" s="1"/>
  <c r="Y73" i="7" s="1"/>
  <c r="W156" i="7"/>
  <c r="V157" i="7"/>
  <c r="H74" i="7"/>
  <c r="S73" i="7"/>
  <c r="AF52" i="7"/>
  <c r="AG73" i="7" s="1"/>
  <c r="AE54" i="7"/>
  <c r="AA71" i="7"/>
  <c r="AC70" i="7"/>
  <c r="AD70" i="7"/>
  <c r="AB70" i="7"/>
  <c r="Z72" i="6"/>
  <c r="V157" i="6"/>
  <c r="H74" i="6"/>
  <c r="S73" i="6"/>
  <c r="R74" i="6"/>
  <c r="U73" i="6"/>
  <c r="X73" i="6" s="1"/>
  <c r="Y73" i="6" s="1"/>
  <c r="T75" i="6"/>
  <c r="L76" i="6" a="1"/>
  <c r="L76" i="6" s="1"/>
  <c r="AF51" i="6"/>
  <c r="AG72" i="6" s="1"/>
  <c r="AE53" i="6"/>
  <c r="AA71" i="6"/>
  <c r="AC70" i="6"/>
  <c r="W156" i="6"/>
  <c r="AD70" i="6"/>
  <c r="AB70" i="6"/>
  <c r="Z72" i="5"/>
  <c r="W156" i="5"/>
  <c r="V157" i="5"/>
  <c r="H74" i="5"/>
  <c r="S73" i="5"/>
  <c r="AD70" i="5"/>
  <c r="AB70" i="5"/>
  <c r="AA71" i="5"/>
  <c r="AC70" i="5"/>
  <c r="L76" i="5" a="1"/>
  <c r="L76" i="5" s="1"/>
  <c r="T75" i="5"/>
  <c r="AF51" i="5"/>
  <c r="AG72" i="5" s="1"/>
  <c r="AE53" i="5"/>
  <c r="U73" i="5"/>
  <c r="X73" i="5" s="1"/>
  <c r="Y73" i="5" s="1"/>
  <c r="R74" i="5"/>
  <c r="AF52" i="5"/>
  <c r="AG73" i="5" s="1"/>
  <c r="AE54" i="5"/>
  <c r="Z72" i="4"/>
  <c r="AE51" i="4"/>
  <c r="AF49" i="4"/>
  <c r="AG70" i="4" s="1"/>
  <c r="U73" i="4"/>
  <c r="X73" i="4" s="1"/>
  <c r="Y73" i="4" s="1"/>
  <c r="R74" i="4"/>
  <c r="V157" i="4"/>
  <c r="H74" i="4"/>
  <c r="S73" i="4"/>
  <c r="AF52" i="4"/>
  <c r="AG73" i="4" s="1"/>
  <c r="AE54" i="4"/>
  <c r="W156" i="4"/>
  <c r="AC70" i="4"/>
  <c r="AA71" i="4"/>
  <c r="L76" i="4" a="1"/>
  <c r="L76" i="4" s="1"/>
  <c r="T75" i="4"/>
  <c r="AD70" i="4"/>
  <c r="AB70" i="4"/>
  <c r="Z72" i="1"/>
  <c r="AD70" i="1"/>
  <c r="AB70" i="1"/>
  <c r="U73" i="1"/>
  <c r="X73" i="1" s="1"/>
  <c r="Y73" i="1" s="1"/>
  <c r="R74" i="1"/>
  <c r="AE53" i="1"/>
  <c r="AF51" i="1"/>
  <c r="AG72" i="1" s="1"/>
  <c r="AF50" i="1"/>
  <c r="AG71" i="1" s="1"/>
  <c r="AE52" i="1"/>
  <c r="V157" i="1"/>
  <c r="S73" i="1"/>
  <c r="H74" i="1"/>
  <c r="W156" i="1"/>
  <c r="AC70" i="1"/>
  <c r="AA71" i="1"/>
  <c r="L76" i="1" a="1"/>
  <c r="L76" i="1" s="1"/>
  <c r="T75" i="1"/>
  <c r="AE54" i="6" l="1"/>
  <c r="AF52" i="6"/>
  <c r="AG73" i="6" s="1"/>
  <c r="Z73" i="11"/>
  <c r="U74" i="11"/>
  <c r="X74" i="11" s="1"/>
  <c r="Y74" i="11" s="1"/>
  <c r="R75" i="11"/>
  <c r="L77" i="11" a="1"/>
  <c r="L77" i="11" s="1"/>
  <c r="T76" i="11"/>
  <c r="AF51" i="11"/>
  <c r="AG72" i="11" s="1"/>
  <c r="AE53" i="11"/>
  <c r="W157" i="11"/>
  <c r="V158" i="11"/>
  <c r="H75" i="11"/>
  <c r="S74" i="11"/>
  <c r="AF54" i="11"/>
  <c r="AG75" i="11" s="1"/>
  <c r="AE56" i="11"/>
  <c r="AD71" i="11"/>
  <c r="AB71" i="11"/>
  <c r="AC71" i="11"/>
  <c r="AA72" i="11"/>
  <c r="Z73" i="10"/>
  <c r="R75" i="10"/>
  <c r="U74" i="10"/>
  <c r="X74" i="10" s="1"/>
  <c r="Y74" i="10" s="1"/>
  <c r="AF54" i="10"/>
  <c r="AG75" i="10" s="1"/>
  <c r="AE56" i="10"/>
  <c r="AE55" i="10"/>
  <c r="AF53" i="10"/>
  <c r="AG74" i="10" s="1"/>
  <c r="AB71" i="10"/>
  <c r="AD71" i="10"/>
  <c r="T75" i="10"/>
  <c r="L76" i="10" a="1"/>
  <c r="L76" i="10" s="1"/>
  <c r="AA72" i="10"/>
  <c r="AC71" i="10"/>
  <c r="V158" i="10"/>
  <c r="H75" i="10"/>
  <c r="S74" i="10"/>
  <c r="W157" i="10"/>
  <c r="Z73" i="9"/>
  <c r="V158" i="9"/>
  <c r="H75" i="9"/>
  <c r="S74" i="9"/>
  <c r="AE55" i="9"/>
  <c r="AF53" i="9"/>
  <c r="AG74" i="9" s="1"/>
  <c r="R75" i="9"/>
  <c r="U74" i="9"/>
  <c r="X74" i="9" s="1"/>
  <c r="Y74" i="9" s="1"/>
  <c r="AF54" i="9"/>
  <c r="AG75" i="9" s="1"/>
  <c r="AE56" i="9"/>
  <c r="T75" i="9"/>
  <c r="L76" i="9" a="1"/>
  <c r="L76" i="9" s="1"/>
  <c r="W157" i="9"/>
  <c r="AA72" i="9"/>
  <c r="AC71" i="9"/>
  <c r="AB71" i="9"/>
  <c r="AD71" i="9"/>
  <c r="Z73" i="8"/>
  <c r="V158" i="8"/>
  <c r="H75" i="8"/>
  <c r="S74" i="8"/>
  <c r="W157" i="8"/>
  <c r="AE53" i="8"/>
  <c r="AF51" i="8"/>
  <c r="AG72" i="8" s="1"/>
  <c r="R75" i="8"/>
  <c r="U74" i="8"/>
  <c r="X74" i="8" s="1"/>
  <c r="Y74" i="8" s="1"/>
  <c r="T76" i="8"/>
  <c r="L77" i="8" a="1"/>
  <c r="L77" i="8" s="1"/>
  <c r="AA72" i="8"/>
  <c r="AC71" i="8"/>
  <c r="AF52" i="8"/>
  <c r="AG73" i="8" s="1"/>
  <c r="AE54" i="8"/>
  <c r="AB71" i="8"/>
  <c r="AD71" i="8"/>
  <c r="Z73" i="7"/>
  <c r="AF54" i="7"/>
  <c r="AG75" i="7" s="1"/>
  <c r="AE56" i="7"/>
  <c r="V158" i="7"/>
  <c r="S74" i="7"/>
  <c r="H75" i="7"/>
  <c r="AD71" i="7"/>
  <c r="AB71" i="7"/>
  <c r="W157" i="7"/>
  <c r="L76" i="7" a="1"/>
  <c r="L76" i="7" s="1"/>
  <c r="T75" i="7"/>
  <c r="AE57" i="7"/>
  <c r="AF55" i="7"/>
  <c r="AG76" i="7" s="1"/>
  <c r="AA72" i="7"/>
  <c r="AC71" i="7"/>
  <c r="R75" i="7"/>
  <c r="U74" i="7"/>
  <c r="X74" i="7" s="1"/>
  <c r="Y74" i="7" s="1"/>
  <c r="Z73" i="6"/>
  <c r="AB71" i="6"/>
  <c r="AD71" i="6"/>
  <c r="V158" i="6"/>
  <c r="S74" i="6"/>
  <c r="H75" i="6"/>
  <c r="AE55" i="6"/>
  <c r="AF53" i="6"/>
  <c r="AG74" i="6" s="1"/>
  <c r="AC71" i="6"/>
  <c r="AA72" i="6"/>
  <c r="L77" i="6" a="1"/>
  <c r="L77" i="6" s="1"/>
  <c r="T76" i="6"/>
  <c r="R75" i="6"/>
  <c r="U74" i="6"/>
  <c r="X74" i="6" s="1"/>
  <c r="Y74" i="6" s="1"/>
  <c r="W157" i="6"/>
  <c r="Z73" i="5"/>
  <c r="L77" i="5" a="1"/>
  <c r="L77" i="5" s="1"/>
  <c r="T76" i="5"/>
  <c r="V158" i="5"/>
  <c r="H75" i="5"/>
  <c r="S74" i="5"/>
  <c r="W157" i="5"/>
  <c r="AF53" i="5"/>
  <c r="AG74" i="5" s="1"/>
  <c r="AE55" i="5"/>
  <c r="AB71" i="5"/>
  <c r="AD71" i="5"/>
  <c r="AE56" i="5"/>
  <c r="AF54" i="5"/>
  <c r="AG75" i="5" s="1"/>
  <c r="R75" i="5"/>
  <c r="U74" i="5"/>
  <c r="X74" i="5" s="1"/>
  <c r="Y74" i="5" s="1"/>
  <c r="AC71" i="5"/>
  <c r="AA72" i="5"/>
  <c r="Z73" i="4"/>
  <c r="AF54" i="4"/>
  <c r="AG75" i="4" s="1"/>
  <c r="AE56" i="4"/>
  <c r="W157" i="4"/>
  <c r="AE53" i="4"/>
  <c r="AF51" i="4"/>
  <c r="AG72" i="4" s="1"/>
  <c r="AD71" i="4"/>
  <c r="AB71" i="4"/>
  <c r="H75" i="4"/>
  <c r="S74" i="4"/>
  <c r="V158" i="4"/>
  <c r="U74" i="4"/>
  <c r="X74" i="4" s="1"/>
  <c r="Y74" i="4" s="1"/>
  <c r="R75" i="4"/>
  <c r="AC71" i="4"/>
  <c r="AA72" i="4"/>
  <c r="L77" i="4" a="1"/>
  <c r="L77" i="4" s="1"/>
  <c r="T76" i="4"/>
  <c r="Z73" i="1"/>
  <c r="AE54" i="1"/>
  <c r="AF52" i="1"/>
  <c r="AG73" i="1" s="1"/>
  <c r="R75" i="1"/>
  <c r="U74" i="1"/>
  <c r="X74" i="1" s="1"/>
  <c r="Y74" i="1" s="1"/>
  <c r="H75" i="1"/>
  <c r="V158" i="1"/>
  <c r="S74" i="1"/>
  <c r="W157" i="1"/>
  <c r="AF53" i="1"/>
  <c r="AG74" i="1" s="1"/>
  <c r="AE55" i="1"/>
  <c r="AA72" i="1"/>
  <c r="AC71" i="1"/>
  <c r="L77" i="1" a="1"/>
  <c r="L77" i="1" s="1"/>
  <c r="T76" i="1"/>
  <c r="AB71" i="1"/>
  <c r="AD71" i="1"/>
  <c r="AF54" i="6" l="1"/>
  <c r="AG75" i="6" s="1"/>
  <c r="AE56" i="6"/>
  <c r="Z74" i="11"/>
  <c r="AF56" i="11"/>
  <c r="AG77" i="11" s="1"/>
  <c r="AE58" i="11"/>
  <c r="V159" i="11"/>
  <c r="H76" i="11"/>
  <c r="S75" i="11"/>
  <c r="L78" i="11" a="1"/>
  <c r="L78" i="11" s="1"/>
  <c r="T77" i="11"/>
  <c r="W158" i="11"/>
  <c r="AD72" i="11"/>
  <c r="AB72" i="11"/>
  <c r="U75" i="11"/>
  <c r="X75" i="11" s="1"/>
  <c r="Y75" i="11" s="1"/>
  <c r="R76" i="11"/>
  <c r="AC72" i="11"/>
  <c r="AA73" i="11"/>
  <c r="AF53" i="11"/>
  <c r="AG74" i="11" s="1"/>
  <c r="AE55" i="11"/>
  <c r="Z74" i="10"/>
  <c r="W158" i="10"/>
  <c r="AD72" i="10"/>
  <c r="AB72" i="10"/>
  <c r="AE58" i="10"/>
  <c r="AF56" i="10"/>
  <c r="AG77" i="10" s="1"/>
  <c r="T76" i="10"/>
  <c r="L77" i="10" a="1"/>
  <c r="L77" i="10" s="1"/>
  <c r="R76" i="10"/>
  <c r="U75" i="10"/>
  <c r="X75" i="10" s="1"/>
  <c r="Y75" i="10" s="1"/>
  <c r="AF55" i="10"/>
  <c r="AG76" i="10" s="1"/>
  <c r="AE57" i="10"/>
  <c r="AC72" i="10"/>
  <c r="AA73" i="10"/>
  <c r="V159" i="10"/>
  <c r="S75" i="10"/>
  <c r="H76" i="10"/>
  <c r="Z74" i="9"/>
  <c r="AE58" i="9"/>
  <c r="AF56" i="9"/>
  <c r="AG77" i="9" s="1"/>
  <c r="R76" i="9"/>
  <c r="U75" i="9"/>
  <c r="X75" i="9" s="1"/>
  <c r="Y75" i="9" s="1"/>
  <c r="T76" i="9"/>
  <c r="L77" i="9" a="1"/>
  <c r="L77" i="9" s="1"/>
  <c r="AF55" i="9"/>
  <c r="AG76" i="9" s="1"/>
  <c r="AE57" i="9"/>
  <c r="V159" i="9"/>
  <c r="S75" i="9"/>
  <c r="H76" i="9"/>
  <c r="W158" i="9"/>
  <c r="AC72" i="9"/>
  <c r="AA73" i="9"/>
  <c r="AD72" i="9"/>
  <c r="AB72" i="9"/>
  <c r="Z74" i="8"/>
  <c r="T77" i="8"/>
  <c r="L78" i="8" a="1"/>
  <c r="L78" i="8" s="1"/>
  <c r="AE55" i="8"/>
  <c r="AF53" i="8"/>
  <c r="AG74" i="8" s="1"/>
  <c r="AB72" i="8"/>
  <c r="AD72" i="8"/>
  <c r="R76" i="8"/>
  <c r="U75" i="8"/>
  <c r="X75" i="8" s="1"/>
  <c r="Y75" i="8" s="1"/>
  <c r="V159" i="8"/>
  <c r="S75" i="8"/>
  <c r="H76" i="8"/>
  <c r="W158" i="8"/>
  <c r="AE56" i="8"/>
  <c r="AF54" i="8"/>
  <c r="AG75" i="8" s="1"/>
  <c r="AC72" i="8"/>
  <c r="AA73" i="8"/>
  <c r="Z74" i="7"/>
  <c r="AB72" i="7"/>
  <c r="AD72" i="7"/>
  <c r="AE59" i="7"/>
  <c r="AF57" i="7"/>
  <c r="AG78" i="7" s="1"/>
  <c r="AE58" i="7"/>
  <c r="AF56" i="7"/>
  <c r="AG77" i="7" s="1"/>
  <c r="L77" i="7" a="1"/>
  <c r="L77" i="7" s="1"/>
  <c r="T76" i="7"/>
  <c r="V159" i="7"/>
  <c r="S75" i="7"/>
  <c r="H76" i="7"/>
  <c r="W158" i="7"/>
  <c r="R76" i="7"/>
  <c r="U75" i="7"/>
  <c r="X75" i="7" s="1"/>
  <c r="Y75" i="7" s="1"/>
  <c r="AC72" i="7"/>
  <c r="AA73" i="7"/>
  <c r="Z74" i="6"/>
  <c r="V159" i="6"/>
  <c r="S75" i="6"/>
  <c r="H76" i="6"/>
  <c r="AD72" i="6"/>
  <c r="AB72" i="6"/>
  <c r="W158" i="6"/>
  <c r="AE57" i="6"/>
  <c r="AF55" i="6"/>
  <c r="AG76" i="6" s="1"/>
  <c r="AC72" i="6"/>
  <c r="AA73" i="6"/>
  <c r="L78" i="6" a="1"/>
  <c r="L78" i="6" s="1"/>
  <c r="T77" i="6"/>
  <c r="U75" i="6"/>
  <c r="X75" i="6" s="1"/>
  <c r="Y75" i="6" s="1"/>
  <c r="R76" i="6"/>
  <c r="Z74" i="5"/>
  <c r="W158" i="5"/>
  <c r="AE57" i="5"/>
  <c r="AF55" i="5"/>
  <c r="AG76" i="5" s="1"/>
  <c r="L78" i="5" a="1"/>
  <c r="L78" i="5" s="1"/>
  <c r="T77" i="5"/>
  <c r="V159" i="5"/>
  <c r="S75" i="5"/>
  <c r="H76" i="5"/>
  <c r="AA73" i="5"/>
  <c r="AC72" i="5"/>
  <c r="AE58" i="5"/>
  <c r="AF56" i="5"/>
  <c r="AG77" i="5" s="1"/>
  <c r="AD72" i="5"/>
  <c r="AB72" i="5"/>
  <c r="R76" i="5"/>
  <c r="U75" i="5"/>
  <c r="X75" i="5" s="1"/>
  <c r="Y75" i="5" s="1"/>
  <c r="Z74" i="4"/>
  <c r="R76" i="4"/>
  <c r="U75" i="4"/>
  <c r="X75" i="4" s="1"/>
  <c r="Y75" i="4" s="1"/>
  <c r="V159" i="4"/>
  <c r="H76" i="4"/>
  <c r="S75" i="4"/>
  <c r="AF53" i="4"/>
  <c r="AG74" i="4" s="1"/>
  <c r="AE55" i="4"/>
  <c r="AE58" i="4"/>
  <c r="AF56" i="4"/>
  <c r="AG77" i="4" s="1"/>
  <c r="W158" i="4"/>
  <c r="AA73" i="4"/>
  <c r="AC72" i="4"/>
  <c r="T77" i="4"/>
  <c r="L78" i="4" a="1"/>
  <c r="L78" i="4" s="1"/>
  <c r="AD72" i="4"/>
  <c r="AB72" i="4"/>
  <c r="Z74" i="1"/>
  <c r="L78" i="1" a="1"/>
  <c r="L78" i="1" s="1"/>
  <c r="T77" i="1"/>
  <c r="AD72" i="1"/>
  <c r="AB72" i="1"/>
  <c r="AF55" i="1"/>
  <c r="AG76" i="1" s="1"/>
  <c r="AE57" i="1"/>
  <c r="R76" i="1"/>
  <c r="U75" i="1"/>
  <c r="X75" i="1" s="1"/>
  <c r="Y75" i="1" s="1"/>
  <c r="W158" i="1"/>
  <c r="V159" i="1"/>
  <c r="S75" i="1"/>
  <c r="H76" i="1"/>
  <c r="AF54" i="1"/>
  <c r="AG75" i="1" s="1"/>
  <c r="AE56" i="1"/>
  <c r="AA73" i="1"/>
  <c r="AC72" i="1"/>
  <c r="AF56" i="6" l="1"/>
  <c r="AG77" i="6" s="1"/>
  <c r="AE58" i="6"/>
  <c r="Z75" i="11"/>
  <c r="U76" i="11"/>
  <c r="X76" i="11" s="1"/>
  <c r="Y76" i="11" s="1"/>
  <c r="R77" i="11"/>
  <c r="V160" i="11"/>
  <c r="H77" i="11"/>
  <c r="S76" i="11"/>
  <c r="W159" i="11"/>
  <c r="AF58" i="11"/>
  <c r="AG79" i="11" s="1"/>
  <c r="AE60" i="11"/>
  <c r="AF55" i="11"/>
  <c r="AG76" i="11" s="1"/>
  <c r="AE57" i="11"/>
  <c r="L79" i="11" a="1"/>
  <c r="L79" i="11" s="1"/>
  <c r="T78" i="11"/>
  <c r="AC73" i="11"/>
  <c r="AA74" i="11"/>
  <c r="AB73" i="11"/>
  <c r="AD73" i="11"/>
  <c r="Z75" i="10"/>
  <c r="AE59" i="10"/>
  <c r="AF57" i="10"/>
  <c r="AG78" i="10" s="1"/>
  <c r="AE60" i="10"/>
  <c r="AF58" i="10"/>
  <c r="AG79" i="10" s="1"/>
  <c r="T77" i="10"/>
  <c r="L78" i="10" a="1"/>
  <c r="L78" i="10" s="1"/>
  <c r="V160" i="10"/>
  <c r="H77" i="10"/>
  <c r="S76" i="10"/>
  <c r="U76" i="10"/>
  <c r="X76" i="10" s="1"/>
  <c r="Y76" i="10" s="1"/>
  <c r="R77" i="10"/>
  <c r="W159" i="10"/>
  <c r="AA74" i="10"/>
  <c r="AC73" i="10"/>
  <c r="AD73" i="10"/>
  <c r="AB73" i="10"/>
  <c r="Z75" i="9"/>
  <c r="V160" i="9"/>
  <c r="S76" i="9"/>
  <c r="H77" i="9"/>
  <c r="W159" i="9"/>
  <c r="U76" i="9"/>
  <c r="X76" i="9" s="1"/>
  <c r="Y76" i="9" s="1"/>
  <c r="R77" i="9"/>
  <c r="AE59" i="9"/>
  <c r="AF57" i="9"/>
  <c r="AG78" i="9" s="1"/>
  <c r="AF58" i="9"/>
  <c r="AG79" i="9" s="1"/>
  <c r="AE60" i="9"/>
  <c r="AD73" i="9"/>
  <c r="AB73" i="9"/>
  <c r="AC73" i="9"/>
  <c r="AA74" i="9"/>
  <c r="T77" i="9"/>
  <c r="L78" i="9" a="1"/>
  <c r="L78" i="9" s="1"/>
  <c r="Z75" i="8"/>
  <c r="AE57" i="8"/>
  <c r="AF55" i="8"/>
  <c r="AG76" i="8" s="1"/>
  <c r="T78" i="8"/>
  <c r="L79" i="8" a="1"/>
  <c r="L79" i="8" s="1"/>
  <c r="V160" i="8"/>
  <c r="S76" i="8"/>
  <c r="H77" i="8"/>
  <c r="W159" i="8"/>
  <c r="U76" i="8"/>
  <c r="X76" i="8" s="1"/>
  <c r="Y76" i="8" s="1"/>
  <c r="R77" i="8"/>
  <c r="AC73" i="8"/>
  <c r="AA74" i="8"/>
  <c r="AD73" i="8"/>
  <c r="AB73" i="8"/>
  <c r="AE58" i="8"/>
  <c r="AF56" i="8"/>
  <c r="AG77" i="8" s="1"/>
  <c r="Z75" i="7"/>
  <c r="V160" i="7"/>
  <c r="S76" i="7"/>
  <c r="H77" i="7"/>
  <c r="L78" i="7" a="1"/>
  <c r="L78" i="7" s="1"/>
  <c r="T77" i="7"/>
  <c r="AF59" i="7"/>
  <c r="AG80" i="7" s="1"/>
  <c r="AE61" i="7"/>
  <c r="AF58" i="7"/>
  <c r="AG79" i="7" s="1"/>
  <c r="AE60" i="7"/>
  <c r="AC73" i="7"/>
  <c r="AA74" i="7"/>
  <c r="W159" i="7"/>
  <c r="AD73" i="7"/>
  <c r="AB73" i="7"/>
  <c r="U76" i="7"/>
  <c r="X76" i="7" s="1"/>
  <c r="Y76" i="7" s="1"/>
  <c r="R77" i="7"/>
  <c r="Z75" i="6"/>
  <c r="AB73" i="6"/>
  <c r="AD73" i="6"/>
  <c r="AF57" i="6"/>
  <c r="AG78" i="6" s="1"/>
  <c r="AE59" i="6"/>
  <c r="V160" i="6"/>
  <c r="H77" i="6"/>
  <c r="S76" i="6"/>
  <c r="U76" i="6"/>
  <c r="X76" i="6" s="1"/>
  <c r="Y76" i="6" s="1"/>
  <c r="R77" i="6"/>
  <c r="W159" i="6"/>
  <c r="AC73" i="6"/>
  <c r="AA74" i="6"/>
  <c r="L79" i="6" a="1"/>
  <c r="L79" i="6" s="1"/>
  <c r="T78" i="6"/>
  <c r="Z75" i="5"/>
  <c r="AF58" i="5"/>
  <c r="AG79" i="5" s="1"/>
  <c r="AE60" i="5"/>
  <c r="L79" i="5" a="1"/>
  <c r="L79" i="5" s="1"/>
  <c r="T78" i="5"/>
  <c r="W159" i="5"/>
  <c r="V160" i="5"/>
  <c r="S76" i="5"/>
  <c r="H77" i="5"/>
  <c r="R77" i="5"/>
  <c r="U76" i="5"/>
  <c r="X76" i="5" s="1"/>
  <c r="Y76" i="5" s="1"/>
  <c r="AA74" i="5"/>
  <c r="AC73" i="5"/>
  <c r="AD73" i="5"/>
  <c r="AB73" i="5"/>
  <c r="AF57" i="5"/>
  <c r="AG78" i="5" s="1"/>
  <c r="AE59" i="5"/>
  <c r="Z75" i="4"/>
  <c r="AE60" i="4"/>
  <c r="AF58" i="4"/>
  <c r="AG79" i="4" s="1"/>
  <c r="AB73" i="4"/>
  <c r="AD73" i="4"/>
  <c r="R77" i="4"/>
  <c r="U76" i="4"/>
  <c r="X76" i="4" s="1"/>
  <c r="Y76" i="4" s="1"/>
  <c r="AF55" i="4"/>
  <c r="AG76" i="4" s="1"/>
  <c r="AE57" i="4"/>
  <c r="W159" i="4"/>
  <c r="V160" i="4"/>
  <c r="H77" i="4"/>
  <c r="S76" i="4"/>
  <c r="AC73" i="4"/>
  <c r="AA74" i="4"/>
  <c r="T78" i="4"/>
  <c r="L79" i="4" a="1"/>
  <c r="L79" i="4" s="1"/>
  <c r="Z75" i="1"/>
  <c r="V160" i="1"/>
  <c r="S76" i="1"/>
  <c r="H77" i="1"/>
  <c r="W159" i="1"/>
  <c r="AF57" i="1"/>
  <c r="AG78" i="1" s="1"/>
  <c r="AE59" i="1"/>
  <c r="L79" i="1" a="1"/>
  <c r="L79" i="1" s="1"/>
  <c r="T78" i="1"/>
  <c r="R77" i="1"/>
  <c r="U76" i="1"/>
  <c r="X76" i="1" s="1"/>
  <c r="Y76" i="1" s="1"/>
  <c r="AA74" i="1"/>
  <c r="AC73" i="1"/>
  <c r="AB73" i="1"/>
  <c r="AD73" i="1"/>
  <c r="AF56" i="1"/>
  <c r="AG77" i="1" s="1"/>
  <c r="AE58" i="1"/>
  <c r="AE60" i="6" l="1"/>
  <c r="AF58" i="6"/>
  <c r="AG79" i="6" s="1"/>
  <c r="Z76" i="11"/>
  <c r="V161" i="11"/>
  <c r="H78" i="11"/>
  <c r="S77" i="11"/>
  <c r="AF57" i="11"/>
  <c r="AG78" i="11" s="1"/>
  <c r="AE59" i="11"/>
  <c r="W160" i="11"/>
  <c r="AE62" i="11"/>
  <c r="AF60" i="11"/>
  <c r="AG81" i="11" s="1"/>
  <c r="R78" i="11"/>
  <c r="U77" i="11"/>
  <c r="X77" i="11" s="1"/>
  <c r="Y77" i="11" s="1"/>
  <c r="L80" i="11" a="1"/>
  <c r="L80" i="11" s="1"/>
  <c r="T79" i="11"/>
  <c r="AD74" i="11"/>
  <c r="AB74" i="11"/>
  <c r="AC74" i="11"/>
  <c r="AA75" i="11"/>
  <c r="Z76" i="10"/>
  <c r="R78" i="10"/>
  <c r="U77" i="10"/>
  <c r="X77" i="10" s="1"/>
  <c r="Y77" i="10" s="1"/>
  <c r="V161" i="10"/>
  <c r="H78" i="10"/>
  <c r="S77" i="10"/>
  <c r="AF60" i="10"/>
  <c r="AG81" i="10" s="1"/>
  <c r="AE62" i="10"/>
  <c r="AE61" i="10"/>
  <c r="AF59" i="10"/>
  <c r="AG80" i="10" s="1"/>
  <c r="W160" i="10"/>
  <c r="AC74" i="10"/>
  <c r="AA75" i="10"/>
  <c r="L79" i="10" a="1"/>
  <c r="L79" i="10" s="1"/>
  <c r="T78" i="10"/>
  <c r="AD74" i="10"/>
  <c r="AB74" i="10"/>
  <c r="Z76" i="9"/>
  <c r="AE62" i="9"/>
  <c r="AF60" i="9"/>
  <c r="AG81" i="9" s="1"/>
  <c r="U77" i="9"/>
  <c r="X77" i="9" s="1"/>
  <c r="Y77" i="9" s="1"/>
  <c r="R78" i="9"/>
  <c r="H78" i="9"/>
  <c r="S77" i="9"/>
  <c r="V161" i="9"/>
  <c r="L79" i="9" a="1"/>
  <c r="L79" i="9" s="1"/>
  <c r="T78" i="9"/>
  <c r="W160" i="9"/>
  <c r="AF59" i="9"/>
  <c r="AG80" i="9" s="1"/>
  <c r="AE61" i="9"/>
  <c r="AD74" i="9"/>
  <c r="AB74" i="9"/>
  <c r="AC74" i="9"/>
  <c r="AA75" i="9"/>
  <c r="Z76" i="8"/>
  <c r="AD74" i="8"/>
  <c r="AB74" i="8"/>
  <c r="L80" i="8" a="1"/>
  <c r="L80" i="8" s="1"/>
  <c r="T79" i="8"/>
  <c r="W160" i="8"/>
  <c r="AF58" i="8"/>
  <c r="AG79" i="8" s="1"/>
  <c r="AE60" i="8"/>
  <c r="AE59" i="8"/>
  <c r="AF57" i="8"/>
  <c r="AG78" i="8" s="1"/>
  <c r="V161" i="8"/>
  <c r="H78" i="8"/>
  <c r="S77" i="8"/>
  <c r="AC74" i="8"/>
  <c r="AA75" i="8"/>
  <c r="U77" i="8"/>
  <c r="X77" i="8" s="1"/>
  <c r="Y77" i="8" s="1"/>
  <c r="R78" i="8"/>
  <c r="Z76" i="7"/>
  <c r="AF60" i="7"/>
  <c r="AG81" i="7" s="1"/>
  <c r="AE62" i="7"/>
  <c r="AD74" i="7"/>
  <c r="AB74" i="7"/>
  <c r="AF61" i="7"/>
  <c r="AG82" i="7" s="1"/>
  <c r="AE63" i="7"/>
  <c r="W160" i="7"/>
  <c r="V161" i="7"/>
  <c r="H78" i="7"/>
  <c r="S77" i="7"/>
  <c r="AA75" i="7"/>
  <c r="AC74" i="7"/>
  <c r="L79" i="7" a="1"/>
  <c r="L79" i="7" s="1"/>
  <c r="T78" i="7"/>
  <c r="U77" i="7"/>
  <c r="X77" i="7" s="1"/>
  <c r="Y77" i="7" s="1"/>
  <c r="R78" i="7"/>
  <c r="Z76" i="6"/>
  <c r="U77" i="6"/>
  <c r="X77" i="6" s="1"/>
  <c r="Y77" i="6" s="1"/>
  <c r="R78" i="6"/>
  <c r="T79" i="6"/>
  <c r="L80" i="6" a="1"/>
  <c r="L80" i="6" s="1"/>
  <c r="V161" i="6"/>
  <c r="H78" i="6"/>
  <c r="S77" i="6"/>
  <c r="AD74" i="6"/>
  <c r="AB74" i="6"/>
  <c r="AC74" i="6"/>
  <c r="AA75" i="6"/>
  <c r="W160" i="6"/>
  <c r="AF59" i="6"/>
  <c r="AG80" i="6" s="1"/>
  <c r="AE61" i="6"/>
  <c r="Z76" i="5"/>
  <c r="U77" i="5"/>
  <c r="X77" i="5" s="1"/>
  <c r="Y77" i="5" s="1"/>
  <c r="R78" i="5"/>
  <c r="AE62" i="5"/>
  <c r="AF60" i="5"/>
  <c r="AG81" i="5" s="1"/>
  <c r="AE61" i="5"/>
  <c r="AF59" i="5"/>
  <c r="AG80" i="5" s="1"/>
  <c r="AD74" i="5"/>
  <c r="AB74" i="5"/>
  <c r="V161" i="5"/>
  <c r="H78" i="5"/>
  <c r="S77" i="5"/>
  <c r="W160" i="5"/>
  <c r="AA75" i="5"/>
  <c r="AC74" i="5"/>
  <c r="L80" i="5" a="1"/>
  <c r="L80" i="5" s="1"/>
  <c r="T79" i="5"/>
  <c r="Z76" i="4"/>
  <c r="W160" i="4"/>
  <c r="AE59" i="4"/>
  <c r="AF57" i="4"/>
  <c r="AG78" i="4" s="1"/>
  <c r="R78" i="4"/>
  <c r="U77" i="4"/>
  <c r="X77" i="4" s="1"/>
  <c r="Y77" i="4" s="1"/>
  <c r="T79" i="4"/>
  <c r="L80" i="4" a="1"/>
  <c r="L80" i="4" s="1"/>
  <c r="AC74" i="4"/>
  <c r="AA75" i="4"/>
  <c r="V161" i="4"/>
  <c r="S77" i="4"/>
  <c r="H78" i="4"/>
  <c r="AF60" i="4"/>
  <c r="AG81" i="4" s="1"/>
  <c r="AE62" i="4"/>
  <c r="AD74" i="4"/>
  <c r="AB74" i="4"/>
  <c r="Z76" i="1"/>
  <c r="AD74" i="1"/>
  <c r="AB74" i="1"/>
  <c r="V161" i="1"/>
  <c r="S77" i="1"/>
  <c r="H78" i="1"/>
  <c r="AE61" i="1"/>
  <c r="AF59" i="1"/>
  <c r="AG80" i="1" s="1"/>
  <c r="T79" i="1"/>
  <c r="L80" i="1" a="1"/>
  <c r="L80" i="1" s="1"/>
  <c r="AF58" i="1"/>
  <c r="AG79" i="1" s="1"/>
  <c r="AE60" i="1"/>
  <c r="AA75" i="1"/>
  <c r="AC74" i="1"/>
  <c r="R78" i="1"/>
  <c r="U77" i="1"/>
  <c r="X77" i="1" s="1"/>
  <c r="Y77" i="1" s="1"/>
  <c r="W160" i="1"/>
  <c r="AE62" i="6" l="1"/>
  <c r="AF60" i="6"/>
  <c r="AG81" i="6" s="1"/>
  <c r="Z77" i="11"/>
  <c r="L81" i="11" a="1"/>
  <c r="L81" i="11" s="1"/>
  <c r="T80" i="11"/>
  <c r="AB75" i="11"/>
  <c r="AD75" i="11"/>
  <c r="V162" i="11"/>
  <c r="S78" i="11"/>
  <c r="H79" i="11"/>
  <c r="W161" i="11"/>
  <c r="R79" i="11"/>
  <c r="U78" i="11"/>
  <c r="X78" i="11" s="1"/>
  <c r="Y78" i="11" s="1"/>
  <c r="AF59" i="11"/>
  <c r="AG80" i="11" s="1"/>
  <c r="AE61" i="11"/>
  <c r="AA76" i="11"/>
  <c r="AC75" i="11"/>
  <c r="AF62" i="11"/>
  <c r="AG83" i="11" s="1"/>
  <c r="AE64" i="11"/>
  <c r="Z77" i="10"/>
  <c r="AD75" i="10"/>
  <c r="AB75" i="10"/>
  <c r="AF61" i="10"/>
  <c r="AG82" i="10" s="1"/>
  <c r="AE63" i="10"/>
  <c r="V162" i="10"/>
  <c r="S78" i="10"/>
  <c r="H79" i="10"/>
  <c r="W161" i="10"/>
  <c r="U78" i="10"/>
  <c r="X78" i="10" s="1"/>
  <c r="Y78" i="10" s="1"/>
  <c r="R79" i="10"/>
  <c r="AF62" i="10"/>
  <c r="AG83" i="10" s="1"/>
  <c r="AE64" i="10"/>
  <c r="AC75" i="10"/>
  <c r="AA76" i="10"/>
  <c r="L80" i="10" a="1"/>
  <c r="L80" i="10" s="1"/>
  <c r="T79" i="10"/>
  <c r="Z77" i="9"/>
  <c r="V162" i="9"/>
  <c r="H79" i="9"/>
  <c r="S78" i="9"/>
  <c r="AE63" i="9"/>
  <c r="AF61" i="9"/>
  <c r="AG82" i="9" s="1"/>
  <c r="AF62" i="9"/>
  <c r="AG83" i="9" s="1"/>
  <c r="AE64" i="9"/>
  <c r="L80" i="9" a="1"/>
  <c r="L80" i="9" s="1"/>
  <c r="T79" i="9"/>
  <c r="AA76" i="9"/>
  <c r="AC75" i="9"/>
  <c r="W161" i="9"/>
  <c r="U78" i="9"/>
  <c r="X78" i="9" s="1"/>
  <c r="Y78" i="9" s="1"/>
  <c r="R79" i="9"/>
  <c r="AD75" i="9"/>
  <c r="AB75" i="9"/>
  <c r="Z77" i="8"/>
  <c r="H79" i="8"/>
  <c r="S78" i="8"/>
  <c r="V162" i="8"/>
  <c r="AF59" i="8"/>
  <c r="AG80" i="8" s="1"/>
  <c r="AE61" i="8"/>
  <c r="W161" i="8"/>
  <c r="U78" i="8"/>
  <c r="X78" i="8" s="1"/>
  <c r="Y78" i="8" s="1"/>
  <c r="R79" i="8"/>
  <c r="L81" i="8" a="1"/>
  <c r="L81" i="8" s="1"/>
  <c r="T80" i="8"/>
  <c r="AC75" i="8"/>
  <c r="AA76" i="8"/>
  <c r="AF60" i="8"/>
  <c r="AG81" i="8" s="1"/>
  <c r="AE62" i="8"/>
  <c r="AD75" i="8"/>
  <c r="AB75" i="8"/>
  <c r="Z77" i="7"/>
  <c r="AD75" i="7"/>
  <c r="AB75" i="7"/>
  <c r="L80" i="7" a="1"/>
  <c r="L80" i="7" s="1"/>
  <c r="T79" i="7"/>
  <c r="W161" i="7"/>
  <c r="AF63" i="7"/>
  <c r="AG84" i="7" s="1"/>
  <c r="AE65" i="7"/>
  <c r="AE64" i="7"/>
  <c r="AF62" i="7"/>
  <c r="AG83" i="7" s="1"/>
  <c r="V162" i="7"/>
  <c r="H79" i="7"/>
  <c r="S78" i="7"/>
  <c r="AA76" i="7"/>
  <c r="AC75" i="7"/>
  <c r="U78" i="7"/>
  <c r="X78" i="7" s="1"/>
  <c r="Y78" i="7" s="1"/>
  <c r="R79" i="7"/>
  <c r="Z77" i="6"/>
  <c r="W161" i="6"/>
  <c r="R79" i="6"/>
  <c r="U78" i="6"/>
  <c r="X78" i="6" s="1"/>
  <c r="Y78" i="6" s="1"/>
  <c r="L81" i="6" a="1"/>
  <c r="L81" i="6" s="1"/>
  <c r="T80" i="6"/>
  <c r="V162" i="6"/>
  <c r="S78" i="6"/>
  <c r="H79" i="6"/>
  <c r="AC75" i="6"/>
  <c r="AA76" i="6"/>
  <c r="AD75" i="6"/>
  <c r="AB75" i="6"/>
  <c r="AF61" i="6"/>
  <c r="AG82" i="6" s="1"/>
  <c r="AE63" i="6"/>
  <c r="Z77" i="5"/>
  <c r="W161" i="5"/>
  <c r="AF62" i="5"/>
  <c r="AG83" i="5" s="1"/>
  <c r="AE64" i="5"/>
  <c r="V162" i="5"/>
  <c r="S78" i="5"/>
  <c r="H79" i="5"/>
  <c r="AE63" i="5"/>
  <c r="AF61" i="5"/>
  <c r="AG82" i="5" s="1"/>
  <c r="R79" i="5"/>
  <c r="U78" i="5"/>
  <c r="X78" i="5" s="1"/>
  <c r="Y78" i="5" s="1"/>
  <c r="AA76" i="5"/>
  <c r="AC75" i="5"/>
  <c r="T80" i="5"/>
  <c r="L81" i="5" a="1"/>
  <c r="L81" i="5" s="1"/>
  <c r="AD75" i="5"/>
  <c r="AB75" i="5"/>
  <c r="Z77" i="4"/>
  <c r="W161" i="4"/>
  <c r="AD75" i="4"/>
  <c r="AB75" i="4"/>
  <c r="U78" i="4"/>
  <c r="X78" i="4" s="1"/>
  <c r="Y78" i="4" s="1"/>
  <c r="R79" i="4"/>
  <c r="L81" i="4" a="1"/>
  <c r="L81" i="4" s="1"/>
  <c r="T80" i="4"/>
  <c r="AF59" i="4"/>
  <c r="AG80" i="4" s="1"/>
  <c r="AE61" i="4"/>
  <c r="AA76" i="4"/>
  <c r="AC75" i="4"/>
  <c r="V162" i="4"/>
  <c r="H79" i="4"/>
  <c r="S78" i="4"/>
  <c r="AF62" i="4"/>
  <c r="AG83" i="4" s="1"/>
  <c r="AE64" i="4"/>
  <c r="Z77" i="1"/>
  <c r="AB75" i="1"/>
  <c r="AD75" i="1"/>
  <c r="R79" i="1"/>
  <c r="U78" i="1"/>
  <c r="X78" i="1" s="1"/>
  <c r="Y78" i="1" s="1"/>
  <c r="AF61" i="1"/>
  <c r="AG82" i="1" s="1"/>
  <c r="AE63" i="1"/>
  <c r="AE62" i="1"/>
  <c r="AF60" i="1"/>
  <c r="AG81" i="1" s="1"/>
  <c r="AC75" i="1"/>
  <c r="AA76" i="1"/>
  <c r="T80" i="1"/>
  <c r="L81" i="1" a="1"/>
  <c r="L81" i="1" s="1"/>
  <c r="V162" i="1"/>
  <c r="S78" i="1"/>
  <c r="H79" i="1"/>
  <c r="W161" i="1"/>
  <c r="AE64" i="6" l="1"/>
  <c r="AF62" i="6"/>
  <c r="AG83" i="6" s="1"/>
  <c r="Z78" i="11"/>
  <c r="R80" i="11"/>
  <c r="U79" i="11"/>
  <c r="X79" i="11" s="1"/>
  <c r="Y79" i="11" s="1"/>
  <c r="V163" i="11"/>
  <c r="H80" i="11"/>
  <c r="S79" i="11"/>
  <c r="AE63" i="11"/>
  <c r="AF61" i="11"/>
  <c r="AG82" i="11" s="1"/>
  <c r="W162" i="11"/>
  <c r="AD76" i="11"/>
  <c r="AB76" i="11"/>
  <c r="T81" i="11"/>
  <c r="L82" i="11" a="1"/>
  <c r="L82" i="11" s="1"/>
  <c r="AF64" i="11"/>
  <c r="AG85" i="11" s="1"/>
  <c r="AE66" i="11"/>
  <c r="AC76" i="11"/>
  <c r="AA77" i="11"/>
  <c r="Z78" i="10"/>
  <c r="W162" i="10"/>
  <c r="U79" i="10"/>
  <c r="X79" i="10" s="1"/>
  <c r="Y79" i="10" s="1"/>
  <c r="R80" i="10"/>
  <c r="AE65" i="10"/>
  <c r="AF63" i="10"/>
  <c r="AG84" i="10" s="1"/>
  <c r="AE66" i="10"/>
  <c r="AF64" i="10"/>
  <c r="AG85" i="10" s="1"/>
  <c r="L81" i="10" a="1"/>
  <c r="L81" i="10" s="1"/>
  <c r="T80" i="10"/>
  <c r="AD76" i="10"/>
  <c r="AB76" i="10"/>
  <c r="AC76" i="10"/>
  <c r="AA77" i="10"/>
  <c r="V163" i="10"/>
  <c r="H80" i="10"/>
  <c r="S79" i="10"/>
  <c r="Z78" i="9"/>
  <c r="AD76" i="9"/>
  <c r="AB76" i="9"/>
  <c r="L81" i="9" a="1"/>
  <c r="L81" i="9" s="1"/>
  <c r="T80" i="9"/>
  <c r="AE66" i="9"/>
  <c r="AF64" i="9"/>
  <c r="AG85" i="9" s="1"/>
  <c r="V163" i="9"/>
  <c r="H80" i="9"/>
  <c r="S79" i="9"/>
  <c r="W162" i="9"/>
  <c r="AC76" i="9"/>
  <c r="AA77" i="9"/>
  <c r="AE65" i="9"/>
  <c r="AF63" i="9"/>
  <c r="AG84" i="9" s="1"/>
  <c r="U79" i="9"/>
  <c r="X79" i="9" s="1"/>
  <c r="Y79" i="9" s="1"/>
  <c r="R80" i="9"/>
  <c r="Z78" i="8"/>
  <c r="L82" i="8" a="1"/>
  <c r="L82" i="8" s="1"/>
  <c r="T81" i="8"/>
  <c r="W162" i="8"/>
  <c r="AD76" i="8"/>
  <c r="AB76" i="8"/>
  <c r="U79" i="8"/>
  <c r="X79" i="8" s="1"/>
  <c r="Y79" i="8" s="1"/>
  <c r="R80" i="8"/>
  <c r="V163" i="8"/>
  <c r="H80" i="8"/>
  <c r="S79" i="8"/>
  <c r="AF62" i="8"/>
  <c r="AG83" i="8" s="1"/>
  <c r="AE64" i="8"/>
  <c r="AC76" i="8"/>
  <c r="AA77" i="8"/>
  <c r="AF61" i="8"/>
  <c r="AG82" i="8" s="1"/>
  <c r="AE63" i="8"/>
  <c r="Z78" i="7"/>
  <c r="V163" i="7"/>
  <c r="S79" i="7"/>
  <c r="H80" i="7"/>
  <c r="AE67" i="7"/>
  <c r="AF65" i="7"/>
  <c r="AG86" i="7" s="1"/>
  <c r="W162" i="7"/>
  <c r="AE66" i="7"/>
  <c r="AF64" i="7"/>
  <c r="AG85" i="7" s="1"/>
  <c r="AA77" i="7"/>
  <c r="AC76" i="7"/>
  <c r="T80" i="7"/>
  <c r="L81" i="7" a="1"/>
  <c r="L81" i="7" s="1"/>
  <c r="R80" i="7"/>
  <c r="U79" i="7"/>
  <c r="X79" i="7" s="1"/>
  <c r="Y79" i="7" s="1"/>
  <c r="AD76" i="7"/>
  <c r="AB76" i="7"/>
  <c r="Z78" i="6"/>
  <c r="AD76" i="6"/>
  <c r="AB76" i="6"/>
  <c r="U79" i="6"/>
  <c r="X79" i="6" s="1"/>
  <c r="Y79" i="6" s="1"/>
  <c r="R80" i="6"/>
  <c r="T81" i="6"/>
  <c r="L82" i="6" a="1"/>
  <c r="L82" i="6" s="1"/>
  <c r="AA77" i="6"/>
  <c r="AC76" i="6"/>
  <c r="V163" i="6"/>
  <c r="H80" i="6"/>
  <c r="S79" i="6"/>
  <c r="W162" i="6"/>
  <c r="AE65" i="6"/>
  <c r="AF63" i="6"/>
  <c r="AG84" i="6" s="1"/>
  <c r="Z78" i="5"/>
  <c r="AE66" i="5"/>
  <c r="AF64" i="5"/>
  <c r="AG85" i="5" s="1"/>
  <c r="R80" i="5"/>
  <c r="U79" i="5"/>
  <c r="X79" i="5" s="1"/>
  <c r="Y79" i="5" s="1"/>
  <c r="AB76" i="5"/>
  <c r="AD76" i="5"/>
  <c r="AE65" i="5"/>
  <c r="AF63" i="5"/>
  <c r="AG84" i="5" s="1"/>
  <c r="W162" i="5"/>
  <c r="T81" i="5"/>
  <c r="L82" i="5" a="1"/>
  <c r="L82" i="5" s="1"/>
  <c r="AC76" i="5"/>
  <c r="AA77" i="5"/>
  <c r="V163" i="5"/>
  <c r="S79" i="5"/>
  <c r="H80" i="5"/>
  <c r="Z78" i="4"/>
  <c r="R80" i="4"/>
  <c r="U79" i="4"/>
  <c r="X79" i="4" s="1"/>
  <c r="Y79" i="4" s="1"/>
  <c r="AD76" i="4"/>
  <c r="AB76" i="4"/>
  <c r="AF61" i="4"/>
  <c r="AG82" i="4" s="1"/>
  <c r="AE63" i="4"/>
  <c r="W162" i="4"/>
  <c r="AC76" i="4"/>
  <c r="AA77" i="4"/>
  <c r="L82" i="4" a="1"/>
  <c r="L82" i="4" s="1"/>
  <c r="T81" i="4"/>
  <c r="AF64" i="4"/>
  <c r="AG85" i="4" s="1"/>
  <c r="AE66" i="4"/>
  <c r="V163" i="4"/>
  <c r="H80" i="4"/>
  <c r="S79" i="4"/>
  <c r="Z78" i="1"/>
  <c r="T81" i="1"/>
  <c r="L82" i="1" a="1"/>
  <c r="L82" i="1" s="1"/>
  <c r="AD76" i="1"/>
  <c r="AB76" i="1"/>
  <c r="AF63" i="1"/>
  <c r="AG84" i="1" s="1"/>
  <c r="AE65" i="1"/>
  <c r="AA77" i="1"/>
  <c r="AC76" i="1"/>
  <c r="W162" i="1"/>
  <c r="AF62" i="1"/>
  <c r="AG83" i="1" s="1"/>
  <c r="AE64" i="1"/>
  <c r="U79" i="1"/>
  <c r="X79" i="1" s="1"/>
  <c r="Y79" i="1" s="1"/>
  <c r="R80" i="1"/>
  <c r="V163" i="1"/>
  <c r="S79" i="1"/>
  <c r="H80" i="1"/>
  <c r="AE66" i="6" l="1"/>
  <c r="AF64" i="6"/>
  <c r="AG85" i="6" s="1"/>
  <c r="Z79" i="11"/>
  <c r="V164" i="11"/>
  <c r="H81" i="11"/>
  <c r="S80" i="11"/>
  <c r="AF63" i="11"/>
  <c r="AG84" i="11" s="1"/>
  <c r="AE65" i="11"/>
  <c r="W163" i="11"/>
  <c r="AB77" i="11"/>
  <c r="AD77" i="11"/>
  <c r="U80" i="11"/>
  <c r="X80" i="11" s="1"/>
  <c r="Y80" i="11" s="1"/>
  <c r="R81" i="11"/>
  <c r="AF66" i="11"/>
  <c r="AG87" i="11" s="1"/>
  <c r="AE68" i="11"/>
  <c r="AA78" i="11"/>
  <c r="AC77" i="11"/>
  <c r="L83" i="11" a="1"/>
  <c r="L83" i="11" s="1"/>
  <c r="T82" i="11"/>
  <c r="Z79" i="10"/>
  <c r="AF66" i="10"/>
  <c r="AG87" i="10" s="1"/>
  <c r="AE68" i="10"/>
  <c r="U80" i="10"/>
  <c r="X80" i="10" s="1"/>
  <c r="Y80" i="10" s="1"/>
  <c r="R81" i="10"/>
  <c r="L82" i="10" a="1"/>
  <c r="L82" i="10" s="1"/>
  <c r="T81" i="10"/>
  <c r="V164" i="10"/>
  <c r="H81" i="10"/>
  <c r="S80" i="10"/>
  <c r="AE67" i="10"/>
  <c r="AF65" i="10"/>
  <c r="AG86" i="10" s="1"/>
  <c r="W163" i="10"/>
  <c r="AC77" i="10"/>
  <c r="AA78" i="10"/>
  <c r="AD77" i="10"/>
  <c r="AB77" i="10"/>
  <c r="Z79" i="9"/>
  <c r="AF66" i="9"/>
  <c r="AG87" i="9" s="1"/>
  <c r="AE68" i="9"/>
  <c r="W163" i="9"/>
  <c r="L82" i="9" a="1"/>
  <c r="L82" i="9" s="1"/>
  <c r="T81" i="9"/>
  <c r="AD77" i="9"/>
  <c r="AB77" i="9"/>
  <c r="U80" i="9"/>
  <c r="X80" i="9" s="1"/>
  <c r="Y80" i="9" s="1"/>
  <c r="R81" i="9"/>
  <c r="V164" i="9"/>
  <c r="H81" i="9"/>
  <c r="S80" i="9"/>
  <c r="AC77" i="9"/>
  <c r="AA78" i="9"/>
  <c r="AE67" i="9"/>
  <c r="AF65" i="9"/>
  <c r="AG86" i="9" s="1"/>
  <c r="Z79" i="8"/>
  <c r="V164" i="8"/>
  <c r="H81" i="8"/>
  <c r="S80" i="8"/>
  <c r="AE66" i="8"/>
  <c r="AF64" i="8"/>
  <c r="AG85" i="8" s="1"/>
  <c r="W163" i="8"/>
  <c r="AE65" i="8"/>
  <c r="AF63" i="8"/>
  <c r="AG84" i="8" s="1"/>
  <c r="L83" i="8" a="1"/>
  <c r="L83" i="8" s="1"/>
  <c r="T82" i="8"/>
  <c r="AD77" i="8"/>
  <c r="AB77" i="8"/>
  <c r="AC77" i="8"/>
  <c r="AA78" i="8"/>
  <c r="U80" i="8"/>
  <c r="X80" i="8" s="1"/>
  <c r="Y80" i="8" s="1"/>
  <c r="R81" i="8"/>
  <c r="Z79" i="7"/>
  <c r="T81" i="7"/>
  <c r="L82" i="7" a="1"/>
  <c r="L82" i="7" s="1"/>
  <c r="AB77" i="7"/>
  <c r="AD77" i="7"/>
  <c r="V164" i="7"/>
  <c r="S80" i="7"/>
  <c r="H81" i="7"/>
  <c r="W163" i="7"/>
  <c r="AF67" i="7"/>
  <c r="AG88" i="7" s="1"/>
  <c r="AE69" i="7"/>
  <c r="AA78" i="7"/>
  <c r="AC77" i="7"/>
  <c r="AF66" i="7"/>
  <c r="AG87" i="7" s="1"/>
  <c r="AE68" i="7"/>
  <c r="R81" i="7"/>
  <c r="U80" i="7"/>
  <c r="X80" i="7" s="1"/>
  <c r="Y80" i="7" s="1"/>
  <c r="Z79" i="6"/>
  <c r="V164" i="6"/>
  <c r="H81" i="6"/>
  <c r="S80" i="6"/>
  <c r="W163" i="6"/>
  <c r="U80" i="6"/>
  <c r="X80" i="6" s="1"/>
  <c r="Y80" i="6" s="1"/>
  <c r="R81" i="6"/>
  <c r="L83" i="6" a="1"/>
  <c r="L83" i="6" s="1"/>
  <c r="T82" i="6"/>
  <c r="AB77" i="6"/>
  <c r="AD77" i="6"/>
  <c r="AF65" i="6"/>
  <c r="AG86" i="6" s="1"/>
  <c r="AE67" i="6"/>
  <c r="AC77" i="6"/>
  <c r="AA78" i="6"/>
  <c r="Z79" i="5"/>
  <c r="AF65" i="5"/>
  <c r="AG86" i="5" s="1"/>
  <c r="AE67" i="5"/>
  <c r="AE68" i="5"/>
  <c r="AF66" i="5"/>
  <c r="AG87" i="5" s="1"/>
  <c r="W163" i="5"/>
  <c r="AC77" i="5"/>
  <c r="AA78" i="5"/>
  <c r="T82" i="5"/>
  <c r="L83" i="5" a="1"/>
  <c r="L83" i="5" s="1"/>
  <c r="R81" i="5"/>
  <c r="U80" i="5"/>
  <c r="X80" i="5" s="1"/>
  <c r="Y80" i="5" s="1"/>
  <c r="V164" i="5"/>
  <c r="S80" i="5"/>
  <c r="H81" i="5"/>
  <c r="AD77" i="5"/>
  <c r="AB77" i="5"/>
  <c r="Z79" i="4"/>
  <c r="AF63" i="4"/>
  <c r="AG84" i="4" s="1"/>
  <c r="AE65" i="4"/>
  <c r="AD77" i="4"/>
  <c r="AB77" i="4"/>
  <c r="V164" i="4"/>
  <c r="S80" i="4"/>
  <c r="H81" i="4"/>
  <c r="L83" i="4" a="1"/>
  <c r="L83" i="4" s="1"/>
  <c r="T82" i="4"/>
  <c r="AC77" i="4"/>
  <c r="AA78" i="4"/>
  <c r="U80" i="4"/>
  <c r="X80" i="4" s="1"/>
  <c r="Y80" i="4" s="1"/>
  <c r="R81" i="4"/>
  <c r="W163" i="4"/>
  <c r="AF66" i="4"/>
  <c r="AG87" i="4" s="1"/>
  <c r="AE68" i="4"/>
  <c r="Z79" i="1"/>
  <c r="R81" i="1"/>
  <c r="U80" i="1"/>
  <c r="X80" i="1" s="1"/>
  <c r="Y80" i="1" s="1"/>
  <c r="AF64" i="1"/>
  <c r="AG85" i="1" s="1"/>
  <c r="AE66" i="1"/>
  <c r="AE67" i="1"/>
  <c r="AF65" i="1"/>
  <c r="AG86" i="1" s="1"/>
  <c r="AD77" i="1"/>
  <c r="AB77" i="1"/>
  <c r="V164" i="1"/>
  <c r="H81" i="1"/>
  <c r="S80" i="1"/>
  <c r="AC77" i="1"/>
  <c r="AA78" i="1"/>
  <c r="L83" i="1" a="1"/>
  <c r="L83" i="1" s="1"/>
  <c r="T82" i="1"/>
  <c r="W163" i="1"/>
  <c r="AF66" i="6" l="1"/>
  <c r="AG87" i="6" s="1"/>
  <c r="AE68" i="6"/>
  <c r="Z80" i="11"/>
  <c r="AE67" i="11"/>
  <c r="AF65" i="11"/>
  <c r="AG86" i="11" s="1"/>
  <c r="R82" i="11"/>
  <c r="U81" i="11"/>
  <c r="X81" i="11" s="1"/>
  <c r="Y81" i="11" s="1"/>
  <c r="V165" i="11"/>
  <c r="H82" i="11"/>
  <c r="S81" i="11"/>
  <c r="T83" i="11"/>
  <c r="L84" i="11" a="1"/>
  <c r="L84" i="11" s="1"/>
  <c r="W164" i="11"/>
  <c r="AA79" i="11"/>
  <c r="AC78" i="11"/>
  <c r="AE70" i="11"/>
  <c r="AF68" i="11"/>
  <c r="AG89" i="11" s="1"/>
  <c r="AD78" i="11"/>
  <c r="AB78" i="11"/>
  <c r="Z80" i="10"/>
  <c r="AF67" i="10"/>
  <c r="AG88" i="10" s="1"/>
  <c r="AE69" i="10"/>
  <c r="W164" i="10"/>
  <c r="R82" i="10"/>
  <c r="U81" i="10"/>
  <c r="X81" i="10" s="1"/>
  <c r="Y81" i="10" s="1"/>
  <c r="AF68" i="10"/>
  <c r="AG89" i="10" s="1"/>
  <c r="AE70" i="10"/>
  <c r="V165" i="10"/>
  <c r="H82" i="10"/>
  <c r="S81" i="10"/>
  <c r="AD78" i="10"/>
  <c r="AB78" i="10"/>
  <c r="AA79" i="10"/>
  <c r="AC78" i="10"/>
  <c r="L83" i="10" a="1"/>
  <c r="L83" i="10" s="1"/>
  <c r="T82" i="10"/>
  <c r="Z80" i="9"/>
  <c r="R82" i="9"/>
  <c r="U81" i="9"/>
  <c r="X81" i="9" s="1"/>
  <c r="Y81" i="9" s="1"/>
  <c r="L83" i="9" a="1"/>
  <c r="L83" i="9" s="1"/>
  <c r="T82" i="9"/>
  <c r="V165" i="9"/>
  <c r="H82" i="9"/>
  <c r="S81" i="9"/>
  <c r="AF68" i="9"/>
  <c r="AG89" i="9" s="1"/>
  <c r="AE70" i="9"/>
  <c r="W164" i="9"/>
  <c r="AE69" i="9"/>
  <c r="AF67" i="9"/>
  <c r="AG88" i="9" s="1"/>
  <c r="AD78" i="9"/>
  <c r="AB78" i="9"/>
  <c r="AA79" i="9"/>
  <c r="AC78" i="9"/>
  <c r="Z80" i="8"/>
  <c r="AF66" i="8"/>
  <c r="AG87" i="8" s="1"/>
  <c r="AE68" i="8"/>
  <c r="L84" i="8" a="1"/>
  <c r="L84" i="8" s="1"/>
  <c r="T83" i="8"/>
  <c r="V165" i="8"/>
  <c r="H82" i="8"/>
  <c r="S81" i="8"/>
  <c r="U81" i="8"/>
  <c r="X81" i="8" s="1"/>
  <c r="Y81" i="8" s="1"/>
  <c r="R82" i="8"/>
  <c r="W164" i="8"/>
  <c r="AE67" i="8"/>
  <c r="AF65" i="8"/>
  <c r="AG86" i="8" s="1"/>
  <c r="AA79" i="8"/>
  <c r="AC78" i="8"/>
  <c r="AD78" i="8"/>
  <c r="AB78" i="8"/>
  <c r="Z80" i="7"/>
  <c r="AE71" i="7"/>
  <c r="AF69" i="7"/>
  <c r="AG90" i="7" s="1"/>
  <c r="W164" i="7"/>
  <c r="T82" i="7"/>
  <c r="L83" i="7" a="1"/>
  <c r="L83" i="7" s="1"/>
  <c r="AA79" i="7"/>
  <c r="AC78" i="7"/>
  <c r="AD78" i="7"/>
  <c r="AB78" i="7"/>
  <c r="V165" i="7"/>
  <c r="H82" i="7"/>
  <c r="S81" i="7"/>
  <c r="R82" i="7"/>
  <c r="U81" i="7"/>
  <c r="X81" i="7" s="1"/>
  <c r="Y81" i="7" s="1"/>
  <c r="AE70" i="7"/>
  <c r="AF68" i="7"/>
  <c r="AG89" i="7" s="1"/>
  <c r="Z80" i="6"/>
  <c r="L84" i="6" a="1"/>
  <c r="L84" i="6" s="1"/>
  <c r="T83" i="6"/>
  <c r="V165" i="6"/>
  <c r="H82" i="6"/>
  <c r="S81" i="6"/>
  <c r="R82" i="6"/>
  <c r="U81" i="6"/>
  <c r="X81" i="6" s="1"/>
  <c r="Y81" i="6" s="1"/>
  <c r="W164" i="6"/>
  <c r="AF67" i="6"/>
  <c r="AG88" i="6" s="1"/>
  <c r="AE69" i="6"/>
  <c r="AC78" i="6"/>
  <c r="AA79" i="6"/>
  <c r="AD78" i="6"/>
  <c r="AB78" i="6"/>
  <c r="Z80" i="5"/>
  <c r="U81" i="5"/>
  <c r="X81" i="5" s="1"/>
  <c r="Y81" i="5" s="1"/>
  <c r="R82" i="5"/>
  <c r="AE69" i="5"/>
  <c r="AF67" i="5"/>
  <c r="AG88" i="5" s="1"/>
  <c r="W164" i="5"/>
  <c r="AD78" i="5"/>
  <c r="AB78" i="5"/>
  <c r="L84" i="5" a="1"/>
  <c r="L84" i="5" s="1"/>
  <c r="T83" i="5"/>
  <c r="V165" i="5"/>
  <c r="S81" i="5"/>
  <c r="H82" i="5"/>
  <c r="AA79" i="5"/>
  <c r="AC78" i="5"/>
  <c r="AE70" i="5"/>
  <c r="AF68" i="5"/>
  <c r="AG89" i="5" s="1"/>
  <c r="Z80" i="4"/>
  <c r="V165" i="4"/>
  <c r="H82" i="4"/>
  <c r="S81" i="4"/>
  <c r="U81" i="4"/>
  <c r="X81" i="4" s="1"/>
  <c r="Y81" i="4" s="1"/>
  <c r="R82" i="4"/>
  <c r="W164" i="4"/>
  <c r="AF68" i="4"/>
  <c r="AG89" i="4" s="1"/>
  <c r="AE70" i="4"/>
  <c r="AD78" i="4"/>
  <c r="AB78" i="4"/>
  <c r="AC78" i="4"/>
  <c r="AA79" i="4"/>
  <c r="L84" i="4" a="1"/>
  <c r="L84" i="4" s="1"/>
  <c r="T83" i="4"/>
  <c r="AE67" i="4"/>
  <c r="AF65" i="4"/>
  <c r="AG86" i="4" s="1"/>
  <c r="Z80" i="1"/>
  <c r="V165" i="1"/>
  <c r="H82" i="1"/>
  <c r="S81" i="1"/>
  <c r="W164" i="1"/>
  <c r="AF67" i="1"/>
  <c r="AG88" i="1" s="1"/>
  <c r="AE69" i="1"/>
  <c r="AD78" i="1"/>
  <c r="AB78" i="1"/>
  <c r="AE68" i="1"/>
  <c r="AF66" i="1"/>
  <c r="AG87" i="1" s="1"/>
  <c r="U81" i="1"/>
  <c r="X81" i="1" s="1"/>
  <c r="Y81" i="1" s="1"/>
  <c r="R82" i="1"/>
  <c r="AA79" i="1"/>
  <c r="AC78" i="1"/>
  <c r="L84" i="1" a="1"/>
  <c r="L84" i="1" s="1"/>
  <c r="T83" i="1"/>
  <c r="AE70" i="6" l="1"/>
  <c r="AF68" i="6"/>
  <c r="AG89" i="6" s="1"/>
  <c r="Z81" i="11"/>
  <c r="AB79" i="11"/>
  <c r="AD79" i="11"/>
  <c r="AF70" i="11"/>
  <c r="AG91" i="11" s="1"/>
  <c r="AE72" i="11"/>
  <c r="L85" i="11" a="1"/>
  <c r="L85" i="11" s="1"/>
  <c r="T84" i="11"/>
  <c r="R83" i="11"/>
  <c r="U82" i="11"/>
  <c r="X82" i="11" s="1"/>
  <c r="Y82" i="11" s="1"/>
  <c r="AF67" i="11"/>
  <c r="AG88" i="11" s="1"/>
  <c r="AE69" i="11"/>
  <c r="W165" i="11"/>
  <c r="AA80" i="11"/>
  <c r="AC79" i="11"/>
  <c r="V166" i="11"/>
  <c r="H83" i="11"/>
  <c r="S82" i="11"/>
  <c r="Z81" i="10"/>
  <c r="AE72" i="10"/>
  <c r="AF70" i="10"/>
  <c r="AG91" i="10" s="1"/>
  <c r="V166" i="10"/>
  <c r="H83" i="10"/>
  <c r="S82" i="10"/>
  <c r="AE71" i="10"/>
  <c r="AF69" i="10"/>
  <c r="AG90" i="10" s="1"/>
  <c r="T83" i="10"/>
  <c r="L84" i="10" a="1"/>
  <c r="L84" i="10" s="1"/>
  <c r="W165" i="10"/>
  <c r="R83" i="10"/>
  <c r="U82" i="10"/>
  <c r="X82" i="10" s="1"/>
  <c r="Y82" i="10" s="1"/>
  <c r="AC79" i="10"/>
  <c r="AA80" i="10"/>
  <c r="AB79" i="10"/>
  <c r="AD79" i="10"/>
  <c r="Z81" i="9"/>
  <c r="V166" i="9"/>
  <c r="H83" i="9"/>
  <c r="S82" i="9"/>
  <c r="AE71" i="9"/>
  <c r="AF69" i="9"/>
  <c r="AG90" i="9" s="1"/>
  <c r="W165" i="9"/>
  <c r="T83" i="9"/>
  <c r="L84" i="9" a="1"/>
  <c r="L84" i="9" s="1"/>
  <c r="AE72" i="9"/>
  <c r="AF70" i="9"/>
  <c r="AG91" i="9" s="1"/>
  <c r="R83" i="9"/>
  <c r="U82" i="9"/>
  <c r="X82" i="9" s="1"/>
  <c r="Y82" i="9" s="1"/>
  <c r="AB79" i="9"/>
  <c r="AD79" i="9"/>
  <c r="AA80" i="9"/>
  <c r="AC79" i="9"/>
  <c r="Z81" i="8"/>
  <c r="W165" i="8"/>
  <c r="AF67" i="8"/>
  <c r="AG88" i="8" s="1"/>
  <c r="AE69" i="8"/>
  <c r="V166" i="8"/>
  <c r="H83" i="8"/>
  <c r="S82" i="8"/>
  <c r="T84" i="8"/>
  <c r="L85" i="8" a="1"/>
  <c r="L85" i="8" s="1"/>
  <c r="AA80" i="8"/>
  <c r="AC79" i="8"/>
  <c r="R83" i="8"/>
  <c r="U82" i="8"/>
  <c r="X82" i="8" s="1"/>
  <c r="Y82" i="8" s="1"/>
  <c r="AF68" i="8"/>
  <c r="AG89" i="8" s="1"/>
  <c r="AE70" i="8"/>
  <c r="AB79" i="8"/>
  <c r="AD79" i="8"/>
  <c r="AB79" i="7"/>
  <c r="AD79" i="7"/>
  <c r="T83" i="7"/>
  <c r="L84" i="7" a="1"/>
  <c r="L84" i="7" s="1"/>
  <c r="W165" i="7"/>
  <c r="AF71" i="7"/>
  <c r="AG92" i="7" s="1"/>
  <c r="AE73" i="7"/>
  <c r="AE72" i="7"/>
  <c r="AF70" i="7"/>
  <c r="AG91" i="7" s="1"/>
  <c r="AC79" i="7"/>
  <c r="AA80" i="7"/>
  <c r="V166" i="7"/>
  <c r="S82" i="7"/>
  <c r="H83" i="7"/>
  <c r="R83" i="7"/>
  <c r="U82" i="7"/>
  <c r="X82" i="7" s="1"/>
  <c r="Y82" i="7" s="1"/>
  <c r="Z81" i="7"/>
  <c r="Z81" i="6"/>
  <c r="U82" i="6"/>
  <c r="X82" i="6" s="1"/>
  <c r="Y82" i="6" s="1"/>
  <c r="R83" i="6"/>
  <c r="AF69" i="6"/>
  <c r="AG90" i="6" s="1"/>
  <c r="AE71" i="6"/>
  <c r="W165" i="6"/>
  <c r="AD79" i="6"/>
  <c r="AB79" i="6"/>
  <c r="V166" i="6"/>
  <c r="H83" i="6"/>
  <c r="S82" i="6"/>
  <c r="L85" i="6" a="1"/>
  <c r="L85" i="6" s="1"/>
  <c r="T84" i="6"/>
  <c r="AA80" i="6"/>
  <c r="AC79" i="6"/>
  <c r="Z81" i="5"/>
  <c r="L85" i="5" a="1"/>
  <c r="L85" i="5" s="1"/>
  <c r="T84" i="5"/>
  <c r="AF70" i="5"/>
  <c r="AG91" i="5" s="1"/>
  <c r="AE72" i="5"/>
  <c r="V166" i="5"/>
  <c r="H83" i="5"/>
  <c r="S82" i="5"/>
  <c r="U82" i="5"/>
  <c r="X82" i="5" s="1"/>
  <c r="Y82" i="5" s="1"/>
  <c r="R83" i="5"/>
  <c r="AC79" i="5"/>
  <c r="AA80" i="5"/>
  <c r="W165" i="5"/>
  <c r="AE71" i="5"/>
  <c r="AF69" i="5"/>
  <c r="AG90" i="5" s="1"/>
  <c r="AD79" i="5"/>
  <c r="AB79" i="5"/>
  <c r="Z81" i="4"/>
  <c r="AD79" i="4"/>
  <c r="AB79" i="4"/>
  <c r="U82" i="4"/>
  <c r="X82" i="4" s="1"/>
  <c r="Y82" i="4" s="1"/>
  <c r="R83" i="4"/>
  <c r="V166" i="4"/>
  <c r="H83" i="4"/>
  <c r="S82" i="4"/>
  <c r="AF67" i="4"/>
  <c r="AG88" i="4" s="1"/>
  <c r="AE69" i="4"/>
  <c r="W165" i="4"/>
  <c r="AF70" i="4"/>
  <c r="AG91" i="4" s="1"/>
  <c r="AE72" i="4"/>
  <c r="AC79" i="4"/>
  <c r="AA80" i="4"/>
  <c r="L85" i="4" a="1"/>
  <c r="L85" i="4" s="1"/>
  <c r="T84" i="4"/>
  <c r="Z81" i="1"/>
  <c r="AE70" i="1"/>
  <c r="AF68" i="1"/>
  <c r="AG89" i="1" s="1"/>
  <c r="AE71" i="1"/>
  <c r="AF69" i="1"/>
  <c r="AG90" i="1" s="1"/>
  <c r="V166" i="1"/>
  <c r="H83" i="1"/>
  <c r="S82" i="1"/>
  <c r="U82" i="1"/>
  <c r="X82" i="1" s="1"/>
  <c r="Y82" i="1" s="1"/>
  <c r="R83" i="1"/>
  <c r="AA80" i="1"/>
  <c r="AC79" i="1"/>
  <c r="L85" i="1" a="1"/>
  <c r="L85" i="1" s="1"/>
  <c r="T84" i="1"/>
  <c r="W165" i="1"/>
  <c r="AD79" i="1"/>
  <c r="AB79" i="1"/>
  <c r="AF70" i="6" l="1"/>
  <c r="AG91" i="6" s="1"/>
  <c r="AE72" i="6"/>
  <c r="Z82" i="11"/>
  <c r="AD80" i="11"/>
  <c r="AB80" i="11"/>
  <c r="T85" i="11"/>
  <c r="L86" i="11" a="1"/>
  <c r="L86" i="11" s="1"/>
  <c r="AF72" i="11"/>
  <c r="AG93" i="11" s="1"/>
  <c r="AE74" i="11"/>
  <c r="AF69" i="11"/>
  <c r="AG90" i="11" s="1"/>
  <c r="AE71" i="11"/>
  <c r="V167" i="11"/>
  <c r="S83" i="11"/>
  <c r="H84" i="11"/>
  <c r="W166" i="11"/>
  <c r="AC80" i="11"/>
  <c r="AA81" i="11"/>
  <c r="R84" i="11"/>
  <c r="U83" i="11"/>
  <c r="X83" i="11" s="1"/>
  <c r="Y83" i="11" s="1"/>
  <c r="Z82" i="10"/>
  <c r="R84" i="10"/>
  <c r="U83" i="10"/>
  <c r="X83" i="10" s="1"/>
  <c r="Y83" i="10" s="1"/>
  <c r="V167" i="10"/>
  <c r="S83" i="10"/>
  <c r="H84" i="10"/>
  <c r="W166" i="10"/>
  <c r="T84" i="10"/>
  <c r="L85" i="10" a="1"/>
  <c r="L85" i="10" s="1"/>
  <c r="AE74" i="10"/>
  <c r="AF72" i="10"/>
  <c r="AG93" i="10" s="1"/>
  <c r="AE73" i="10"/>
  <c r="AF71" i="10"/>
  <c r="AG92" i="10" s="1"/>
  <c r="AD80" i="10"/>
  <c r="AB80" i="10"/>
  <c r="AC80" i="10"/>
  <c r="AA81" i="10"/>
  <c r="Z82" i="9"/>
  <c r="T84" i="9"/>
  <c r="L85" i="9" a="1"/>
  <c r="L85" i="9" s="1"/>
  <c r="R84" i="9"/>
  <c r="U83" i="9"/>
  <c r="X83" i="9" s="1"/>
  <c r="Y83" i="9" s="1"/>
  <c r="V167" i="9"/>
  <c r="S83" i="9"/>
  <c r="H84" i="9"/>
  <c r="W166" i="9"/>
  <c r="AE73" i="9"/>
  <c r="AF71" i="9"/>
  <c r="AG92" i="9" s="1"/>
  <c r="AD80" i="9"/>
  <c r="AB80" i="9"/>
  <c r="AE74" i="9"/>
  <c r="AF72" i="9"/>
  <c r="AG93" i="9" s="1"/>
  <c r="AC80" i="9"/>
  <c r="AA81" i="9"/>
  <c r="Z82" i="8"/>
  <c r="T85" i="8"/>
  <c r="L86" i="8" a="1"/>
  <c r="L86" i="8" s="1"/>
  <c r="R84" i="8"/>
  <c r="U83" i="8"/>
  <c r="X83" i="8" s="1"/>
  <c r="Y83" i="8" s="1"/>
  <c r="AF69" i="8"/>
  <c r="AG90" i="8" s="1"/>
  <c r="AE71" i="8"/>
  <c r="AF70" i="8"/>
  <c r="AG91" i="8" s="1"/>
  <c r="AE72" i="8"/>
  <c r="AC80" i="8"/>
  <c r="AA81" i="8"/>
  <c r="AB80" i="8"/>
  <c r="AD80" i="8"/>
  <c r="V167" i="8"/>
  <c r="S83" i="8"/>
  <c r="H84" i="8"/>
  <c r="W166" i="8"/>
  <c r="W166" i="7"/>
  <c r="AE74" i="7"/>
  <c r="AF72" i="7"/>
  <c r="AG93" i="7" s="1"/>
  <c r="AE75" i="7"/>
  <c r="AF73" i="7"/>
  <c r="AG94" i="7" s="1"/>
  <c r="AC80" i="7"/>
  <c r="AA81" i="7"/>
  <c r="V167" i="7"/>
  <c r="S83" i="7"/>
  <c r="H84" i="7"/>
  <c r="L85" i="7" a="1"/>
  <c r="L85" i="7" s="1"/>
  <c r="T84" i="7"/>
  <c r="AD80" i="7"/>
  <c r="AB80" i="7"/>
  <c r="Z82" i="7"/>
  <c r="U83" i="7"/>
  <c r="X83" i="7" s="1"/>
  <c r="Y83" i="7" s="1"/>
  <c r="R84" i="7"/>
  <c r="Z82" i="6"/>
  <c r="L86" i="6" a="1"/>
  <c r="L86" i="6" s="1"/>
  <c r="T85" i="6"/>
  <c r="AE73" i="6"/>
  <c r="AF71" i="6"/>
  <c r="AG92" i="6" s="1"/>
  <c r="R84" i="6"/>
  <c r="U83" i="6"/>
  <c r="X83" i="6" s="1"/>
  <c r="Y83" i="6" s="1"/>
  <c r="V167" i="6"/>
  <c r="H84" i="6"/>
  <c r="S83" i="6"/>
  <c r="AC80" i="6"/>
  <c r="AA81" i="6"/>
  <c r="W166" i="6"/>
  <c r="AB80" i="6"/>
  <c r="AD80" i="6"/>
  <c r="Z82" i="5"/>
  <c r="U83" i="5"/>
  <c r="X83" i="5" s="1"/>
  <c r="Y83" i="5" s="1"/>
  <c r="R84" i="5"/>
  <c r="W166" i="5"/>
  <c r="L86" i="5" a="1"/>
  <c r="L86" i="5" s="1"/>
  <c r="T85" i="5"/>
  <c r="AD80" i="5"/>
  <c r="AB80" i="5"/>
  <c r="V167" i="5"/>
  <c r="H84" i="5"/>
  <c r="S83" i="5"/>
  <c r="AC80" i="5"/>
  <c r="AA81" i="5"/>
  <c r="AF72" i="5"/>
  <c r="AG93" i="5" s="1"/>
  <c r="AE74" i="5"/>
  <c r="AE73" i="5"/>
  <c r="AF71" i="5"/>
  <c r="AG92" i="5" s="1"/>
  <c r="Z82" i="4"/>
  <c r="AF69" i="4"/>
  <c r="AG90" i="4" s="1"/>
  <c r="AE71" i="4"/>
  <c r="W166" i="4"/>
  <c r="V167" i="4"/>
  <c r="H84" i="4"/>
  <c r="S83" i="4"/>
  <c r="AF72" i="4"/>
  <c r="AG93" i="4" s="1"/>
  <c r="AE74" i="4"/>
  <c r="R84" i="4"/>
  <c r="U83" i="4"/>
  <c r="X83" i="4" s="1"/>
  <c r="Y83" i="4" s="1"/>
  <c r="AA81" i="4"/>
  <c r="AC80" i="4"/>
  <c r="T85" i="4"/>
  <c r="L86" i="4" a="1"/>
  <c r="L86" i="4" s="1"/>
  <c r="AB80" i="4"/>
  <c r="AD80" i="4"/>
  <c r="Z82" i="1"/>
  <c r="L86" i="1" a="1"/>
  <c r="L86" i="1" s="1"/>
  <c r="T85" i="1"/>
  <c r="AF71" i="1"/>
  <c r="AG92" i="1" s="1"/>
  <c r="AE73" i="1"/>
  <c r="V167" i="1"/>
  <c r="H84" i="1"/>
  <c r="S83" i="1"/>
  <c r="AE72" i="1"/>
  <c r="AF70" i="1"/>
  <c r="AG91" i="1" s="1"/>
  <c r="U83" i="1"/>
  <c r="X83" i="1" s="1"/>
  <c r="Y83" i="1" s="1"/>
  <c r="R84" i="1"/>
  <c r="AB80" i="1"/>
  <c r="AD80" i="1"/>
  <c r="W166" i="1"/>
  <c r="AC80" i="1"/>
  <c r="AA81" i="1"/>
  <c r="AE74" i="6" l="1"/>
  <c r="AF72" i="6"/>
  <c r="AG93" i="6" s="1"/>
  <c r="Z83" i="11"/>
  <c r="V168" i="11"/>
  <c r="S84" i="11"/>
  <c r="H85" i="11"/>
  <c r="AF71" i="11"/>
  <c r="AG92" i="11" s="1"/>
  <c r="AE73" i="11"/>
  <c r="L87" i="11" a="1"/>
  <c r="L87" i="11" s="1"/>
  <c r="T86" i="11"/>
  <c r="U84" i="11"/>
  <c r="X84" i="11" s="1"/>
  <c r="Y84" i="11" s="1"/>
  <c r="R85" i="11"/>
  <c r="AD81" i="11"/>
  <c r="AB81" i="11"/>
  <c r="AC81" i="11"/>
  <c r="AA82" i="11"/>
  <c r="W167" i="11"/>
  <c r="AE76" i="11"/>
  <c r="AF74" i="11"/>
  <c r="AG95" i="11" s="1"/>
  <c r="Z83" i="10"/>
  <c r="AF73" i="10"/>
  <c r="AG94" i="10" s="1"/>
  <c r="AE75" i="10"/>
  <c r="T85" i="10"/>
  <c r="L86" i="10" a="1"/>
  <c r="L86" i="10" s="1"/>
  <c r="V168" i="10"/>
  <c r="S84" i="10"/>
  <c r="H85" i="10"/>
  <c r="AF74" i="10"/>
  <c r="AG95" i="10" s="1"/>
  <c r="AE76" i="10"/>
  <c r="U84" i="10"/>
  <c r="X84" i="10" s="1"/>
  <c r="Y84" i="10" s="1"/>
  <c r="R85" i="10"/>
  <c r="AD81" i="10"/>
  <c r="AB81" i="10"/>
  <c r="AC81" i="10"/>
  <c r="AA82" i="10"/>
  <c r="W167" i="10"/>
  <c r="Z83" i="9"/>
  <c r="AF73" i="9"/>
  <c r="AG94" i="9" s="1"/>
  <c r="AE75" i="9"/>
  <c r="AF74" i="9"/>
  <c r="AG95" i="9" s="1"/>
  <c r="AE76" i="9"/>
  <c r="T85" i="9"/>
  <c r="L86" i="9" a="1"/>
  <c r="L86" i="9" s="1"/>
  <c r="U84" i="9"/>
  <c r="X84" i="9" s="1"/>
  <c r="Y84" i="9" s="1"/>
  <c r="R85" i="9"/>
  <c r="AC81" i="9"/>
  <c r="AA82" i="9"/>
  <c r="V168" i="9"/>
  <c r="S84" i="9"/>
  <c r="H85" i="9"/>
  <c r="W167" i="9"/>
  <c r="AD81" i="9"/>
  <c r="AB81" i="9"/>
  <c r="Z83" i="8"/>
  <c r="AE74" i="8"/>
  <c r="AF72" i="8"/>
  <c r="AG93" i="8" s="1"/>
  <c r="AD81" i="8"/>
  <c r="AB81" i="8"/>
  <c r="AE73" i="8"/>
  <c r="AF71" i="8"/>
  <c r="AG92" i="8" s="1"/>
  <c r="L87" i="8" a="1"/>
  <c r="L87" i="8" s="1"/>
  <c r="T86" i="8"/>
  <c r="V168" i="8"/>
  <c r="S84" i="8"/>
  <c r="H85" i="8"/>
  <c r="AC81" i="8"/>
  <c r="AA82" i="8"/>
  <c r="W167" i="8"/>
  <c r="U84" i="8"/>
  <c r="X84" i="8" s="1"/>
  <c r="Y84" i="8" s="1"/>
  <c r="R85" i="8"/>
  <c r="Z83" i="7"/>
  <c r="L86" i="7" a="1"/>
  <c r="L86" i="7" s="1"/>
  <c r="T85" i="7"/>
  <c r="AD81" i="7"/>
  <c r="AB81" i="7"/>
  <c r="AF75" i="7"/>
  <c r="AG96" i="7" s="1"/>
  <c r="AE77" i="7"/>
  <c r="V168" i="7"/>
  <c r="H85" i="7"/>
  <c r="S84" i="7"/>
  <c r="U84" i="7"/>
  <c r="X84" i="7" s="1"/>
  <c r="Y84" i="7" s="1"/>
  <c r="R85" i="7"/>
  <c r="AF74" i="7"/>
  <c r="AG95" i="7" s="1"/>
  <c r="AE76" i="7"/>
  <c r="W167" i="7"/>
  <c r="AC81" i="7"/>
  <c r="AA82" i="7"/>
  <c r="Z83" i="6"/>
  <c r="V168" i="6"/>
  <c r="H85" i="6"/>
  <c r="S84" i="6"/>
  <c r="AF73" i="6"/>
  <c r="AG94" i="6" s="1"/>
  <c r="AE75" i="6"/>
  <c r="T86" i="6"/>
  <c r="L87" i="6" a="1"/>
  <c r="L87" i="6" s="1"/>
  <c r="AD81" i="6"/>
  <c r="AB81" i="6"/>
  <c r="AA82" i="6"/>
  <c r="AC81" i="6"/>
  <c r="W167" i="6"/>
  <c r="R85" i="6"/>
  <c r="U84" i="6"/>
  <c r="X84" i="6" s="1"/>
  <c r="Y84" i="6" s="1"/>
  <c r="Z83" i="5"/>
  <c r="V168" i="5"/>
  <c r="H85" i="5"/>
  <c r="S84" i="5"/>
  <c r="AD81" i="5"/>
  <c r="AB81" i="5"/>
  <c r="AF73" i="5"/>
  <c r="AG94" i="5" s="1"/>
  <c r="AE75" i="5"/>
  <c r="W167" i="5"/>
  <c r="AF74" i="5"/>
  <c r="AG95" i="5" s="1"/>
  <c r="AE76" i="5"/>
  <c r="AA82" i="5"/>
  <c r="AC81" i="5"/>
  <c r="L87" i="5" a="1"/>
  <c r="L87" i="5" s="1"/>
  <c r="T86" i="5"/>
  <c r="U84" i="5"/>
  <c r="X84" i="5" s="1"/>
  <c r="Y84" i="5" s="1"/>
  <c r="R85" i="5"/>
  <c r="Z83" i="4"/>
  <c r="AF74" i="4"/>
  <c r="AG95" i="4" s="1"/>
  <c r="AE76" i="4"/>
  <c r="V168" i="4"/>
  <c r="H85" i="4"/>
  <c r="S84" i="4"/>
  <c r="AB81" i="4"/>
  <c r="AD81" i="4"/>
  <c r="W167" i="4"/>
  <c r="AF71" i="4"/>
  <c r="AG92" i="4" s="1"/>
  <c r="AE73" i="4"/>
  <c r="R85" i="4"/>
  <c r="U84" i="4"/>
  <c r="X84" i="4" s="1"/>
  <c r="Y84" i="4" s="1"/>
  <c r="AC81" i="4"/>
  <c r="AA82" i="4"/>
  <c r="T86" i="4"/>
  <c r="L87" i="4" a="1"/>
  <c r="L87" i="4" s="1"/>
  <c r="Z83" i="1"/>
  <c r="U84" i="1"/>
  <c r="X84" i="1" s="1"/>
  <c r="Y84" i="1" s="1"/>
  <c r="R85" i="1"/>
  <c r="L87" i="1" a="1"/>
  <c r="L87" i="1" s="1"/>
  <c r="T86" i="1"/>
  <c r="AF72" i="1"/>
  <c r="AG93" i="1" s="1"/>
  <c r="AE74" i="1"/>
  <c r="AE75" i="1"/>
  <c r="AF73" i="1"/>
  <c r="AG94" i="1" s="1"/>
  <c r="AA82" i="1"/>
  <c r="AC81" i="1"/>
  <c r="V168" i="1"/>
  <c r="H85" i="1"/>
  <c r="S84" i="1"/>
  <c r="W167" i="1"/>
  <c r="AD81" i="1"/>
  <c r="AB81" i="1"/>
  <c r="AE76" i="6" l="1"/>
  <c r="AF74" i="6"/>
  <c r="AG95" i="6" s="1"/>
  <c r="Z84" i="11"/>
  <c r="R86" i="11"/>
  <c r="U85" i="11"/>
  <c r="X85" i="11" s="1"/>
  <c r="Y85" i="11" s="1"/>
  <c r="AB82" i="11"/>
  <c r="AD82" i="11"/>
  <c r="V169" i="11"/>
  <c r="H86" i="11"/>
  <c r="S85" i="11"/>
  <c r="AF73" i="11"/>
  <c r="AG94" i="11" s="1"/>
  <c r="AE75" i="11"/>
  <c r="AF76" i="11"/>
  <c r="AG97" i="11" s="1"/>
  <c r="AE78" i="11"/>
  <c r="W168" i="11"/>
  <c r="AA83" i="11"/>
  <c r="AC82" i="11"/>
  <c r="L88" i="11" a="1"/>
  <c r="L88" i="11" s="1"/>
  <c r="T87" i="11"/>
  <c r="Z84" i="10"/>
  <c r="U85" i="10"/>
  <c r="X85" i="10" s="1"/>
  <c r="Y85" i="10" s="1"/>
  <c r="R86" i="10"/>
  <c r="AF75" i="10"/>
  <c r="AG96" i="10" s="1"/>
  <c r="AE77" i="10"/>
  <c r="AF76" i="10"/>
  <c r="AG97" i="10" s="1"/>
  <c r="AE78" i="10"/>
  <c r="V169" i="10"/>
  <c r="H86" i="10"/>
  <c r="S85" i="10"/>
  <c r="W168" i="10"/>
  <c r="AC82" i="10"/>
  <c r="AA83" i="10"/>
  <c r="L87" i="10" a="1"/>
  <c r="L87" i="10" s="1"/>
  <c r="T86" i="10"/>
  <c r="AD82" i="10"/>
  <c r="AB82" i="10"/>
  <c r="Z84" i="9"/>
  <c r="L87" i="9" a="1"/>
  <c r="L87" i="9" s="1"/>
  <c r="T86" i="9"/>
  <c r="U85" i="9"/>
  <c r="X85" i="9" s="1"/>
  <c r="Y85" i="9" s="1"/>
  <c r="R86" i="9"/>
  <c r="W168" i="9"/>
  <c r="AF75" i="9"/>
  <c r="AG96" i="9" s="1"/>
  <c r="AE77" i="9"/>
  <c r="V169" i="9"/>
  <c r="H86" i="9"/>
  <c r="S85" i="9"/>
  <c r="AF76" i="9"/>
  <c r="AG97" i="9" s="1"/>
  <c r="AE78" i="9"/>
  <c r="AC82" i="9"/>
  <c r="AA83" i="9"/>
  <c r="AD82" i="9"/>
  <c r="AB82" i="9"/>
  <c r="Z84" i="8"/>
  <c r="W168" i="8"/>
  <c r="L88" i="8" a="1"/>
  <c r="L88" i="8" s="1"/>
  <c r="T87" i="8"/>
  <c r="AE75" i="8"/>
  <c r="AF73" i="8"/>
  <c r="AG94" i="8" s="1"/>
  <c r="AF74" i="8"/>
  <c r="AG95" i="8" s="1"/>
  <c r="AE76" i="8"/>
  <c r="V169" i="8"/>
  <c r="H86" i="8"/>
  <c r="S85" i="8"/>
  <c r="AD82" i="8"/>
  <c r="AB82" i="8"/>
  <c r="U85" i="8"/>
  <c r="X85" i="8" s="1"/>
  <c r="Y85" i="8" s="1"/>
  <c r="R86" i="8"/>
  <c r="AC82" i="8"/>
  <c r="AA83" i="8"/>
  <c r="Z84" i="7"/>
  <c r="AF76" i="7"/>
  <c r="AG97" i="7" s="1"/>
  <c r="AE78" i="7"/>
  <c r="U85" i="7"/>
  <c r="X85" i="7" s="1"/>
  <c r="Y85" i="7" s="1"/>
  <c r="R86" i="7"/>
  <c r="V169" i="7"/>
  <c r="H86" i="7"/>
  <c r="S85" i="7"/>
  <c r="AB82" i="7"/>
  <c r="AD82" i="7"/>
  <c r="L87" i="7" a="1"/>
  <c r="L87" i="7" s="1"/>
  <c r="T86" i="7"/>
  <c r="AA83" i="7"/>
  <c r="AC82" i="7"/>
  <c r="W168" i="7"/>
  <c r="AF77" i="7"/>
  <c r="AG98" i="7" s="1"/>
  <c r="AE79" i="7"/>
  <c r="Z84" i="6"/>
  <c r="AD82" i="6"/>
  <c r="AB82" i="6"/>
  <c r="T87" i="6"/>
  <c r="L88" i="6" a="1"/>
  <c r="L88" i="6" s="1"/>
  <c r="W168" i="6"/>
  <c r="R86" i="6"/>
  <c r="U85" i="6"/>
  <c r="X85" i="6" s="1"/>
  <c r="Y85" i="6" s="1"/>
  <c r="AA83" i="6"/>
  <c r="AC82" i="6"/>
  <c r="AF75" i="6"/>
  <c r="AG96" i="6" s="1"/>
  <c r="AE77" i="6"/>
  <c r="V169" i="6"/>
  <c r="H86" i="6"/>
  <c r="S85" i="6"/>
  <c r="Z84" i="5"/>
  <c r="AE78" i="5"/>
  <c r="AF76" i="5"/>
  <c r="AG97" i="5" s="1"/>
  <c r="AB82" i="5"/>
  <c r="AD82" i="5"/>
  <c r="AE77" i="5"/>
  <c r="AF75" i="5"/>
  <c r="AG96" i="5" s="1"/>
  <c r="V169" i="5"/>
  <c r="H86" i="5"/>
  <c r="S85" i="5"/>
  <c r="U85" i="5"/>
  <c r="X85" i="5" s="1"/>
  <c r="Y85" i="5" s="1"/>
  <c r="R86" i="5"/>
  <c r="W168" i="5"/>
  <c r="AA83" i="5"/>
  <c r="AC82" i="5"/>
  <c r="L88" i="5" a="1"/>
  <c r="L88" i="5" s="1"/>
  <c r="T87" i="5"/>
  <c r="Z84" i="4"/>
  <c r="AE75" i="4"/>
  <c r="AF73" i="4"/>
  <c r="AG94" i="4" s="1"/>
  <c r="T87" i="4"/>
  <c r="L88" i="4" a="1"/>
  <c r="L88" i="4" s="1"/>
  <c r="V169" i="4"/>
  <c r="S85" i="4"/>
  <c r="H86" i="4"/>
  <c r="W168" i="4"/>
  <c r="AC82" i="4"/>
  <c r="AA83" i="4"/>
  <c r="R86" i="4"/>
  <c r="U85" i="4"/>
  <c r="X85" i="4" s="1"/>
  <c r="Y85" i="4" s="1"/>
  <c r="AF76" i="4"/>
  <c r="AG97" i="4" s="1"/>
  <c r="AE78" i="4"/>
  <c r="AD82" i="4"/>
  <c r="AB82" i="4"/>
  <c r="Z84" i="1"/>
  <c r="W168" i="1"/>
  <c r="AE76" i="1"/>
  <c r="AF74" i="1"/>
  <c r="AG95" i="1" s="1"/>
  <c r="V169" i="1"/>
  <c r="H86" i="1"/>
  <c r="S85" i="1"/>
  <c r="AE77" i="1"/>
  <c r="AF75" i="1"/>
  <c r="AG96" i="1" s="1"/>
  <c r="T87" i="1"/>
  <c r="L88" i="1" a="1"/>
  <c r="L88" i="1" s="1"/>
  <c r="AB82" i="1"/>
  <c r="AD82" i="1"/>
  <c r="R86" i="1"/>
  <c r="U85" i="1"/>
  <c r="X85" i="1" s="1"/>
  <c r="Y85" i="1" s="1"/>
  <c r="AA83" i="1"/>
  <c r="AC82" i="1"/>
  <c r="AF76" i="6" l="1"/>
  <c r="AG97" i="6" s="1"/>
  <c r="AE78" i="6"/>
  <c r="Z85" i="11"/>
  <c r="AF75" i="11"/>
  <c r="AG96" i="11" s="1"/>
  <c r="AE77" i="11"/>
  <c r="W169" i="11"/>
  <c r="AE80" i="11"/>
  <c r="AF78" i="11"/>
  <c r="AG99" i="11" s="1"/>
  <c r="L89" i="11" a="1"/>
  <c r="L89" i="11" s="1"/>
  <c r="T88" i="11"/>
  <c r="R87" i="11"/>
  <c r="U86" i="11"/>
  <c r="X86" i="11" s="1"/>
  <c r="Y86" i="11" s="1"/>
  <c r="AC83" i="11"/>
  <c r="AA84" i="11"/>
  <c r="V170" i="11"/>
  <c r="S86" i="11"/>
  <c r="H87" i="11"/>
  <c r="AD83" i="11"/>
  <c r="AB83" i="11"/>
  <c r="Z85" i="10"/>
  <c r="AD83" i="10"/>
  <c r="AB83" i="10"/>
  <c r="AF78" i="10"/>
  <c r="AG99" i="10" s="1"/>
  <c r="AE80" i="10"/>
  <c r="AF77" i="10"/>
  <c r="AG98" i="10" s="1"/>
  <c r="AE79" i="10"/>
  <c r="V170" i="10"/>
  <c r="H87" i="10"/>
  <c r="S86" i="10"/>
  <c r="U86" i="10"/>
  <c r="X86" i="10" s="1"/>
  <c r="Y86" i="10" s="1"/>
  <c r="R87" i="10"/>
  <c r="W169" i="10"/>
  <c r="AC83" i="10"/>
  <c r="AA84" i="10"/>
  <c r="L88" i="10" a="1"/>
  <c r="L88" i="10" s="1"/>
  <c r="T87" i="10"/>
  <c r="Z85" i="9"/>
  <c r="V170" i="9"/>
  <c r="H87" i="9"/>
  <c r="S86" i="9"/>
  <c r="AF77" i="9"/>
  <c r="AG98" i="9" s="1"/>
  <c r="AE79" i="9"/>
  <c r="U86" i="9"/>
  <c r="X86" i="9" s="1"/>
  <c r="Y86" i="9" s="1"/>
  <c r="R87" i="9"/>
  <c r="AE80" i="9"/>
  <c r="AF78" i="9"/>
  <c r="AG99" i="9" s="1"/>
  <c r="L88" i="9" a="1"/>
  <c r="L88" i="9" s="1"/>
  <c r="T87" i="9"/>
  <c r="AD83" i="9"/>
  <c r="AB83" i="9"/>
  <c r="AC83" i="9"/>
  <c r="AA84" i="9"/>
  <c r="W169" i="9"/>
  <c r="Z85" i="8"/>
  <c r="V170" i="8"/>
  <c r="H87" i="8"/>
  <c r="S86" i="8"/>
  <c r="W169" i="8"/>
  <c r="T88" i="8"/>
  <c r="L89" i="8" a="1"/>
  <c r="L89" i="8" s="1"/>
  <c r="AF76" i="8"/>
  <c r="AG97" i="8" s="1"/>
  <c r="AE78" i="8"/>
  <c r="AD83" i="8"/>
  <c r="AB83" i="8"/>
  <c r="R87" i="8"/>
  <c r="U86" i="8"/>
  <c r="X86" i="8" s="1"/>
  <c r="Y86" i="8" s="1"/>
  <c r="AC83" i="8"/>
  <c r="AA84" i="8"/>
  <c r="AF75" i="8"/>
  <c r="AG96" i="8" s="1"/>
  <c r="AE77" i="8"/>
  <c r="Z85" i="7"/>
  <c r="W169" i="7"/>
  <c r="L88" i="7" a="1"/>
  <c r="L88" i="7" s="1"/>
  <c r="T87" i="7"/>
  <c r="V170" i="7"/>
  <c r="H87" i="7"/>
  <c r="S86" i="7"/>
  <c r="AE80" i="7"/>
  <c r="AF78" i="7"/>
  <c r="AG99" i="7" s="1"/>
  <c r="AD83" i="7"/>
  <c r="AB83" i="7"/>
  <c r="U86" i="7"/>
  <c r="X86" i="7" s="1"/>
  <c r="Y86" i="7" s="1"/>
  <c r="R87" i="7"/>
  <c r="AC83" i="7"/>
  <c r="AA84" i="7"/>
  <c r="AF79" i="7"/>
  <c r="AG100" i="7" s="1"/>
  <c r="AE81" i="7"/>
  <c r="Z85" i="6"/>
  <c r="T88" i="6"/>
  <c r="L89" i="6" a="1"/>
  <c r="L89" i="6" s="1"/>
  <c r="AC83" i="6"/>
  <c r="AA84" i="6"/>
  <c r="AB83" i="6"/>
  <c r="AD83" i="6"/>
  <c r="R87" i="6"/>
  <c r="U86" i="6"/>
  <c r="X86" i="6" s="1"/>
  <c r="Y86" i="6" s="1"/>
  <c r="V170" i="6"/>
  <c r="S86" i="6"/>
  <c r="H87" i="6"/>
  <c r="W169" i="6"/>
  <c r="AE79" i="6"/>
  <c r="AF77" i="6"/>
  <c r="AG98" i="6" s="1"/>
  <c r="Z85" i="5"/>
  <c r="R87" i="5"/>
  <c r="U86" i="5"/>
  <c r="X86" i="5" s="1"/>
  <c r="Y86" i="5" s="1"/>
  <c r="W169" i="5"/>
  <c r="V170" i="5"/>
  <c r="H87" i="5"/>
  <c r="S86" i="5"/>
  <c r="AF78" i="5"/>
  <c r="AG99" i="5" s="1"/>
  <c r="AE80" i="5"/>
  <c r="AF77" i="5"/>
  <c r="AG98" i="5" s="1"/>
  <c r="AE79" i="5"/>
  <c r="AA84" i="5"/>
  <c r="AC83" i="5"/>
  <c r="T88" i="5"/>
  <c r="L89" i="5" a="1"/>
  <c r="L89" i="5" s="1"/>
  <c r="AD83" i="5"/>
  <c r="AB83" i="5"/>
  <c r="Z85" i="4"/>
  <c r="V170" i="4"/>
  <c r="H87" i="4"/>
  <c r="S86" i="4"/>
  <c r="U86" i="4"/>
  <c r="X86" i="4" s="1"/>
  <c r="Y86" i="4" s="1"/>
  <c r="R87" i="4"/>
  <c r="AD83" i="4"/>
  <c r="AB83" i="4"/>
  <c r="W169" i="4"/>
  <c r="AF75" i="4"/>
  <c r="AG96" i="4" s="1"/>
  <c r="AE77" i="4"/>
  <c r="AA84" i="4"/>
  <c r="AC83" i="4"/>
  <c r="L89" i="4" a="1"/>
  <c r="L89" i="4" s="1"/>
  <c r="T88" i="4"/>
  <c r="AF78" i="4"/>
  <c r="AG99" i="4" s="1"/>
  <c r="AE80" i="4"/>
  <c r="Z85" i="1"/>
  <c r="R87" i="1"/>
  <c r="U86" i="1"/>
  <c r="X86" i="1" s="1"/>
  <c r="Y86" i="1" s="1"/>
  <c r="T88" i="1"/>
  <c r="L89" i="1" a="1"/>
  <c r="L89" i="1" s="1"/>
  <c r="AF77" i="1"/>
  <c r="AG98" i="1" s="1"/>
  <c r="AE79" i="1"/>
  <c r="W169" i="1"/>
  <c r="V170" i="1"/>
  <c r="S86" i="1"/>
  <c r="H87" i="1"/>
  <c r="AE78" i="1"/>
  <c r="AF76" i="1"/>
  <c r="AG97" i="1" s="1"/>
  <c r="AB83" i="1"/>
  <c r="AD83" i="1"/>
  <c r="AC83" i="1"/>
  <c r="AA84" i="1"/>
  <c r="AF78" i="6" l="1"/>
  <c r="AG99" i="6" s="1"/>
  <c r="AE80" i="6"/>
  <c r="Z86" i="11"/>
  <c r="AB84" i="11"/>
  <c r="AD84" i="11"/>
  <c r="AE79" i="11"/>
  <c r="AF77" i="11"/>
  <c r="AG98" i="11" s="1"/>
  <c r="T89" i="11"/>
  <c r="L90" i="11" a="1"/>
  <c r="L90" i="11" s="1"/>
  <c r="W170" i="11"/>
  <c r="AF80" i="11"/>
  <c r="AG101" i="11" s="1"/>
  <c r="AE82" i="11"/>
  <c r="V171" i="11"/>
  <c r="H88" i="11"/>
  <c r="S87" i="11"/>
  <c r="AA85" i="11"/>
  <c r="AC84" i="11"/>
  <c r="R88" i="11"/>
  <c r="U87" i="11"/>
  <c r="X87" i="11" s="1"/>
  <c r="Y87" i="11" s="1"/>
  <c r="Z86" i="10"/>
  <c r="V171" i="10"/>
  <c r="H88" i="10"/>
  <c r="S87" i="10"/>
  <c r="AE82" i="10"/>
  <c r="AF80" i="10"/>
  <c r="AG101" i="10" s="1"/>
  <c r="U87" i="10"/>
  <c r="X87" i="10" s="1"/>
  <c r="Y87" i="10" s="1"/>
  <c r="R88" i="10"/>
  <c r="W170" i="10"/>
  <c r="L89" i="10" a="1"/>
  <c r="L89" i="10" s="1"/>
  <c r="T88" i="10"/>
  <c r="AD84" i="10"/>
  <c r="AB84" i="10"/>
  <c r="AC84" i="10"/>
  <c r="AA85" i="10"/>
  <c r="AE81" i="10"/>
  <c r="AF79" i="10"/>
  <c r="AG100" i="10" s="1"/>
  <c r="Z86" i="9"/>
  <c r="AE82" i="9"/>
  <c r="AF80" i="9"/>
  <c r="AG101" i="9" s="1"/>
  <c r="V171" i="9"/>
  <c r="H88" i="9"/>
  <c r="S87" i="9"/>
  <c r="W170" i="9"/>
  <c r="U87" i="9"/>
  <c r="X87" i="9" s="1"/>
  <c r="Y87" i="9" s="1"/>
  <c r="R88" i="9"/>
  <c r="AC84" i="9"/>
  <c r="AA85" i="9"/>
  <c r="L89" i="9" a="1"/>
  <c r="L89" i="9" s="1"/>
  <c r="T88" i="9"/>
  <c r="AE81" i="9"/>
  <c r="AF79" i="9"/>
  <c r="AG100" i="9" s="1"/>
  <c r="AD84" i="9"/>
  <c r="AB84" i="9"/>
  <c r="Z86" i="8"/>
  <c r="L90" i="8" a="1"/>
  <c r="L90" i="8" s="1"/>
  <c r="T89" i="8"/>
  <c r="AF78" i="8"/>
  <c r="AG99" i="8" s="1"/>
  <c r="AE80" i="8"/>
  <c r="AF77" i="8"/>
  <c r="AG98" i="8" s="1"/>
  <c r="AE79" i="8"/>
  <c r="W170" i="8"/>
  <c r="U87" i="8"/>
  <c r="X87" i="8" s="1"/>
  <c r="Y87" i="8" s="1"/>
  <c r="R88" i="8"/>
  <c r="AD84" i="8"/>
  <c r="AB84" i="8"/>
  <c r="AC84" i="8"/>
  <c r="AA85" i="8"/>
  <c r="V171" i="8"/>
  <c r="H88" i="8"/>
  <c r="S87" i="8"/>
  <c r="Z86" i="7"/>
  <c r="AF80" i="7"/>
  <c r="AG101" i="7" s="1"/>
  <c r="AE82" i="7"/>
  <c r="R88" i="7"/>
  <c r="U87" i="7"/>
  <c r="X87" i="7" s="1"/>
  <c r="Y87" i="7" s="1"/>
  <c r="V171" i="7"/>
  <c r="H88" i="7"/>
  <c r="S87" i="7"/>
  <c r="W170" i="7"/>
  <c r="L89" i="7" a="1"/>
  <c r="L89" i="7" s="1"/>
  <c r="T88" i="7"/>
  <c r="AD84" i="7"/>
  <c r="AB84" i="7"/>
  <c r="AC84" i="7"/>
  <c r="AA85" i="7"/>
  <c r="AF81" i="7"/>
  <c r="AG102" i="7" s="1"/>
  <c r="AE83" i="7"/>
  <c r="Z86" i="6"/>
  <c r="U87" i="6"/>
  <c r="X87" i="6" s="1"/>
  <c r="Y87" i="6" s="1"/>
  <c r="R88" i="6"/>
  <c r="T89" i="6"/>
  <c r="L90" i="6" a="1"/>
  <c r="L90" i="6" s="1"/>
  <c r="AD84" i="6"/>
  <c r="AB84" i="6"/>
  <c r="AA85" i="6"/>
  <c r="AC84" i="6"/>
  <c r="V171" i="6"/>
  <c r="S87" i="6"/>
  <c r="H88" i="6"/>
  <c r="W170" i="6"/>
  <c r="AF79" i="6"/>
  <c r="AG100" i="6" s="1"/>
  <c r="AE81" i="6"/>
  <c r="Z86" i="5"/>
  <c r="AB84" i="5"/>
  <c r="AD84" i="5"/>
  <c r="AF80" i="5"/>
  <c r="AG101" i="5" s="1"/>
  <c r="AE82" i="5"/>
  <c r="W170" i="5"/>
  <c r="AF79" i="5"/>
  <c r="AG100" i="5" s="1"/>
  <c r="AE81" i="5"/>
  <c r="V171" i="5"/>
  <c r="H88" i="5"/>
  <c r="S87" i="5"/>
  <c r="T89" i="5"/>
  <c r="L90" i="5" a="1"/>
  <c r="L90" i="5" s="1"/>
  <c r="AA85" i="5"/>
  <c r="AC84" i="5"/>
  <c r="R88" i="5"/>
  <c r="U87" i="5"/>
  <c r="X87" i="5" s="1"/>
  <c r="Y87" i="5" s="1"/>
  <c r="Z86" i="4"/>
  <c r="T89" i="4"/>
  <c r="L90" i="4" a="1"/>
  <c r="L90" i="4" s="1"/>
  <c r="AF77" i="4"/>
  <c r="AG98" i="4" s="1"/>
  <c r="AE79" i="4"/>
  <c r="R88" i="4"/>
  <c r="U87" i="4"/>
  <c r="X87" i="4" s="1"/>
  <c r="Y87" i="4" s="1"/>
  <c r="V171" i="4"/>
  <c r="H88" i="4"/>
  <c r="S87" i="4"/>
  <c r="W170" i="4"/>
  <c r="AC84" i="4"/>
  <c r="AA85" i="4"/>
  <c r="AD84" i="4"/>
  <c r="AB84" i="4"/>
  <c r="AF80" i="4"/>
  <c r="AG101" i="4" s="1"/>
  <c r="AE82" i="4"/>
  <c r="Z86" i="1"/>
  <c r="AF78" i="1"/>
  <c r="AG99" i="1" s="1"/>
  <c r="AE80" i="1"/>
  <c r="AF79" i="1"/>
  <c r="AG100" i="1" s="1"/>
  <c r="AE81" i="1"/>
  <c r="W170" i="1"/>
  <c r="U87" i="1"/>
  <c r="X87" i="1" s="1"/>
  <c r="Y87" i="1" s="1"/>
  <c r="R88" i="1"/>
  <c r="T89" i="1"/>
  <c r="L90" i="1" a="1"/>
  <c r="L90" i="1" s="1"/>
  <c r="V171" i="1"/>
  <c r="S87" i="1"/>
  <c r="H88" i="1"/>
  <c r="AD84" i="1"/>
  <c r="AB84" i="1"/>
  <c r="AC84" i="1"/>
  <c r="AA85" i="1"/>
  <c r="AE82" i="6" l="1"/>
  <c r="AF82" i="6" s="1"/>
  <c r="AG103" i="6" s="1"/>
  <c r="AF80" i="6"/>
  <c r="AG101" i="6" s="1"/>
  <c r="AE84" i="6"/>
  <c r="Z87" i="11"/>
  <c r="V172" i="11"/>
  <c r="H89" i="11"/>
  <c r="S88" i="11"/>
  <c r="AF82" i="11"/>
  <c r="AG103" i="11" s="1"/>
  <c r="AE84" i="11"/>
  <c r="AF79" i="11"/>
  <c r="AG100" i="11" s="1"/>
  <c r="AE81" i="11"/>
  <c r="W171" i="11"/>
  <c r="L91" i="11" a="1"/>
  <c r="L91" i="11" s="1"/>
  <c r="T90" i="11"/>
  <c r="R89" i="11"/>
  <c r="U88" i="11"/>
  <c r="X88" i="11" s="1"/>
  <c r="Y88" i="11" s="1"/>
  <c r="AA86" i="11"/>
  <c r="AC85" i="11"/>
  <c r="AB85" i="11"/>
  <c r="AD85" i="11"/>
  <c r="Z87" i="10"/>
  <c r="L90" i="10" a="1"/>
  <c r="L90" i="10" s="1"/>
  <c r="T89" i="10"/>
  <c r="V172" i="10"/>
  <c r="H89" i="10"/>
  <c r="S88" i="10"/>
  <c r="AF81" i="10"/>
  <c r="AG102" i="10" s="1"/>
  <c r="AE83" i="10"/>
  <c r="W171" i="10"/>
  <c r="AF82" i="10"/>
  <c r="AG103" i="10" s="1"/>
  <c r="AE84" i="10"/>
  <c r="AD85" i="10"/>
  <c r="AB85" i="10"/>
  <c r="AC85" i="10"/>
  <c r="AA86" i="10"/>
  <c r="U88" i="10"/>
  <c r="X88" i="10" s="1"/>
  <c r="Y88" i="10" s="1"/>
  <c r="R89" i="10"/>
  <c r="Z87" i="9"/>
  <c r="U88" i="9"/>
  <c r="X88" i="9" s="1"/>
  <c r="Y88" i="9" s="1"/>
  <c r="R89" i="9"/>
  <c r="W171" i="9"/>
  <c r="AD85" i="9"/>
  <c r="AB85" i="9"/>
  <c r="L90" i="9" a="1"/>
  <c r="L90" i="9" s="1"/>
  <c r="T89" i="9"/>
  <c r="AF82" i="9"/>
  <c r="AG103" i="9" s="1"/>
  <c r="AE84" i="9"/>
  <c r="V172" i="9"/>
  <c r="H89" i="9"/>
  <c r="S88" i="9"/>
  <c r="AC85" i="9"/>
  <c r="AA86" i="9"/>
  <c r="AF81" i="9"/>
  <c r="AG102" i="9" s="1"/>
  <c r="AE83" i="9"/>
  <c r="Z87" i="8"/>
  <c r="AE82" i="8"/>
  <c r="AF80" i="8"/>
  <c r="AG101" i="8" s="1"/>
  <c r="L91" i="8" a="1"/>
  <c r="L91" i="8" s="1"/>
  <c r="T90" i="8"/>
  <c r="R89" i="8"/>
  <c r="U88" i="8"/>
  <c r="X88" i="8" s="1"/>
  <c r="Y88" i="8" s="1"/>
  <c r="V172" i="8"/>
  <c r="H89" i="8"/>
  <c r="S88" i="8"/>
  <c r="AE81" i="8"/>
  <c r="AF79" i="8"/>
  <c r="AG100" i="8" s="1"/>
  <c r="W171" i="8"/>
  <c r="AC85" i="8"/>
  <c r="AA86" i="8"/>
  <c r="AD85" i="8"/>
  <c r="AB85" i="8"/>
  <c r="Z87" i="7"/>
  <c r="V172" i="7"/>
  <c r="H89" i="7"/>
  <c r="S88" i="7"/>
  <c r="R89" i="7"/>
  <c r="U88" i="7"/>
  <c r="X88" i="7" s="1"/>
  <c r="Y88" i="7" s="1"/>
  <c r="W171" i="7"/>
  <c r="AF83" i="7"/>
  <c r="AG104" i="7" s="1"/>
  <c r="AF82" i="7"/>
  <c r="AG103" i="7" s="1"/>
  <c r="AE84" i="7"/>
  <c r="AA86" i="7"/>
  <c r="AC85" i="7"/>
  <c r="AE85" i="7" s="1"/>
  <c r="T89" i="7"/>
  <c r="L90" i="7" a="1"/>
  <c r="L90" i="7" s="1"/>
  <c r="AB85" i="7"/>
  <c r="AD85" i="7"/>
  <c r="Z87" i="6"/>
  <c r="W171" i="6"/>
  <c r="L91" i="6" a="1"/>
  <c r="L91" i="6" s="1"/>
  <c r="T90" i="6"/>
  <c r="AF84" i="6"/>
  <c r="AG105" i="6" s="1"/>
  <c r="U88" i="6"/>
  <c r="X88" i="6" s="1"/>
  <c r="Y88" i="6" s="1"/>
  <c r="R89" i="6"/>
  <c r="V172" i="6"/>
  <c r="H89" i="6"/>
  <c r="S88" i="6"/>
  <c r="AB85" i="6"/>
  <c r="AD85" i="6"/>
  <c r="AA86" i="6"/>
  <c r="AC85" i="6"/>
  <c r="AE83" i="6"/>
  <c r="AF81" i="6"/>
  <c r="AG102" i="6" s="1"/>
  <c r="Z87" i="5"/>
  <c r="V172" i="5"/>
  <c r="S88" i="5"/>
  <c r="H89" i="5"/>
  <c r="AD85" i="5"/>
  <c r="AB85" i="5"/>
  <c r="AF81" i="5"/>
  <c r="AG102" i="5" s="1"/>
  <c r="AE83" i="5"/>
  <c r="T90" i="5"/>
  <c r="L91" i="5" a="1"/>
  <c r="L91" i="5" s="1"/>
  <c r="W171" i="5"/>
  <c r="AC85" i="5"/>
  <c r="AA86" i="5"/>
  <c r="AF82" i="5"/>
  <c r="AG103" i="5" s="1"/>
  <c r="AE84" i="5"/>
  <c r="R89" i="5"/>
  <c r="U88" i="5"/>
  <c r="X88" i="5" s="1"/>
  <c r="Y88" i="5" s="1"/>
  <c r="Z87" i="4"/>
  <c r="AD85" i="4"/>
  <c r="AB85" i="4"/>
  <c r="V172" i="4"/>
  <c r="S88" i="4"/>
  <c r="H89" i="4"/>
  <c r="AF82" i="4"/>
  <c r="AG103" i="4" s="1"/>
  <c r="AE84" i="4"/>
  <c r="W171" i="4"/>
  <c r="U88" i="4"/>
  <c r="X88" i="4" s="1"/>
  <c r="Y88" i="4" s="1"/>
  <c r="R89" i="4"/>
  <c r="AF79" i="4"/>
  <c r="AG100" i="4" s="1"/>
  <c r="AE81" i="4"/>
  <c r="L91" i="4" a="1"/>
  <c r="L91" i="4" s="1"/>
  <c r="T90" i="4"/>
  <c r="AC85" i="4"/>
  <c r="AA86" i="4"/>
  <c r="Z87" i="1"/>
  <c r="L91" i="1" a="1"/>
  <c r="L91" i="1" s="1"/>
  <c r="T90" i="1"/>
  <c r="AE82" i="1"/>
  <c r="AF80" i="1"/>
  <c r="AG101" i="1" s="1"/>
  <c r="W171" i="1"/>
  <c r="U88" i="1"/>
  <c r="X88" i="1" s="1"/>
  <c r="Y88" i="1" s="1"/>
  <c r="R89" i="1"/>
  <c r="AE83" i="1"/>
  <c r="AF81" i="1"/>
  <c r="AG102" i="1" s="1"/>
  <c r="V172" i="1"/>
  <c r="H89" i="1"/>
  <c r="S88" i="1"/>
  <c r="AD85" i="1"/>
  <c r="AB85" i="1"/>
  <c r="AC85" i="1"/>
  <c r="AA86" i="1"/>
  <c r="Z88" i="11" l="1"/>
  <c r="T91" i="11"/>
  <c r="L92" i="11" a="1"/>
  <c r="L92" i="11" s="1"/>
  <c r="V173" i="11"/>
  <c r="H90" i="11"/>
  <c r="S89" i="11"/>
  <c r="R90" i="11"/>
  <c r="U89" i="11"/>
  <c r="X89" i="11" s="1"/>
  <c r="Y89" i="11" s="1"/>
  <c r="W172" i="11"/>
  <c r="AF84" i="11"/>
  <c r="AG105" i="11" s="1"/>
  <c r="AA87" i="11"/>
  <c r="AC86" i="11"/>
  <c r="AE86" i="11" s="1"/>
  <c r="AF81" i="11"/>
  <c r="AG102" i="11" s="1"/>
  <c r="AE83" i="11"/>
  <c r="AD86" i="11"/>
  <c r="AB86" i="11"/>
  <c r="Z88" i="10"/>
  <c r="W172" i="10"/>
  <c r="AF84" i="10"/>
  <c r="AG105" i="10" s="1"/>
  <c r="L91" i="10" a="1"/>
  <c r="L91" i="10" s="1"/>
  <c r="T90" i="10"/>
  <c r="AF83" i="10"/>
  <c r="AG104" i="10" s="1"/>
  <c r="AE85" i="10"/>
  <c r="V173" i="10"/>
  <c r="H90" i="10"/>
  <c r="S89" i="10"/>
  <c r="AD86" i="10"/>
  <c r="AB86" i="10"/>
  <c r="AA87" i="10"/>
  <c r="AC86" i="10"/>
  <c r="AE86" i="10" s="1"/>
  <c r="R90" i="10"/>
  <c r="U89" i="10"/>
  <c r="X89" i="10" s="1"/>
  <c r="Y89" i="10" s="1"/>
  <c r="Z88" i="9"/>
  <c r="W172" i="9"/>
  <c r="AF84" i="9"/>
  <c r="AG105" i="9" s="1"/>
  <c r="V173" i="9"/>
  <c r="H90" i="9"/>
  <c r="S89" i="9"/>
  <c r="R90" i="9"/>
  <c r="U89" i="9"/>
  <c r="X89" i="9" s="1"/>
  <c r="Y89" i="9" s="1"/>
  <c r="L91" i="9" a="1"/>
  <c r="L91" i="9" s="1"/>
  <c r="T90" i="9"/>
  <c r="AF83" i="9"/>
  <c r="AG104" i="9" s="1"/>
  <c r="AE85" i="9"/>
  <c r="AD86" i="9"/>
  <c r="AB86" i="9"/>
  <c r="AA87" i="9"/>
  <c r="AC86" i="9"/>
  <c r="AE86" i="9" s="1"/>
  <c r="Z88" i="8"/>
  <c r="V173" i="8"/>
  <c r="H90" i="8"/>
  <c r="S89" i="8"/>
  <c r="L92" i="8" a="1"/>
  <c r="L92" i="8" s="1"/>
  <c r="T91" i="8"/>
  <c r="AE83" i="8"/>
  <c r="AF81" i="8"/>
  <c r="AG102" i="8" s="1"/>
  <c r="AF82" i="8"/>
  <c r="AG103" i="8" s="1"/>
  <c r="AE84" i="8"/>
  <c r="W172" i="8"/>
  <c r="U89" i="8"/>
  <c r="X89" i="8" s="1"/>
  <c r="Y89" i="8" s="1"/>
  <c r="R90" i="8"/>
  <c r="AD86" i="8"/>
  <c r="AB86" i="8"/>
  <c r="AA87" i="8"/>
  <c r="AC86" i="8"/>
  <c r="Z88" i="7"/>
  <c r="AD86" i="7"/>
  <c r="AB86" i="7"/>
  <c r="R90" i="7"/>
  <c r="U89" i="7"/>
  <c r="X89" i="7" s="1"/>
  <c r="Y89" i="7" s="1"/>
  <c r="AF84" i="7"/>
  <c r="AG105" i="7" s="1"/>
  <c r="V173" i="7"/>
  <c r="H90" i="7"/>
  <c r="S89" i="7"/>
  <c r="W172" i="7"/>
  <c r="AF85" i="7"/>
  <c r="AG106" i="7" s="1"/>
  <c r="T90" i="7"/>
  <c r="L91" i="7" a="1"/>
  <c r="L91" i="7" s="1"/>
  <c r="AA87" i="7"/>
  <c r="AC86" i="7"/>
  <c r="AE86" i="7" s="1"/>
  <c r="Z88" i="6"/>
  <c r="L92" i="6" a="1"/>
  <c r="L92" i="6" s="1"/>
  <c r="T91" i="6"/>
  <c r="U89" i="6"/>
  <c r="X89" i="6" s="1"/>
  <c r="Y89" i="6" s="1"/>
  <c r="R90" i="6"/>
  <c r="W172" i="6"/>
  <c r="AE85" i="6"/>
  <c r="AF83" i="6"/>
  <c r="AG104" i="6" s="1"/>
  <c r="V173" i="6"/>
  <c r="H90" i="6"/>
  <c r="S89" i="6"/>
  <c r="AA87" i="6"/>
  <c r="AC86" i="6"/>
  <c r="AE86" i="6" s="1"/>
  <c r="AD86" i="6"/>
  <c r="AB86" i="6"/>
  <c r="Z88" i="5"/>
  <c r="L92" i="5" a="1"/>
  <c r="L92" i="5" s="1"/>
  <c r="T91" i="5"/>
  <c r="W172" i="5"/>
  <c r="AD86" i="5"/>
  <c r="AB86" i="5"/>
  <c r="AE85" i="5"/>
  <c r="AF83" i="5"/>
  <c r="AG104" i="5" s="1"/>
  <c r="AF84" i="5"/>
  <c r="AG105" i="5" s="1"/>
  <c r="AC86" i="5"/>
  <c r="AE86" i="5" s="1"/>
  <c r="AA87" i="5"/>
  <c r="V173" i="5"/>
  <c r="S89" i="5"/>
  <c r="H90" i="5"/>
  <c r="U89" i="5"/>
  <c r="X89" i="5" s="1"/>
  <c r="Y89" i="5" s="1"/>
  <c r="R90" i="5"/>
  <c r="Z88" i="4"/>
  <c r="U89" i="4"/>
  <c r="X89" i="4" s="1"/>
  <c r="Y89" i="4" s="1"/>
  <c r="R90" i="4"/>
  <c r="AF84" i="4"/>
  <c r="AG105" i="4" s="1"/>
  <c r="T91" i="4"/>
  <c r="L92" i="4" a="1"/>
  <c r="L92" i="4" s="1"/>
  <c r="V173" i="4"/>
  <c r="H90" i="4"/>
  <c r="S89" i="4"/>
  <c r="AD86" i="4"/>
  <c r="AB86" i="4"/>
  <c r="AC86" i="4"/>
  <c r="AE86" i="4" s="1"/>
  <c r="AA87" i="4"/>
  <c r="AE83" i="4"/>
  <c r="AF81" i="4"/>
  <c r="AG102" i="4" s="1"/>
  <c r="W172" i="4"/>
  <c r="Z88" i="1"/>
  <c r="AE85" i="1"/>
  <c r="AF83" i="1"/>
  <c r="AG104" i="1" s="1"/>
  <c r="AE84" i="1"/>
  <c r="AF82" i="1"/>
  <c r="AG103" i="1" s="1"/>
  <c r="U89" i="1"/>
  <c r="X89" i="1" s="1"/>
  <c r="Y89" i="1" s="1"/>
  <c r="R90" i="1"/>
  <c r="V173" i="1"/>
  <c r="H90" i="1"/>
  <c r="S89" i="1"/>
  <c r="AD86" i="1"/>
  <c r="AB86" i="1"/>
  <c r="W172" i="1"/>
  <c r="L92" i="1" a="1"/>
  <c r="L92" i="1" s="1"/>
  <c r="T91" i="1"/>
  <c r="AC86" i="1"/>
  <c r="AA87" i="1"/>
  <c r="AF86" i="11" l="1"/>
  <c r="Z89" i="11"/>
  <c r="V174" i="11"/>
  <c r="H91" i="11"/>
  <c r="S90" i="11"/>
  <c r="W173" i="11"/>
  <c r="L93" i="11" a="1"/>
  <c r="L93" i="11" s="1"/>
  <c r="T92" i="11"/>
  <c r="AG107" i="11"/>
  <c r="AF83" i="11"/>
  <c r="AG104" i="11" s="1"/>
  <c r="AE85" i="11"/>
  <c r="AA88" i="11"/>
  <c r="AC87" i="11"/>
  <c r="AB87" i="11"/>
  <c r="AD87" i="11"/>
  <c r="R91" i="11"/>
  <c r="U90" i="11"/>
  <c r="X90" i="11" s="1"/>
  <c r="Y90" i="11" s="1"/>
  <c r="Z89" i="10"/>
  <c r="V174" i="10"/>
  <c r="H91" i="10"/>
  <c r="S90" i="10"/>
  <c r="W173" i="10"/>
  <c r="AF85" i="10"/>
  <c r="AG106" i="10" s="1"/>
  <c r="AF86" i="10"/>
  <c r="AG107" i="10" s="1"/>
  <c r="R91" i="10"/>
  <c r="U90" i="10"/>
  <c r="X90" i="10" s="1"/>
  <c r="Y90" i="10" s="1"/>
  <c r="AA88" i="10"/>
  <c r="AC87" i="10"/>
  <c r="AE87" i="10" s="1"/>
  <c r="T91" i="10"/>
  <c r="L92" i="10" a="1"/>
  <c r="L92" i="10" s="1"/>
  <c r="AB87" i="10"/>
  <c r="AD87" i="10"/>
  <c r="Z89" i="9"/>
  <c r="T91" i="9"/>
  <c r="L92" i="9" a="1"/>
  <c r="L92" i="9" s="1"/>
  <c r="AF86" i="9"/>
  <c r="AG107" i="9" s="1"/>
  <c r="AF85" i="9"/>
  <c r="AG106" i="9" s="1"/>
  <c r="AB87" i="9"/>
  <c r="AD87" i="9"/>
  <c r="AA88" i="9"/>
  <c r="AC87" i="9"/>
  <c r="AE87" i="9" s="1"/>
  <c r="R91" i="9"/>
  <c r="U90" i="9"/>
  <c r="X90" i="9" s="1"/>
  <c r="Y90" i="9" s="1"/>
  <c r="V174" i="9"/>
  <c r="H91" i="9"/>
  <c r="S90" i="9"/>
  <c r="W173" i="9"/>
  <c r="Z89" i="8"/>
  <c r="L93" i="8" a="1"/>
  <c r="L93" i="8" s="1"/>
  <c r="T92" i="8"/>
  <c r="V174" i="8"/>
  <c r="H91" i="8"/>
  <c r="S90" i="8"/>
  <c r="AD87" i="8"/>
  <c r="AB87" i="8"/>
  <c r="W173" i="8"/>
  <c r="R91" i="8"/>
  <c r="U90" i="8"/>
  <c r="X90" i="8" s="1"/>
  <c r="Y90" i="8" s="1"/>
  <c r="AF83" i="8"/>
  <c r="AG104" i="8" s="1"/>
  <c r="AE85" i="8"/>
  <c r="AA88" i="8"/>
  <c r="AC87" i="8"/>
  <c r="AF84" i="8"/>
  <c r="AG105" i="8" s="1"/>
  <c r="AE86" i="8"/>
  <c r="Z89" i="7"/>
  <c r="AF86" i="7"/>
  <c r="V174" i="7"/>
  <c r="S90" i="7"/>
  <c r="H91" i="7"/>
  <c r="R91" i="7"/>
  <c r="U90" i="7"/>
  <c r="X90" i="7" s="1"/>
  <c r="Y90" i="7" s="1"/>
  <c r="AG107" i="7"/>
  <c r="W173" i="7"/>
  <c r="AD87" i="7"/>
  <c r="AB87" i="7"/>
  <c r="AC87" i="7"/>
  <c r="AE87" i="7" s="1"/>
  <c r="AA88" i="7"/>
  <c r="T91" i="7"/>
  <c r="L92" i="7" a="1"/>
  <c r="L92" i="7" s="1"/>
  <c r="AF86" i="6"/>
  <c r="AG107" i="6" s="1"/>
  <c r="W173" i="6"/>
  <c r="V174" i="6"/>
  <c r="H91" i="6"/>
  <c r="S90" i="6"/>
  <c r="Z89" i="6"/>
  <c r="AF85" i="6"/>
  <c r="AG106" i="6" s="1"/>
  <c r="L93" i="6" a="1"/>
  <c r="L93" i="6" s="1"/>
  <c r="T92" i="6"/>
  <c r="AD87" i="6"/>
  <c r="AB87" i="6"/>
  <c r="U90" i="6"/>
  <c r="X90" i="6" s="1"/>
  <c r="Y90" i="6" s="1"/>
  <c r="R91" i="6"/>
  <c r="AC87" i="6"/>
  <c r="AE87" i="6" s="1"/>
  <c r="AA88" i="6"/>
  <c r="AF86" i="5"/>
  <c r="AG107" i="5" s="1"/>
  <c r="Z89" i="5"/>
  <c r="AD87" i="5"/>
  <c r="AB87" i="5"/>
  <c r="W173" i="5"/>
  <c r="AF85" i="5"/>
  <c r="AG106" i="5" s="1"/>
  <c r="U90" i="5"/>
  <c r="X90" i="5" s="1"/>
  <c r="Y90" i="5" s="1"/>
  <c r="R91" i="5"/>
  <c r="V174" i="5"/>
  <c r="H91" i="5"/>
  <c r="S90" i="5"/>
  <c r="AC87" i="5"/>
  <c r="AE87" i="5" s="1"/>
  <c r="AA88" i="5"/>
  <c r="L93" i="5" a="1"/>
  <c r="L93" i="5" s="1"/>
  <c r="T92" i="5"/>
  <c r="Z89" i="4"/>
  <c r="AD87" i="4"/>
  <c r="AB87" i="4"/>
  <c r="AF83" i="4"/>
  <c r="AG104" i="4" s="1"/>
  <c r="AE85" i="4"/>
  <c r="L93" i="4" a="1"/>
  <c r="L93" i="4" s="1"/>
  <c r="T92" i="4"/>
  <c r="W173" i="4"/>
  <c r="AF86" i="4"/>
  <c r="AG107" i="4" s="1"/>
  <c r="R91" i="4"/>
  <c r="U90" i="4"/>
  <c r="X90" i="4" s="1"/>
  <c r="Y90" i="4" s="1"/>
  <c r="AC87" i="4"/>
  <c r="AA88" i="4"/>
  <c r="V174" i="4"/>
  <c r="H91" i="4"/>
  <c r="S90" i="4"/>
  <c r="Z89" i="1"/>
  <c r="U90" i="1"/>
  <c r="X90" i="1" s="1"/>
  <c r="Y90" i="1" s="1"/>
  <c r="R91" i="1"/>
  <c r="AE86" i="1"/>
  <c r="AF84" i="1"/>
  <c r="AG105" i="1" s="1"/>
  <c r="AD87" i="1"/>
  <c r="AB87" i="1"/>
  <c r="V174" i="1"/>
  <c r="H91" i="1"/>
  <c r="S90" i="1"/>
  <c r="W173" i="1"/>
  <c r="AF85" i="1"/>
  <c r="AG106" i="1" s="1"/>
  <c r="AC87" i="1"/>
  <c r="AE87" i="1" s="1"/>
  <c r="AA88" i="1"/>
  <c r="L93" i="1" a="1"/>
  <c r="L93" i="1" s="1"/>
  <c r="T92" i="1"/>
  <c r="Z90" i="11" l="1"/>
  <c r="AD88" i="11"/>
  <c r="AB88" i="11"/>
  <c r="V175" i="11"/>
  <c r="S91" i="11"/>
  <c r="H92" i="11"/>
  <c r="W174" i="11"/>
  <c r="AC88" i="11"/>
  <c r="AE88" i="11" s="1"/>
  <c r="AA89" i="11"/>
  <c r="T93" i="11"/>
  <c r="L94" i="11" a="1"/>
  <c r="L94" i="11" s="1"/>
  <c r="R92" i="11"/>
  <c r="U91" i="11"/>
  <c r="X91" i="11" s="1"/>
  <c r="Y91" i="11" s="1"/>
  <c r="AF85" i="11"/>
  <c r="AG106" i="11" s="1"/>
  <c r="AE87" i="11"/>
  <c r="AF87" i="10"/>
  <c r="AG108" i="10" s="1"/>
  <c r="Z90" i="10"/>
  <c r="R92" i="10"/>
  <c r="U91" i="10"/>
  <c r="X91" i="10" s="1"/>
  <c r="Y91" i="10" s="1"/>
  <c r="V175" i="10"/>
  <c r="S91" i="10"/>
  <c r="H92" i="10"/>
  <c r="AD88" i="10"/>
  <c r="AB88" i="10"/>
  <c r="W174" i="10"/>
  <c r="T92" i="10"/>
  <c r="L93" i="10" a="1"/>
  <c r="L93" i="10" s="1"/>
  <c r="AC88" i="10"/>
  <c r="AE88" i="10" s="1"/>
  <c r="AA89" i="10"/>
  <c r="Z90" i="9"/>
  <c r="AF87" i="9"/>
  <c r="AG108" i="9" s="1"/>
  <c r="W174" i="9"/>
  <c r="T92" i="9"/>
  <c r="L93" i="9" a="1"/>
  <c r="L93" i="9" s="1"/>
  <c r="R92" i="9"/>
  <c r="U91" i="9"/>
  <c r="X91" i="9" s="1"/>
  <c r="Y91" i="9" s="1"/>
  <c r="V175" i="9"/>
  <c r="S91" i="9"/>
  <c r="H92" i="9"/>
  <c r="AC88" i="9"/>
  <c r="AE88" i="9" s="1"/>
  <c r="AA89" i="9"/>
  <c r="AD88" i="9"/>
  <c r="AB88" i="9"/>
  <c r="AD88" i="8"/>
  <c r="AB88" i="8"/>
  <c r="V175" i="8"/>
  <c r="H92" i="8"/>
  <c r="S91" i="8"/>
  <c r="Z90" i="8"/>
  <c r="U91" i="8"/>
  <c r="X91" i="8" s="1"/>
  <c r="Y91" i="8" s="1"/>
  <c r="R92" i="8"/>
  <c r="W174" i="8"/>
  <c r="AE87" i="8"/>
  <c r="AF85" i="8"/>
  <c r="AG106" i="8" s="1"/>
  <c r="L94" i="8" a="1"/>
  <c r="L94" i="8" s="1"/>
  <c r="T93" i="8"/>
  <c r="AF86" i="8"/>
  <c r="AG107" i="8" s="1"/>
  <c r="AC88" i="8"/>
  <c r="AE88" i="8" s="1"/>
  <c r="AA89" i="8"/>
  <c r="Z90" i="7"/>
  <c r="AD88" i="7"/>
  <c r="AB88" i="7"/>
  <c r="AF87" i="7"/>
  <c r="AG108" i="7" s="1"/>
  <c r="U91" i="7"/>
  <c r="X91" i="7" s="1"/>
  <c r="Y91" i="7" s="1"/>
  <c r="R92" i="7"/>
  <c r="L93" i="7" a="1"/>
  <c r="L93" i="7" s="1"/>
  <c r="T92" i="7"/>
  <c r="AC88" i="7"/>
  <c r="AE88" i="7" s="1"/>
  <c r="AA89" i="7"/>
  <c r="V175" i="7"/>
  <c r="S91" i="7"/>
  <c r="H92" i="7"/>
  <c r="W174" i="7"/>
  <c r="Z90" i="6"/>
  <c r="AD88" i="6"/>
  <c r="AB88" i="6"/>
  <c r="AF87" i="6"/>
  <c r="AG108" i="6" s="1"/>
  <c r="V175" i="6"/>
  <c r="H92" i="6"/>
  <c r="S91" i="6"/>
  <c r="T93" i="6"/>
  <c r="L94" i="6" a="1"/>
  <c r="L94" i="6" s="1"/>
  <c r="AA89" i="6"/>
  <c r="AC88" i="6"/>
  <c r="AE88" i="6" s="1"/>
  <c r="W174" i="6"/>
  <c r="R92" i="6"/>
  <c r="U91" i="6"/>
  <c r="X91" i="6" s="1"/>
  <c r="Y91" i="6" s="1"/>
  <c r="Z90" i="5"/>
  <c r="W174" i="5"/>
  <c r="L94" i="5" a="1"/>
  <c r="L94" i="5" s="1"/>
  <c r="T93" i="5"/>
  <c r="U91" i="5"/>
  <c r="X91" i="5" s="1"/>
  <c r="Y91" i="5" s="1"/>
  <c r="R92" i="5"/>
  <c r="AD88" i="5"/>
  <c r="AB88" i="5"/>
  <c r="V175" i="5"/>
  <c r="H92" i="5"/>
  <c r="S91" i="5"/>
  <c r="AF87" i="5"/>
  <c r="AG108" i="5" s="1"/>
  <c r="AC88" i="5"/>
  <c r="AE88" i="5" s="1"/>
  <c r="AA89" i="5"/>
  <c r="Z90" i="4"/>
  <c r="L94" i="4" a="1"/>
  <c r="L94" i="4" s="1"/>
  <c r="T93" i="4"/>
  <c r="AF85" i="4"/>
  <c r="AG106" i="4" s="1"/>
  <c r="AE87" i="4"/>
  <c r="V175" i="4"/>
  <c r="S91" i="4"/>
  <c r="H92" i="4"/>
  <c r="W174" i="4"/>
  <c r="AA89" i="4"/>
  <c r="AC88" i="4"/>
  <c r="AE88" i="4" s="1"/>
  <c r="R92" i="4"/>
  <c r="U91" i="4"/>
  <c r="X91" i="4" s="1"/>
  <c r="Y91" i="4" s="1"/>
  <c r="AB88" i="4"/>
  <c r="AD88" i="4"/>
  <c r="Z90" i="1"/>
  <c r="AF87" i="1"/>
  <c r="AG108" i="1" s="1"/>
  <c r="V175" i="1"/>
  <c r="H92" i="1"/>
  <c r="S91" i="1"/>
  <c r="U91" i="1"/>
  <c r="X91" i="1" s="1"/>
  <c r="Y91" i="1" s="1"/>
  <c r="R92" i="1"/>
  <c r="L94" i="1" a="1"/>
  <c r="L94" i="1" s="1"/>
  <c r="T93" i="1"/>
  <c r="AD88" i="1"/>
  <c r="AB88" i="1"/>
  <c r="W174" i="1"/>
  <c r="AF86" i="1"/>
  <c r="AG107" i="1" s="1"/>
  <c r="AC88" i="1"/>
  <c r="AE88" i="1" s="1"/>
  <c r="AA89" i="1"/>
  <c r="Z91" i="11" l="1"/>
  <c r="L95" i="11" a="1"/>
  <c r="L95" i="11" s="1"/>
  <c r="T94" i="11"/>
  <c r="U92" i="11"/>
  <c r="X92" i="11" s="1"/>
  <c r="Y92" i="11" s="1"/>
  <c r="R93" i="11"/>
  <c r="W175" i="11"/>
  <c r="AD89" i="11"/>
  <c r="AB89" i="11"/>
  <c r="V176" i="11"/>
  <c r="S92" i="11"/>
  <c r="H93" i="11"/>
  <c r="AF87" i="11"/>
  <c r="AG108" i="11" s="1"/>
  <c r="AA90" i="11"/>
  <c r="AC89" i="11"/>
  <c r="AE89" i="11" s="1"/>
  <c r="AF88" i="11"/>
  <c r="AG109" i="11" s="1"/>
  <c r="Z91" i="10"/>
  <c r="W175" i="10"/>
  <c r="U92" i="10"/>
  <c r="X92" i="10" s="1"/>
  <c r="Y92" i="10" s="1"/>
  <c r="R93" i="10"/>
  <c r="AC89" i="10"/>
  <c r="AE89" i="10" s="1"/>
  <c r="AA90" i="10"/>
  <c r="V176" i="10"/>
  <c r="S92" i="10"/>
  <c r="H93" i="10"/>
  <c r="AD89" i="10"/>
  <c r="AB89" i="10"/>
  <c r="T93" i="10"/>
  <c r="L94" i="10" a="1"/>
  <c r="L94" i="10" s="1"/>
  <c r="AF88" i="10"/>
  <c r="AG109" i="10" s="1"/>
  <c r="Z91" i="9"/>
  <c r="AD89" i="9"/>
  <c r="AB89" i="9"/>
  <c r="W175" i="9"/>
  <c r="V176" i="9"/>
  <c r="S92" i="9"/>
  <c r="H93" i="9"/>
  <c r="T93" i="9"/>
  <c r="L94" i="9" a="1"/>
  <c r="L94" i="9" s="1"/>
  <c r="AF88" i="9"/>
  <c r="AG109" i="9" s="1"/>
  <c r="U92" i="9"/>
  <c r="X92" i="9" s="1"/>
  <c r="Y92" i="9" s="1"/>
  <c r="R93" i="9"/>
  <c r="AC89" i="9"/>
  <c r="AE89" i="9" s="1"/>
  <c r="AA90" i="9"/>
  <c r="AF88" i="8"/>
  <c r="AG109" i="8" s="1"/>
  <c r="Z91" i="8"/>
  <c r="L95" i="8" a="1"/>
  <c r="L95" i="8" s="1"/>
  <c r="T94" i="8"/>
  <c r="AF87" i="8"/>
  <c r="AG108" i="8" s="1"/>
  <c r="AC89" i="8"/>
  <c r="AE89" i="8" s="1"/>
  <c r="AA90" i="8"/>
  <c r="V176" i="8"/>
  <c r="S92" i="8"/>
  <c r="H93" i="8"/>
  <c r="W175" i="8"/>
  <c r="R93" i="8"/>
  <c r="U92" i="8"/>
  <c r="X92" i="8" s="1"/>
  <c r="Y92" i="8" s="1"/>
  <c r="AD89" i="8"/>
  <c r="AB89" i="8"/>
  <c r="Z91" i="7"/>
  <c r="H93" i="7"/>
  <c r="S92" i="7"/>
  <c r="V176" i="7"/>
  <c r="AD89" i="7"/>
  <c r="AB89" i="7"/>
  <c r="AF88" i="7"/>
  <c r="AG109" i="7" s="1"/>
  <c r="U92" i="7"/>
  <c r="X92" i="7" s="1"/>
  <c r="Y92" i="7" s="1"/>
  <c r="R93" i="7"/>
  <c r="W175" i="7"/>
  <c r="AC89" i="7"/>
  <c r="AE89" i="7" s="1"/>
  <c r="AA90" i="7"/>
  <c r="L94" i="7" a="1"/>
  <c r="L94" i="7" s="1"/>
  <c r="T93" i="7"/>
  <c r="Z91" i="6"/>
  <c r="T94" i="6"/>
  <c r="L95" i="6" a="1"/>
  <c r="L95" i="6" s="1"/>
  <c r="AF88" i="6"/>
  <c r="AG109" i="6" s="1"/>
  <c r="AA90" i="6"/>
  <c r="AC89" i="6"/>
  <c r="AE89" i="6" s="1"/>
  <c r="AD89" i="6"/>
  <c r="AB89" i="6"/>
  <c r="V176" i="6"/>
  <c r="S92" i="6"/>
  <c r="H93" i="6"/>
  <c r="W175" i="6"/>
  <c r="R93" i="6"/>
  <c r="U92" i="6"/>
  <c r="X92" i="6" s="1"/>
  <c r="Y92" i="6" s="1"/>
  <c r="Z91" i="5"/>
  <c r="V176" i="5"/>
  <c r="H93" i="5"/>
  <c r="S92" i="5"/>
  <c r="W175" i="5"/>
  <c r="U92" i="5"/>
  <c r="X92" i="5" s="1"/>
  <c r="Y92" i="5" s="1"/>
  <c r="R93" i="5"/>
  <c r="L95" i="5" a="1"/>
  <c r="L95" i="5" s="1"/>
  <c r="T94" i="5"/>
  <c r="AD89" i="5"/>
  <c r="AB89" i="5"/>
  <c r="AC89" i="5"/>
  <c r="AE89" i="5" s="1"/>
  <c r="AA90" i="5"/>
  <c r="AF88" i="5"/>
  <c r="AG109" i="5" s="1"/>
  <c r="AF88" i="4"/>
  <c r="AG109" i="4" s="1"/>
  <c r="Z91" i="4"/>
  <c r="AB89" i="4"/>
  <c r="AD89" i="4"/>
  <c r="U92" i="4"/>
  <c r="X92" i="4" s="1"/>
  <c r="Y92" i="4" s="1"/>
  <c r="R93" i="4"/>
  <c r="W175" i="4"/>
  <c r="AF87" i="4"/>
  <c r="AG108" i="4" s="1"/>
  <c r="V176" i="4"/>
  <c r="S92" i="4"/>
  <c r="H93" i="4"/>
  <c r="AC89" i="4"/>
  <c r="AE89" i="4" s="1"/>
  <c r="AA90" i="4"/>
  <c r="L95" i="4" a="1"/>
  <c r="L95" i="4" s="1"/>
  <c r="T94" i="4"/>
  <c r="AF88" i="1"/>
  <c r="AG109" i="1" s="1"/>
  <c r="Z91" i="1"/>
  <c r="AD89" i="1"/>
  <c r="AB89" i="1"/>
  <c r="L95" i="1" a="1"/>
  <c r="L95" i="1" s="1"/>
  <c r="T94" i="1"/>
  <c r="H93" i="1"/>
  <c r="V176" i="1"/>
  <c r="S92" i="1"/>
  <c r="U92" i="1"/>
  <c r="X92" i="1" s="1"/>
  <c r="Y92" i="1" s="1"/>
  <c r="R93" i="1"/>
  <c r="W175" i="1"/>
  <c r="AA90" i="1"/>
  <c r="AC89" i="1"/>
  <c r="AE89" i="1" s="1"/>
  <c r="Z92" i="11" l="1"/>
  <c r="U93" i="11"/>
  <c r="X93" i="11" s="1"/>
  <c r="Y93" i="11" s="1"/>
  <c r="R94" i="11"/>
  <c r="AF89" i="11"/>
  <c r="L96" i="11" a="1"/>
  <c r="L96" i="11" s="1"/>
  <c r="T95" i="11"/>
  <c r="V177" i="11"/>
  <c r="H94" i="11"/>
  <c r="S93" i="11"/>
  <c r="AA91" i="11"/>
  <c r="AC90" i="11"/>
  <c r="AE90" i="11" s="1"/>
  <c r="W176" i="11"/>
  <c r="AG110" i="11"/>
  <c r="AD90" i="11"/>
  <c r="AB90" i="11"/>
  <c r="Z92" i="10"/>
  <c r="L95" i="10" a="1"/>
  <c r="L95" i="10" s="1"/>
  <c r="T94" i="10"/>
  <c r="U93" i="10"/>
  <c r="X93" i="10" s="1"/>
  <c r="Y93" i="10" s="1"/>
  <c r="R94" i="10"/>
  <c r="AF89" i="10"/>
  <c r="AG110" i="10" s="1"/>
  <c r="W176" i="10"/>
  <c r="V177" i="10"/>
  <c r="H94" i="10"/>
  <c r="S93" i="10"/>
  <c r="AD90" i="10"/>
  <c r="AB90" i="10"/>
  <c r="AC90" i="10"/>
  <c r="AE90" i="10" s="1"/>
  <c r="AA91" i="10"/>
  <c r="Z92" i="9"/>
  <c r="AF89" i="9"/>
  <c r="AG110" i="9" s="1"/>
  <c r="L95" i="9" a="1"/>
  <c r="L95" i="9" s="1"/>
  <c r="T94" i="9"/>
  <c r="W176" i="9"/>
  <c r="AC90" i="9"/>
  <c r="AE90" i="9" s="1"/>
  <c r="AA91" i="9"/>
  <c r="U93" i="9"/>
  <c r="X93" i="9" s="1"/>
  <c r="Y93" i="9" s="1"/>
  <c r="R94" i="9"/>
  <c r="V177" i="9"/>
  <c r="H94" i="9"/>
  <c r="S93" i="9"/>
  <c r="AD90" i="9"/>
  <c r="AB90" i="9"/>
  <c r="AF89" i="8"/>
  <c r="AG110" i="8" s="1"/>
  <c r="U93" i="8"/>
  <c r="X93" i="8" s="1"/>
  <c r="Y93" i="8" s="1"/>
  <c r="R94" i="8"/>
  <c r="T95" i="8"/>
  <c r="L96" i="8" a="1"/>
  <c r="L96" i="8" s="1"/>
  <c r="AD90" i="8"/>
  <c r="AB90" i="8"/>
  <c r="AC90" i="8"/>
  <c r="AE90" i="8" s="1"/>
  <c r="AA91" i="8"/>
  <c r="V177" i="8"/>
  <c r="S93" i="8"/>
  <c r="H94" i="8"/>
  <c r="W176" i="8"/>
  <c r="Z92" i="8"/>
  <c r="Z92" i="7"/>
  <c r="AF89" i="7"/>
  <c r="AG110" i="7" s="1"/>
  <c r="AD90" i="7"/>
  <c r="AB90" i="7"/>
  <c r="W176" i="7"/>
  <c r="U93" i="7"/>
  <c r="X93" i="7" s="1"/>
  <c r="Y93" i="7" s="1"/>
  <c r="R94" i="7"/>
  <c r="V177" i="7"/>
  <c r="H94" i="7"/>
  <c r="S93" i="7"/>
  <c r="AC90" i="7"/>
  <c r="AE90" i="7" s="1"/>
  <c r="AA91" i="7"/>
  <c r="L95" i="7" a="1"/>
  <c r="L95" i="7" s="1"/>
  <c r="T94" i="7"/>
  <c r="Z92" i="6"/>
  <c r="V177" i="6"/>
  <c r="H94" i="6"/>
  <c r="S93" i="6"/>
  <c r="W176" i="6"/>
  <c r="AF89" i="6"/>
  <c r="AG110" i="6" s="1"/>
  <c r="AD90" i="6"/>
  <c r="AB90" i="6"/>
  <c r="AA91" i="6"/>
  <c r="AC90" i="6"/>
  <c r="AE90" i="6" s="1"/>
  <c r="T95" i="6"/>
  <c r="L96" i="6" a="1"/>
  <c r="L96" i="6" s="1"/>
  <c r="R94" i="6"/>
  <c r="U93" i="6"/>
  <c r="X93" i="6" s="1"/>
  <c r="Y93" i="6" s="1"/>
  <c r="Z92" i="5"/>
  <c r="AD90" i="5"/>
  <c r="AB90" i="5"/>
  <c r="AF89" i="5"/>
  <c r="AG110" i="5" s="1"/>
  <c r="AC90" i="5"/>
  <c r="AE90" i="5" s="1"/>
  <c r="AA91" i="5"/>
  <c r="L96" i="5" a="1"/>
  <c r="L96" i="5" s="1"/>
  <c r="T95" i="5"/>
  <c r="U93" i="5"/>
  <c r="X93" i="5" s="1"/>
  <c r="Y93" i="5" s="1"/>
  <c r="R94" i="5"/>
  <c r="V177" i="5"/>
  <c r="H94" i="5"/>
  <c r="S93" i="5"/>
  <c r="W176" i="5"/>
  <c r="Z92" i="4"/>
  <c r="V177" i="4"/>
  <c r="H94" i="4"/>
  <c r="S93" i="4"/>
  <c r="AF89" i="4"/>
  <c r="W176" i="4"/>
  <c r="U93" i="4"/>
  <c r="X93" i="4" s="1"/>
  <c r="Y93" i="4" s="1"/>
  <c r="R94" i="4"/>
  <c r="AG110" i="4"/>
  <c r="AA91" i="4"/>
  <c r="AC90" i="4"/>
  <c r="AE90" i="4" s="1"/>
  <c r="L96" i="4" a="1"/>
  <c r="L96" i="4" s="1"/>
  <c r="T95" i="4"/>
  <c r="AD90" i="4"/>
  <c r="AB90" i="4"/>
  <c r="Z92" i="1"/>
  <c r="T95" i="1"/>
  <c r="L96" i="1" a="1"/>
  <c r="L96" i="1" s="1"/>
  <c r="V177" i="1"/>
  <c r="H94" i="1"/>
  <c r="S93" i="1"/>
  <c r="R94" i="1"/>
  <c r="U93" i="1"/>
  <c r="X93" i="1" s="1"/>
  <c r="Y93" i="1" s="1"/>
  <c r="W176" i="1"/>
  <c r="AF89" i="1"/>
  <c r="AG110" i="1" s="1"/>
  <c r="AA91" i="1"/>
  <c r="AC90" i="1"/>
  <c r="AE90" i="1" s="1"/>
  <c r="AB90" i="1"/>
  <c r="AD90" i="1"/>
  <c r="Z93" i="11" l="1"/>
  <c r="AF90" i="11"/>
  <c r="AG111" i="11" s="1"/>
  <c r="L97" i="11" a="1"/>
  <c r="L97" i="11" s="1"/>
  <c r="T96" i="11"/>
  <c r="U94" i="11"/>
  <c r="X94" i="11" s="1"/>
  <c r="Y94" i="11" s="1"/>
  <c r="R95" i="11"/>
  <c r="W177" i="11"/>
  <c r="AA92" i="11"/>
  <c r="AC91" i="11"/>
  <c r="AE91" i="11" s="1"/>
  <c r="AD91" i="11"/>
  <c r="AB91" i="11"/>
  <c r="V178" i="11"/>
  <c r="H95" i="11"/>
  <c r="S94" i="11"/>
  <c r="Z93" i="10"/>
  <c r="V178" i="10"/>
  <c r="H95" i="10"/>
  <c r="S94" i="10"/>
  <c r="U94" i="10"/>
  <c r="X94" i="10" s="1"/>
  <c r="Y94" i="10" s="1"/>
  <c r="R95" i="10"/>
  <c r="W177" i="10"/>
  <c r="L96" i="10" a="1"/>
  <c r="L96" i="10" s="1"/>
  <c r="T95" i="10"/>
  <c r="AC91" i="10"/>
  <c r="AE91" i="10" s="1"/>
  <c r="AA92" i="10"/>
  <c r="AD91" i="10"/>
  <c r="AB91" i="10"/>
  <c r="AF90" i="10"/>
  <c r="AG111" i="10" s="1"/>
  <c r="Z93" i="9"/>
  <c r="AD91" i="9"/>
  <c r="AB91" i="9"/>
  <c r="V178" i="9"/>
  <c r="H95" i="9"/>
  <c r="S94" i="9"/>
  <c r="U94" i="9"/>
  <c r="X94" i="9" s="1"/>
  <c r="Y94" i="9" s="1"/>
  <c r="R95" i="9"/>
  <c r="W177" i="9"/>
  <c r="AF90" i="9"/>
  <c r="AG111" i="9" s="1"/>
  <c r="L96" i="9" a="1"/>
  <c r="L96" i="9" s="1"/>
  <c r="T95" i="9"/>
  <c r="AC91" i="9"/>
  <c r="AE91" i="9" s="1"/>
  <c r="AA92" i="9"/>
  <c r="W177" i="8"/>
  <c r="AF90" i="8"/>
  <c r="AG111" i="8" s="1"/>
  <c r="U94" i="8"/>
  <c r="X94" i="8" s="1"/>
  <c r="Y94" i="8" s="1"/>
  <c r="R95" i="8"/>
  <c r="Z93" i="8"/>
  <c r="V178" i="8"/>
  <c r="H95" i="8"/>
  <c r="S94" i="8"/>
  <c r="AB91" i="8"/>
  <c r="AD91" i="8"/>
  <c r="T96" i="8"/>
  <c r="L97" i="8" a="1"/>
  <c r="L97" i="8" s="1"/>
  <c r="AA92" i="8"/>
  <c r="AC91" i="8"/>
  <c r="AE91" i="8" s="1"/>
  <c r="Z93" i="7"/>
  <c r="AF90" i="7"/>
  <c r="AG111" i="7" s="1"/>
  <c r="W177" i="7"/>
  <c r="U94" i="7"/>
  <c r="X94" i="7" s="1"/>
  <c r="Y94" i="7" s="1"/>
  <c r="R95" i="7"/>
  <c r="AD91" i="7"/>
  <c r="AB91" i="7"/>
  <c r="V178" i="7"/>
  <c r="H95" i="7"/>
  <c r="S94" i="7"/>
  <c r="AC91" i="7"/>
  <c r="AE91" i="7" s="1"/>
  <c r="AA92" i="7"/>
  <c r="L96" i="7" a="1"/>
  <c r="L96" i="7" s="1"/>
  <c r="T95" i="7"/>
  <c r="T96" i="6"/>
  <c r="L97" i="6" a="1"/>
  <c r="L97" i="6" s="1"/>
  <c r="R95" i="6"/>
  <c r="U94" i="6"/>
  <c r="X94" i="6" s="1"/>
  <c r="Y94" i="6" s="1"/>
  <c r="Z93" i="6"/>
  <c r="V178" i="6"/>
  <c r="S94" i="6"/>
  <c r="H95" i="6"/>
  <c r="AF90" i="6"/>
  <c r="AG111" i="6" s="1"/>
  <c r="W177" i="6"/>
  <c r="AB91" i="6"/>
  <c r="AD91" i="6"/>
  <c r="AC91" i="6"/>
  <c r="AE91" i="6" s="1"/>
  <c r="AA92" i="6"/>
  <c r="Z93" i="5"/>
  <c r="R95" i="5"/>
  <c r="U94" i="5"/>
  <c r="X94" i="5" s="1"/>
  <c r="Y94" i="5" s="1"/>
  <c r="T96" i="5"/>
  <c r="L97" i="5" a="1"/>
  <c r="L97" i="5" s="1"/>
  <c r="W177" i="5"/>
  <c r="V178" i="5"/>
  <c r="H95" i="5"/>
  <c r="S94" i="5"/>
  <c r="AF90" i="5"/>
  <c r="AG111" i="5" s="1"/>
  <c r="AA92" i="5"/>
  <c r="AC91" i="5"/>
  <c r="AE91" i="5" s="1"/>
  <c r="AD91" i="5"/>
  <c r="AB91" i="5"/>
  <c r="AF90" i="4"/>
  <c r="AG111" i="4" s="1"/>
  <c r="Z93" i="4"/>
  <c r="R95" i="4"/>
  <c r="U94" i="4"/>
  <c r="X94" i="4" s="1"/>
  <c r="Y94" i="4" s="1"/>
  <c r="AD91" i="4"/>
  <c r="AB91" i="4"/>
  <c r="V178" i="4"/>
  <c r="H95" i="4"/>
  <c r="S94" i="4"/>
  <c r="W177" i="4"/>
  <c r="AC91" i="4"/>
  <c r="AE91" i="4" s="1"/>
  <c r="AF91" i="4" s="1"/>
  <c r="AA92" i="4"/>
  <c r="L97" i="4" a="1"/>
  <c r="L97" i="4" s="1"/>
  <c r="T96" i="4"/>
  <c r="Z93" i="1"/>
  <c r="AB91" i="1"/>
  <c r="AD91" i="1"/>
  <c r="AF90" i="1"/>
  <c r="R95" i="1"/>
  <c r="U94" i="1"/>
  <c r="X94" i="1" s="1"/>
  <c r="Y94" i="1" s="1"/>
  <c r="W177" i="1"/>
  <c r="T96" i="1"/>
  <c r="L97" i="1" a="1"/>
  <c r="L97" i="1" s="1"/>
  <c r="V178" i="1"/>
  <c r="S94" i="1"/>
  <c r="H95" i="1"/>
  <c r="AG111" i="1"/>
  <c r="AC91" i="1"/>
  <c r="AE91" i="1" s="1"/>
  <c r="AA92" i="1"/>
  <c r="Z94" i="11" l="1"/>
  <c r="AF91" i="11"/>
  <c r="T97" i="11"/>
  <c r="L98" i="11" a="1"/>
  <c r="L98" i="11" s="1"/>
  <c r="AG112" i="11"/>
  <c r="AD92" i="11"/>
  <c r="AB92" i="11"/>
  <c r="V179" i="11"/>
  <c r="S95" i="11"/>
  <c r="H96" i="11"/>
  <c r="AA93" i="11"/>
  <c r="AC92" i="11"/>
  <c r="AE92" i="11" s="1"/>
  <c r="W178" i="11"/>
  <c r="R96" i="11"/>
  <c r="U95" i="11"/>
  <c r="X95" i="11" s="1"/>
  <c r="Y95" i="11" s="1"/>
  <c r="Z94" i="10"/>
  <c r="L97" i="10" a="1"/>
  <c r="L97" i="10" s="1"/>
  <c r="T96" i="10"/>
  <c r="U95" i="10"/>
  <c r="X95" i="10" s="1"/>
  <c r="Y95" i="10" s="1"/>
  <c r="R96" i="10"/>
  <c r="V179" i="10"/>
  <c r="H96" i="10"/>
  <c r="S95" i="10"/>
  <c r="W178" i="10"/>
  <c r="AF91" i="10"/>
  <c r="AG112" i="10" s="1"/>
  <c r="AC92" i="10"/>
  <c r="AE92" i="10" s="1"/>
  <c r="AA93" i="10"/>
  <c r="AD92" i="10"/>
  <c r="AB92" i="10"/>
  <c r="Z94" i="9"/>
  <c r="V179" i="9"/>
  <c r="H96" i="9"/>
  <c r="S95" i="9"/>
  <c r="L97" i="9" a="1"/>
  <c r="L97" i="9" s="1"/>
  <c r="T96" i="9"/>
  <c r="W178" i="9"/>
  <c r="AC92" i="9"/>
  <c r="AE92" i="9" s="1"/>
  <c r="AA93" i="9"/>
  <c r="AF91" i="9"/>
  <c r="AG112" i="9" s="1"/>
  <c r="U95" i="9"/>
  <c r="X95" i="9" s="1"/>
  <c r="Y95" i="9" s="1"/>
  <c r="R96" i="9"/>
  <c r="AD92" i="9"/>
  <c r="AB92" i="9"/>
  <c r="Z94" i="8"/>
  <c r="L98" i="8" a="1"/>
  <c r="L98" i="8" s="1"/>
  <c r="T97" i="8"/>
  <c r="W178" i="8"/>
  <c r="AC92" i="8"/>
  <c r="AE92" i="8" s="1"/>
  <c r="AA93" i="8"/>
  <c r="V179" i="8"/>
  <c r="H96" i="8"/>
  <c r="S95" i="8"/>
  <c r="AF91" i="8"/>
  <c r="AG112" i="8" s="1"/>
  <c r="R96" i="8"/>
  <c r="U95" i="8"/>
  <c r="X95" i="8" s="1"/>
  <c r="Y95" i="8" s="1"/>
  <c r="AD92" i="8"/>
  <c r="AB92" i="8"/>
  <c r="Z94" i="7"/>
  <c r="AD92" i="7"/>
  <c r="AB92" i="7"/>
  <c r="V179" i="7"/>
  <c r="H96" i="7"/>
  <c r="S95" i="7"/>
  <c r="AF91" i="7"/>
  <c r="AG112" i="7" s="1"/>
  <c r="W178" i="7"/>
  <c r="R96" i="7"/>
  <c r="U95" i="7"/>
  <c r="X95" i="7" s="1"/>
  <c r="Y95" i="7" s="1"/>
  <c r="AC92" i="7"/>
  <c r="AE92" i="7" s="1"/>
  <c r="AA93" i="7"/>
  <c r="L97" i="7" a="1"/>
  <c r="L97" i="7" s="1"/>
  <c r="T96" i="7"/>
  <c r="W178" i="6"/>
  <c r="AC92" i="6"/>
  <c r="AE92" i="6" s="1"/>
  <c r="AA93" i="6"/>
  <c r="U95" i="6"/>
  <c r="X95" i="6" s="1"/>
  <c r="Y95" i="6" s="1"/>
  <c r="R96" i="6"/>
  <c r="T97" i="6"/>
  <c r="L98" i="6" a="1"/>
  <c r="L98" i="6" s="1"/>
  <c r="V179" i="6"/>
  <c r="S95" i="6"/>
  <c r="H96" i="6"/>
  <c r="Z94" i="6"/>
  <c r="AD92" i="6"/>
  <c r="AB92" i="6"/>
  <c r="AF91" i="6"/>
  <c r="AG112" i="6" s="1"/>
  <c r="Z94" i="5"/>
  <c r="AF91" i="5"/>
  <c r="AG112" i="5" s="1"/>
  <c r="W178" i="5"/>
  <c r="AB92" i="5"/>
  <c r="AD92" i="5"/>
  <c r="T97" i="5"/>
  <c r="L98" i="5" a="1"/>
  <c r="L98" i="5" s="1"/>
  <c r="AA93" i="5"/>
  <c r="AC92" i="5"/>
  <c r="AE92" i="5" s="1"/>
  <c r="V179" i="5"/>
  <c r="H96" i="5"/>
  <c r="S95" i="5"/>
  <c r="R96" i="5"/>
  <c r="U95" i="5"/>
  <c r="X95" i="5" s="1"/>
  <c r="Y95" i="5" s="1"/>
  <c r="Z94" i="4"/>
  <c r="AG112" i="4"/>
  <c r="V179" i="4"/>
  <c r="S95" i="4"/>
  <c r="H96" i="4"/>
  <c r="W178" i="4"/>
  <c r="U95" i="4"/>
  <c r="X95" i="4" s="1"/>
  <c r="Y95" i="4" s="1"/>
  <c r="R96" i="4"/>
  <c r="AC92" i="4"/>
  <c r="AE92" i="4" s="1"/>
  <c r="AA93" i="4"/>
  <c r="L98" i="4" a="1"/>
  <c r="L98" i="4" s="1"/>
  <c r="T97" i="4"/>
  <c r="AD92" i="4"/>
  <c r="AB92" i="4"/>
  <c r="Z94" i="1"/>
  <c r="V179" i="1"/>
  <c r="S95" i="1"/>
  <c r="H96" i="1"/>
  <c r="W178" i="1"/>
  <c r="T97" i="1"/>
  <c r="L98" i="1" a="1"/>
  <c r="L98" i="1" s="1"/>
  <c r="U95" i="1"/>
  <c r="X95" i="1" s="1"/>
  <c r="Y95" i="1" s="1"/>
  <c r="R96" i="1"/>
  <c r="AC92" i="1"/>
  <c r="AE92" i="1" s="1"/>
  <c r="AA93" i="1"/>
  <c r="AD92" i="1"/>
  <c r="AB92" i="1"/>
  <c r="AF91" i="1"/>
  <c r="AG112" i="1" s="1"/>
  <c r="Z95" i="11" l="1"/>
  <c r="V180" i="11"/>
  <c r="H97" i="11"/>
  <c r="S96" i="11"/>
  <c r="AF92" i="11"/>
  <c r="W179" i="11"/>
  <c r="T98" i="11"/>
  <c r="L99" i="11" a="1"/>
  <c r="L99" i="11" s="1"/>
  <c r="AC93" i="11"/>
  <c r="AE93" i="11" s="1"/>
  <c r="AA94" i="11"/>
  <c r="AB93" i="11"/>
  <c r="AD93" i="11"/>
  <c r="AG113" i="11"/>
  <c r="R97" i="11"/>
  <c r="U96" i="11"/>
  <c r="X96" i="11" s="1"/>
  <c r="Y96" i="11" s="1"/>
  <c r="Z95" i="10"/>
  <c r="AD93" i="10"/>
  <c r="AB93" i="10"/>
  <c r="U96" i="10"/>
  <c r="X96" i="10" s="1"/>
  <c r="Y96" i="10" s="1"/>
  <c r="R97" i="10"/>
  <c r="L98" i="10" a="1"/>
  <c r="L98" i="10" s="1"/>
  <c r="T97" i="10"/>
  <c r="V180" i="10"/>
  <c r="H97" i="10"/>
  <c r="S96" i="10"/>
  <c r="W179" i="10"/>
  <c r="AC93" i="10"/>
  <c r="AE93" i="10" s="1"/>
  <c r="AA94" i="10"/>
  <c r="AF92" i="10"/>
  <c r="AG113" i="10" s="1"/>
  <c r="Z95" i="9"/>
  <c r="U96" i="9"/>
  <c r="X96" i="9" s="1"/>
  <c r="Y96" i="9" s="1"/>
  <c r="R97" i="9"/>
  <c r="AF92" i="9"/>
  <c r="AG113" i="9" s="1"/>
  <c r="V180" i="9"/>
  <c r="H97" i="9"/>
  <c r="S96" i="9"/>
  <c r="AD93" i="9"/>
  <c r="AB93" i="9"/>
  <c r="W179" i="9"/>
  <c r="AC93" i="9"/>
  <c r="AE93" i="9" s="1"/>
  <c r="AA94" i="9"/>
  <c r="L98" i="9" a="1"/>
  <c r="L98" i="9" s="1"/>
  <c r="T97" i="9"/>
  <c r="Z95" i="8"/>
  <c r="U96" i="8"/>
  <c r="X96" i="8" s="1"/>
  <c r="Y96" i="8" s="1"/>
  <c r="R97" i="8"/>
  <c r="V180" i="8"/>
  <c r="S96" i="8"/>
  <c r="H97" i="8"/>
  <c r="W179" i="8"/>
  <c r="L99" i="8" a="1"/>
  <c r="L99" i="8" s="1"/>
  <c r="T98" i="8"/>
  <c r="AD93" i="8"/>
  <c r="AB93" i="8"/>
  <c r="AC93" i="8"/>
  <c r="AE93" i="8" s="1"/>
  <c r="AA94" i="8"/>
  <c r="AF92" i="8"/>
  <c r="AG113" i="8" s="1"/>
  <c r="Z95" i="7"/>
  <c r="V180" i="7"/>
  <c r="H97" i="7"/>
  <c r="S96" i="7"/>
  <c r="AB93" i="7"/>
  <c r="AD93" i="7"/>
  <c r="W179" i="7"/>
  <c r="AF92" i="7"/>
  <c r="AG113" i="7" s="1"/>
  <c r="R97" i="7"/>
  <c r="U96" i="7"/>
  <c r="X96" i="7" s="1"/>
  <c r="Y96" i="7" s="1"/>
  <c r="AA94" i="7"/>
  <c r="AC93" i="7"/>
  <c r="AE93" i="7" s="1"/>
  <c r="T97" i="7"/>
  <c r="L98" i="7" a="1"/>
  <c r="L98" i="7" s="1"/>
  <c r="V180" i="6"/>
  <c r="H97" i="6"/>
  <c r="S96" i="6"/>
  <c r="Z95" i="6"/>
  <c r="AF92" i="6"/>
  <c r="AG113" i="6" s="1"/>
  <c r="L99" i="6" a="1"/>
  <c r="L99" i="6" s="1"/>
  <c r="T98" i="6"/>
  <c r="U96" i="6"/>
  <c r="X96" i="6" s="1"/>
  <c r="Y96" i="6" s="1"/>
  <c r="R97" i="6"/>
  <c r="AD93" i="6"/>
  <c r="AB93" i="6"/>
  <c r="AC93" i="6"/>
  <c r="AE93" i="6" s="1"/>
  <c r="AA94" i="6"/>
  <c r="W179" i="6"/>
  <c r="Z95" i="5"/>
  <c r="R97" i="5"/>
  <c r="U96" i="5"/>
  <c r="X96" i="5" s="1"/>
  <c r="Y96" i="5" s="1"/>
  <c r="AF92" i="5"/>
  <c r="AG113" i="5" s="1"/>
  <c r="AD93" i="5"/>
  <c r="AB93" i="5"/>
  <c r="T98" i="5"/>
  <c r="L99" i="5" a="1"/>
  <c r="L99" i="5" s="1"/>
  <c r="W179" i="5"/>
  <c r="AC93" i="5"/>
  <c r="AE93" i="5" s="1"/>
  <c r="AA94" i="5"/>
  <c r="V180" i="5"/>
  <c r="S96" i="5"/>
  <c r="H97" i="5"/>
  <c r="AF92" i="4"/>
  <c r="AG113" i="4" s="1"/>
  <c r="Z95" i="4"/>
  <c r="AD93" i="4"/>
  <c r="AB93" i="4"/>
  <c r="V180" i="4"/>
  <c r="H97" i="4"/>
  <c r="S96" i="4"/>
  <c r="U96" i="4"/>
  <c r="X96" i="4" s="1"/>
  <c r="Y96" i="4" s="1"/>
  <c r="R97" i="4"/>
  <c r="W179" i="4"/>
  <c r="AC93" i="4"/>
  <c r="AE93" i="4" s="1"/>
  <c r="AA94" i="4"/>
  <c r="L99" i="4" a="1"/>
  <c r="L99" i="4" s="1"/>
  <c r="T98" i="4"/>
  <c r="Z95" i="1"/>
  <c r="AD93" i="1"/>
  <c r="AB93" i="1"/>
  <c r="U96" i="1"/>
  <c r="X96" i="1" s="1"/>
  <c r="Y96" i="1" s="1"/>
  <c r="R97" i="1"/>
  <c r="V180" i="1"/>
  <c r="H97" i="1"/>
  <c r="S96" i="1"/>
  <c r="AF92" i="1"/>
  <c r="AG113" i="1" s="1"/>
  <c r="L99" i="1" a="1"/>
  <c r="L99" i="1" s="1"/>
  <c r="T98" i="1"/>
  <c r="W179" i="1"/>
  <c r="AC93" i="1"/>
  <c r="AE93" i="1" s="1"/>
  <c r="AA94" i="1"/>
  <c r="Z96" i="11" l="1"/>
  <c r="V181" i="11"/>
  <c r="H98" i="11"/>
  <c r="S97" i="11"/>
  <c r="T99" i="11"/>
  <c r="L100" i="11" a="1"/>
  <c r="L100" i="11" s="1"/>
  <c r="W180" i="11"/>
  <c r="AF93" i="11"/>
  <c r="AG114" i="11" s="1"/>
  <c r="AA95" i="11"/>
  <c r="AC94" i="11"/>
  <c r="AE94" i="11" s="1"/>
  <c r="AD94" i="11"/>
  <c r="AB94" i="11"/>
  <c r="R98" i="11"/>
  <c r="U97" i="11"/>
  <c r="X97" i="11" s="1"/>
  <c r="Y97" i="11" s="1"/>
  <c r="Z96" i="10"/>
  <c r="T98" i="10"/>
  <c r="L99" i="10" a="1"/>
  <c r="L99" i="10" s="1"/>
  <c r="AF93" i="10"/>
  <c r="W180" i="10"/>
  <c r="R98" i="10"/>
  <c r="U97" i="10"/>
  <c r="X97" i="10" s="1"/>
  <c r="Y97" i="10" s="1"/>
  <c r="V181" i="10"/>
  <c r="H98" i="10"/>
  <c r="S97" i="10"/>
  <c r="AG114" i="10"/>
  <c r="AD94" i="10"/>
  <c r="AB94" i="10"/>
  <c r="AA95" i="10"/>
  <c r="AC94" i="10"/>
  <c r="AE94" i="10" s="1"/>
  <c r="Z96" i="9"/>
  <c r="AF93" i="9"/>
  <c r="AG114" i="9" s="1"/>
  <c r="L99" i="9" a="1"/>
  <c r="L99" i="9" s="1"/>
  <c r="T98" i="9"/>
  <c r="V181" i="9"/>
  <c r="H98" i="9"/>
  <c r="S97" i="9"/>
  <c r="AB94" i="9"/>
  <c r="AD94" i="9"/>
  <c r="W180" i="9"/>
  <c r="R98" i="9"/>
  <c r="U97" i="9"/>
  <c r="X97" i="9" s="1"/>
  <c r="Y97" i="9" s="1"/>
  <c r="AA95" i="9"/>
  <c r="AC94" i="9"/>
  <c r="AE94" i="9" s="1"/>
  <c r="Z96" i="8"/>
  <c r="L100" i="8" a="1"/>
  <c r="L100" i="8" s="1"/>
  <c r="T99" i="8"/>
  <c r="W180" i="8"/>
  <c r="R98" i="8"/>
  <c r="U97" i="8"/>
  <c r="X97" i="8" s="1"/>
  <c r="Y97" i="8" s="1"/>
  <c r="AF93" i="8"/>
  <c r="AG114" i="8" s="1"/>
  <c r="AD94" i="8"/>
  <c r="AB94" i="8"/>
  <c r="V181" i="8"/>
  <c r="S97" i="8"/>
  <c r="H98" i="8"/>
  <c r="AA95" i="8"/>
  <c r="AC94" i="8"/>
  <c r="AE94" i="8" s="1"/>
  <c r="Z96" i="7"/>
  <c r="R98" i="7"/>
  <c r="U97" i="7"/>
  <c r="X97" i="7" s="1"/>
  <c r="Y97" i="7" s="1"/>
  <c r="AD94" i="7"/>
  <c r="AB94" i="7"/>
  <c r="V181" i="7"/>
  <c r="H98" i="7"/>
  <c r="S97" i="7"/>
  <c r="W180" i="7"/>
  <c r="T98" i="7"/>
  <c r="L99" i="7" a="1"/>
  <c r="L99" i="7" s="1"/>
  <c r="AA95" i="7"/>
  <c r="AC94" i="7"/>
  <c r="AE94" i="7" s="1"/>
  <c r="AF93" i="7"/>
  <c r="AG114" i="7" s="1"/>
  <c r="Z96" i="6"/>
  <c r="AF93" i="6"/>
  <c r="AD94" i="6"/>
  <c r="AB94" i="6"/>
  <c r="U97" i="6"/>
  <c r="X97" i="6" s="1"/>
  <c r="Y97" i="6" s="1"/>
  <c r="R98" i="6"/>
  <c r="AG114" i="6"/>
  <c r="AC94" i="6"/>
  <c r="AE94" i="6" s="1"/>
  <c r="AA95" i="6"/>
  <c r="V181" i="6"/>
  <c r="H98" i="6"/>
  <c r="S97" i="6"/>
  <c r="L100" i="6" a="1"/>
  <c r="L100" i="6" s="1"/>
  <c r="T99" i="6"/>
  <c r="W180" i="6"/>
  <c r="Z96" i="5"/>
  <c r="AF93" i="5"/>
  <c r="L100" i="5" a="1"/>
  <c r="L100" i="5" s="1"/>
  <c r="T99" i="5"/>
  <c r="AD94" i="5"/>
  <c r="AB94" i="5"/>
  <c r="AG114" i="5"/>
  <c r="AC94" i="5"/>
  <c r="AE94" i="5" s="1"/>
  <c r="AA95" i="5"/>
  <c r="W180" i="5"/>
  <c r="U97" i="5"/>
  <c r="X97" i="5" s="1"/>
  <c r="Y97" i="5" s="1"/>
  <c r="R98" i="5"/>
  <c r="V181" i="5"/>
  <c r="S97" i="5"/>
  <c r="H98" i="5"/>
  <c r="AF93" i="4"/>
  <c r="AG114" i="4" s="1"/>
  <c r="Z96" i="4"/>
  <c r="R98" i="4"/>
  <c r="U97" i="4"/>
  <c r="X97" i="4" s="1"/>
  <c r="Y97" i="4" s="1"/>
  <c r="V181" i="4"/>
  <c r="H98" i="4"/>
  <c r="S97" i="4"/>
  <c r="W180" i="4"/>
  <c r="AC94" i="4"/>
  <c r="AE94" i="4" s="1"/>
  <c r="AA95" i="4"/>
  <c r="L100" i="4" a="1"/>
  <c r="L100" i="4" s="1"/>
  <c r="T99" i="4"/>
  <c r="AD94" i="4"/>
  <c r="AB94" i="4"/>
  <c r="Z96" i="1"/>
  <c r="L100" i="1" a="1"/>
  <c r="L100" i="1" s="1"/>
  <c r="T99" i="1"/>
  <c r="W180" i="1"/>
  <c r="U97" i="1"/>
  <c r="X97" i="1" s="1"/>
  <c r="Y97" i="1" s="1"/>
  <c r="R98" i="1"/>
  <c r="AC94" i="1"/>
  <c r="AE94" i="1" s="1"/>
  <c r="AA95" i="1"/>
  <c r="V181" i="1"/>
  <c r="H98" i="1"/>
  <c r="S97" i="1"/>
  <c r="AD94" i="1"/>
  <c r="AB94" i="1"/>
  <c r="AF93" i="1"/>
  <c r="AG114" i="1" s="1"/>
  <c r="Z97" i="11" l="1"/>
  <c r="AD95" i="11"/>
  <c r="AB95" i="11"/>
  <c r="V182" i="11"/>
  <c r="S98" i="11"/>
  <c r="H99" i="11"/>
  <c r="AF94" i="11"/>
  <c r="W181" i="11"/>
  <c r="AG115" i="11"/>
  <c r="AA96" i="11"/>
  <c r="AC95" i="11"/>
  <c r="AE95" i="11" s="1"/>
  <c r="L101" i="11" a="1"/>
  <c r="L101" i="11" s="1"/>
  <c r="T100" i="11"/>
  <c r="R99" i="11"/>
  <c r="U98" i="11"/>
  <c r="X98" i="11" s="1"/>
  <c r="Y98" i="11" s="1"/>
  <c r="Z97" i="10"/>
  <c r="W181" i="10"/>
  <c r="L100" i="10" a="1"/>
  <c r="L100" i="10" s="1"/>
  <c r="T99" i="10"/>
  <c r="V182" i="10"/>
  <c r="S98" i="10"/>
  <c r="H99" i="10"/>
  <c r="U98" i="10"/>
  <c r="X98" i="10" s="1"/>
  <c r="Y98" i="10" s="1"/>
  <c r="R99" i="10"/>
  <c r="AF94" i="10"/>
  <c r="AG115" i="10" s="1"/>
  <c r="AA96" i="10"/>
  <c r="AC95" i="10"/>
  <c r="AE95" i="10" s="1"/>
  <c r="AB95" i="10"/>
  <c r="AD95" i="10"/>
  <c r="Z97" i="9"/>
  <c r="V182" i="9"/>
  <c r="H99" i="9"/>
  <c r="S98" i="9"/>
  <c r="W181" i="9"/>
  <c r="R99" i="9"/>
  <c r="U98" i="9"/>
  <c r="X98" i="9" s="1"/>
  <c r="Y98" i="9" s="1"/>
  <c r="T99" i="9"/>
  <c r="L100" i="9" a="1"/>
  <c r="L100" i="9" s="1"/>
  <c r="AA96" i="9"/>
  <c r="AC95" i="9"/>
  <c r="AE95" i="9" s="1"/>
  <c r="AF94" i="9"/>
  <c r="AG115" i="9" s="1"/>
  <c r="AB95" i="9"/>
  <c r="AD95" i="9"/>
  <c r="Z97" i="8"/>
  <c r="AD95" i="8"/>
  <c r="AB95" i="8"/>
  <c r="L101" i="8" a="1"/>
  <c r="L101" i="8" s="1"/>
  <c r="T100" i="8"/>
  <c r="V182" i="8"/>
  <c r="H99" i="8"/>
  <c r="S98" i="8"/>
  <c r="AA96" i="8"/>
  <c r="AC95" i="8"/>
  <c r="AE95" i="8" s="1"/>
  <c r="W181" i="8"/>
  <c r="U98" i="8"/>
  <c r="X98" i="8" s="1"/>
  <c r="Y98" i="8" s="1"/>
  <c r="R99" i="8"/>
  <c r="AF94" i="8"/>
  <c r="AG115" i="8" s="1"/>
  <c r="Z97" i="7"/>
  <c r="T99" i="7"/>
  <c r="L100" i="7" a="1"/>
  <c r="L100" i="7" s="1"/>
  <c r="AF94" i="7"/>
  <c r="AG115" i="7" s="1"/>
  <c r="R99" i="7"/>
  <c r="U98" i="7"/>
  <c r="X98" i="7" s="1"/>
  <c r="Y98" i="7" s="1"/>
  <c r="V182" i="7"/>
  <c r="S98" i="7"/>
  <c r="H99" i="7"/>
  <c r="W181" i="7"/>
  <c r="AC95" i="7"/>
  <c r="AE95" i="7" s="1"/>
  <c r="AA96" i="7"/>
  <c r="AD95" i="7"/>
  <c r="AB95" i="7"/>
  <c r="Z97" i="6"/>
  <c r="AD95" i="6"/>
  <c r="AB95" i="6"/>
  <c r="L101" i="6" a="1"/>
  <c r="L101" i="6" s="1"/>
  <c r="T100" i="6"/>
  <c r="AF94" i="6"/>
  <c r="AG115" i="6" s="1"/>
  <c r="V182" i="6"/>
  <c r="H99" i="6"/>
  <c r="S98" i="6"/>
  <c r="W181" i="6"/>
  <c r="AA96" i="6"/>
  <c r="AC95" i="6"/>
  <c r="AE95" i="6" s="1"/>
  <c r="U98" i="6"/>
  <c r="X98" i="6" s="1"/>
  <c r="Y98" i="6" s="1"/>
  <c r="R99" i="6"/>
  <c r="Z97" i="5"/>
  <c r="W181" i="5"/>
  <c r="AF94" i="5"/>
  <c r="AD95" i="5"/>
  <c r="AB95" i="5"/>
  <c r="AG115" i="5"/>
  <c r="U98" i="5"/>
  <c r="X98" i="5" s="1"/>
  <c r="Y98" i="5" s="1"/>
  <c r="R99" i="5"/>
  <c r="AC95" i="5"/>
  <c r="AE95" i="5" s="1"/>
  <c r="AA96" i="5"/>
  <c r="L101" i="5" a="1"/>
  <c r="L101" i="5" s="1"/>
  <c r="T100" i="5"/>
  <c r="V182" i="5"/>
  <c r="H99" i="5"/>
  <c r="S98" i="5"/>
  <c r="AF94" i="4"/>
  <c r="AG115" i="4"/>
  <c r="Z97" i="4"/>
  <c r="T100" i="4"/>
  <c r="L101" i="4" a="1"/>
  <c r="L101" i="4" s="1"/>
  <c r="V182" i="4"/>
  <c r="H99" i="4"/>
  <c r="S98" i="4"/>
  <c r="U98" i="4"/>
  <c r="X98" i="4" s="1"/>
  <c r="Y98" i="4" s="1"/>
  <c r="R99" i="4"/>
  <c r="AD95" i="4"/>
  <c r="AB95" i="4"/>
  <c r="W181" i="4"/>
  <c r="AA96" i="4"/>
  <c r="AC95" i="4"/>
  <c r="AE95" i="4" s="1"/>
  <c r="Z97" i="1"/>
  <c r="AD95" i="1"/>
  <c r="AB95" i="1"/>
  <c r="W181" i="1"/>
  <c r="U98" i="1"/>
  <c r="X98" i="1" s="1"/>
  <c r="Y98" i="1" s="1"/>
  <c r="R99" i="1"/>
  <c r="AF94" i="1"/>
  <c r="AG115" i="1" s="1"/>
  <c r="H99" i="1"/>
  <c r="V182" i="1"/>
  <c r="S98" i="1"/>
  <c r="L101" i="1" a="1"/>
  <c r="L101" i="1" s="1"/>
  <c r="T100" i="1"/>
  <c r="AC95" i="1"/>
  <c r="AE95" i="1" s="1"/>
  <c r="AA96" i="1"/>
  <c r="Z98" i="11" l="1"/>
  <c r="AF95" i="11"/>
  <c r="W182" i="11"/>
  <c r="AD96" i="11"/>
  <c r="AB96" i="11"/>
  <c r="V183" i="11"/>
  <c r="S99" i="11"/>
  <c r="H100" i="11"/>
  <c r="AG116" i="11"/>
  <c r="L102" i="11" a="1"/>
  <c r="L102" i="11" s="1"/>
  <c r="T101" i="11"/>
  <c r="AC96" i="11"/>
  <c r="AE96" i="11" s="1"/>
  <c r="AA97" i="11"/>
  <c r="U99" i="11"/>
  <c r="X99" i="11" s="1"/>
  <c r="Y99" i="11" s="1"/>
  <c r="R100" i="11"/>
  <c r="Z98" i="10"/>
  <c r="AD96" i="10"/>
  <c r="AB96" i="10"/>
  <c r="T100" i="10"/>
  <c r="L101" i="10" a="1"/>
  <c r="L101" i="10" s="1"/>
  <c r="U99" i="10"/>
  <c r="X99" i="10" s="1"/>
  <c r="Y99" i="10" s="1"/>
  <c r="R100" i="10"/>
  <c r="W182" i="10"/>
  <c r="AF95" i="10"/>
  <c r="V183" i="10"/>
  <c r="S99" i="10"/>
  <c r="H100" i="10"/>
  <c r="AG116" i="10"/>
  <c r="AC96" i="10"/>
  <c r="AE96" i="10" s="1"/>
  <c r="AA97" i="10"/>
  <c r="Z98" i="9"/>
  <c r="R100" i="9"/>
  <c r="U99" i="9"/>
  <c r="X99" i="9" s="1"/>
  <c r="Y99" i="9" s="1"/>
  <c r="AF95" i="9"/>
  <c r="V183" i="9"/>
  <c r="S99" i="9"/>
  <c r="H100" i="9"/>
  <c r="AD96" i="9"/>
  <c r="AB96" i="9"/>
  <c r="W182" i="9"/>
  <c r="AG116" i="9"/>
  <c r="AC96" i="9"/>
  <c r="AE96" i="9" s="1"/>
  <c r="AA97" i="9"/>
  <c r="T100" i="9"/>
  <c r="L101" i="9" a="1"/>
  <c r="L101" i="9" s="1"/>
  <c r="Z98" i="8"/>
  <c r="AD96" i="8"/>
  <c r="AB96" i="8"/>
  <c r="AF95" i="8"/>
  <c r="R100" i="8"/>
  <c r="U99" i="8"/>
  <c r="X99" i="8" s="1"/>
  <c r="Y99" i="8" s="1"/>
  <c r="AG116" i="8"/>
  <c r="V183" i="8"/>
  <c r="H100" i="8"/>
  <c r="S99" i="8"/>
  <c r="W182" i="8"/>
  <c r="AA97" i="8"/>
  <c r="AC96" i="8"/>
  <c r="AE96" i="8" s="1"/>
  <c r="L102" i="8" a="1"/>
  <c r="L102" i="8" s="1"/>
  <c r="T101" i="8"/>
  <c r="Z98" i="7"/>
  <c r="AF95" i="7"/>
  <c r="AG116" i="7" s="1"/>
  <c r="L101" i="7" a="1"/>
  <c r="L101" i="7" s="1"/>
  <c r="T100" i="7"/>
  <c r="AD96" i="7"/>
  <c r="AB96" i="7"/>
  <c r="V183" i="7"/>
  <c r="S99" i="7"/>
  <c r="H100" i="7"/>
  <c r="U99" i="7"/>
  <c r="X99" i="7" s="1"/>
  <c r="Y99" i="7" s="1"/>
  <c r="R100" i="7"/>
  <c r="AC96" i="7"/>
  <c r="AE96" i="7" s="1"/>
  <c r="AA97" i="7"/>
  <c r="W182" i="7"/>
  <c r="Z98" i="6"/>
  <c r="AD96" i="6"/>
  <c r="AB96" i="6"/>
  <c r="AF95" i="6"/>
  <c r="AG116" i="6" s="1"/>
  <c r="W182" i="6"/>
  <c r="L102" i="6" a="1"/>
  <c r="L102" i="6" s="1"/>
  <c r="T101" i="6"/>
  <c r="AC96" i="6"/>
  <c r="AE96" i="6" s="1"/>
  <c r="AA97" i="6"/>
  <c r="V183" i="6"/>
  <c r="H100" i="6"/>
  <c r="S99" i="6"/>
  <c r="U99" i="6"/>
  <c r="X99" i="6" s="1"/>
  <c r="Y99" i="6" s="1"/>
  <c r="R100" i="6"/>
  <c r="Z98" i="5"/>
  <c r="L102" i="5" a="1"/>
  <c r="L102" i="5" s="1"/>
  <c r="T101" i="5"/>
  <c r="AF95" i="5"/>
  <c r="AG116" i="5" s="1"/>
  <c r="U99" i="5"/>
  <c r="X99" i="5" s="1"/>
  <c r="Y99" i="5" s="1"/>
  <c r="R100" i="5"/>
  <c r="AD96" i="5"/>
  <c r="AB96" i="5"/>
  <c r="AC96" i="5"/>
  <c r="AE96" i="5" s="1"/>
  <c r="AA97" i="5"/>
  <c r="W182" i="5"/>
  <c r="V183" i="5"/>
  <c r="H100" i="5"/>
  <c r="S99" i="5"/>
  <c r="AF95" i="4"/>
  <c r="AG116" i="4" s="1"/>
  <c r="Z98" i="4"/>
  <c r="T101" i="4"/>
  <c r="L102" i="4" a="1"/>
  <c r="L102" i="4" s="1"/>
  <c r="AD96" i="4"/>
  <c r="AB96" i="4"/>
  <c r="W182" i="4"/>
  <c r="R100" i="4"/>
  <c r="U99" i="4"/>
  <c r="X99" i="4" s="1"/>
  <c r="Y99" i="4" s="1"/>
  <c r="S99" i="4"/>
  <c r="V183" i="4"/>
  <c r="H100" i="4"/>
  <c r="AC96" i="4"/>
  <c r="AE96" i="4" s="1"/>
  <c r="AA97" i="4"/>
  <c r="Z98" i="1"/>
  <c r="V183" i="1"/>
  <c r="H100" i="1"/>
  <c r="S99" i="1"/>
  <c r="L102" i="1" a="1"/>
  <c r="L102" i="1" s="1"/>
  <c r="T101" i="1"/>
  <c r="W182" i="1"/>
  <c r="U99" i="1"/>
  <c r="X99" i="1" s="1"/>
  <c r="Y99" i="1" s="1"/>
  <c r="R100" i="1"/>
  <c r="AC96" i="1"/>
  <c r="AE96" i="1" s="1"/>
  <c r="AA97" i="1"/>
  <c r="AD96" i="1"/>
  <c r="AB96" i="1"/>
  <c r="AF95" i="1"/>
  <c r="AG116" i="1" s="1"/>
  <c r="Z99" i="11" l="1"/>
  <c r="AF96" i="11"/>
  <c r="AG117" i="11" s="1"/>
  <c r="AD97" i="11"/>
  <c r="AB97" i="11"/>
  <c r="L103" i="11" a="1"/>
  <c r="L103" i="11" s="1"/>
  <c r="T102" i="11"/>
  <c r="W183" i="11"/>
  <c r="U100" i="11"/>
  <c r="X100" i="11" s="1"/>
  <c r="Y100" i="11" s="1"/>
  <c r="R101" i="11"/>
  <c r="AC97" i="11"/>
  <c r="AE97" i="11" s="1"/>
  <c r="AA98" i="11"/>
  <c r="V184" i="11"/>
  <c r="H101" i="11"/>
  <c r="S100" i="11"/>
  <c r="Z99" i="10"/>
  <c r="L102" i="10" a="1"/>
  <c r="L102" i="10" s="1"/>
  <c r="T101" i="10"/>
  <c r="V184" i="10"/>
  <c r="H101" i="10"/>
  <c r="S100" i="10"/>
  <c r="W183" i="10"/>
  <c r="U100" i="10"/>
  <c r="X100" i="10" s="1"/>
  <c r="Y100" i="10" s="1"/>
  <c r="R101" i="10"/>
  <c r="AD97" i="10"/>
  <c r="AB97" i="10"/>
  <c r="AC97" i="10"/>
  <c r="AE97" i="10" s="1"/>
  <c r="AA98" i="10"/>
  <c r="AF96" i="10"/>
  <c r="AG117" i="10" s="1"/>
  <c r="Z99" i="9"/>
  <c r="AD97" i="9"/>
  <c r="AB97" i="9"/>
  <c r="V184" i="9"/>
  <c r="H101" i="9"/>
  <c r="S100" i="9"/>
  <c r="W183" i="9"/>
  <c r="U100" i="9"/>
  <c r="X100" i="9" s="1"/>
  <c r="Y100" i="9" s="1"/>
  <c r="R101" i="9"/>
  <c r="L102" i="9" a="1"/>
  <c r="L102" i="9" s="1"/>
  <c r="T101" i="9"/>
  <c r="AC97" i="9"/>
  <c r="AE97" i="9" s="1"/>
  <c r="AA98" i="9"/>
  <c r="AF96" i="9"/>
  <c r="AG117" i="9" s="1"/>
  <c r="Z99" i="8"/>
  <c r="W183" i="8"/>
  <c r="AD97" i="8"/>
  <c r="AB97" i="8"/>
  <c r="V184" i="8"/>
  <c r="S100" i="8"/>
  <c r="H101" i="8"/>
  <c r="AF96" i="8"/>
  <c r="AG117" i="8" s="1"/>
  <c r="R101" i="8"/>
  <c r="U100" i="8"/>
  <c r="X100" i="8" s="1"/>
  <c r="Y100" i="8" s="1"/>
  <c r="AC97" i="8"/>
  <c r="AE97" i="8" s="1"/>
  <c r="AA98" i="8"/>
  <c r="T102" i="8"/>
  <c r="L103" i="8" a="1"/>
  <c r="L103" i="8" s="1"/>
  <c r="Z99" i="7"/>
  <c r="AF96" i="7"/>
  <c r="AG117" i="7" s="1"/>
  <c r="L102" i="7" a="1"/>
  <c r="L102" i="7" s="1"/>
  <c r="T101" i="7"/>
  <c r="V184" i="7"/>
  <c r="H101" i="7"/>
  <c r="S100" i="7"/>
  <c r="U100" i="7"/>
  <c r="X100" i="7" s="1"/>
  <c r="Y100" i="7" s="1"/>
  <c r="R101" i="7"/>
  <c r="AC97" i="7"/>
  <c r="AE97" i="7" s="1"/>
  <c r="AA98" i="7"/>
  <c r="AD97" i="7"/>
  <c r="AB97" i="7"/>
  <c r="W183" i="7"/>
  <c r="Z99" i="6"/>
  <c r="W183" i="6"/>
  <c r="AB97" i="6"/>
  <c r="AD97" i="6"/>
  <c r="V184" i="6"/>
  <c r="H101" i="6"/>
  <c r="S100" i="6"/>
  <c r="L103" i="6" a="1"/>
  <c r="L103" i="6" s="1"/>
  <c r="T102" i="6"/>
  <c r="AF96" i="6"/>
  <c r="AG117" i="6" s="1"/>
  <c r="U100" i="6"/>
  <c r="X100" i="6" s="1"/>
  <c r="Y100" i="6" s="1"/>
  <c r="R101" i="6"/>
  <c r="AA98" i="6"/>
  <c r="AC97" i="6"/>
  <c r="AE97" i="6" s="1"/>
  <c r="Z99" i="5"/>
  <c r="W183" i="5"/>
  <c r="AF96" i="5"/>
  <c r="U100" i="5"/>
  <c r="X100" i="5" s="1"/>
  <c r="Y100" i="5" s="1"/>
  <c r="R101" i="5"/>
  <c r="AG117" i="5"/>
  <c r="AD97" i="5"/>
  <c r="AB97" i="5"/>
  <c r="L103" i="5" a="1"/>
  <c r="L103" i="5" s="1"/>
  <c r="T102" i="5"/>
  <c r="AC97" i="5"/>
  <c r="AE97" i="5" s="1"/>
  <c r="AA98" i="5"/>
  <c r="V184" i="5"/>
  <c r="H101" i="5"/>
  <c r="S100" i="5"/>
  <c r="AF96" i="4"/>
  <c r="AG117" i="4" s="1"/>
  <c r="Z99" i="4"/>
  <c r="AD97" i="4"/>
  <c r="AB97" i="4"/>
  <c r="W183" i="4"/>
  <c r="U100" i="4"/>
  <c r="X100" i="4" s="1"/>
  <c r="Y100" i="4" s="1"/>
  <c r="R101" i="4"/>
  <c r="AC97" i="4"/>
  <c r="AE97" i="4" s="1"/>
  <c r="AA98" i="4"/>
  <c r="T102" i="4"/>
  <c r="L103" i="4" a="1"/>
  <c r="L103" i="4" s="1"/>
  <c r="V184" i="4"/>
  <c r="S100" i="4"/>
  <c r="H101" i="4"/>
  <c r="Z99" i="1"/>
  <c r="AD97" i="1"/>
  <c r="AB97" i="1"/>
  <c r="AF96" i="1"/>
  <c r="L103" i="1" a="1"/>
  <c r="L103" i="1" s="1"/>
  <c r="T102" i="1"/>
  <c r="U100" i="1"/>
  <c r="X100" i="1" s="1"/>
  <c r="Y100" i="1" s="1"/>
  <c r="R101" i="1"/>
  <c r="AG117" i="1"/>
  <c r="V184" i="1"/>
  <c r="H101" i="1"/>
  <c r="S100" i="1"/>
  <c r="W183" i="1"/>
  <c r="AA98" i="1"/>
  <c r="AC97" i="1"/>
  <c r="AE97" i="1" s="1"/>
  <c r="Z100" i="11" l="1"/>
  <c r="W184" i="11"/>
  <c r="AD98" i="11"/>
  <c r="AB98" i="11"/>
  <c r="U101" i="11"/>
  <c r="X101" i="11" s="1"/>
  <c r="Y101" i="11" s="1"/>
  <c r="R102" i="11"/>
  <c r="AF97" i="11"/>
  <c r="AG118" i="11" s="1"/>
  <c r="V185" i="11"/>
  <c r="H102" i="11"/>
  <c r="S101" i="11"/>
  <c r="AC98" i="11"/>
  <c r="AE98" i="11" s="1"/>
  <c r="AA99" i="11"/>
  <c r="L104" i="11" a="1"/>
  <c r="L104" i="11" s="1"/>
  <c r="T103" i="11"/>
  <c r="Z100" i="10"/>
  <c r="W184" i="10"/>
  <c r="AF97" i="10"/>
  <c r="AG118" i="10" s="1"/>
  <c r="AD98" i="10"/>
  <c r="AB98" i="10"/>
  <c r="R102" i="10"/>
  <c r="U101" i="10"/>
  <c r="X101" i="10" s="1"/>
  <c r="Y101" i="10" s="1"/>
  <c r="T102" i="10"/>
  <c r="L103" i="10" a="1"/>
  <c r="L103" i="10" s="1"/>
  <c r="AC98" i="10"/>
  <c r="AE98" i="10" s="1"/>
  <c r="AA99" i="10"/>
  <c r="V185" i="10"/>
  <c r="H102" i="10"/>
  <c r="S101" i="10"/>
  <c r="Z100" i="9"/>
  <c r="U101" i="9"/>
  <c r="X101" i="9" s="1"/>
  <c r="Y101" i="9" s="1"/>
  <c r="R102" i="9"/>
  <c r="V185" i="9"/>
  <c r="H102" i="9"/>
  <c r="S101" i="9"/>
  <c r="AF97" i="9"/>
  <c r="L103" i="9" a="1"/>
  <c r="L103" i="9" s="1"/>
  <c r="T102" i="9"/>
  <c r="AG118" i="9"/>
  <c r="AD98" i="9"/>
  <c r="AB98" i="9"/>
  <c r="AC98" i="9"/>
  <c r="AE98" i="9" s="1"/>
  <c r="AA99" i="9"/>
  <c r="W184" i="9"/>
  <c r="Z100" i="8"/>
  <c r="AD98" i="8"/>
  <c r="AB98" i="8"/>
  <c r="V185" i="8"/>
  <c r="S101" i="8"/>
  <c r="H102" i="8"/>
  <c r="U101" i="8"/>
  <c r="X101" i="8" s="1"/>
  <c r="Y101" i="8" s="1"/>
  <c r="R102" i="8"/>
  <c r="T103" i="8"/>
  <c r="L104" i="8" a="1"/>
  <c r="L104" i="8" s="1"/>
  <c r="AC98" i="8"/>
  <c r="AE98" i="8" s="1"/>
  <c r="AA99" i="8"/>
  <c r="AF97" i="8"/>
  <c r="AG118" i="8" s="1"/>
  <c r="W184" i="8"/>
  <c r="Z100" i="7"/>
  <c r="AF97" i="7"/>
  <c r="AG118" i="7"/>
  <c r="W184" i="7"/>
  <c r="U101" i="7"/>
  <c r="X101" i="7" s="1"/>
  <c r="Y101" i="7" s="1"/>
  <c r="R102" i="7"/>
  <c r="AD98" i="7"/>
  <c r="AB98" i="7"/>
  <c r="H102" i="7"/>
  <c r="S101" i="7"/>
  <c r="V185" i="7"/>
  <c r="AC98" i="7"/>
  <c r="AE98" i="7" s="1"/>
  <c r="AA99" i="7"/>
  <c r="L103" i="7" a="1"/>
  <c r="L103" i="7" s="1"/>
  <c r="T102" i="7"/>
  <c r="Z100" i="6"/>
  <c r="R102" i="6"/>
  <c r="U101" i="6"/>
  <c r="X101" i="6" s="1"/>
  <c r="Y101" i="6" s="1"/>
  <c r="W184" i="6"/>
  <c r="T103" i="6"/>
  <c r="L104" i="6" a="1"/>
  <c r="L104" i="6" s="1"/>
  <c r="AF97" i="6"/>
  <c r="AG118" i="6" s="1"/>
  <c r="AA99" i="6"/>
  <c r="AC98" i="6"/>
  <c r="AE98" i="6" s="1"/>
  <c r="V185" i="6"/>
  <c r="H102" i="6"/>
  <c r="S101" i="6"/>
  <c r="AD98" i="6"/>
  <c r="AB98" i="6"/>
  <c r="Z100" i="5"/>
  <c r="AD98" i="5"/>
  <c r="AB98" i="5"/>
  <c r="W184" i="5"/>
  <c r="L104" i="5" a="1"/>
  <c r="L104" i="5" s="1"/>
  <c r="T103" i="5"/>
  <c r="AF97" i="5"/>
  <c r="AG118" i="5" s="1"/>
  <c r="AC98" i="5"/>
  <c r="AE98" i="5" s="1"/>
  <c r="AA99" i="5"/>
  <c r="U101" i="5"/>
  <c r="X101" i="5" s="1"/>
  <c r="Y101" i="5" s="1"/>
  <c r="R102" i="5"/>
  <c r="V185" i="5"/>
  <c r="H102" i="5"/>
  <c r="S101" i="5"/>
  <c r="AF97" i="4"/>
  <c r="AG118" i="4" s="1"/>
  <c r="Z100" i="4"/>
  <c r="T103" i="4"/>
  <c r="L104" i="4" a="1"/>
  <c r="L104" i="4" s="1"/>
  <c r="U101" i="4"/>
  <c r="X101" i="4" s="1"/>
  <c r="Y101" i="4" s="1"/>
  <c r="R102" i="4"/>
  <c r="AD98" i="4"/>
  <c r="AB98" i="4"/>
  <c r="V185" i="4"/>
  <c r="H102" i="4"/>
  <c r="S101" i="4"/>
  <c r="AA99" i="4"/>
  <c r="AC98" i="4"/>
  <c r="AE98" i="4" s="1"/>
  <c r="W184" i="4"/>
  <c r="Z100" i="1"/>
  <c r="W184" i="1"/>
  <c r="T103" i="1"/>
  <c r="L104" i="1" a="1"/>
  <c r="L104" i="1" s="1"/>
  <c r="V185" i="1"/>
  <c r="H102" i="1"/>
  <c r="S101" i="1"/>
  <c r="R102" i="1"/>
  <c r="U101" i="1"/>
  <c r="X101" i="1" s="1"/>
  <c r="Y101" i="1" s="1"/>
  <c r="AF97" i="1"/>
  <c r="AG118" i="1" s="1"/>
  <c r="AA99" i="1"/>
  <c r="AC98" i="1"/>
  <c r="AE98" i="1" s="1"/>
  <c r="AD98" i="1"/>
  <c r="AB98" i="1"/>
  <c r="Z101" i="11" l="1"/>
  <c r="AD99" i="11"/>
  <c r="AB99" i="11"/>
  <c r="W185" i="11"/>
  <c r="U102" i="11"/>
  <c r="X102" i="11" s="1"/>
  <c r="Y102" i="11" s="1"/>
  <c r="R103" i="11"/>
  <c r="AF98" i="11"/>
  <c r="AG119" i="11" s="1"/>
  <c r="V186" i="11"/>
  <c r="H103" i="11"/>
  <c r="S102" i="11"/>
  <c r="AC99" i="11"/>
  <c r="AE99" i="11" s="1"/>
  <c r="AA100" i="11"/>
  <c r="L105" i="11" a="1"/>
  <c r="L105" i="11" s="1"/>
  <c r="T104" i="11"/>
  <c r="Z101" i="10"/>
  <c r="AF98" i="10"/>
  <c r="AG119" i="10" s="1"/>
  <c r="AD99" i="10"/>
  <c r="AB99" i="10"/>
  <c r="W185" i="10"/>
  <c r="U102" i="10"/>
  <c r="X102" i="10" s="1"/>
  <c r="Y102" i="10" s="1"/>
  <c r="R103" i="10"/>
  <c r="AA100" i="10"/>
  <c r="AC99" i="10"/>
  <c r="AE99" i="10" s="1"/>
  <c r="L104" i="10" a="1"/>
  <c r="L104" i="10" s="1"/>
  <c r="T103" i="10"/>
  <c r="V186" i="10"/>
  <c r="H103" i="10"/>
  <c r="S102" i="10"/>
  <c r="Z101" i="9"/>
  <c r="AF98" i="9"/>
  <c r="AG119" i="9" s="1"/>
  <c r="L104" i="9" a="1"/>
  <c r="L104" i="9" s="1"/>
  <c r="T103" i="9"/>
  <c r="W185" i="9"/>
  <c r="V186" i="9"/>
  <c r="H103" i="9"/>
  <c r="S102" i="9"/>
  <c r="U102" i="9"/>
  <c r="X102" i="9" s="1"/>
  <c r="Y102" i="9" s="1"/>
  <c r="R103" i="9"/>
  <c r="AC99" i="9"/>
  <c r="AE99" i="9" s="1"/>
  <c r="AA100" i="9"/>
  <c r="AD99" i="9"/>
  <c r="AB99" i="9"/>
  <c r="Z101" i="8"/>
  <c r="AF98" i="8"/>
  <c r="AG119" i="8" s="1"/>
  <c r="AB99" i="8"/>
  <c r="AD99" i="8"/>
  <c r="U102" i="8"/>
  <c r="X102" i="8" s="1"/>
  <c r="Y102" i="8" s="1"/>
  <c r="R103" i="8"/>
  <c r="AC99" i="8"/>
  <c r="AE99" i="8" s="1"/>
  <c r="AA100" i="8"/>
  <c r="T104" i="8"/>
  <c r="L105" i="8" a="1"/>
  <c r="L105" i="8" s="1"/>
  <c r="V186" i="8"/>
  <c r="H103" i="8"/>
  <c r="S102" i="8"/>
  <c r="W185" i="8"/>
  <c r="Z101" i="7"/>
  <c r="AF98" i="7"/>
  <c r="AG119" i="7" s="1"/>
  <c r="V186" i="7"/>
  <c r="H103" i="7"/>
  <c r="S102" i="7"/>
  <c r="AD99" i="7"/>
  <c r="AB99" i="7"/>
  <c r="W185" i="7"/>
  <c r="U102" i="7"/>
  <c r="X102" i="7" s="1"/>
  <c r="Y102" i="7" s="1"/>
  <c r="R103" i="7"/>
  <c r="AC99" i="7"/>
  <c r="AE99" i="7" s="1"/>
  <c r="AA100" i="7"/>
  <c r="L104" i="7" a="1"/>
  <c r="L104" i="7" s="1"/>
  <c r="T103" i="7"/>
  <c r="Z101" i="6"/>
  <c r="V186" i="6"/>
  <c r="S102" i="6"/>
  <c r="H103" i="6"/>
  <c r="W185" i="6"/>
  <c r="T104" i="6"/>
  <c r="L105" i="6" a="1"/>
  <c r="L105" i="6" s="1"/>
  <c r="AF98" i="6"/>
  <c r="AG119" i="6" s="1"/>
  <c r="R103" i="6"/>
  <c r="U102" i="6"/>
  <c r="X102" i="6" s="1"/>
  <c r="Y102" i="6" s="1"/>
  <c r="AB99" i="6"/>
  <c r="AD99" i="6"/>
  <c r="AC99" i="6"/>
  <c r="AE99" i="6" s="1"/>
  <c r="AA100" i="6"/>
  <c r="Z101" i="5"/>
  <c r="AF98" i="5"/>
  <c r="AG119" i="5" s="1"/>
  <c r="W185" i="5"/>
  <c r="AD99" i="5"/>
  <c r="AB99" i="5"/>
  <c r="R103" i="5"/>
  <c r="U102" i="5"/>
  <c r="X102" i="5" s="1"/>
  <c r="Y102" i="5" s="1"/>
  <c r="T104" i="5"/>
  <c r="L105" i="5" a="1"/>
  <c r="L105" i="5" s="1"/>
  <c r="AA100" i="5"/>
  <c r="AC99" i="5"/>
  <c r="AE99" i="5" s="1"/>
  <c r="V186" i="5"/>
  <c r="H103" i="5"/>
  <c r="S102" i="5"/>
  <c r="AF98" i="4"/>
  <c r="AG119" i="4" s="1"/>
  <c r="Z101" i="4"/>
  <c r="AD99" i="4"/>
  <c r="AB99" i="4"/>
  <c r="V186" i="4"/>
  <c r="H103" i="4"/>
  <c r="S102" i="4"/>
  <c r="W185" i="4"/>
  <c r="U102" i="4"/>
  <c r="X102" i="4" s="1"/>
  <c r="Y102" i="4" s="1"/>
  <c r="R103" i="4"/>
  <c r="L105" i="4" a="1"/>
  <c r="L105" i="4" s="1"/>
  <c r="T104" i="4"/>
  <c r="AA100" i="4"/>
  <c r="AC99" i="4"/>
  <c r="AE99" i="4" s="1"/>
  <c r="Z101" i="1"/>
  <c r="AB99" i="1"/>
  <c r="AD99" i="1"/>
  <c r="V186" i="1"/>
  <c r="S102" i="1"/>
  <c r="H103" i="1"/>
  <c r="T104" i="1"/>
  <c r="L105" i="1" a="1"/>
  <c r="L105" i="1" s="1"/>
  <c r="R103" i="1"/>
  <c r="U102" i="1"/>
  <c r="X102" i="1" s="1"/>
  <c r="Y102" i="1" s="1"/>
  <c r="W185" i="1"/>
  <c r="AC99" i="1"/>
  <c r="AE99" i="1" s="1"/>
  <c r="AA100" i="1"/>
  <c r="AF98" i="1"/>
  <c r="AG119" i="1" s="1"/>
  <c r="Z102" i="11" l="1"/>
  <c r="AF99" i="11"/>
  <c r="W186" i="11"/>
  <c r="V187" i="11"/>
  <c r="H104" i="11"/>
  <c r="S103" i="11"/>
  <c r="AD100" i="11"/>
  <c r="AB100" i="11"/>
  <c r="AG120" i="11"/>
  <c r="R104" i="11"/>
  <c r="U103" i="11"/>
  <c r="X103" i="11" s="1"/>
  <c r="Y103" i="11" s="1"/>
  <c r="AA101" i="11"/>
  <c r="AC100" i="11"/>
  <c r="AE100" i="11" s="1"/>
  <c r="T105" i="11"/>
  <c r="L106" i="11" a="1"/>
  <c r="L106" i="11" s="1"/>
  <c r="Z102" i="10"/>
  <c r="AF99" i="10"/>
  <c r="AD100" i="10"/>
  <c r="AB100" i="10"/>
  <c r="L105" i="10" a="1"/>
  <c r="L105" i="10" s="1"/>
  <c r="T104" i="10"/>
  <c r="AG120" i="10"/>
  <c r="U103" i="10"/>
  <c r="X103" i="10" s="1"/>
  <c r="Y103" i="10" s="1"/>
  <c r="R104" i="10"/>
  <c r="AC100" i="10"/>
  <c r="AE100" i="10" s="1"/>
  <c r="AA101" i="10"/>
  <c r="W186" i="10"/>
  <c r="V187" i="10"/>
  <c r="H104" i="10"/>
  <c r="S103" i="10"/>
  <c r="Z102" i="9"/>
  <c r="AD100" i="9"/>
  <c r="AB100" i="9"/>
  <c r="V187" i="9"/>
  <c r="H104" i="9"/>
  <c r="S103" i="9"/>
  <c r="L105" i="9" a="1"/>
  <c r="L105" i="9" s="1"/>
  <c r="T104" i="9"/>
  <c r="W186" i="9"/>
  <c r="AF99" i="9"/>
  <c r="AG120" i="9" s="1"/>
  <c r="AC100" i="9"/>
  <c r="AE100" i="9" s="1"/>
  <c r="AA101" i="9"/>
  <c r="R104" i="9"/>
  <c r="U103" i="9"/>
  <c r="X103" i="9" s="1"/>
  <c r="Y103" i="9" s="1"/>
  <c r="Z102" i="8"/>
  <c r="W186" i="8"/>
  <c r="U103" i="8"/>
  <c r="X103" i="8" s="1"/>
  <c r="Y103" i="8" s="1"/>
  <c r="R104" i="8"/>
  <c r="AF99" i="8"/>
  <c r="L106" i="8" a="1"/>
  <c r="L106" i="8" s="1"/>
  <c r="T105" i="8"/>
  <c r="AD100" i="8"/>
  <c r="AB100" i="8"/>
  <c r="V187" i="8"/>
  <c r="H104" i="8"/>
  <c r="S103" i="8"/>
  <c r="AG120" i="8"/>
  <c r="AA101" i="8"/>
  <c r="AC100" i="8"/>
  <c r="AE100" i="8" s="1"/>
  <c r="Z102" i="7"/>
  <c r="V187" i="7"/>
  <c r="H104" i="7"/>
  <c r="S103" i="7"/>
  <c r="AD100" i="7"/>
  <c r="AB100" i="7"/>
  <c r="R104" i="7"/>
  <c r="U103" i="7"/>
  <c r="X103" i="7" s="1"/>
  <c r="Y103" i="7" s="1"/>
  <c r="W186" i="7"/>
  <c r="AF99" i="7"/>
  <c r="AG120" i="7" s="1"/>
  <c r="AC100" i="7"/>
  <c r="AE100" i="7" s="1"/>
  <c r="AA101" i="7"/>
  <c r="L105" i="7" a="1"/>
  <c r="L105" i="7" s="1"/>
  <c r="T104" i="7"/>
  <c r="Z102" i="6"/>
  <c r="T105" i="6"/>
  <c r="L106" i="6" a="1"/>
  <c r="L106" i="6" s="1"/>
  <c r="V187" i="6"/>
  <c r="S103" i="6"/>
  <c r="H104" i="6"/>
  <c r="W186" i="6"/>
  <c r="AC100" i="6"/>
  <c r="AE100" i="6" s="1"/>
  <c r="AA101" i="6"/>
  <c r="AF99" i="6"/>
  <c r="AG120" i="6" s="1"/>
  <c r="U103" i="6"/>
  <c r="X103" i="6" s="1"/>
  <c r="Y103" i="6" s="1"/>
  <c r="R104" i="6"/>
  <c r="AD100" i="6"/>
  <c r="AB100" i="6"/>
  <c r="Z102" i="5"/>
  <c r="AB100" i="5"/>
  <c r="AD100" i="5"/>
  <c r="AF99" i="5"/>
  <c r="R104" i="5"/>
  <c r="U103" i="5"/>
  <c r="X103" i="5" s="1"/>
  <c r="Y103" i="5" s="1"/>
  <c r="W186" i="5"/>
  <c r="AG120" i="5"/>
  <c r="AA101" i="5"/>
  <c r="AC100" i="5"/>
  <c r="AE100" i="5" s="1"/>
  <c r="T105" i="5"/>
  <c r="L106" i="5" a="1"/>
  <c r="L106" i="5" s="1"/>
  <c r="V187" i="5"/>
  <c r="H104" i="5"/>
  <c r="S103" i="5"/>
  <c r="AF99" i="4"/>
  <c r="AG120" i="4" s="1"/>
  <c r="Z102" i="4"/>
  <c r="L106" i="4" a="1"/>
  <c r="L106" i="4" s="1"/>
  <c r="T105" i="4"/>
  <c r="V187" i="4"/>
  <c r="H104" i="4"/>
  <c r="S103" i="4"/>
  <c r="W186" i="4"/>
  <c r="AC100" i="4"/>
  <c r="AE100" i="4" s="1"/>
  <c r="AA101" i="4"/>
  <c r="U103" i="4"/>
  <c r="X103" i="4" s="1"/>
  <c r="Y103" i="4" s="1"/>
  <c r="R104" i="4"/>
  <c r="AD100" i="4"/>
  <c r="AB100" i="4"/>
  <c r="T105" i="1"/>
  <c r="L106" i="1" a="1"/>
  <c r="L106" i="1" s="1"/>
  <c r="Z102" i="1"/>
  <c r="AD100" i="1"/>
  <c r="AB100" i="1"/>
  <c r="U103" i="1"/>
  <c r="X103" i="1" s="1"/>
  <c r="Y103" i="1" s="1"/>
  <c r="R104" i="1"/>
  <c r="W186" i="1"/>
  <c r="AF99" i="1"/>
  <c r="AG120" i="1" s="1"/>
  <c r="V187" i="1"/>
  <c r="S103" i="1"/>
  <c r="H104" i="1"/>
  <c r="AC100" i="1"/>
  <c r="AE100" i="1" s="1"/>
  <c r="AA101" i="1"/>
  <c r="Z103" i="11" l="1"/>
  <c r="R105" i="11"/>
  <c r="U104" i="11"/>
  <c r="X104" i="11" s="1"/>
  <c r="Y104" i="11" s="1"/>
  <c r="V188" i="11"/>
  <c r="H105" i="11"/>
  <c r="S104" i="11"/>
  <c r="AB101" i="11"/>
  <c r="AD101" i="11"/>
  <c r="AF100" i="11"/>
  <c r="AG121" i="11" s="1"/>
  <c r="T106" i="11"/>
  <c r="L107" i="11" a="1"/>
  <c r="L107" i="11" s="1"/>
  <c r="AA102" i="11"/>
  <c r="AC101" i="11"/>
  <c r="AE101" i="11" s="1"/>
  <c r="W187" i="11"/>
  <c r="Z103" i="10"/>
  <c r="R105" i="10"/>
  <c r="U104" i="10"/>
  <c r="X104" i="10" s="1"/>
  <c r="Y104" i="10" s="1"/>
  <c r="AD101" i="10"/>
  <c r="AB101" i="10"/>
  <c r="W187" i="10"/>
  <c r="T105" i="10"/>
  <c r="L106" i="10" a="1"/>
  <c r="L106" i="10" s="1"/>
  <c r="AC101" i="10"/>
  <c r="AE101" i="10" s="1"/>
  <c r="AA102" i="10"/>
  <c r="AF100" i="10"/>
  <c r="AG121" i="10" s="1"/>
  <c r="V188" i="10"/>
  <c r="H105" i="10"/>
  <c r="S104" i="10"/>
  <c r="Z103" i="9"/>
  <c r="R105" i="9"/>
  <c r="U104" i="9"/>
  <c r="X104" i="9" s="1"/>
  <c r="Y104" i="9" s="1"/>
  <c r="V188" i="9"/>
  <c r="S104" i="9"/>
  <c r="H105" i="9"/>
  <c r="W187" i="9"/>
  <c r="AF100" i="9"/>
  <c r="AG121" i="9" s="1"/>
  <c r="AB101" i="9"/>
  <c r="AD101" i="9"/>
  <c r="AA102" i="9"/>
  <c r="AC101" i="9"/>
  <c r="AE101" i="9" s="1"/>
  <c r="T105" i="9"/>
  <c r="L106" i="9" a="1"/>
  <c r="L106" i="9" s="1"/>
  <c r="Z103" i="8"/>
  <c r="L107" i="8" a="1"/>
  <c r="L107" i="8" s="1"/>
  <c r="T106" i="8"/>
  <c r="V188" i="8"/>
  <c r="H105" i="8"/>
  <c r="S104" i="8"/>
  <c r="W187" i="8"/>
  <c r="AF100" i="8"/>
  <c r="AG121" i="8" s="1"/>
  <c r="AC101" i="8"/>
  <c r="AE101" i="8" s="1"/>
  <c r="AA102" i="8"/>
  <c r="U104" i="8"/>
  <c r="X104" i="8" s="1"/>
  <c r="Y104" i="8" s="1"/>
  <c r="R105" i="8"/>
  <c r="AD101" i="8"/>
  <c r="AB101" i="8"/>
  <c r="Z103" i="7"/>
  <c r="AF100" i="7"/>
  <c r="AG121" i="7" s="1"/>
  <c r="AB101" i="7"/>
  <c r="AD101" i="7"/>
  <c r="R105" i="7"/>
  <c r="U104" i="7"/>
  <c r="X104" i="7" s="1"/>
  <c r="Y104" i="7" s="1"/>
  <c r="V188" i="7"/>
  <c r="H105" i="7"/>
  <c r="S104" i="7"/>
  <c r="W187" i="7"/>
  <c r="AA102" i="7"/>
  <c r="AC101" i="7"/>
  <c r="AE101" i="7" s="1"/>
  <c r="T105" i="7"/>
  <c r="L106" i="7" a="1"/>
  <c r="L106" i="7" s="1"/>
  <c r="Z103" i="6"/>
  <c r="U104" i="6"/>
  <c r="X104" i="6" s="1"/>
  <c r="Y104" i="6" s="1"/>
  <c r="R105" i="6"/>
  <c r="AD101" i="6"/>
  <c r="AB101" i="6"/>
  <c r="L107" i="6" a="1"/>
  <c r="L107" i="6" s="1"/>
  <c r="T106" i="6"/>
  <c r="AC101" i="6"/>
  <c r="AE101" i="6" s="1"/>
  <c r="AA102" i="6"/>
  <c r="AF100" i="6"/>
  <c r="AG121" i="6" s="1"/>
  <c r="V188" i="6"/>
  <c r="H105" i="6"/>
  <c r="S104" i="6"/>
  <c r="W187" i="6"/>
  <c r="Z103" i="5"/>
  <c r="T106" i="5"/>
  <c r="L107" i="5" a="1"/>
  <c r="L107" i="5" s="1"/>
  <c r="AD101" i="5"/>
  <c r="AB101" i="5"/>
  <c r="W187" i="5"/>
  <c r="AF100" i="5"/>
  <c r="R105" i="5"/>
  <c r="U104" i="5"/>
  <c r="X104" i="5" s="1"/>
  <c r="Y104" i="5" s="1"/>
  <c r="AG121" i="5"/>
  <c r="AC101" i="5"/>
  <c r="AE101" i="5" s="1"/>
  <c r="AA102" i="5"/>
  <c r="V188" i="5"/>
  <c r="S104" i="5"/>
  <c r="H105" i="5"/>
  <c r="AF100" i="4"/>
  <c r="AG121" i="4" s="1"/>
  <c r="Z103" i="4"/>
  <c r="U104" i="4"/>
  <c r="X104" i="4" s="1"/>
  <c r="Y104" i="4" s="1"/>
  <c r="R105" i="4"/>
  <c r="AD101" i="4"/>
  <c r="AB101" i="4"/>
  <c r="W187" i="4"/>
  <c r="V188" i="4"/>
  <c r="H105" i="4"/>
  <c r="S104" i="4"/>
  <c r="AC101" i="4"/>
  <c r="AE101" i="4" s="1"/>
  <c r="AA102" i="4"/>
  <c r="L107" i="4" a="1"/>
  <c r="L107" i="4" s="1"/>
  <c r="T106" i="4"/>
  <c r="Z103" i="1"/>
  <c r="V188" i="1"/>
  <c r="H105" i="1"/>
  <c r="S104" i="1"/>
  <c r="AC101" i="1"/>
  <c r="AE101" i="1" s="1"/>
  <c r="AA102" i="1"/>
  <c r="W187" i="1"/>
  <c r="L107" i="1" a="1"/>
  <c r="L107" i="1" s="1"/>
  <c r="T106" i="1"/>
  <c r="U104" i="1"/>
  <c r="X104" i="1" s="1"/>
  <c r="Y104" i="1" s="1"/>
  <c r="R105" i="1"/>
  <c r="AD101" i="1"/>
  <c r="AB101" i="1"/>
  <c r="AF100" i="1"/>
  <c r="AG121" i="1" s="1"/>
  <c r="Z104" i="11" l="1"/>
  <c r="T107" i="11"/>
  <c r="L108" i="11" a="1"/>
  <c r="L108" i="11" s="1"/>
  <c r="V189" i="11"/>
  <c r="S105" i="11"/>
  <c r="H106" i="11"/>
  <c r="W188" i="11"/>
  <c r="AF101" i="11"/>
  <c r="AD102" i="11"/>
  <c r="AB102" i="11"/>
  <c r="R106" i="11"/>
  <c r="U105" i="11"/>
  <c r="X105" i="11" s="1"/>
  <c r="Y105" i="11" s="1"/>
  <c r="AG122" i="11"/>
  <c r="AC102" i="11"/>
  <c r="AE102" i="11" s="1"/>
  <c r="AA103" i="11"/>
  <c r="Z104" i="10"/>
  <c r="AD102" i="10"/>
  <c r="AB102" i="10"/>
  <c r="AF101" i="10"/>
  <c r="T106" i="10"/>
  <c r="L107" i="10" a="1"/>
  <c r="L107" i="10" s="1"/>
  <c r="AG122" i="10"/>
  <c r="W188" i="10"/>
  <c r="U105" i="10"/>
  <c r="X105" i="10" s="1"/>
  <c r="Y105" i="10" s="1"/>
  <c r="R106" i="10"/>
  <c r="AA103" i="10"/>
  <c r="AC102" i="10"/>
  <c r="AE102" i="10" s="1"/>
  <c r="V189" i="10"/>
  <c r="H106" i="10"/>
  <c r="S105" i="10"/>
  <c r="Z104" i="9"/>
  <c r="W188" i="9"/>
  <c r="AF101" i="9"/>
  <c r="AG122" i="9" s="1"/>
  <c r="U105" i="9"/>
  <c r="X105" i="9" s="1"/>
  <c r="Y105" i="9" s="1"/>
  <c r="R106" i="9"/>
  <c r="T106" i="9"/>
  <c r="L107" i="9" a="1"/>
  <c r="L107" i="9" s="1"/>
  <c r="AC102" i="9"/>
  <c r="AE102" i="9" s="1"/>
  <c r="AA103" i="9"/>
  <c r="AB102" i="9"/>
  <c r="AD102" i="9"/>
  <c r="V189" i="9"/>
  <c r="H106" i="9"/>
  <c r="S105" i="9"/>
  <c r="Z104" i="8"/>
  <c r="U105" i="8"/>
  <c r="X105" i="8" s="1"/>
  <c r="Y105" i="8" s="1"/>
  <c r="R106" i="8"/>
  <c r="W188" i="8"/>
  <c r="AF101" i="8"/>
  <c r="AG122" i="8" s="1"/>
  <c r="V189" i="8"/>
  <c r="H106" i="8"/>
  <c r="S105" i="8"/>
  <c r="L108" i="8" a="1"/>
  <c r="L108" i="8" s="1"/>
  <c r="T107" i="8"/>
  <c r="AD102" i="8"/>
  <c r="AB102" i="8"/>
  <c r="AA103" i="8"/>
  <c r="AC102" i="8"/>
  <c r="AE102" i="8" s="1"/>
  <c r="Z104" i="7"/>
  <c r="R106" i="7"/>
  <c r="U105" i="7"/>
  <c r="X105" i="7" s="1"/>
  <c r="Y105" i="7" s="1"/>
  <c r="W188" i="7"/>
  <c r="AF101" i="7"/>
  <c r="AG122" i="7" s="1"/>
  <c r="V189" i="7"/>
  <c r="H106" i="7"/>
  <c r="S105" i="7"/>
  <c r="AD102" i="7"/>
  <c r="AB102" i="7"/>
  <c r="T106" i="7"/>
  <c r="L107" i="7" a="1"/>
  <c r="L107" i="7" s="1"/>
  <c r="AA103" i="7"/>
  <c r="AC102" i="7"/>
  <c r="AE102" i="7" s="1"/>
  <c r="Z104" i="6"/>
  <c r="AD102" i="6"/>
  <c r="AB102" i="6"/>
  <c r="AF101" i="6"/>
  <c r="AG122" i="6" s="1"/>
  <c r="U105" i="6"/>
  <c r="X105" i="6" s="1"/>
  <c r="Y105" i="6" s="1"/>
  <c r="R106" i="6"/>
  <c r="V189" i="6"/>
  <c r="H106" i="6"/>
  <c r="S105" i="6"/>
  <c r="W188" i="6"/>
  <c r="AC102" i="6"/>
  <c r="AE102" i="6" s="1"/>
  <c r="AA103" i="6"/>
  <c r="L108" i="6" a="1"/>
  <c r="L108" i="6" s="1"/>
  <c r="T107" i="6"/>
  <c r="Z104" i="5"/>
  <c r="U105" i="5"/>
  <c r="X105" i="5" s="1"/>
  <c r="Y105" i="5" s="1"/>
  <c r="R106" i="5"/>
  <c r="AD102" i="5"/>
  <c r="AB102" i="5"/>
  <c r="AF101" i="5"/>
  <c r="AG122" i="5" s="1"/>
  <c r="W188" i="5"/>
  <c r="AC102" i="5"/>
  <c r="AE102" i="5" s="1"/>
  <c r="AA103" i="5"/>
  <c r="L108" i="5" a="1"/>
  <c r="L108" i="5" s="1"/>
  <c r="T107" i="5"/>
  <c r="V189" i="5"/>
  <c r="S105" i="5"/>
  <c r="H106" i="5"/>
  <c r="AF101" i="4"/>
  <c r="AG122" i="4" s="1"/>
  <c r="Z104" i="4"/>
  <c r="L108" i="4" a="1"/>
  <c r="L108" i="4" s="1"/>
  <c r="T107" i="4"/>
  <c r="W188" i="4"/>
  <c r="AA103" i="4"/>
  <c r="AC102" i="4"/>
  <c r="AE102" i="4" s="1"/>
  <c r="AD102" i="4"/>
  <c r="AB102" i="4"/>
  <c r="V189" i="4"/>
  <c r="H106" i="4"/>
  <c r="S105" i="4"/>
  <c r="U105" i="4"/>
  <c r="X105" i="4" s="1"/>
  <c r="Y105" i="4" s="1"/>
  <c r="R106" i="4"/>
  <c r="Z104" i="1"/>
  <c r="U105" i="1"/>
  <c r="X105" i="1" s="1"/>
  <c r="Y105" i="1" s="1"/>
  <c r="R106" i="1"/>
  <c r="AD102" i="1"/>
  <c r="AB102" i="1"/>
  <c r="W188" i="1"/>
  <c r="L108" i="1" a="1"/>
  <c r="L108" i="1" s="1"/>
  <c r="T107" i="1"/>
  <c r="AC102" i="1"/>
  <c r="AE102" i="1" s="1"/>
  <c r="AA103" i="1"/>
  <c r="AF101" i="1"/>
  <c r="AG122" i="1" s="1"/>
  <c r="V189" i="1"/>
  <c r="H106" i="1"/>
  <c r="S105" i="1"/>
  <c r="Z105" i="11" l="1"/>
  <c r="U106" i="11"/>
  <c r="X106" i="11" s="1"/>
  <c r="Y106" i="11" s="1"/>
  <c r="R107" i="11"/>
  <c r="V190" i="11"/>
  <c r="S106" i="11"/>
  <c r="H107" i="11"/>
  <c r="W189" i="11"/>
  <c r="L109" i="11" a="1"/>
  <c r="L109" i="11" s="1"/>
  <c r="T108" i="11"/>
  <c r="AD103" i="11"/>
  <c r="AB103" i="11"/>
  <c r="AC103" i="11"/>
  <c r="AE103" i="11" s="1"/>
  <c r="AA104" i="11"/>
  <c r="AF102" i="11"/>
  <c r="AG123" i="11" s="1"/>
  <c r="Z105" i="10"/>
  <c r="AB103" i="10"/>
  <c r="AD103" i="10"/>
  <c r="AF102" i="10"/>
  <c r="AG123" i="10" s="1"/>
  <c r="W189" i="10"/>
  <c r="R107" i="10"/>
  <c r="U106" i="10"/>
  <c r="X106" i="10" s="1"/>
  <c r="Y106" i="10" s="1"/>
  <c r="L108" i="10" a="1"/>
  <c r="L108" i="10" s="1"/>
  <c r="T107" i="10"/>
  <c r="AA104" i="10"/>
  <c r="AC103" i="10"/>
  <c r="AE103" i="10" s="1"/>
  <c r="V190" i="10"/>
  <c r="H107" i="10"/>
  <c r="S106" i="10"/>
  <c r="Z105" i="9"/>
  <c r="W189" i="9"/>
  <c r="L108" i="9" a="1"/>
  <c r="L108" i="9" s="1"/>
  <c r="T107" i="9"/>
  <c r="AD103" i="9"/>
  <c r="AB103" i="9"/>
  <c r="AF102" i="9"/>
  <c r="AG123" i="9" s="1"/>
  <c r="AC103" i="9"/>
  <c r="AE103" i="9" s="1"/>
  <c r="AA104" i="9"/>
  <c r="U106" i="9"/>
  <c r="X106" i="9" s="1"/>
  <c r="Y106" i="9" s="1"/>
  <c r="R107" i="9"/>
  <c r="V190" i="9"/>
  <c r="H107" i="9"/>
  <c r="S106" i="9"/>
  <c r="Z105" i="8"/>
  <c r="W189" i="8"/>
  <c r="AB103" i="8"/>
  <c r="AD103" i="8"/>
  <c r="R107" i="8"/>
  <c r="U106" i="8"/>
  <c r="X106" i="8" s="1"/>
  <c r="Y106" i="8" s="1"/>
  <c r="V190" i="8"/>
  <c r="H107" i="8"/>
  <c r="S106" i="8"/>
  <c r="AA104" i="8"/>
  <c r="AC103" i="8"/>
  <c r="AE103" i="8" s="1"/>
  <c r="L109" i="8" a="1"/>
  <c r="L109" i="8" s="1"/>
  <c r="T108" i="8"/>
  <c r="AF102" i="8"/>
  <c r="AG123" i="8" s="1"/>
  <c r="Z105" i="7"/>
  <c r="T107" i="7"/>
  <c r="L108" i="7" a="1"/>
  <c r="L108" i="7" s="1"/>
  <c r="AD103" i="7"/>
  <c r="AB103" i="7"/>
  <c r="V190" i="7"/>
  <c r="S106" i="7"/>
  <c r="H107" i="7"/>
  <c r="R107" i="7"/>
  <c r="U106" i="7"/>
  <c r="X106" i="7" s="1"/>
  <c r="Y106" i="7" s="1"/>
  <c r="AC103" i="7"/>
  <c r="AE103" i="7" s="1"/>
  <c r="AA104" i="7"/>
  <c r="W189" i="7"/>
  <c r="AF102" i="7"/>
  <c r="AG123" i="7" s="1"/>
  <c r="Z105" i="6"/>
  <c r="AF102" i="6"/>
  <c r="AG123" i="6" s="1"/>
  <c r="AD103" i="6"/>
  <c r="AB103" i="6"/>
  <c r="V190" i="6"/>
  <c r="H107" i="6"/>
  <c r="S106" i="6"/>
  <c r="U106" i="6"/>
  <c r="X106" i="6" s="1"/>
  <c r="Y106" i="6" s="1"/>
  <c r="R107" i="6"/>
  <c r="W189" i="6"/>
  <c r="AC103" i="6"/>
  <c r="AE103" i="6" s="1"/>
  <c r="AA104" i="6"/>
  <c r="L109" i="6" a="1"/>
  <c r="L109" i="6" s="1"/>
  <c r="T108" i="6"/>
  <c r="Z105" i="5"/>
  <c r="W189" i="5"/>
  <c r="L109" i="5" a="1"/>
  <c r="L109" i="5" s="1"/>
  <c r="T108" i="5"/>
  <c r="AF102" i="5"/>
  <c r="AC103" i="5"/>
  <c r="AE103" i="5" s="1"/>
  <c r="AA104" i="5"/>
  <c r="AD103" i="5"/>
  <c r="AB103" i="5"/>
  <c r="AG123" i="5"/>
  <c r="U106" i="5"/>
  <c r="X106" i="5" s="1"/>
  <c r="Y106" i="5" s="1"/>
  <c r="R107" i="5"/>
  <c r="V190" i="5"/>
  <c r="H107" i="5"/>
  <c r="S106" i="5"/>
  <c r="AF102" i="4"/>
  <c r="AG123" i="4"/>
  <c r="Z105" i="4"/>
  <c r="V190" i="4"/>
  <c r="H107" i="4"/>
  <c r="S106" i="4"/>
  <c r="W189" i="4"/>
  <c r="AD103" i="4"/>
  <c r="AB103" i="4"/>
  <c r="AA104" i="4"/>
  <c r="AC103" i="4"/>
  <c r="AE103" i="4" s="1"/>
  <c r="T108" i="4"/>
  <c r="L109" i="4" a="1"/>
  <c r="L109" i="4" s="1"/>
  <c r="U106" i="4"/>
  <c r="X106" i="4" s="1"/>
  <c r="Y106" i="4" s="1"/>
  <c r="R107" i="4"/>
  <c r="Z105" i="1"/>
  <c r="AD103" i="1"/>
  <c r="AB103" i="1"/>
  <c r="W189" i="1"/>
  <c r="AF102" i="1"/>
  <c r="U106" i="1"/>
  <c r="X106" i="1" s="1"/>
  <c r="Y106" i="1" s="1"/>
  <c r="R107" i="1"/>
  <c r="AG123" i="1"/>
  <c r="AC103" i="1"/>
  <c r="AE103" i="1" s="1"/>
  <c r="AA104" i="1"/>
  <c r="L109" i="1" a="1"/>
  <c r="L109" i="1" s="1"/>
  <c r="T108" i="1"/>
  <c r="V190" i="1"/>
  <c r="H107" i="1"/>
  <c r="S106" i="1"/>
  <c r="Z106" i="11" l="1"/>
  <c r="AD104" i="11"/>
  <c r="AB104" i="11"/>
  <c r="AF103" i="11"/>
  <c r="H108" i="11"/>
  <c r="S107" i="11"/>
  <c r="V191" i="11"/>
  <c r="AG124" i="11"/>
  <c r="L110" i="11" a="1"/>
  <c r="L110" i="11" s="1"/>
  <c r="T109" i="11"/>
  <c r="W190" i="11"/>
  <c r="U107" i="11"/>
  <c r="X107" i="11" s="1"/>
  <c r="Y107" i="11" s="1"/>
  <c r="R108" i="11"/>
  <c r="AC104" i="11"/>
  <c r="AE104" i="11" s="1"/>
  <c r="AA105" i="11"/>
  <c r="Z106" i="10"/>
  <c r="AF103" i="10"/>
  <c r="T108" i="10"/>
  <c r="L109" i="10" a="1"/>
  <c r="L109" i="10" s="1"/>
  <c r="AB104" i="10"/>
  <c r="AD104" i="10"/>
  <c r="R108" i="10"/>
  <c r="U107" i="10"/>
  <c r="X107" i="10" s="1"/>
  <c r="Y107" i="10" s="1"/>
  <c r="AG124" i="10"/>
  <c r="AC104" i="10"/>
  <c r="AE104" i="10" s="1"/>
  <c r="AA105" i="10"/>
  <c r="W190" i="10"/>
  <c r="V191" i="10"/>
  <c r="S107" i="10"/>
  <c r="H108" i="10"/>
  <c r="Z106" i="9"/>
  <c r="U107" i="9"/>
  <c r="X107" i="9" s="1"/>
  <c r="Y107" i="9" s="1"/>
  <c r="R108" i="9"/>
  <c r="W190" i="9"/>
  <c r="L109" i="9" a="1"/>
  <c r="L109" i="9" s="1"/>
  <c r="T108" i="9"/>
  <c r="AD104" i="9"/>
  <c r="AB104" i="9"/>
  <c r="AF103" i="9"/>
  <c r="AG124" i="9" s="1"/>
  <c r="AC104" i="9"/>
  <c r="AE104" i="9" s="1"/>
  <c r="AA105" i="9"/>
  <c r="V191" i="9"/>
  <c r="H108" i="9"/>
  <c r="S107" i="9"/>
  <c r="Z106" i="8"/>
  <c r="U107" i="8"/>
  <c r="X107" i="8" s="1"/>
  <c r="Y107" i="8" s="1"/>
  <c r="R108" i="8"/>
  <c r="L110" i="8" a="1"/>
  <c r="L110" i="8" s="1"/>
  <c r="T109" i="8"/>
  <c r="W190" i="8"/>
  <c r="AF103" i="8"/>
  <c r="V191" i="8"/>
  <c r="H108" i="8"/>
  <c r="S107" i="8"/>
  <c r="AG124" i="8"/>
  <c r="AA105" i="8"/>
  <c r="AC104" i="8"/>
  <c r="AE104" i="8" s="1"/>
  <c r="AB104" i="8"/>
  <c r="AD104" i="8"/>
  <c r="Z106" i="7"/>
  <c r="AF103" i="7"/>
  <c r="AG124" i="7" s="1"/>
  <c r="V191" i="7"/>
  <c r="S107" i="7"/>
  <c r="H108" i="7"/>
  <c r="T108" i="7"/>
  <c r="L109" i="7" a="1"/>
  <c r="L109" i="7" s="1"/>
  <c r="AD104" i="7"/>
  <c r="AB104" i="7"/>
  <c r="AC104" i="7"/>
  <c r="AE104" i="7" s="1"/>
  <c r="AA105" i="7"/>
  <c r="U107" i="7"/>
  <c r="X107" i="7" s="1"/>
  <c r="Y107" i="7" s="1"/>
  <c r="R108" i="7"/>
  <c r="W190" i="7"/>
  <c r="Z106" i="6"/>
  <c r="AF103" i="6"/>
  <c r="AG124" i="6" s="1"/>
  <c r="U107" i="6"/>
  <c r="X107" i="6" s="1"/>
  <c r="Y107" i="6" s="1"/>
  <c r="R108" i="6"/>
  <c r="V191" i="6"/>
  <c r="H108" i="6"/>
  <c r="S107" i="6"/>
  <c r="AD104" i="6"/>
  <c r="AB104" i="6"/>
  <c r="W190" i="6"/>
  <c r="AC104" i="6"/>
  <c r="AE104" i="6" s="1"/>
  <c r="AA105" i="6"/>
  <c r="L110" i="6" a="1"/>
  <c r="L110" i="6" s="1"/>
  <c r="T109" i="6"/>
  <c r="Z106" i="5"/>
  <c r="W190" i="5"/>
  <c r="AF103" i="5"/>
  <c r="AG124" i="5" s="1"/>
  <c r="U107" i="5"/>
  <c r="X107" i="5" s="1"/>
  <c r="Y107" i="5" s="1"/>
  <c r="R108" i="5"/>
  <c r="AD104" i="5"/>
  <c r="AB104" i="5"/>
  <c r="AC104" i="5"/>
  <c r="AE104" i="5" s="1"/>
  <c r="AA105" i="5"/>
  <c r="L110" i="5" a="1"/>
  <c r="L110" i="5" s="1"/>
  <c r="T109" i="5"/>
  <c r="V191" i="5"/>
  <c r="H108" i="5"/>
  <c r="S107" i="5"/>
  <c r="AF103" i="4"/>
  <c r="AG124" i="4" s="1"/>
  <c r="Z106" i="4"/>
  <c r="V191" i="4"/>
  <c r="S107" i="4"/>
  <c r="H108" i="4"/>
  <c r="T109" i="4"/>
  <c r="L110" i="4" a="1"/>
  <c r="L110" i="4" s="1"/>
  <c r="R108" i="4"/>
  <c r="U107" i="4"/>
  <c r="X107" i="4" s="1"/>
  <c r="Y107" i="4" s="1"/>
  <c r="AD104" i="4"/>
  <c r="AB104" i="4"/>
  <c r="AC104" i="4"/>
  <c r="AE104" i="4" s="1"/>
  <c r="AA105" i="4"/>
  <c r="W190" i="4"/>
  <c r="Z106" i="1"/>
  <c r="AF103" i="1"/>
  <c r="W190" i="1"/>
  <c r="AD104" i="1"/>
  <c r="AB104" i="1"/>
  <c r="AG124" i="1"/>
  <c r="U107" i="1"/>
  <c r="X107" i="1" s="1"/>
  <c r="Y107" i="1" s="1"/>
  <c r="R108" i="1"/>
  <c r="AC104" i="1"/>
  <c r="AE104" i="1" s="1"/>
  <c r="AA105" i="1"/>
  <c r="L110" i="1" a="1"/>
  <c r="L110" i="1" s="1"/>
  <c r="T109" i="1"/>
  <c r="V191" i="1"/>
  <c r="H108" i="1"/>
  <c r="S107" i="1"/>
  <c r="Z107" i="11" l="1"/>
  <c r="U108" i="11"/>
  <c r="X108" i="11" s="1"/>
  <c r="Y108" i="11" s="1"/>
  <c r="R109" i="11"/>
  <c r="V192" i="11"/>
  <c r="H109" i="11"/>
  <c r="S108" i="11"/>
  <c r="L111" i="11" a="1"/>
  <c r="L111" i="11" s="1"/>
  <c r="T110" i="11"/>
  <c r="W191" i="11"/>
  <c r="AD105" i="11"/>
  <c r="AB105" i="11"/>
  <c r="AC105" i="11"/>
  <c r="AE105" i="11" s="1"/>
  <c r="AA106" i="11"/>
  <c r="AF104" i="11"/>
  <c r="AG125" i="11" s="1"/>
  <c r="Z107" i="10"/>
  <c r="L110" i="10" a="1"/>
  <c r="L110" i="10" s="1"/>
  <c r="T109" i="10"/>
  <c r="AD105" i="10"/>
  <c r="AB105" i="10"/>
  <c r="AF104" i="10"/>
  <c r="AG125" i="10" s="1"/>
  <c r="U108" i="10"/>
  <c r="X108" i="10" s="1"/>
  <c r="Y108" i="10" s="1"/>
  <c r="R109" i="10"/>
  <c r="W191" i="10"/>
  <c r="V192" i="10"/>
  <c r="H109" i="10"/>
  <c r="S108" i="10"/>
  <c r="AA106" i="10"/>
  <c r="AC105" i="10"/>
  <c r="AE105" i="10" s="1"/>
  <c r="V192" i="9"/>
  <c r="H109" i="9"/>
  <c r="S108" i="9"/>
  <c r="L110" i="9" a="1"/>
  <c r="L110" i="9" s="1"/>
  <c r="T109" i="9"/>
  <c r="AD105" i="9"/>
  <c r="AB105" i="9"/>
  <c r="Z107" i="9"/>
  <c r="R109" i="9"/>
  <c r="U108" i="9"/>
  <c r="X108" i="9" s="1"/>
  <c r="Y108" i="9" s="1"/>
  <c r="W191" i="9"/>
  <c r="AF104" i="9"/>
  <c r="AG125" i="9" s="1"/>
  <c r="AC105" i="9"/>
  <c r="AE105" i="9" s="1"/>
  <c r="AA106" i="9"/>
  <c r="Z107" i="8"/>
  <c r="T110" i="8"/>
  <c r="L111" i="8" a="1"/>
  <c r="L111" i="8" s="1"/>
  <c r="R109" i="8"/>
  <c r="U108" i="8"/>
  <c r="X108" i="8" s="1"/>
  <c r="Y108" i="8" s="1"/>
  <c r="AF104" i="8"/>
  <c r="AG125" i="8" s="1"/>
  <c r="W191" i="8"/>
  <c r="V192" i="8"/>
  <c r="S108" i="8"/>
  <c r="H109" i="8"/>
  <c r="AC105" i="8"/>
  <c r="AE105" i="8" s="1"/>
  <c r="AA106" i="8"/>
  <c r="AD105" i="8"/>
  <c r="AB105" i="8"/>
  <c r="Z107" i="7"/>
  <c r="AF104" i="7"/>
  <c r="AG125" i="7" s="1"/>
  <c r="W191" i="7"/>
  <c r="AD105" i="7"/>
  <c r="AB105" i="7"/>
  <c r="R109" i="7"/>
  <c r="U108" i="7"/>
  <c r="X108" i="7" s="1"/>
  <c r="Y108" i="7" s="1"/>
  <c r="V192" i="7"/>
  <c r="H109" i="7"/>
  <c r="S108" i="7"/>
  <c r="AC105" i="7"/>
  <c r="AE105" i="7" s="1"/>
  <c r="AA106" i="7"/>
  <c r="L110" i="7" a="1"/>
  <c r="L110" i="7" s="1"/>
  <c r="T109" i="7"/>
  <c r="Z107" i="6"/>
  <c r="AD105" i="6"/>
  <c r="AB105" i="6"/>
  <c r="V192" i="6"/>
  <c r="H109" i="6"/>
  <c r="S108" i="6"/>
  <c r="U108" i="6"/>
  <c r="X108" i="6" s="1"/>
  <c r="Y108" i="6" s="1"/>
  <c r="R109" i="6"/>
  <c r="AF104" i="6"/>
  <c r="AG125" i="6" s="1"/>
  <c r="W191" i="6"/>
  <c r="AA106" i="6"/>
  <c r="AC105" i="6"/>
  <c r="AE105" i="6" s="1"/>
  <c r="L111" i="6" a="1"/>
  <c r="L111" i="6" s="1"/>
  <c r="T110" i="6"/>
  <c r="Z107" i="5"/>
  <c r="L111" i="5" a="1"/>
  <c r="L111" i="5" s="1"/>
  <c r="T110" i="5"/>
  <c r="W191" i="5"/>
  <c r="AD105" i="5"/>
  <c r="AB105" i="5"/>
  <c r="U108" i="5"/>
  <c r="X108" i="5" s="1"/>
  <c r="Y108" i="5" s="1"/>
  <c r="R109" i="5"/>
  <c r="AC105" i="5"/>
  <c r="AE105" i="5" s="1"/>
  <c r="AA106" i="5"/>
  <c r="AF104" i="5"/>
  <c r="AG125" i="5" s="1"/>
  <c r="V192" i="5"/>
  <c r="H109" i="5"/>
  <c r="S108" i="5"/>
  <c r="AF104" i="4"/>
  <c r="AG125" i="4" s="1"/>
  <c r="Z107" i="4"/>
  <c r="U108" i="4"/>
  <c r="X108" i="4" s="1"/>
  <c r="Y108" i="4" s="1"/>
  <c r="R109" i="4"/>
  <c r="T110" i="4"/>
  <c r="L111" i="4" a="1"/>
  <c r="L111" i="4" s="1"/>
  <c r="W191" i="4"/>
  <c r="AC105" i="4"/>
  <c r="AE105" i="4" s="1"/>
  <c r="AA106" i="4"/>
  <c r="AB105" i="4"/>
  <c r="AD105" i="4"/>
  <c r="V192" i="4"/>
  <c r="S108" i="4"/>
  <c r="H109" i="4"/>
  <c r="Z107" i="1"/>
  <c r="W191" i="1"/>
  <c r="AF104" i="1"/>
  <c r="AD105" i="1"/>
  <c r="AB105" i="1"/>
  <c r="AG125" i="1"/>
  <c r="T110" i="1"/>
  <c r="L111" i="1" a="1"/>
  <c r="L111" i="1" s="1"/>
  <c r="AA106" i="1"/>
  <c r="AC105" i="1"/>
  <c r="AE105" i="1" s="1"/>
  <c r="U108" i="1"/>
  <c r="X108" i="1" s="1"/>
  <c r="Y108" i="1" s="1"/>
  <c r="R109" i="1"/>
  <c r="V192" i="1"/>
  <c r="H109" i="1"/>
  <c r="S108" i="1"/>
  <c r="Z108" i="11" l="1"/>
  <c r="AD106" i="11"/>
  <c r="AB106" i="11"/>
  <c r="AF105" i="11"/>
  <c r="V193" i="11"/>
  <c r="H110" i="11"/>
  <c r="S109" i="11"/>
  <c r="W192" i="11"/>
  <c r="L112" i="11" a="1"/>
  <c r="L112" i="11" s="1"/>
  <c r="T111" i="11"/>
  <c r="U109" i="11"/>
  <c r="X109" i="11" s="1"/>
  <c r="Y109" i="11" s="1"/>
  <c r="R110" i="11"/>
  <c r="AG126" i="11"/>
  <c r="AC106" i="11"/>
  <c r="AE106" i="11" s="1"/>
  <c r="AA107" i="11"/>
  <c r="Z108" i="10"/>
  <c r="W192" i="10"/>
  <c r="R110" i="10"/>
  <c r="U109" i="10"/>
  <c r="X109" i="10" s="1"/>
  <c r="Y109" i="10" s="1"/>
  <c r="L111" i="10" a="1"/>
  <c r="L111" i="10" s="1"/>
  <c r="T110" i="10"/>
  <c r="AB106" i="10"/>
  <c r="AD106" i="10"/>
  <c r="AA107" i="10"/>
  <c r="AC106" i="10"/>
  <c r="AE106" i="10" s="1"/>
  <c r="V193" i="10"/>
  <c r="H110" i="10"/>
  <c r="S109" i="10"/>
  <c r="AF105" i="10"/>
  <c r="AG126" i="10" s="1"/>
  <c r="Z108" i="9"/>
  <c r="T110" i="9"/>
  <c r="L111" i="9" a="1"/>
  <c r="L111" i="9" s="1"/>
  <c r="R110" i="9"/>
  <c r="U109" i="9"/>
  <c r="X109" i="9" s="1"/>
  <c r="Y109" i="9" s="1"/>
  <c r="AB106" i="9"/>
  <c r="AD106" i="9"/>
  <c r="V193" i="9"/>
  <c r="S109" i="9"/>
  <c r="H110" i="9"/>
  <c r="AA107" i="9"/>
  <c r="AC106" i="9"/>
  <c r="AE106" i="9" s="1"/>
  <c r="AF105" i="9"/>
  <c r="AG126" i="9" s="1"/>
  <c r="W192" i="9"/>
  <c r="Z108" i="8"/>
  <c r="AF105" i="8"/>
  <c r="AG126" i="8" s="1"/>
  <c r="AB106" i="8"/>
  <c r="AD106" i="8"/>
  <c r="V193" i="8"/>
  <c r="S109" i="8"/>
  <c r="H110" i="8"/>
  <c r="U109" i="8"/>
  <c r="X109" i="8" s="1"/>
  <c r="Y109" i="8" s="1"/>
  <c r="R110" i="8"/>
  <c r="T111" i="8"/>
  <c r="L112" i="8" a="1"/>
  <c r="L112" i="8" s="1"/>
  <c r="W192" i="8"/>
  <c r="AC106" i="8"/>
  <c r="AE106" i="8" s="1"/>
  <c r="AA107" i="8"/>
  <c r="Z108" i="7"/>
  <c r="AF105" i="7"/>
  <c r="AG126" i="7" s="1"/>
  <c r="W192" i="7"/>
  <c r="AD106" i="7"/>
  <c r="AB106" i="7"/>
  <c r="V193" i="7"/>
  <c r="H110" i="7"/>
  <c r="S109" i="7"/>
  <c r="U109" i="7"/>
  <c r="X109" i="7" s="1"/>
  <c r="Y109" i="7" s="1"/>
  <c r="R110" i="7"/>
  <c r="AC106" i="7"/>
  <c r="AE106" i="7" s="1"/>
  <c r="AA107" i="7"/>
  <c r="T110" i="7"/>
  <c r="L111" i="7" a="1"/>
  <c r="L111" i="7" s="1"/>
  <c r="Z108" i="6"/>
  <c r="AF105" i="6"/>
  <c r="AG126" i="6" s="1"/>
  <c r="AD106" i="6"/>
  <c r="AB106" i="6"/>
  <c r="R110" i="6"/>
  <c r="U109" i="6"/>
  <c r="X109" i="6" s="1"/>
  <c r="Y109" i="6" s="1"/>
  <c r="V193" i="6"/>
  <c r="H110" i="6"/>
  <c r="S109" i="6"/>
  <c r="W192" i="6"/>
  <c r="AA107" i="6"/>
  <c r="AC106" i="6"/>
  <c r="AE106" i="6" s="1"/>
  <c r="T111" i="6"/>
  <c r="L112" i="6" a="1"/>
  <c r="L112" i="6" s="1"/>
  <c r="Z108" i="5"/>
  <c r="AF105" i="5"/>
  <c r="AD106" i="5"/>
  <c r="AB106" i="5"/>
  <c r="W192" i="5"/>
  <c r="AG126" i="5"/>
  <c r="U109" i="5"/>
  <c r="X109" i="5" s="1"/>
  <c r="Y109" i="5" s="1"/>
  <c r="R110" i="5"/>
  <c r="AC106" i="5"/>
  <c r="AE106" i="5" s="1"/>
  <c r="AA107" i="5"/>
  <c r="L112" i="5" a="1"/>
  <c r="L112" i="5" s="1"/>
  <c r="T111" i="5"/>
  <c r="V193" i="5"/>
  <c r="H110" i="5"/>
  <c r="S109" i="5"/>
  <c r="AF105" i="4"/>
  <c r="AG126" i="4" s="1"/>
  <c r="Z108" i="4"/>
  <c r="AD106" i="4"/>
  <c r="AB106" i="4"/>
  <c r="U109" i="4"/>
  <c r="X109" i="4" s="1"/>
  <c r="Y109" i="4" s="1"/>
  <c r="R110" i="4"/>
  <c r="W192" i="4"/>
  <c r="AC106" i="4"/>
  <c r="AE106" i="4" s="1"/>
  <c r="AA107" i="4"/>
  <c r="T111" i="4"/>
  <c r="L112" i="4" a="1"/>
  <c r="L112" i="4" s="1"/>
  <c r="V193" i="4"/>
  <c r="H110" i="4"/>
  <c r="S109" i="4"/>
  <c r="Z108" i="1"/>
  <c r="R110" i="1"/>
  <c r="U109" i="1"/>
  <c r="X109" i="1" s="1"/>
  <c r="Y109" i="1" s="1"/>
  <c r="T111" i="1"/>
  <c r="L112" i="1" a="1"/>
  <c r="L112" i="1" s="1"/>
  <c r="AF105" i="1"/>
  <c r="AD106" i="1"/>
  <c r="AB106" i="1"/>
  <c r="AG126" i="1"/>
  <c r="AA107" i="1"/>
  <c r="AC106" i="1"/>
  <c r="AE106" i="1" s="1"/>
  <c r="W192" i="1"/>
  <c r="V193" i="1"/>
  <c r="H110" i="1"/>
  <c r="S109" i="1"/>
  <c r="Z109" i="11" l="1"/>
  <c r="W193" i="11"/>
  <c r="U110" i="11"/>
  <c r="X110" i="11" s="1"/>
  <c r="Y110" i="11" s="1"/>
  <c r="R111" i="11"/>
  <c r="L113" i="11" a="1"/>
  <c r="L113" i="11" s="1"/>
  <c r="T112" i="11"/>
  <c r="AD107" i="11"/>
  <c r="AB107" i="11"/>
  <c r="AC107" i="11"/>
  <c r="AE107" i="11" s="1"/>
  <c r="AA108" i="11"/>
  <c r="V194" i="11"/>
  <c r="H111" i="11"/>
  <c r="S110" i="11"/>
  <c r="AF106" i="11"/>
  <c r="AG127" i="11" s="1"/>
  <c r="Z109" i="10"/>
  <c r="AD107" i="10"/>
  <c r="AB107" i="10"/>
  <c r="U110" i="10"/>
  <c r="X110" i="10" s="1"/>
  <c r="Y110" i="10" s="1"/>
  <c r="R111" i="10"/>
  <c r="V194" i="10"/>
  <c r="H111" i="10"/>
  <c r="S110" i="10"/>
  <c r="AF106" i="10"/>
  <c r="AG127" i="10" s="1"/>
  <c r="L112" i="10" a="1"/>
  <c r="L112" i="10" s="1"/>
  <c r="T111" i="10"/>
  <c r="AA108" i="10"/>
  <c r="AC107" i="10"/>
  <c r="AE107" i="10" s="1"/>
  <c r="W193" i="10"/>
  <c r="Z109" i="9"/>
  <c r="AB107" i="9"/>
  <c r="AD107" i="9"/>
  <c r="W193" i="9"/>
  <c r="V194" i="9"/>
  <c r="H111" i="9"/>
  <c r="S110" i="9"/>
  <c r="L112" i="9" a="1"/>
  <c r="L112" i="9" s="1"/>
  <c r="T111" i="9"/>
  <c r="AF106" i="9"/>
  <c r="AG127" i="9" s="1"/>
  <c r="AC107" i="9"/>
  <c r="AE107" i="9" s="1"/>
  <c r="AA108" i="9"/>
  <c r="U110" i="9"/>
  <c r="X110" i="9" s="1"/>
  <c r="Y110" i="9" s="1"/>
  <c r="R111" i="9"/>
  <c r="Z109" i="8"/>
  <c r="L113" i="8" a="1"/>
  <c r="L113" i="8" s="1"/>
  <c r="T112" i="8"/>
  <c r="AF106" i="8"/>
  <c r="AG127" i="8" s="1"/>
  <c r="W193" i="8"/>
  <c r="U110" i="8"/>
  <c r="X110" i="8" s="1"/>
  <c r="Y110" i="8" s="1"/>
  <c r="R111" i="8"/>
  <c r="V194" i="8"/>
  <c r="H111" i="8"/>
  <c r="S110" i="8"/>
  <c r="AC107" i="8"/>
  <c r="AE107" i="8" s="1"/>
  <c r="AA108" i="8"/>
  <c r="AD107" i="8"/>
  <c r="AB107" i="8"/>
  <c r="Z109" i="7"/>
  <c r="R111" i="7"/>
  <c r="U110" i="7"/>
  <c r="X110" i="7" s="1"/>
  <c r="Y110" i="7" s="1"/>
  <c r="AF106" i="7"/>
  <c r="AG127" i="7" s="1"/>
  <c r="V194" i="7"/>
  <c r="H111" i="7"/>
  <c r="S110" i="7"/>
  <c r="AD107" i="7"/>
  <c r="AB107" i="7"/>
  <c r="W193" i="7"/>
  <c r="L112" i="7" a="1"/>
  <c r="L112" i="7" s="1"/>
  <c r="T111" i="7"/>
  <c r="AC107" i="7"/>
  <c r="AE107" i="7" s="1"/>
  <c r="AA108" i="7"/>
  <c r="Z109" i="6"/>
  <c r="AF106" i="6"/>
  <c r="AG127" i="6" s="1"/>
  <c r="R111" i="6"/>
  <c r="U110" i="6"/>
  <c r="X110" i="6" s="1"/>
  <c r="Y110" i="6" s="1"/>
  <c r="AB107" i="6"/>
  <c r="AD107" i="6"/>
  <c r="T112" i="6"/>
  <c r="L113" i="6" a="1"/>
  <c r="L113" i="6" s="1"/>
  <c r="AC107" i="6"/>
  <c r="AE107" i="6" s="1"/>
  <c r="AA108" i="6"/>
  <c r="V194" i="6"/>
  <c r="S110" i="6"/>
  <c r="H111" i="6"/>
  <c r="W193" i="6"/>
  <c r="Z109" i="5"/>
  <c r="T112" i="5"/>
  <c r="L113" i="5" a="1"/>
  <c r="L113" i="5" s="1"/>
  <c r="R111" i="5"/>
  <c r="U110" i="5"/>
  <c r="X110" i="5" s="1"/>
  <c r="Y110" i="5" s="1"/>
  <c r="AD107" i="5"/>
  <c r="AB107" i="5"/>
  <c r="AF106" i="5"/>
  <c r="AG127" i="5" s="1"/>
  <c r="AA108" i="5"/>
  <c r="AC107" i="5"/>
  <c r="AE107" i="5" s="1"/>
  <c r="W193" i="5"/>
  <c r="V194" i="5"/>
  <c r="H111" i="5"/>
  <c r="S110" i="5"/>
  <c r="AF106" i="4"/>
  <c r="AG127" i="4" s="1"/>
  <c r="Z109" i="4"/>
  <c r="L113" i="4" a="1"/>
  <c r="L113" i="4" s="1"/>
  <c r="T112" i="4"/>
  <c r="U110" i="4"/>
  <c r="X110" i="4" s="1"/>
  <c r="Y110" i="4" s="1"/>
  <c r="R111" i="4"/>
  <c r="V194" i="4"/>
  <c r="H111" i="4"/>
  <c r="S110" i="4"/>
  <c r="AD107" i="4"/>
  <c r="AB107" i="4"/>
  <c r="AC107" i="4"/>
  <c r="AE107" i="4" s="1"/>
  <c r="AA108" i="4"/>
  <c r="W193" i="4"/>
  <c r="Z109" i="1"/>
  <c r="W193" i="1"/>
  <c r="AB107" i="1"/>
  <c r="AD107" i="1"/>
  <c r="R111" i="1"/>
  <c r="U110" i="1"/>
  <c r="X110" i="1" s="1"/>
  <c r="Y110" i="1" s="1"/>
  <c r="T112" i="1"/>
  <c r="L113" i="1" a="1"/>
  <c r="L113" i="1" s="1"/>
  <c r="AC107" i="1"/>
  <c r="AE107" i="1" s="1"/>
  <c r="AA108" i="1"/>
  <c r="AF106" i="1"/>
  <c r="AG127" i="1" s="1"/>
  <c r="V194" i="1"/>
  <c r="S110" i="1"/>
  <c r="H111" i="1"/>
  <c r="Z110" i="11" l="1"/>
  <c r="W194" i="11"/>
  <c r="V195" i="11"/>
  <c r="H112" i="11"/>
  <c r="S111" i="11"/>
  <c r="AD108" i="11"/>
  <c r="AB108" i="11"/>
  <c r="R112" i="11"/>
  <c r="U111" i="11"/>
  <c r="X111" i="11" s="1"/>
  <c r="Y111" i="11" s="1"/>
  <c r="AF107" i="11"/>
  <c r="AG128" i="11" s="1"/>
  <c r="T113" i="11"/>
  <c r="L114" i="11" a="1"/>
  <c r="L114" i="11" s="1"/>
  <c r="AA109" i="11"/>
  <c r="AC108" i="11"/>
  <c r="AE108" i="11" s="1"/>
  <c r="Z110" i="10"/>
  <c r="AF107" i="10"/>
  <c r="AG128" i="10" s="1"/>
  <c r="AB108" i="10"/>
  <c r="AD108" i="10"/>
  <c r="L113" i="10" a="1"/>
  <c r="L113" i="10" s="1"/>
  <c r="T112" i="10"/>
  <c r="R112" i="10"/>
  <c r="U111" i="10"/>
  <c r="X111" i="10" s="1"/>
  <c r="Y111" i="10" s="1"/>
  <c r="W194" i="10"/>
  <c r="V195" i="10"/>
  <c r="S111" i="10"/>
  <c r="H112" i="10"/>
  <c r="AC108" i="10"/>
  <c r="AE108" i="10" s="1"/>
  <c r="AA109" i="10"/>
  <c r="Z110" i="9"/>
  <c r="L113" i="9" a="1"/>
  <c r="L113" i="9" s="1"/>
  <c r="T112" i="9"/>
  <c r="AD108" i="9"/>
  <c r="AB108" i="9"/>
  <c r="W194" i="9"/>
  <c r="H112" i="9"/>
  <c r="S111" i="9"/>
  <c r="V195" i="9"/>
  <c r="AF107" i="9"/>
  <c r="AG128" i="9" s="1"/>
  <c r="U111" i="9"/>
  <c r="X111" i="9" s="1"/>
  <c r="Y111" i="9" s="1"/>
  <c r="R112" i="9"/>
  <c r="AC108" i="9"/>
  <c r="AE108" i="9" s="1"/>
  <c r="AA109" i="9"/>
  <c r="Z110" i="8"/>
  <c r="W194" i="8"/>
  <c r="AF107" i="8"/>
  <c r="AG128" i="8" s="1"/>
  <c r="AD108" i="8"/>
  <c r="AB108" i="8"/>
  <c r="V195" i="8"/>
  <c r="H112" i="8"/>
  <c r="S111" i="8"/>
  <c r="L114" i="8" a="1"/>
  <c r="L114" i="8" s="1"/>
  <c r="T113" i="8"/>
  <c r="U111" i="8"/>
  <c r="X111" i="8" s="1"/>
  <c r="Y111" i="8" s="1"/>
  <c r="R112" i="8"/>
  <c r="AC108" i="8"/>
  <c r="AE108" i="8" s="1"/>
  <c r="AA109" i="8"/>
  <c r="Z110" i="7"/>
  <c r="T112" i="7"/>
  <c r="L113" i="7" a="1"/>
  <c r="L113" i="7" s="1"/>
  <c r="R112" i="7"/>
  <c r="U111" i="7"/>
  <c r="X111" i="7" s="1"/>
  <c r="Y111" i="7" s="1"/>
  <c r="V195" i="7"/>
  <c r="S111" i="7"/>
  <c r="H112" i="7"/>
  <c r="W194" i="7"/>
  <c r="AB108" i="7"/>
  <c r="AD108" i="7"/>
  <c r="AA109" i="7"/>
  <c r="AC108" i="7"/>
  <c r="AE108" i="7" s="1"/>
  <c r="AF107" i="7"/>
  <c r="AG128" i="7" s="1"/>
  <c r="Z110" i="6"/>
  <c r="AD108" i="6"/>
  <c r="AB108" i="6"/>
  <c r="AF107" i="6"/>
  <c r="AG128" i="6" s="1"/>
  <c r="W194" i="6"/>
  <c r="V195" i="6"/>
  <c r="S111" i="6"/>
  <c r="H112" i="6"/>
  <c r="T113" i="6"/>
  <c r="L114" i="6" a="1"/>
  <c r="L114" i="6" s="1"/>
  <c r="U111" i="6"/>
  <c r="X111" i="6" s="1"/>
  <c r="Y111" i="6" s="1"/>
  <c r="R112" i="6"/>
  <c r="AC108" i="6"/>
  <c r="AE108" i="6" s="1"/>
  <c r="AA109" i="6"/>
  <c r="Z110" i="5"/>
  <c r="AB108" i="5"/>
  <c r="AD108" i="5"/>
  <c r="W194" i="5"/>
  <c r="R112" i="5"/>
  <c r="U111" i="5"/>
  <c r="X111" i="5" s="1"/>
  <c r="Y111" i="5" s="1"/>
  <c r="AF107" i="5"/>
  <c r="AG128" i="5" s="1"/>
  <c r="AA109" i="5"/>
  <c r="AC108" i="5"/>
  <c r="AE108" i="5" s="1"/>
  <c r="L114" i="5" a="1"/>
  <c r="L114" i="5" s="1"/>
  <c r="T113" i="5"/>
  <c r="V195" i="5"/>
  <c r="H112" i="5"/>
  <c r="S111" i="5"/>
  <c r="AF107" i="4"/>
  <c r="AG128" i="4" s="1"/>
  <c r="Z110" i="4"/>
  <c r="U111" i="4"/>
  <c r="X111" i="4" s="1"/>
  <c r="Y111" i="4" s="1"/>
  <c r="R112" i="4"/>
  <c r="V195" i="4"/>
  <c r="H112" i="4"/>
  <c r="S111" i="4"/>
  <c r="W194" i="4"/>
  <c r="AC108" i="4"/>
  <c r="AE108" i="4" s="1"/>
  <c r="AA109" i="4"/>
  <c r="L114" i="4" a="1"/>
  <c r="L114" i="4" s="1"/>
  <c r="T113" i="4"/>
  <c r="AD108" i="4"/>
  <c r="AB108" i="4"/>
  <c r="Z110" i="1"/>
  <c r="AF107" i="1"/>
  <c r="AG128" i="1" s="1"/>
  <c r="W194" i="1"/>
  <c r="L114" i="1" a="1"/>
  <c r="L114" i="1" s="1"/>
  <c r="T113" i="1"/>
  <c r="U111" i="1"/>
  <c r="X111" i="1" s="1"/>
  <c r="Y111" i="1" s="1"/>
  <c r="R112" i="1"/>
  <c r="V195" i="1"/>
  <c r="H112" i="1"/>
  <c r="S111" i="1"/>
  <c r="AC108" i="1"/>
  <c r="AE108" i="1" s="1"/>
  <c r="AA109" i="1"/>
  <c r="AD108" i="1"/>
  <c r="AB108" i="1"/>
  <c r="Z111" i="11" l="1"/>
  <c r="V196" i="11"/>
  <c r="H113" i="11"/>
  <c r="S112" i="11"/>
  <c r="T114" i="11"/>
  <c r="L115" i="11" a="1"/>
  <c r="L115" i="11" s="1"/>
  <c r="W195" i="11"/>
  <c r="AB109" i="11"/>
  <c r="AD109" i="11"/>
  <c r="AA110" i="11"/>
  <c r="AC109" i="11"/>
  <c r="AE109" i="11" s="1"/>
  <c r="R113" i="11"/>
  <c r="U112" i="11"/>
  <c r="X112" i="11" s="1"/>
  <c r="Y112" i="11" s="1"/>
  <c r="AF108" i="11"/>
  <c r="AG129" i="11" s="1"/>
  <c r="Z111" i="10"/>
  <c r="W195" i="10"/>
  <c r="S112" i="10"/>
  <c r="V196" i="10"/>
  <c r="H113" i="10"/>
  <c r="L114" i="10" a="1"/>
  <c r="L114" i="10" s="1"/>
  <c r="T113" i="10"/>
  <c r="R113" i="10"/>
  <c r="U112" i="10"/>
  <c r="X112" i="10" s="1"/>
  <c r="Y112" i="10" s="1"/>
  <c r="AD109" i="10"/>
  <c r="AB109" i="10"/>
  <c r="AC109" i="10"/>
  <c r="AE109" i="10" s="1"/>
  <c r="AA110" i="10"/>
  <c r="AF108" i="10"/>
  <c r="AG129" i="10" s="1"/>
  <c r="Z111" i="9"/>
  <c r="R113" i="9"/>
  <c r="U112" i="9"/>
  <c r="X112" i="9" s="1"/>
  <c r="Y112" i="9" s="1"/>
  <c r="W195" i="9"/>
  <c r="L114" i="9" a="1"/>
  <c r="L114" i="9" s="1"/>
  <c r="T113" i="9"/>
  <c r="V196" i="9"/>
  <c r="H113" i="9"/>
  <c r="S112" i="9"/>
  <c r="AD109" i="9"/>
  <c r="AB109" i="9"/>
  <c r="AC109" i="9"/>
  <c r="AE109" i="9" s="1"/>
  <c r="AA110" i="9"/>
  <c r="AF108" i="9"/>
  <c r="AG129" i="9" s="1"/>
  <c r="Z111" i="8"/>
  <c r="AF108" i="8"/>
  <c r="AG129" i="8" s="1"/>
  <c r="W195" i="8"/>
  <c r="V196" i="8"/>
  <c r="H113" i="8"/>
  <c r="S112" i="8"/>
  <c r="U112" i="8"/>
  <c r="X112" i="8" s="1"/>
  <c r="Y112" i="8" s="1"/>
  <c r="R113" i="8"/>
  <c r="AC109" i="8"/>
  <c r="AE109" i="8" s="1"/>
  <c r="AA110" i="8"/>
  <c r="L115" i="8" a="1"/>
  <c r="L115" i="8" s="1"/>
  <c r="T114" i="8"/>
  <c r="AD109" i="8"/>
  <c r="AB109" i="8"/>
  <c r="Z111" i="7"/>
  <c r="AD109" i="7"/>
  <c r="AB109" i="7"/>
  <c r="V196" i="7"/>
  <c r="S112" i="7"/>
  <c r="H113" i="7"/>
  <c r="U112" i="7"/>
  <c r="X112" i="7" s="1"/>
  <c r="Y112" i="7" s="1"/>
  <c r="R113" i="7"/>
  <c r="L114" i="7" a="1"/>
  <c r="L114" i="7" s="1"/>
  <c r="T113" i="7"/>
  <c r="AF108" i="7"/>
  <c r="AG129" i="7" s="1"/>
  <c r="W195" i="7"/>
  <c r="AA110" i="7"/>
  <c r="AC109" i="7"/>
  <c r="AE109" i="7" s="1"/>
  <c r="Z111" i="6"/>
  <c r="AF108" i="6"/>
  <c r="U112" i="6"/>
  <c r="X112" i="6" s="1"/>
  <c r="Y112" i="6" s="1"/>
  <c r="R113" i="6"/>
  <c r="W195" i="6"/>
  <c r="AG129" i="6"/>
  <c r="L115" i="6" a="1"/>
  <c r="L115" i="6" s="1"/>
  <c r="T114" i="6"/>
  <c r="AC109" i="6"/>
  <c r="AE109" i="6" s="1"/>
  <c r="AA110" i="6"/>
  <c r="V196" i="6"/>
  <c r="H113" i="6"/>
  <c r="S112" i="6"/>
  <c r="AD109" i="6"/>
  <c r="AB109" i="6"/>
  <c r="Z111" i="5"/>
  <c r="L115" i="5" a="1"/>
  <c r="L115" i="5" s="1"/>
  <c r="T114" i="5"/>
  <c r="AF108" i="5"/>
  <c r="AG129" i="5" s="1"/>
  <c r="AD109" i="5"/>
  <c r="AB109" i="5"/>
  <c r="R113" i="5"/>
  <c r="U112" i="5"/>
  <c r="X112" i="5" s="1"/>
  <c r="Y112" i="5" s="1"/>
  <c r="AC109" i="5"/>
  <c r="AE109" i="5" s="1"/>
  <c r="AA110" i="5"/>
  <c r="W195" i="5"/>
  <c r="V196" i="5"/>
  <c r="S112" i="5"/>
  <c r="H113" i="5"/>
  <c r="AF108" i="4"/>
  <c r="AG129" i="4" s="1"/>
  <c r="Z111" i="4"/>
  <c r="L115" i="4" a="1"/>
  <c r="L115" i="4" s="1"/>
  <c r="T114" i="4"/>
  <c r="U112" i="4"/>
  <c r="X112" i="4" s="1"/>
  <c r="Y112" i="4" s="1"/>
  <c r="R113" i="4"/>
  <c r="AD109" i="4"/>
  <c r="AB109" i="4"/>
  <c r="V196" i="4"/>
  <c r="H113" i="4"/>
  <c r="S112" i="4"/>
  <c r="AC109" i="4"/>
  <c r="AE109" i="4" s="1"/>
  <c r="AA110" i="4"/>
  <c r="W195" i="4"/>
  <c r="Z111" i="1"/>
  <c r="V196" i="1"/>
  <c r="H113" i="1"/>
  <c r="S112" i="1"/>
  <c r="AF108" i="1"/>
  <c r="AG129" i="1" s="1"/>
  <c r="W195" i="1"/>
  <c r="T114" i="1"/>
  <c r="L115" i="1" a="1"/>
  <c r="L115" i="1" s="1"/>
  <c r="AC109" i="1"/>
  <c r="AE109" i="1" s="1"/>
  <c r="AA110" i="1"/>
  <c r="AD109" i="1"/>
  <c r="AB109" i="1"/>
  <c r="U112" i="1"/>
  <c r="X112" i="1" s="1"/>
  <c r="Y112" i="1" s="1"/>
  <c r="R113" i="1"/>
  <c r="Z112" i="11" l="1"/>
  <c r="AF109" i="11"/>
  <c r="T115" i="11"/>
  <c r="L116" i="11" a="1"/>
  <c r="L116" i="11" s="1"/>
  <c r="AG130" i="11"/>
  <c r="V197" i="11"/>
  <c r="S113" i="11"/>
  <c r="H114" i="11"/>
  <c r="AD110" i="11"/>
  <c r="AB110" i="11"/>
  <c r="W196" i="11"/>
  <c r="AC110" i="11"/>
  <c r="AE110" i="11" s="1"/>
  <c r="AA111" i="11"/>
  <c r="R114" i="11"/>
  <c r="U113" i="11"/>
  <c r="X113" i="11" s="1"/>
  <c r="Y113" i="11" s="1"/>
  <c r="Z112" i="10"/>
  <c r="AB110" i="10"/>
  <c r="AD110" i="10"/>
  <c r="U113" i="10"/>
  <c r="X113" i="10" s="1"/>
  <c r="Y113" i="10" s="1"/>
  <c r="R114" i="10"/>
  <c r="W196" i="10"/>
  <c r="AF109" i="10"/>
  <c r="AG130" i="10" s="1"/>
  <c r="V197" i="10"/>
  <c r="H114" i="10"/>
  <c r="S113" i="10"/>
  <c r="AA111" i="10"/>
  <c r="AC110" i="10"/>
  <c r="AE110" i="10" s="1"/>
  <c r="T114" i="10"/>
  <c r="L115" i="10" a="1"/>
  <c r="L115" i="10" s="1"/>
  <c r="Z112" i="9"/>
  <c r="W196" i="9"/>
  <c r="T114" i="9"/>
  <c r="L115" i="9" a="1"/>
  <c r="L115" i="9" s="1"/>
  <c r="R114" i="9"/>
  <c r="U113" i="9"/>
  <c r="X113" i="9" s="1"/>
  <c r="Y113" i="9" s="1"/>
  <c r="AF109" i="9"/>
  <c r="AG130" i="9" s="1"/>
  <c r="AC110" i="9"/>
  <c r="AE110" i="9" s="1"/>
  <c r="AA111" i="9"/>
  <c r="AB110" i="9"/>
  <c r="AD110" i="9"/>
  <c r="V197" i="9"/>
  <c r="H114" i="9"/>
  <c r="S113" i="9"/>
  <c r="Z112" i="8"/>
  <c r="U113" i="8"/>
  <c r="X113" i="8" s="1"/>
  <c r="Y113" i="8" s="1"/>
  <c r="R114" i="8"/>
  <c r="AD110" i="8"/>
  <c r="AB110" i="8"/>
  <c r="L116" i="8" a="1"/>
  <c r="L116" i="8" s="1"/>
  <c r="T115" i="8"/>
  <c r="AF109" i="8"/>
  <c r="AG130" i="8" s="1"/>
  <c r="V197" i="8"/>
  <c r="H114" i="8"/>
  <c r="S113" i="8"/>
  <c r="AC110" i="8"/>
  <c r="AE110" i="8" s="1"/>
  <c r="AA111" i="8"/>
  <c r="W196" i="8"/>
  <c r="Z112" i="7"/>
  <c r="L115" i="7" a="1"/>
  <c r="L115" i="7" s="1"/>
  <c r="T114" i="7"/>
  <c r="V197" i="7"/>
  <c r="H114" i="7"/>
  <c r="S113" i="7"/>
  <c r="AF109" i="7"/>
  <c r="AG130" i="7" s="1"/>
  <c r="AC110" i="7"/>
  <c r="AE110" i="7" s="1"/>
  <c r="AA111" i="7"/>
  <c r="U113" i="7"/>
  <c r="X113" i="7" s="1"/>
  <c r="Y113" i="7" s="1"/>
  <c r="R114" i="7"/>
  <c r="W196" i="7"/>
  <c r="AD110" i="7"/>
  <c r="AB110" i="7"/>
  <c r="V197" i="6"/>
  <c r="H114" i="6"/>
  <c r="S113" i="6"/>
  <c r="AF109" i="6"/>
  <c r="AG130" i="6" s="1"/>
  <c r="U113" i="6"/>
  <c r="X113" i="6" s="1"/>
  <c r="R114" i="6"/>
  <c r="L116" i="6" a="1"/>
  <c r="L116" i="6" s="1"/>
  <c r="T115" i="6"/>
  <c r="Y113" i="6"/>
  <c r="Z112" i="6"/>
  <c r="AD110" i="6"/>
  <c r="AB110" i="6"/>
  <c r="W196" i="6"/>
  <c r="AC110" i="6"/>
  <c r="AE110" i="6" s="1"/>
  <c r="AA111" i="6"/>
  <c r="Z112" i="5"/>
  <c r="AD110" i="5"/>
  <c r="AB110" i="5"/>
  <c r="W196" i="5"/>
  <c r="U113" i="5"/>
  <c r="X113" i="5" s="1"/>
  <c r="Y113" i="5" s="1"/>
  <c r="R114" i="5"/>
  <c r="L116" i="5" a="1"/>
  <c r="L116" i="5" s="1"/>
  <c r="T115" i="5"/>
  <c r="AF109" i="5"/>
  <c r="AG130" i="5" s="1"/>
  <c r="AC110" i="5"/>
  <c r="AE110" i="5" s="1"/>
  <c r="AA111" i="5"/>
  <c r="V197" i="5"/>
  <c r="H114" i="5"/>
  <c r="S113" i="5"/>
  <c r="AF109" i="4"/>
  <c r="AG130" i="4" s="1"/>
  <c r="Z112" i="4"/>
  <c r="AB110" i="4"/>
  <c r="AD110" i="4"/>
  <c r="W196" i="4"/>
  <c r="U113" i="4"/>
  <c r="X113" i="4" s="1"/>
  <c r="Y113" i="4" s="1"/>
  <c r="R114" i="4"/>
  <c r="V197" i="4"/>
  <c r="H114" i="4"/>
  <c r="S113" i="4"/>
  <c r="AA111" i="4"/>
  <c r="AC110" i="4"/>
  <c r="AE110" i="4" s="1"/>
  <c r="L116" i="4" a="1"/>
  <c r="L116" i="4" s="1"/>
  <c r="T115" i="4"/>
  <c r="Z112" i="1"/>
  <c r="AF109" i="1"/>
  <c r="AG130" i="1" s="1"/>
  <c r="L116" i="1" a="1"/>
  <c r="L116" i="1" s="1"/>
  <c r="T115" i="1"/>
  <c r="AC110" i="1"/>
  <c r="AE110" i="1" s="1"/>
  <c r="AA111" i="1"/>
  <c r="AD110" i="1"/>
  <c r="AB110" i="1"/>
  <c r="H114" i="1"/>
  <c r="S113" i="1"/>
  <c r="V197" i="1"/>
  <c r="W196" i="1"/>
  <c r="R114" i="1"/>
  <c r="U113" i="1"/>
  <c r="X113" i="1" s="1"/>
  <c r="Y113" i="1" s="1"/>
  <c r="Z113" i="11" l="1"/>
  <c r="AD111" i="11"/>
  <c r="AB111" i="11"/>
  <c r="L117" i="11" a="1"/>
  <c r="L117" i="11" s="1"/>
  <c r="T116" i="11"/>
  <c r="AF110" i="11"/>
  <c r="W197" i="11"/>
  <c r="V198" i="11"/>
  <c r="S114" i="11"/>
  <c r="H115" i="11"/>
  <c r="AC111" i="11"/>
  <c r="AE111" i="11" s="1"/>
  <c r="AA112" i="11"/>
  <c r="AG131" i="11"/>
  <c r="U114" i="11"/>
  <c r="X114" i="11" s="1"/>
  <c r="Y114" i="11" s="1"/>
  <c r="R115" i="11"/>
  <c r="Z113" i="10"/>
  <c r="AD111" i="10"/>
  <c r="AB111" i="10"/>
  <c r="W197" i="10"/>
  <c r="R115" i="10"/>
  <c r="U114" i="10"/>
  <c r="X114" i="10" s="1"/>
  <c r="Y114" i="10" s="1"/>
  <c r="V198" i="10"/>
  <c r="H115" i="10"/>
  <c r="S114" i="10"/>
  <c r="T115" i="10"/>
  <c r="L116" i="10" a="1"/>
  <c r="L116" i="10" s="1"/>
  <c r="AC111" i="10"/>
  <c r="AE111" i="10" s="1"/>
  <c r="AA112" i="10"/>
  <c r="AF110" i="10"/>
  <c r="AG131" i="10" s="1"/>
  <c r="Z113" i="9"/>
  <c r="AD111" i="9"/>
  <c r="AB111" i="9"/>
  <c r="AF110" i="9"/>
  <c r="AG131" i="9" s="1"/>
  <c r="W197" i="9"/>
  <c r="R115" i="9"/>
  <c r="U114" i="9"/>
  <c r="X114" i="9" s="1"/>
  <c r="Y114" i="9" s="1"/>
  <c r="AA112" i="9"/>
  <c r="AC111" i="9"/>
  <c r="AE111" i="9" s="1"/>
  <c r="T115" i="9"/>
  <c r="L116" i="9" a="1"/>
  <c r="L116" i="9" s="1"/>
  <c r="V198" i="9"/>
  <c r="S114" i="9"/>
  <c r="H115" i="9"/>
  <c r="Z113" i="8"/>
  <c r="AF110" i="8"/>
  <c r="W197" i="8"/>
  <c r="AG131" i="8"/>
  <c r="V198" i="8"/>
  <c r="H115" i="8"/>
  <c r="S114" i="8"/>
  <c r="U114" i="8"/>
  <c r="X114" i="8" s="1"/>
  <c r="Y114" i="8" s="1"/>
  <c r="R115" i="8"/>
  <c r="AD111" i="8"/>
  <c r="AB111" i="8"/>
  <c r="AA112" i="8"/>
  <c r="AC111" i="8"/>
  <c r="AE111" i="8" s="1"/>
  <c r="L117" i="8" a="1"/>
  <c r="L117" i="8" s="1"/>
  <c r="T116" i="8"/>
  <c r="Z113" i="7"/>
  <c r="V198" i="7"/>
  <c r="H115" i="7"/>
  <c r="S114" i="7"/>
  <c r="U114" i="7"/>
  <c r="X114" i="7" s="1"/>
  <c r="Y114" i="7" s="1"/>
  <c r="R115" i="7"/>
  <c r="AF110" i="7"/>
  <c r="AG131" i="7" s="1"/>
  <c r="L116" i="7" a="1"/>
  <c r="L116" i="7" s="1"/>
  <c r="T115" i="7"/>
  <c r="AD111" i="7"/>
  <c r="AB111" i="7"/>
  <c r="AC111" i="7"/>
  <c r="AE111" i="7" s="1"/>
  <c r="AA112" i="7"/>
  <c r="W197" i="7"/>
  <c r="AC111" i="6"/>
  <c r="AE111" i="6" s="1"/>
  <c r="AA112" i="6"/>
  <c r="Z113" i="6"/>
  <c r="L117" i="6" a="1"/>
  <c r="L117" i="6" s="1"/>
  <c r="T116" i="6"/>
  <c r="U114" i="6"/>
  <c r="X114" i="6" s="1"/>
  <c r="Y114" i="6" s="1"/>
  <c r="R115" i="6"/>
  <c r="AD111" i="6"/>
  <c r="AB111" i="6"/>
  <c r="V198" i="6"/>
  <c r="H115" i="6"/>
  <c r="S114" i="6"/>
  <c r="AF110" i="6"/>
  <c r="AG131" i="6" s="1"/>
  <c r="W197" i="6"/>
  <c r="Z113" i="5"/>
  <c r="AF110" i="5"/>
  <c r="AD111" i="5"/>
  <c r="AB111" i="5"/>
  <c r="T116" i="5"/>
  <c r="L117" i="5" a="1"/>
  <c r="L117" i="5" s="1"/>
  <c r="AG131" i="5"/>
  <c r="U114" i="5"/>
  <c r="X114" i="5" s="1"/>
  <c r="Y114" i="5" s="1"/>
  <c r="R115" i="5"/>
  <c r="AC111" i="5"/>
  <c r="AE111" i="5" s="1"/>
  <c r="AA112" i="5"/>
  <c r="W197" i="5"/>
  <c r="V198" i="5"/>
  <c r="H115" i="5"/>
  <c r="S114" i="5"/>
  <c r="AF110" i="4"/>
  <c r="AG131" i="4" s="1"/>
  <c r="Z113" i="4"/>
  <c r="V198" i="4"/>
  <c r="H115" i="4"/>
  <c r="S114" i="4"/>
  <c r="W197" i="4"/>
  <c r="AD111" i="4"/>
  <c r="AB111" i="4"/>
  <c r="R115" i="4"/>
  <c r="U114" i="4"/>
  <c r="X114" i="4" s="1"/>
  <c r="Y114" i="4" s="1"/>
  <c r="AA112" i="4"/>
  <c r="AC111" i="4"/>
  <c r="AE111" i="4" s="1"/>
  <c r="T116" i="4"/>
  <c r="L117" i="4" a="1"/>
  <c r="L117" i="4" s="1"/>
  <c r="Z113" i="1"/>
  <c r="W197" i="1"/>
  <c r="AD111" i="1"/>
  <c r="AB111" i="1"/>
  <c r="AF110" i="1"/>
  <c r="AG131" i="1" s="1"/>
  <c r="V198" i="1"/>
  <c r="H115" i="1"/>
  <c r="S114" i="1"/>
  <c r="AA112" i="1"/>
  <c r="AC111" i="1"/>
  <c r="AE111" i="1" s="1"/>
  <c r="L117" i="1" a="1"/>
  <c r="L117" i="1" s="1"/>
  <c r="T116" i="1"/>
  <c r="U114" i="1"/>
  <c r="X114" i="1" s="1"/>
  <c r="Y114" i="1" s="1"/>
  <c r="R115" i="1"/>
  <c r="Z114" i="11" l="1"/>
  <c r="V199" i="11"/>
  <c r="H116" i="11"/>
  <c r="S115" i="11"/>
  <c r="AF111" i="11"/>
  <c r="AD112" i="11"/>
  <c r="AB112" i="11"/>
  <c r="L118" i="11" a="1"/>
  <c r="L118" i="11" s="1"/>
  <c r="T117" i="11"/>
  <c r="W198" i="11"/>
  <c r="AG132" i="11"/>
  <c r="U115" i="11"/>
  <c r="X115" i="11" s="1"/>
  <c r="Y115" i="11" s="1"/>
  <c r="R116" i="11"/>
  <c r="AC112" i="11"/>
  <c r="AE112" i="11" s="1"/>
  <c r="AA113" i="11"/>
  <c r="Z114" i="10"/>
  <c r="AF111" i="10"/>
  <c r="V199" i="10"/>
  <c r="H116" i="10"/>
  <c r="S115" i="10"/>
  <c r="R116" i="10"/>
  <c r="U115" i="10"/>
  <c r="X115" i="10" s="1"/>
  <c r="Y115" i="10" s="1"/>
  <c r="AG132" i="10"/>
  <c r="AB112" i="10"/>
  <c r="AD112" i="10"/>
  <c r="W198" i="10"/>
  <c r="AC112" i="10"/>
  <c r="AE112" i="10" s="1"/>
  <c r="AA113" i="10"/>
  <c r="L117" i="10" a="1"/>
  <c r="L117" i="10" s="1"/>
  <c r="T116" i="10"/>
  <c r="Z114" i="9"/>
  <c r="AF111" i="9"/>
  <c r="AG132" i="9" s="1"/>
  <c r="W198" i="9"/>
  <c r="L117" i="9" a="1"/>
  <c r="L117" i="9" s="1"/>
  <c r="T116" i="9"/>
  <c r="AB112" i="9"/>
  <c r="AD112" i="9"/>
  <c r="R116" i="9"/>
  <c r="U115" i="9"/>
  <c r="X115" i="9" s="1"/>
  <c r="Y115" i="9" s="1"/>
  <c r="V199" i="9"/>
  <c r="H116" i="9"/>
  <c r="S115" i="9"/>
  <c r="AC112" i="9"/>
  <c r="AE112" i="9" s="1"/>
  <c r="AA113" i="9"/>
  <c r="Z114" i="8"/>
  <c r="W198" i="8"/>
  <c r="AF111" i="8"/>
  <c r="AG132" i="8" s="1"/>
  <c r="AB112" i="8"/>
  <c r="AD112" i="8"/>
  <c r="V199" i="8"/>
  <c r="H116" i="8"/>
  <c r="S115" i="8"/>
  <c r="R116" i="8"/>
  <c r="U115" i="8"/>
  <c r="X115" i="8" s="1"/>
  <c r="Y115" i="8" s="1"/>
  <c r="AA113" i="8"/>
  <c r="AC112" i="8"/>
  <c r="AE112" i="8" s="1"/>
  <c r="T117" i="8"/>
  <c r="L118" i="8" a="1"/>
  <c r="L118" i="8" s="1"/>
  <c r="Z114" i="7"/>
  <c r="AF111" i="7"/>
  <c r="AG132" i="7" s="1"/>
  <c r="AD112" i="7"/>
  <c r="AB112" i="7"/>
  <c r="T116" i="7"/>
  <c r="L117" i="7" a="1"/>
  <c r="L117" i="7" s="1"/>
  <c r="V199" i="7"/>
  <c r="H116" i="7"/>
  <c r="S115" i="7"/>
  <c r="W198" i="7"/>
  <c r="AA113" i="7"/>
  <c r="AC112" i="7"/>
  <c r="AE112" i="7" s="1"/>
  <c r="R116" i="7"/>
  <c r="U115" i="7"/>
  <c r="X115" i="7" s="1"/>
  <c r="Y115" i="7" s="1"/>
  <c r="Z114" i="6"/>
  <c r="W198" i="6"/>
  <c r="L118" i="6" a="1"/>
  <c r="L118" i="6" s="1"/>
  <c r="T117" i="6"/>
  <c r="V199" i="6"/>
  <c r="H116" i="6"/>
  <c r="S115" i="6"/>
  <c r="AC112" i="6"/>
  <c r="AE112" i="6" s="1"/>
  <c r="AA113" i="6"/>
  <c r="U115" i="6"/>
  <c r="X115" i="6" s="1"/>
  <c r="Y115" i="6" s="1"/>
  <c r="R116" i="6"/>
  <c r="AD112" i="6"/>
  <c r="AB112" i="6"/>
  <c r="AF111" i="6"/>
  <c r="AG132" i="6" s="1"/>
  <c r="Z114" i="5"/>
  <c r="AD112" i="5"/>
  <c r="AB112" i="5"/>
  <c r="W198" i="5"/>
  <c r="L118" i="5" a="1"/>
  <c r="L118" i="5" s="1"/>
  <c r="T117" i="5"/>
  <c r="R116" i="5"/>
  <c r="U115" i="5"/>
  <c r="X115" i="5" s="1"/>
  <c r="Y115" i="5" s="1"/>
  <c r="AC112" i="5"/>
  <c r="AE112" i="5" s="1"/>
  <c r="AA113" i="5"/>
  <c r="AF111" i="5"/>
  <c r="AG132" i="5" s="1"/>
  <c r="V199" i="5"/>
  <c r="H116" i="5"/>
  <c r="S115" i="5"/>
  <c r="AF111" i="4"/>
  <c r="AG132" i="4" s="1"/>
  <c r="Z114" i="4"/>
  <c r="V199" i="4"/>
  <c r="S115" i="4"/>
  <c r="H116" i="4"/>
  <c r="W198" i="4"/>
  <c r="AD112" i="4"/>
  <c r="AB112" i="4"/>
  <c r="R116" i="4"/>
  <c r="U115" i="4"/>
  <c r="X115" i="4" s="1"/>
  <c r="Y115" i="4" s="1"/>
  <c r="AC112" i="4"/>
  <c r="AE112" i="4" s="1"/>
  <c r="AA113" i="4"/>
  <c r="T117" i="4"/>
  <c r="L118" i="4" a="1"/>
  <c r="L118" i="4" s="1"/>
  <c r="Z114" i="1"/>
  <c r="T117" i="1"/>
  <c r="L118" i="1" a="1"/>
  <c r="L118" i="1" s="1"/>
  <c r="AF111" i="1"/>
  <c r="V199" i="1"/>
  <c r="H116" i="1"/>
  <c r="S115" i="1"/>
  <c r="AG132" i="1"/>
  <c r="AD112" i="1"/>
  <c r="AB112" i="1"/>
  <c r="U115" i="1"/>
  <c r="X115" i="1" s="1"/>
  <c r="Y115" i="1" s="1"/>
  <c r="R116" i="1"/>
  <c r="AC112" i="1"/>
  <c r="AE112" i="1" s="1"/>
  <c r="AA113" i="1"/>
  <c r="W198" i="1"/>
  <c r="Z115" i="11" l="1"/>
  <c r="U116" i="11"/>
  <c r="X116" i="11" s="1"/>
  <c r="Y116" i="11" s="1"/>
  <c r="R117" i="11"/>
  <c r="V200" i="11"/>
  <c r="H117" i="11"/>
  <c r="S116" i="11"/>
  <c r="W199" i="11"/>
  <c r="AD113" i="11"/>
  <c r="AB113" i="11"/>
  <c r="AC113" i="11"/>
  <c r="AE113" i="11" s="1"/>
  <c r="AA114" i="11"/>
  <c r="L119" i="11" a="1"/>
  <c r="L119" i="11" s="1"/>
  <c r="T118" i="11"/>
  <c r="AF112" i="11"/>
  <c r="AG133" i="11" s="1"/>
  <c r="Z115" i="10"/>
  <c r="AD113" i="10"/>
  <c r="AB113" i="10"/>
  <c r="V200" i="10"/>
  <c r="S116" i="10"/>
  <c r="H117" i="10"/>
  <c r="W199" i="10"/>
  <c r="U116" i="10"/>
  <c r="X116" i="10" s="1"/>
  <c r="Y116" i="10" s="1"/>
  <c r="R117" i="10"/>
  <c r="AF112" i="10"/>
  <c r="AG133" i="10" s="1"/>
  <c r="AC113" i="10"/>
  <c r="AE113" i="10" s="1"/>
  <c r="AA114" i="10"/>
  <c r="L118" i="10" a="1"/>
  <c r="L118" i="10" s="1"/>
  <c r="T117" i="10"/>
  <c r="Z115" i="9"/>
  <c r="V200" i="9"/>
  <c r="H117" i="9"/>
  <c r="S116" i="9"/>
  <c r="W199" i="9"/>
  <c r="U116" i="9"/>
  <c r="X116" i="9" s="1"/>
  <c r="Y116" i="9" s="1"/>
  <c r="R117" i="9"/>
  <c r="AD113" i="9"/>
  <c r="AB113" i="9"/>
  <c r="AC113" i="9"/>
  <c r="AE113" i="9" s="1"/>
  <c r="AA114" i="9"/>
  <c r="L118" i="9" a="1"/>
  <c r="L118" i="9" s="1"/>
  <c r="T117" i="9"/>
  <c r="AF112" i="9"/>
  <c r="AG133" i="9" s="1"/>
  <c r="Z115" i="8"/>
  <c r="R117" i="8"/>
  <c r="U116" i="8"/>
  <c r="X116" i="8" s="1"/>
  <c r="Y116" i="8" s="1"/>
  <c r="AF112" i="8"/>
  <c r="AG133" i="8" s="1"/>
  <c r="AB113" i="8"/>
  <c r="AD113" i="8"/>
  <c r="V200" i="8"/>
  <c r="S116" i="8"/>
  <c r="H117" i="8"/>
  <c r="T118" i="8"/>
  <c r="L119" i="8" a="1"/>
  <c r="L119" i="8" s="1"/>
  <c r="AC113" i="8"/>
  <c r="AE113" i="8" s="1"/>
  <c r="AA114" i="8"/>
  <c r="W199" i="8"/>
  <c r="Z115" i="7"/>
  <c r="T117" i="7"/>
  <c r="L118" i="7" a="1"/>
  <c r="L118" i="7" s="1"/>
  <c r="AD113" i="7"/>
  <c r="AB113" i="7"/>
  <c r="AF112" i="7"/>
  <c r="AG133" i="7" s="1"/>
  <c r="V200" i="7"/>
  <c r="H117" i="7"/>
  <c r="S116" i="7"/>
  <c r="W199" i="7"/>
  <c r="AA114" i="7"/>
  <c r="AC113" i="7"/>
  <c r="AE113" i="7" s="1"/>
  <c r="R117" i="7"/>
  <c r="U116" i="7"/>
  <c r="X116" i="7" s="1"/>
  <c r="Y116" i="7" s="1"/>
  <c r="Z115" i="6"/>
  <c r="R117" i="6"/>
  <c r="U116" i="6"/>
  <c r="X116" i="6" s="1"/>
  <c r="Y116" i="6" s="1"/>
  <c r="T118" i="6"/>
  <c r="L119" i="6" a="1"/>
  <c r="L119" i="6" s="1"/>
  <c r="AF112" i="6"/>
  <c r="AG133" i="6" s="1"/>
  <c r="W199" i="6"/>
  <c r="AA114" i="6"/>
  <c r="AC113" i="6"/>
  <c r="AE113" i="6" s="1"/>
  <c r="AD113" i="6"/>
  <c r="AB113" i="6"/>
  <c r="V200" i="6"/>
  <c r="H117" i="6"/>
  <c r="S116" i="6"/>
  <c r="Z115" i="5"/>
  <c r="W199" i="5"/>
  <c r="AD113" i="5"/>
  <c r="AB113" i="5"/>
  <c r="L119" i="5" a="1"/>
  <c r="L119" i="5" s="1"/>
  <c r="T118" i="5"/>
  <c r="AA114" i="5"/>
  <c r="AC113" i="5"/>
  <c r="AE113" i="5" s="1"/>
  <c r="AF112" i="5"/>
  <c r="AG133" i="5" s="1"/>
  <c r="U116" i="5"/>
  <c r="X116" i="5" s="1"/>
  <c r="Y116" i="5" s="1"/>
  <c r="R117" i="5"/>
  <c r="V200" i="5"/>
  <c r="H117" i="5"/>
  <c r="S116" i="5"/>
  <c r="AF112" i="4"/>
  <c r="AG133" i="4" s="1"/>
  <c r="Z115" i="4"/>
  <c r="U116" i="4"/>
  <c r="X116" i="4" s="1"/>
  <c r="Y116" i="4" s="1"/>
  <c r="R117" i="4"/>
  <c r="T118" i="4"/>
  <c r="L119" i="4" a="1"/>
  <c r="L119" i="4" s="1"/>
  <c r="V200" i="4"/>
  <c r="S116" i="4"/>
  <c r="H117" i="4"/>
  <c r="AC113" i="4"/>
  <c r="AE113" i="4" s="1"/>
  <c r="AA114" i="4"/>
  <c r="W199" i="4"/>
  <c r="AB113" i="4"/>
  <c r="AD113" i="4"/>
  <c r="Z115" i="1"/>
  <c r="AF112" i="1"/>
  <c r="AG133" i="1" s="1"/>
  <c r="AD113" i="1"/>
  <c r="AB113" i="1"/>
  <c r="V200" i="1"/>
  <c r="H117" i="1"/>
  <c r="S116" i="1"/>
  <c r="R117" i="1"/>
  <c r="U116" i="1"/>
  <c r="X116" i="1" s="1"/>
  <c r="Y116" i="1" s="1"/>
  <c r="W199" i="1"/>
  <c r="AC113" i="1"/>
  <c r="AE113" i="1" s="1"/>
  <c r="AA114" i="1"/>
  <c r="T118" i="1"/>
  <c r="L119" i="1" a="1"/>
  <c r="L119" i="1" s="1"/>
  <c r="Z116" i="11" l="1"/>
  <c r="AF113" i="11"/>
  <c r="W200" i="11"/>
  <c r="V201" i="11"/>
  <c r="H118" i="11"/>
  <c r="S117" i="11"/>
  <c r="U117" i="11"/>
  <c r="X117" i="11" s="1"/>
  <c r="Y117" i="11" s="1"/>
  <c r="R118" i="11"/>
  <c r="L120" i="11" a="1"/>
  <c r="L120" i="11" s="1"/>
  <c r="T119" i="11"/>
  <c r="AG134" i="11"/>
  <c r="AC114" i="11"/>
  <c r="AE114" i="11" s="1"/>
  <c r="AA115" i="11"/>
  <c r="AD114" i="11"/>
  <c r="AB114" i="11"/>
  <c r="Z116" i="10"/>
  <c r="AD114" i="10"/>
  <c r="AB114" i="10"/>
  <c r="AF113" i="10"/>
  <c r="R118" i="10"/>
  <c r="U117" i="10"/>
  <c r="X117" i="10" s="1"/>
  <c r="Y117" i="10" s="1"/>
  <c r="W200" i="10"/>
  <c r="V201" i="10"/>
  <c r="H118" i="10"/>
  <c r="S117" i="10"/>
  <c r="AG134" i="10"/>
  <c r="AA115" i="10"/>
  <c r="AC114" i="10"/>
  <c r="AE114" i="10" s="1"/>
  <c r="T118" i="10"/>
  <c r="L119" i="10" a="1"/>
  <c r="L119" i="10" s="1"/>
  <c r="Z116" i="9"/>
  <c r="AD114" i="9"/>
  <c r="AB114" i="9"/>
  <c r="L119" i="9" a="1"/>
  <c r="L119" i="9" s="1"/>
  <c r="T118" i="9"/>
  <c r="AF113" i="9"/>
  <c r="AG134" i="9" s="1"/>
  <c r="V201" i="9"/>
  <c r="H118" i="9"/>
  <c r="S117" i="9"/>
  <c r="R118" i="9"/>
  <c r="U117" i="9"/>
  <c r="X117" i="9" s="1"/>
  <c r="Y117" i="9" s="1"/>
  <c r="W200" i="9"/>
  <c r="AA115" i="9"/>
  <c r="AC114" i="9"/>
  <c r="AE114" i="9" s="1"/>
  <c r="Z116" i="8"/>
  <c r="W200" i="8"/>
  <c r="AD114" i="8"/>
  <c r="AB114" i="8"/>
  <c r="T119" i="8"/>
  <c r="L120" i="8" a="1"/>
  <c r="L120" i="8" s="1"/>
  <c r="AF113" i="8"/>
  <c r="AG134" i="8" s="1"/>
  <c r="U117" i="8"/>
  <c r="X117" i="8" s="1"/>
  <c r="Y117" i="8" s="1"/>
  <c r="R118" i="8"/>
  <c r="V201" i="8"/>
  <c r="S117" i="8"/>
  <c r="H118" i="8"/>
  <c r="AC114" i="8"/>
  <c r="AE114" i="8" s="1"/>
  <c r="AA115" i="8"/>
  <c r="Z116" i="7"/>
  <c r="AB114" i="7"/>
  <c r="AD114" i="7"/>
  <c r="AF113" i="7"/>
  <c r="AG134" i="7" s="1"/>
  <c r="V201" i="7"/>
  <c r="S117" i="7"/>
  <c r="H118" i="7"/>
  <c r="W200" i="7"/>
  <c r="AC114" i="7"/>
  <c r="AE114" i="7" s="1"/>
  <c r="AA115" i="7"/>
  <c r="T118" i="7"/>
  <c r="L119" i="7" a="1"/>
  <c r="L119" i="7" s="1"/>
  <c r="U117" i="7"/>
  <c r="X117" i="7" s="1"/>
  <c r="Y117" i="7" s="1"/>
  <c r="R118" i="7"/>
  <c r="Z116" i="6"/>
  <c r="AF113" i="6"/>
  <c r="W200" i="6"/>
  <c r="AB114" i="6"/>
  <c r="AD114" i="6"/>
  <c r="AG134" i="6"/>
  <c r="R118" i="6"/>
  <c r="U117" i="6"/>
  <c r="X117" i="6" s="1"/>
  <c r="Y117" i="6" s="1"/>
  <c r="T119" i="6"/>
  <c r="L120" i="6" a="1"/>
  <c r="L120" i="6" s="1"/>
  <c r="AA115" i="6"/>
  <c r="AC114" i="6"/>
  <c r="AE114" i="6" s="1"/>
  <c r="V201" i="6"/>
  <c r="H118" i="6"/>
  <c r="S117" i="6"/>
  <c r="Z116" i="5"/>
  <c r="AF113" i="5"/>
  <c r="AG134" i="5" s="1"/>
  <c r="W200" i="5"/>
  <c r="R118" i="5"/>
  <c r="U117" i="5"/>
  <c r="X117" i="5" s="1"/>
  <c r="Y117" i="5" s="1"/>
  <c r="AD114" i="5"/>
  <c r="AB114" i="5"/>
  <c r="AA115" i="5"/>
  <c r="AC114" i="5"/>
  <c r="AE114" i="5" s="1"/>
  <c r="L120" i="5" a="1"/>
  <c r="L120" i="5" s="1"/>
  <c r="T119" i="5"/>
  <c r="V201" i="5"/>
  <c r="H118" i="5"/>
  <c r="S117" i="5"/>
  <c r="AF113" i="4"/>
  <c r="AG134" i="4" s="1"/>
  <c r="Z116" i="4"/>
  <c r="V201" i="4"/>
  <c r="H118" i="4"/>
  <c r="S117" i="4"/>
  <c r="U117" i="4"/>
  <c r="X117" i="4" s="1"/>
  <c r="Y117" i="4" s="1"/>
  <c r="R118" i="4"/>
  <c r="AD114" i="4"/>
  <c r="AB114" i="4"/>
  <c r="W200" i="4"/>
  <c r="L120" i="4" a="1"/>
  <c r="L120" i="4" s="1"/>
  <c r="T119" i="4"/>
  <c r="AC114" i="4"/>
  <c r="AE114" i="4" s="1"/>
  <c r="AA115" i="4"/>
  <c r="Z116" i="1"/>
  <c r="AB114" i="1"/>
  <c r="AD114" i="1"/>
  <c r="AF113" i="1"/>
  <c r="R118" i="1"/>
  <c r="U117" i="1"/>
  <c r="X117" i="1" s="1"/>
  <c r="Y117" i="1" s="1"/>
  <c r="W200" i="1"/>
  <c r="V201" i="1"/>
  <c r="S117" i="1"/>
  <c r="H118" i="1"/>
  <c r="AG134" i="1"/>
  <c r="L120" i="1" a="1"/>
  <c r="L120" i="1" s="1"/>
  <c r="T119" i="1"/>
  <c r="AA115" i="1"/>
  <c r="AC114" i="1"/>
  <c r="AE114" i="1" s="1"/>
  <c r="Z117" i="11" l="1"/>
  <c r="AF114" i="11"/>
  <c r="AG135" i="11" s="1"/>
  <c r="AD115" i="11"/>
  <c r="AB115" i="11"/>
  <c r="L121" i="11" a="1"/>
  <c r="L121" i="11" s="1"/>
  <c r="T120" i="11"/>
  <c r="W201" i="11"/>
  <c r="U118" i="11"/>
  <c r="X118" i="11" s="1"/>
  <c r="Y118" i="11" s="1"/>
  <c r="R119" i="11"/>
  <c r="V202" i="11"/>
  <c r="H119" i="11"/>
  <c r="S118" i="11"/>
  <c r="AC115" i="11"/>
  <c r="AE115" i="11" s="1"/>
  <c r="AA116" i="11"/>
  <c r="Z117" i="10"/>
  <c r="AD115" i="10"/>
  <c r="AB115" i="10"/>
  <c r="AF114" i="10"/>
  <c r="W201" i="10"/>
  <c r="V202" i="10"/>
  <c r="H119" i="10"/>
  <c r="S118" i="10"/>
  <c r="R119" i="10"/>
  <c r="U118" i="10"/>
  <c r="X118" i="10" s="1"/>
  <c r="Y118" i="10" s="1"/>
  <c r="AG135" i="10"/>
  <c r="L120" i="10" a="1"/>
  <c r="L120" i="10" s="1"/>
  <c r="T119" i="10"/>
  <c r="AA116" i="10"/>
  <c r="AC115" i="10"/>
  <c r="AE115" i="10" s="1"/>
  <c r="Z117" i="9"/>
  <c r="L120" i="9" a="1"/>
  <c r="L120" i="9" s="1"/>
  <c r="T119" i="9"/>
  <c r="V202" i="9"/>
  <c r="S118" i="9"/>
  <c r="H119" i="9"/>
  <c r="W201" i="9"/>
  <c r="U118" i="9"/>
  <c r="X118" i="9" s="1"/>
  <c r="Y118" i="9" s="1"/>
  <c r="R119" i="9"/>
  <c r="AC115" i="9"/>
  <c r="AE115" i="9" s="1"/>
  <c r="AA116" i="9"/>
  <c r="AB115" i="9"/>
  <c r="AD115" i="9"/>
  <c r="AF114" i="9"/>
  <c r="AG135" i="9" s="1"/>
  <c r="Z117" i="8"/>
  <c r="V202" i="8"/>
  <c r="H119" i="8"/>
  <c r="S118" i="8"/>
  <c r="U118" i="8"/>
  <c r="X118" i="8" s="1"/>
  <c r="Y118" i="8" s="1"/>
  <c r="R119" i="8"/>
  <c r="W201" i="8"/>
  <c r="L121" i="8" a="1"/>
  <c r="L121" i="8" s="1"/>
  <c r="T120" i="8"/>
  <c r="AD115" i="8"/>
  <c r="AB115" i="8"/>
  <c r="AC115" i="8"/>
  <c r="AE115" i="8" s="1"/>
  <c r="AA116" i="8"/>
  <c r="AF114" i="8"/>
  <c r="AG135" i="8" s="1"/>
  <c r="Z117" i="7"/>
  <c r="AF114" i="7"/>
  <c r="AG135" i="7" s="1"/>
  <c r="V202" i="7"/>
  <c r="H119" i="7"/>
  <c r="S118" i="7"/>
  <c r="W201" i="7"/>
  <c r="L120" i="7" a="1"/>
  <c r="L120" i="7" s="1"/>
  <c r="T119" i="7"/>
  <c r="AD115" i="7"/>
  <c r="AB115" i="7"/>
  <c r="AC115" i="7"/>
  <c r="AE115" i="7" s="1"/>
  <c r="AA116" i="7"/>
  <c r="R119" i="7"/>
  <c r="U118" i="7"/>
  <c r="X118" i="7" s="1"/>
  <c r="Y118" i="7" s="1"/>
  <c r="Z117" i="6"/>
  <c r="AD115" i="6"/>
  <c r="AB115" i="6"/>
  <c r="T120" i="6"/>
  <c r="L121" i="6" a="1"/>
  <c r="L121" i="6" s="1"/>
  <c r="AF114" i="6"/>
  <c r="AG135" i="6" s="1"/>
  <c r="R119" i="6"/>
  <c r="U118" i="6"/>
  <c r="X118" i="6" s="1"/>
  <c r="Y118" i="6" s="1"/>
  <c r="AC115" i="6"/>
  <c r="AE115" i="6" s="1"/>
  <c r="AA116" i="6"/>
  <c r="W201" i="6"/>
  <c r="V202" i="6"/>
  <c r="S118" i="6"/>
  <c r="H119" i="6"/>
  <c r="Z117" i="5"/>
  <c r="W201" i="5"/>
  <c r="AF114" i="5"/>
  <c r="AD115" i="5"/>
  <c r="AB115" i="5"/>
  <c r="AG135" i="5"/>
  <c r="AC115" i="5"/>
  <c r="AE115" i="5" s="1"/>
  <c r="AA116" i="5"/>
  <c r="T120" i="5"/>
  <c r="L121" i="5" a="1"/>
  <c r="L121" i="5" s="1"/>
  <c r="R119" i="5"/>
  <c r="U118" i="5"/>
  <c r="X118" i="5" s="1"/>
  <c r="Y118" i="5" s="1"/>
  <c r="V202" i="5"/>
  <c r="S118" i="5"/>
  <c r="H119" i="5"/>
  <c r="AF114" i="4"/>
  <c r="AG135" i="4" s="1"/>
  <c r="Z117" i="4"/>
  <c r="L121" i="4" a="1"/>
  <c r="L121" i="4" s="1"/>
  <c r="T120" i="4"/>
  <c r="U118" i="4"/>
  <c r="X118" i="4" s="1"/>
  <c r="Y118" i="4" s="1"/>
  <c r="R119" i="4"/>
  <c r="W201" i="4"/>
  <c r="V202" i="4"/>
  <c r="H119" i="4"/>
  <c r="S118" i="4"/>
  <c r="AC115" i="4"/>
  <c r="AE115" i="4" s="1"/>
  <c r="AA116" i="4"/>
  <c r="AD115" i="4"/>
  <c r="AB115" i="4"/>
  <c r="Z117" i="1"/>
  <c r="V202" i="1"/>
  <c r="H119" i="1"/>
  <c r="S118" i="1"/>
  <c r="R119" i="1"/>
  <c r="U118" i="1"/>
  <c r="X118" i="1" s="1"/>
  <c r="Y118" i="1" s="1"/>
  <c r="T120" i="1"/>
  <c r="L121" i="1" a="1"/>
  <c r="L121" i="1" s="1"/>
  <c r="W201" i="1"/>
  <c r="AF114" i="1"/>
  <c r="AG135" i="1" s="1"/>
  <c r="AA116" i="1"/>
  <c r="AC115" i="1"/>
  <c r="AE115" i="1" s="1"/>
  <c r="AD115" i="1"/>
  <c r="AB115" i="1"/>
  <c r="Z118" i="11" l="1"/>
  <c r="L122" i="11" a="1"/>
  <c r="L122" i="11" s="1"/>
  <c r="T121" i="11"/>
  <c r="V203" i="11"/>
  <c r="H120" i="11"/>
  <c r="S119" i="11"/>
  <c r="AF115" i="11"/>
  <c r="AG136" i="11" s="1"/>
  <c r="W202" i="11"/>
  <c r="R120" i="11"/>
  <c r="U119" i="11"/>
  <c r="X119" i="11" s="1"/>
  <c r="Y119" i="11" s="1"/>
  <c r="AA117" i="11"/>
  <c r="AC116" i="11"/>
  <c r="AE116" i="11" s="1"/>
  <c r="AD116" i="11"/>
  <c r="AB116" i="11"/>
  <c r="Z118" i="10"/>
  <c r="W202" i="10"/>
  <c r="L121" i="10" a="1"/>
  <c r="L121" i="10" s="1"/>
  <c r="T120" i="10"/>
  <c r="V203" i="10"/>
  <c r="S119" i="10"/>
  <c r="H120" i="10"/>
  <c r="AF115" i="10"/>
  <c r="AG136" i="10" s="1"/>
  <c r="AA117" i="10"/>
  <c r="AC116" i="10"/>
  <c r="AE116" i="10" s="1"/>
  <c r="R120" i="10"/>
  <c r="U119" i="10"/>
  <c r="X119" i="10" s="1"/>
  <c r="Y119" i="10" s="1"/>
  <c r="AD116" i="10"/>
  <c r="AB116" i="10"/>
  <c r="Z118" i="9"/>
  <c r="W202" i="9"/>
  <c r="AF115" i="9"/>
  <c r="AG136" i="9" s="1"/>
  <c r="L121" i="9" a="1"/>
  <c r="L121" i="9" s="1"/>
  <c r="T120" i="9"/>
  <c r="AD116" i="9"/>
  <c r="AB116" i="9"/>
  <c r="AA117" i="9"/>
  <c r="AC116" i="9"/>
  <c r="AE116" i="9" s="1"/>
  <c r="R120" i="9"/>
  <c r="U119" i="9"/>
  <c r="X119" i="9" s="1"/>
  <c r="Y119" i="9" s="1"/>
  <c r="V203" i="9"/>
  <c r="H120" i="9"/>
  <c r="S119" i="9"/>
  <c r="Z118" i="8"/>
  <c r="AF115" i="8"/>
  <c r="AG136" i="8" s="1"/>
  <c r="AD116" i="8"/>
  <c r="AB116" i="8"/>
  <c r="L122" i="8" a="1"/>
  <c r="L122" i="8" s="1"/>
  <c r="T121" i="8"/>
  <c r="V203" i="8"/>
  <c r="H120" i="8"/>
  <c r="S119" i="8"/>
  <c r="U119" i="8"/>
  <c r="X119" i="8" s="1"/>
  <c r="Y119" i="8" s="1"/>
  <c r="R120" i="8"/>
  <c r="W202" i="8"/>
  <c r="AC116" i="8"/>
  <c r="AE116" i="8" s="1"/>
  <c r="AA117" i="8"/>
  <c r="Z118" i="7"/>
  <c r="AD116" i="7"/>
  <c r="AB116" i="7"/>
  <c r="W202" i="7"/>
  <c r="T120" i="7"/>
  <c r="L121" i="7" a="1"/>
  <c r="L121" i="7" s="1"/>
  <c r="AC116" i="7"/>
  <c r="AE116" i="7" s="1"/>
  <c r="AA117" i="7"/>
  <c r="AF115" i="7"/>
  <c r="AG136" i="7" s="1"/>
  <c r="V203" i="7"/>
  <c r="H120" i="7"/>
  <c r="S119" i="7"/>
  <c r="U119" i="7"/>
  <c r="X119" i="7" s="1"/>
  <c r="Y119" i="7" s="1"/>
  <c r="R120" i="7"/>
  <c r="AF115" i="6"/>
  <c r="W202" i="6"/>
  <c r="AD116" i="6"/>
  <c r="AB116" i="6"/>
  <c r="U119" i="6"/>
  <c r="X119" i="6" s="1"/>
  <c r="Y119" i="6" s="1"/>
  <c r="R120" i="6"/>
  <c r="AG136" i="6"/>
  <c r="L122" i="6" a="1"/>
  <c r="L122" i="6" s="1"/>
  <c r="T121" i="6"/>
  <c r="V203" i="6"/>
  <c r="S119" i="6"/>
  <c r="H120" i="6"/>
  <c r="AC116" i="6"/>
  <c r="AE116" i="6" s="1"/>
  <c r="AA117" i="6"/>
  <c r="Z118" i="6"/>
  <c r="Z118" i="5"/>
  <c r="U119" i="5"/>
  <c r="X119" i="5" s="1"/>
  <c r="Y119" i="5" s="1"/>
  <c r="R120" i="5"/>
  <c r="AF115" i="5"/>
  <c r="W202" i="5"/>
  <c r="AB116" i="5"/>
  <c r="AD116" i="5"/>
  <c r="AG136" i="5"/>
  <c r="AC116" i="5"/>
  <c r="AE116" i="5" s="1"/>
  <c r="AA117" i="5"/>
  <c r="L122" i="5" a="1"/>
  <c r="L122" i="5" s="1"/>
  <c r="T121" i="5"/>
  <c r="V203" i="5"/>
  <c r="S119" i="5"/>
  <c r="H120" i="5"/>
  <c r="AF115" i="4"/>
  <c r="AG136" i="4" s="1"/>
  <c r="Z118" i="4"/>
  <c r="AD116" i="4"/>
  <c r="AB116" i="4"/>
  <c r="V203" i="4"/>
  <c r="H120" i="4"/>
  <c r="S119" i="4"/>
  <c r="U119" i="4"/>
  <c r="X119" i="4" s="1"/>
  <c r="Y119" i="4" s="1"/>
  <c r="R120" i="4"/>
  <c r="W202" i="4"/>
  <c r="AC116" i="4"/>
  <c r="AE116" i="4" s="1"/>
  <c r="AA117" i="4"/>
  <c r="L122" i="4" a="1"/>
  <c r="L122" i="4" s="1"/>
  <c r="T121" i="4"/>
  <c r="Z118" i="1"/>
  <c r="AF115" i="1"/>
  <c r="AG136" i="1" s="1"/>
  <c r="AB116" i="1"/>
  <c r="AD116" i="1"/>
  <c r="T121" i="1"/>
  <c r="L122" i="1" a="1"/>
  <c r="L122" i="1" s="1"/>
  <c r="W202" i="1"/>
  <c r="AC116" i="1"/>
  <c r="AE116" i="1" s="1"/>
  <c r="AA117" i="1"/>
  <c r="R120" i="1"/>
  <c r="U119" i="1"/>
  <c r="X119" i="1" s="1"/>
  <c r="Y119" i="1" s="1"/>
  <c r="V203" i="1"/>
  <c r="H120" i="1"/>
  <c r="S119" i="1"/>
  <c r="Z119" i="11" l="1"/>
  <c r="AB117" i="11"/>
  <c r="AD117" i="11"/>
  <c r="V204" i="11"/>
  <c r="H121" i="11"/>
  <c r="S120" i="11"/>
  <c r="U120" i="11"/>
  <c r="X120" i="11" s="1"/>
  <c r="Y120" i="11" s="1"/>
  <c r="R121" i="11"/>
  <c r="W203" i="11"/>
  <c r="AF116" i="11"/>
  <c r="AG137" i="11" s="1"/>
  <c r="L123" i="11" a="1"/>
  <c r="L123" i="11" s="1"/>
  <c r="T122" i="11"/>
  <c r="AA118" i="11"/>
  <c r="AC117" i="11"/>
  <c r="AE117" i="11" s="1"/>
  <c r="Z119" i="10"/>
  <c r="R121" i="10"/>
  <c r="U120" i="10"/>
  <c r="X120" i="10" s="1"/>
  <c r="Y120" i="10" s="1"/>
  <c r="T121" i="10"/>
  <c r="L122" i="10" a="1"/>
  <c r="L122" i="10" s="1"/>
  <c r="S120" i="10"/>
  <c r="V204" i="10"/>
  <c r="H121" i="10"/>
  <c r="W203" i="10"/>
  <c r="AB117" i="10"/>
  <c r="AD117" i="10"/>
  <c r="AC117" i="10"/>
  <c r="AE117" i="10" s="1"/>
  <c r="AA118" i="10"/>
  <c r="AF116" i="10"/>
  <c r="AG137" i="10" s="1"/>
  <c r="Z119" i="9"/>
  <c r="AF116" i="9"/>
  <c r="AG137" i="9" s="1"/>
  <c r="AB117" i="9"/>
  <c r="AD117" i="9"/>
  <c r="W203" i="9"/>
  <c r="R121" i="9"/>
  <c r="U120" i="9"/>
  <c r="X120" i="9" s="1"/>
  <c r="Y120" i="9" s="1"/>
  <c r="T121" i="9"/>
  <c r="L122" i="9" a="1"/>
  <c r="L122" i="9" s="1"/>
  <c r="AA118" i="9"/>
  <c r="AC117" i="9"/>
  <c r="AE117" i="9" s="1"/>
  <c r="V204" i="9"/>
  <c r="H121" i="9"/>
  <c r="S120" i="9"/>
  <c r="Z119" i="8"/>
  <c r="AF116" i="8"/>
  <c r="AG137" i="8" s="1"/>
  <c r="U120" i="8"/>
  <c r="X120" i="8" s="1"/>
  <c r="Y120" i="8" s="1"/>
  <c r="R121" i="8"/>
  <c r="V204" i="8"/>
  <c r="H121" i="8"/>
  <c r="S120" i="8"/>
  <c r="W203" i="8"/>
  <c r="AC117" i="8"/>
  <c r="AE117" i="8" s="1"/>
  <c r="AA118" i="8"/>
  <c r="L123" i="8" a="1"/>
  <c r="L123" i="8" s="1"/>
  <c r="T122" i="8"/>
  <c r="AD117" i="8"/>
  <c r="AB117" i="8"/>
  <c r="Z119" i="7"/>
  <c r="V204" i="7"/>
  <c r="S120" i="7"/>
  <c r="H121" i="7"/>
  <c r="AF116" i="7"/>
  <c r="AG137" i="7" s="1"/>
  <c r="W203" i="7"/>
  <c r="L122" i="7" a="1"/>
  <c r="L122" i="7" s="1"/>
  <c r="T121" i="7"/>
  <c r="AD117" i="7"/>
  <c r="AB117" i="7"/>
  <c r="R121" i="7"/>
  <c r="U120" i="7"/>
  <c r="X120" i="7" s="1"/>
  <c r="Y120" i="7" s="1"/>
  <c r="AA118" i="7"/>
  <c r="AC117" i="7"/>
  <c r="AE117" i="7" s="1"/>
  <c r="Z119" i="6"/>
  <c r="L123" i="6" a="1"/>
  <c r="L123" i="6" s="1"/>
  <c r="T122" i="6"/>
  <c r="AD117" i="6"/>
  <c r="AB117" i="6"/>
  <c r="W203" i="6"/>
  <c r="U120" i="6"/>
  <c r="X120" i="6" s="1"/>
  <c r="Y120" i="6" s="1"/>
  <c r="R121" i="6"/>
  <c r="AF116" i="6"/>
  <c r="AG137" i="6" s="1"/>
  <c r="AC117" i="6"/>
  <c r="AE117" i="6" s="1"/>
  <c r="AA118" i="6"/>
  <c r="V204" i="6"/>
  <c r="H121" i="6"/>
  <c r="S120" i="6"/>
  <c r="Z119" i="5"/>
  <c r="L123" i="5" a="1"/>
  <c r="L123" i="5" s="1"/>
  <c r="T122" i="5"/>
  <c r="W203" i="5"/>
  <c r="AF116" i="5"/>
  <c r="AG137" i="5" s="1"/>
  <c r="AC117" i="5"/>
  <c r="AE117" i="5" s="1"/>
  <c r="AA118" i="5"/>
  <c r="AD117" i="5"/>
  <c r="AB117" i="5"/>
  <c r="U120" i="5"/>
  <c r="X120" i="5" s="1"/>
  <c r="Y120" i="5" s="1"/>
  <c r="R121" i="5"/>
  <c r="V204" i="5"/>
  <c r="S120" i="5"/>
  <c r="H121" i="5"/>
  <c r="AF116" i="4"/>
  <c r="AG137" i="4" s="1"/>
  <c r="Z119" i="4"/>
  <c r="U120" i="4"/>
  <c r="X120" i="4" s="1"/>
  <c r="Y120" i="4" s="1"/>
  <c r="R121" i="4"/>
  <c r="V204" i="4"/>
  <c r="H121" i="4"/>
  <c r="S120" i="4"/>
  <c r="W203" i="4"/>
  <c r="AC117" i="4"/>
  <c r="AE117" i="4" s="1"/>
  <c r="AA118" i="4"/>
  <c r="L123" i="4" a="1"/>
  <c r="L123" i="4" s="1"/>
  <c r="T122" i="4"/>
  <c r="AD117" i="4"/>
  <c r="AB117" i="4"/>
  <c r="Z119" i="1"/>
  <c r="R121" i="1"/>
  <c r="U120" i="1"/>
  <c r="X120" i="1" s="1"/>
  <c r="Y120" i="1" s="1"/>
  <c r="V204" i="1"/>
  <c r="H121" i="1"/>
  <c r="S120" i="1"/>
  <c r="W203" i="1"/>
  <c r="AD117" i="1"/>
  <c r="AB117" i="1"/>
  <c r="L123" i="1" a="1"/>
  <c r="L123" i="1" s="1"/>
  <c r="T122" i="1"/>
  <c r="AC117" i="1"/>
  <c r="AE117" i="1" s="1"/>
  <c r="AA118" i="1"/>
  <c r="AF116" i="1"/>
  <c r="AG137" i="1" s="1"/>
  <c r="Z120" i="11" l="1"/>
  <c r="R122" i="11"/>
  <c r="U121" i="11"/>
  <c r="X121" i="11" s="1"/>
  <c r="Y121" i="11" s="1"/>
  <c r="AD118" i="11"/>
  <c r="AB118" i="11"/>
  <c r="L124" i="11" a="1"/>
  <c r="L124" i="11" s="1"/>
  <c r="T123" i="11"/>
  <c r="W204" i="11"/>
  <c r="AA119" i="11"/>
  <c r="AC118" i="11"/>
  <c r="AE118" i="11" s="1"/>
  <c r="V205" i="11"/>
  <c r="H122" i="11"/>
  <c r="S121" i="11"/>
  <c r="AF117" i="11"/>
  <c r="AG138" i="11" s="1"/>
  <c r="Z120" i="10"/>
  <c r="AF117" i="10"/>
  <c r="AG138" i="10" s="1"/>
  <c r="T122" i="10"/>
  <c r="L123" i="10" a="1"/>
  <c r="L123" i="10" s="1"/>
  <c r="AD118" i="10"/>
  <c r="AB118" i="10"/>
  <c r="W204" i="10"/>
  <c r="U121" i="10"/>
  <c r="X121" i="10" s="1"/>
  <c r="Y121" i="10" s="1"/>
  <c r="R122" i="10"/>
  <c r="V205" i="10"/>
  <c r="S121" i="10"/>
  <c r="H122" i="10"/>
  <c r="AC118" i="10"/>
  <c r="AE118" i="10" s="1"/>
  <c r="AA119" i="10"/>
  <c r="Z120" i="9"/>
  <c r="W204" i="9"/>
  <c r="T122" i="9"/>
  <c r="L123" i="9" a="1"/>
  <c r="L123" i="9" s="1"/>
  <c r="R122" i="9"/>
  <c r="U121" i="9"/>
  <c r="X121" i="9" s="1"/>
  <c r="Y121" i="9" s="1"/>
  <c r="AF117" i="9"/>
  <c r="AC118" i="9"/>
  <c r="AE118" i="9" s="1"/>
  <c r="AA119" i="9"/>
  <c r="AD118" i="9"/>
  <c r="AB118" i="9"/>
  <c r="AG138" i="9"/>
  <c r="V205" i="9"/>
  <c r="S121" i="9"/>
  <c r="H122" i="9"/>
  <c r="Z120" i="8"/>
  <c r="U121" i="8"/>
  <c r="X121" i="8" s="1"/>
  <c r="Y121" i="8" s="1"/>
  <c r="R122" i="8"/>
  <c r="AD118" i="8"/>
  <c r="AB118" i="8"/>
  <c r="L124" i="8" a="1"/>
  <c r="L124" i="8" s="1"/>
  <c r="T123" i="8"/>
  <c r="AF117" i="8"/>
  <c r="AG138" i="8" s="1"/>
  <c r="W204" i="8"/>
  <c r="AC118" i="8"/>
  <c r="AE118" i="8" s="1"/>
  <c r="AA119" i="8"/>
  <c r="V205" i="8"/>
  <c r="H122" i="8"/>
  <c r="S121" i="8"/>
  <c r="Z120" i="7"/>
  <c r="U121" i="7"/>
  <c r="X121" i="7" s="1"/>
  <c r="Y121" i="7" s="1"/>
  <c r="R122" i="7"/>
  <c r="V205" i="7"/>
  <c r="H122" i="7"/>
  <c r="S121" i="7"/>
  <c r="L123" i="7" a="1"/>
  <c r="L123" i="7" s="1"/>
  <c r="T122" i="7"/>
  <c r="W204" i="7"/>
  <c r="AF117" i="7"/>
  <c r="AG138" i="7" s="1"/>
  <c r="AA119" i="7"/>
  <c r="AC118" i="7"/>
  <c r="AE118" i="7" s="1"/>
  <c r="AD118" i="7"/>
  <c r="AB118" i="7"/>
  <c r="Z120" i="6"/>
  <c r="V205" i="6"/>
  <c r="H122" i="6"/>
  <c r="S121" i="6"/>
  <c r="W204" i="6"/>
  <c r="L124" i="6" a="1"/>
  <c r="L124" i="6" s="1"/>
  <c r="T123" i="6"/>
  <c r="AF117" i="6"/>
  <c r="AG138" i="6" s="1"/>
  <c r="U121" i="6"/>
  <c r="X121" i="6" s="1"/>
  <c r="Y121" i="6" s="1"/>
  <c r="R122" i="6"/>
  <c r="AC118" i="6"/>
  <c r="AE118" i="6" s="1"/>
  <c r="AA119" i="6"/>
  <c r="AD118" i="6"/>
  <c r="AB118" i="6"/>
  <c r="Z120" i="5"/>
  <c r="U121" i="5"/>
  <c r="X121" i="5" s="1"/>
  <c r="Y121" i="5" s="1"/>
  <c r="R122" i="5"/>
  <c r="AF117" i="5"/>
  <c r="L124" i="5" a="1"/>
  <c r="L124" i="5" s="1"/>
  <c r="T123" i="5"/>
  <c r="AG138" i="5"/>
  <c r="AC118" i="5"/>
  <c r="AE118" i="5" s="1"/>
  <c r="AA119" i="5"/>
  <c r="W204" i="5"/>
  <c r="AD118" i="5"/>
  <c r="AB118" i="5"/>
  <c r="V205" i="5"/>
  <c r="H122" i="5"/>
  <c r="S121" i="5"/>
  <c r="AF117" i="4"/>
  <c r="AG138" i="4"/>
  <c r="Z120" i="4"/>
  <c r="AB118" i="4"/>
  <c r="AD118" i="4"/>
  <c r="V205" i="4"/>
  <c r="H122" i="4"/>
  <c r="S121" i="4"/>
  <c r="W204" i="4"/>
  <c r="L124" i="4" a="1"/>
  <c r="L124" i="4" s="1"/>
  <c r="T123" i="4"/>
  <c r="U121" i="4"/>
  <c r="X121" i="4" s="1"/>
  <c r="Y121" i="4" s="1"/>
  <c r="R122" i="4"/>
  <c r="AA119" i="4"/>
  <c r="AC118" i="4"/>
  <c r="AE118" i="4" s="1"/>
  <c r="Z120" i="1"/>
  <c r="AF117" i="1"/>
  <c r="AG138" i="1" s="1"/>
  <c r="AD118" i="1"/>
  <c r="AB118" i="1"/>
  <c r="W204" i="1"/>
  <c r="U121" i="1"/>
  <c r="X121" i="1" s="1"/>
  <c r="Y121" i="1" s="1"/>
  <c r="R122" i="1"/>
  <c r="AA119" i="1"/>
  <c r="AC118" i="1"/>
  <c r="AE118" i="1" s="1"/>
  <c r="L124" i="1" a="1"/>
  <c r="L124" i="1" s="1"/>
  <c r="T123" i="1"/>
  <c r="V205" i="1"/>
  <c r="H122" i="1"/>
  <c r="S121" i="1"/>
  <c r="Z121" i="11" l="1"/>
  <c r="AF118" i="11"/>
  <c r="W205" i="11"/>
  <c r="AD119" i="11"/>
  <c r="AB119" i="11"/>
  <c r="AG139" i="11"/>
  <c r="T124" i="11"/>
  <c r="L125" i="11" a="1"/>
  <c r="L125" i="11" s="1"/>
  <c r="V206" i="11"/>
  <c r="H123" i="11"/>
  <c r="S122" i="11"/>
  <c r="R123" i="11"/>
  <c r="U122" i="11"/>
  <c r="X122" i="11" s="1"/>
  <c r="Y122" i="11" s="1"/>
  <c r="AA120" i="11"/>
  <c r="AC119" i="11"/>
  <c r="AE119" i="11" s="1"/>
  <c r="Z121" i="10"/>
  <c r="T123" i="10"/>
  <c r="L124" i="10" a="1"/>
  <c r="L124" i="10" s="1"/>
  <c r="U122" i="10"/>
  <c r="X122" i="10" s="1"/>
  <c r="Y122" i="10" s="1"/>
  <c r="R123" i="10"/>
  <c r="V206" i="10"/>
  <c r="H123" i="10"/>
  <c r="S122" i="10"/>
  <c r="W205" i="10"/>
  <c r="AD119" i="10"/>
  <c r="AB119" i="10"/>
  <c r="AA120" i="10"/>
  <c r="AC119" i="10"/>
  <c r="AE119" i="10" s="1"/>
  <c r="AF118" i="10"/>
  <c r="AG139" i="10" s="1"/>
  <c r="Z121" i="9"/>
  <c r="AF118" i="9"/>
  <c r="AG139" i="9" s="1"/>
  <c r="T123" i="9"/>
  <c r="L124" i="9" a="1"/>
  <c r="L124" i="9" s="1"/>
  <c r="W205" i="9"/>
  <c r="V206" i="9"/>
  <c r="S122" i="9"/>
  <c r="H123" i="9"/>
  <c r="AC119" i="9"/>
  <c r="AE119" i="9" s="1"/>
  <c r="AA120" i="9"/>
  <c r="AD119" i="9"/>
  <c r="AB119" i="9"/>
  <c r="U122" i="9"/>
  <c r="X122" i="9" s="1"/>
  <c r="Y122" i="9" s="1"/>
  <c r="R123" i="9"/>
  <c r="Z121" i="8"/>
  <c r="AD119" i="8"/>
  <c r="AB119" i="8"/>
  <c r="V206" i="8"/>
  <c r="H123" i="8"/>
  <c r="S122" i="8"/>
  <c r="AF118" i="8"/>
  <c r="W205" i="8"/>
  <c r="AG139" i="8"/>
  <c r="U122" i="8"/>
  <c r="X122" i="8" s="1"/>
  <c r="Y122" i="8" s="1"/>
  <c r="R123" i="8"/>
  <c r="L125" i="8" a="1"/>
  <c r="L125" i="8" s="1"/>
  <c r="T124" i="8"/>
  <c r="AA120" i="8"/>
  <c r="AC119" i="8"/>
  <c r="AE119" i="8" s="1"/>
  <c r="Z121" i="7"/>
  <c r="AF118" i="7"/>
  <c r="AG139" i="7" s="1"/>
  <c r="AD119" i="7"/>
  <c r="AB119" i="7"/>
  <c r="W205" i="7"/>
  <c r="L124" i="7" a="1"/>
  <c r="L124" i="7" s="1"/>
  <c r="T123" i="7"/>
  <c r="U122" i="7"/>
  <c r="X122" i="7" s="1"/>
  <c r="Y122" i="7" s="1"/>
  <c r="R123" i="7"/>
  <c r="AC119" i="7"/>
  <c r="AE119" i="7" s="1"/>
  <c r="AA120" i="7"/>
  <c r="V206" i="7"/>
  <c r="H123" i="7"/>
  <c r="S122" i="7"/>
  <c r="Z121" i="6"/>
  <c r="U122" i="6"/>
  <c r="X122" i="6" s="1"/>
  <c r="Y122" i="6" s="1"/>
  <c r="R123" i="6"/>
  <c r="L125" i="6" a="1"/>
  <c r="L125" i="6" s="1"/>
  <c r="T124" i="6"/>
  <c r="V206" i="6"/>
  <c r="H123" i="6"/>
  <c r="S122" i="6"/>
  <c r="W205" i="6"/>
  <c r="AD119" i="6"/>
  <c r="AB119" i="6"/>
  <c r="AC119" i="6"/>
  <c r="AE119" i="6" s="1"/>
  <c r="AA120" i="6"/>
  <c r="AF118" i="6"/>
  <c r="AG139" i="6" s="1"/>
  <c r="Z121" i="5"/>
  <c r="U122" i="5"/>
  <c r="X122" i="5" s="1"/>
  <c r="Y122" i="5" s="1"/>
  <c r="R123" i="5"/>
  <c r="W205" i="5"/>
  <c r="AD119" i="5"/>
  <c r="AB119" i="5"/>
  <c r="T124" i="5"/>
  <c r="L125" i="5" a="1"/>
  <c r="L125" i="5" s="1"/>
  <c r="AA120" i="5"/>
  <c r="AC119" i="5"/>
  <c r="AE119" i="5" s="1"/>
  <c r="AF118" i="5"/>
  <c r="AG139" i="5" s="1"/>
  <c r="V206" i="5"/>
  <c r="H123" i="5"/>
  <c r="S122" i="5"/>
  <c r="AF118" i="4"/>
  <c r="AG139" i="4" s="1"/>
  <c r="Z121" i="4"/>
  <c r="R123" i="4"/>
  <c r="U122" i="4"/>
  <c r="X122" i="4" s="1"/>
  <c r="Y122" i="4" s="1"/>
  <c r="V206" i="4"/>
  <c r="S122" i="4"/>
  <c r="H123" i="4"/>
  <c r="T124" i="4"/>
  <c r="L125" i="4" a="1"/>
  <c r="L125" i="4" s="1"/>
  <c r="AA120" i="4"/>
  <c r="AC119" i="4"/>
  <c r="AE119" i="4" s="1"/>
  <c r="W205" i="4"/>
  <c r="AD119" i="4"/>
  <c r="AB119" i="4"/>
  <c r="Z121" i="1"/>
  <c r="AB119" i="1"/>
  <c r="AD119" i="1"/>
  <c r="W205" i="1"/>
  <c r="R123" i="1"/>
  <c r="U122" i="1"/>
  <c r="X122" i="1" s="1"/>
  <c r="Y122" i="1" s="1"/>
  <c r="AF118" i="1"/>
  <c r="AG139" i="1" s="1"/>
  <c r="AC119" i="1"/>
  <c r="AE119" i="1" s="1"/>
  <c r="AA120" i="1"/>
  <c r="L125" i="1" a="1"/>
  <c r="L125" i="1" s="1"/>
  <c r="T124" i="1"/>
  <c r="V206" i="1"/>
  <c r="H123" i="1"/>
  <c r="S122" i="1"/>
  <c r="Z122" i="11" l="1"/>
  <c r="V207" i="11"/>
  <c r="S123" i="11"/>
  <c r="H124" i="11"/>
  <c r="T125" i="11"/>
  <c r="L126" i="11" a="1"/>
  <c r="L126" i="11" s="1"/>
  <c r="R124" i="11"/>
  <c r="U123" i="11"/>
  <c r="X123" i="11" s="1"/>
  <c r="Y123" i="11" s="1"/>
  <c r="W206" i="11"/>
  <c r="AF119" i="11"/>
  <c r="AG140" i="11" s="1"/>
  <c r="AC120" i="11"/>
  <c r="AE120" i="11" s="1"/>
  <c r="AA121" i="11"/>
  <c r="AB120" i="11"/>
  <c r="AD120" i="11"/>
  <c r="Z122" i="10"/>
  <c r="AF119" i="10"/>
  <c r="AG140" i="10" s="1"/>
  <c r="U123" i="10"/>
  <c r="X123" i="10" s="1"/>
  <c r="Y123" i="10" s="1"/>
  <c r="R124" i="10"/>
  <c r="L125" i="10" a="1"/>
  <c r="L125" i="10" s="1"/>
  <c r="T124" i="10"/>
  <c r="AB120" i="10"/>
  <c r="AD120" i="10"/>
  <c r="V207" i="10"/>
  <c r="H124" i="10"/>
  <c r="S123" i="10"/>
  <c r="AC120" i="10"/>
  <c r="AE120" i="10" s="1"/>
  <c r="AA121" i="10"/>
  <c r="W206" i="10"/>
  <c r="Z122" i="9"/>
  <c r="AD120" i="9"/>
  <c r="AB120" i="9"/>
  <c r="L125" i="9" a="1"/>
  <c r="L125" i="9" s="1"/>
  <c r="T124" i="9"/>
  <c r="W206" i="9"/>
  <c r="AF119" i="9"/>
  <c r="AG140" i="9" s="1"/>
  <c r="U123" i="9"/>
  <c r="X123" i="9" s="1"/>
  <c r="Y123" i="9" s="1"/>
  <c r="R124" i="9"/>
  <c r="AC120" i="9"/>
  <c r="AE120" i="9" s="1"/>
  <c r="AA121" i="9"/>
  <c r="V207" i="9"/>
  <c r="H124" i="9"/>
  <c r="S123" i="9"/>
  <c r="Z122" i="8"/>
  <c r="T125" i="8"/>
  <c r="L126" i="8" a="1"/>
  <c r="L126" i="8" s="1"/>
  <c r="W206" i="8"/>
  <c r="R124" i="8"/>
  <c r="U123" i="8"/>
  <c r="X123" i="8" s="1"/>
  <c r="Y123" i="8" s="1"/>
  <c r="AF119" i="8"/>
  <c r="AG140" i="8" s="1"/>
  <c r="AA121" i="8"/>
  <c r="AC120" i="8"/>
  <c r="AE120" i="8" s="1"/>
  <c r="V207" i="8"/>
  <c r="H124" i="8"/>
  <c r="S123" i="8"/>
  <c r="AB120" i="8"/>
  <c r="AD120" i="8"/>
  <c r="Z122" i="7"/>
  <c r="V207" i="7"/>
  <c r="S123" i="7"/>
  <c r="H124" i="7"/>
  <c r="R124" i="7"/>
  <c r="U123" i="7"/>
  <c r="X123" i="7" s="1"/>
  <c r="Y123" i="7" s="1"/>
  <c r="AD120" i="7"/>
  <c r="AB120" i="7"/>
  <c r="AF119" i="7"/>
  <c r="AG140" i="7" s="1"/>
  <c r="L125" i="7" a="1"/>
  <c r="L125" i="7" s="1"/>
  <c r="T124" i="7"/>
  <c r="AC120" i="7"/>
  <c r="AE120" i="7" s="1"/>
  <c r="AA121" i="7"/>
  <c r="W206" i="7"/>
  <c r="Z122" i="6"/>
  <c r="AD120" i="6"/>
  <c r="AB120" i="6"/>
  <c r="AF119" i="6"/>
  <c r="AG140" i="6" s="1"/>
  <c r="V207" i="6"/>
  <c r="H124" i="6"/>
  <c r="S123" i="6"/>
  <c r="U123" i="6"/>
  <c r="X123" i="6" s="1"/>
  <c r="Y123" i="6" s="1"/>
  <c r="R124" i="6"/>
  <c r="L126" i="6" a="1"/>
  <c r="L126" i="6" s="1"/>
  <c r="T125" i="6"/>
  <c r="AC120" i="6"/>
  <c r="AE120" i="6" s="1"/>
  <c r="AA121" i="6"/>
  <c r="W206" i="6"/>
  <c r="Z122" i="5"/>
  <c r="W206" i="5"/>
  <c r="AD120" i="5"/>
  <c r="AB120" i="5"/>
  <c r="L126" i="5" a="1"/>
  <c r="L126" i="5" s="1"/>
  <c r="T125" i="5"/>
  <c r="R124" i="5"/>
  <c r="U123" i="5"/>
  <c r="X123" i="5" s="1"/>
  <c r="Y123" i="5" s="1"/>
  <c r="AA121" i="5"/>
  <c r="AC120" i="5"/>
  <c r="AE120" i="5" s="1"/>
  <c r="AF119" i="5"/>
  <c r="AG140" i="5" s="1"/>
  <c r="H124" i="5"/>
  <c r="V207" i="5"/>
  <c r="S123" i="5"/>
  <c r="AF119" i="4"/>
  <c r="AG140" i="4" s="1"/>
  <c r="Z122" i="4"/>
  <c r="V207" i="4"/>
  <c r="S123" i="4"/>
  <c r="H124" i="4"/>
  <c r="L126" i="4" a="1"/>
  <c r="L126" i="4" s="1"/>
  <c r="T125" i="4"/>
  <c r="W206" i="4"/>
  <c r="AC120" i="4"/>
  <c r="AE120" i="4" s="1"/>
  <c r="AA121" i="4"/>
  <c r="AB120" i="4"/>
  <c r="AD120" i="4"/>
  <c r="R124" i="4"/>
  <c r="U123" i="4"/>
  <c r="X123" i="4" s="1"/>
  <c r="Y123" i="4" s="1"/>
  <c r="Z122" i="1"/>
  <c r="W206" i="1"/>
  <c r="AD120" i="1"/>
  <c r="AB120" i="1"/>
  <c r="AF119" i="1"/>
  <c r="R124" i="1"/>
  <c r="U123" i="1"/>
  <c r="X123" i="1" s="1"/>
  <c r="Y123" i="1" s="1"/>
  <c r="L126" i="1" a="1"/>
  <c r="L126" i="1" s="1"/>
  <c r="T125" i="1"/>
  <c r="AC120" i="1"/>
  <c r="AE120" i="1" s="1"/>
  <c r="AA121" i="1"/>
  <c r="AG140" i="1"/>
  <c r="V207" i="1"/>
  <c r="H124" i="1"/>
  <c r="S123" i="1"/>
  <c r="Z123" i="11" l="1"/>
  <c r="AD121" i="11"/>
  <c r="AB121" i="11"/>
  <c r="V208" i="11"/>
  <c r="S124" i="11"/>
  <c r="H125" i="11"/>
  <c r="AF120" i="11"/>
  <c r="U124" i="11"/>
  <c r="X124" i="11" s="1"/>
  <c r="Y124" i="11" s="1"/>
  <c r="R125" i="11"/>
  <c r="W207" i="11"/>
  <c r="AG141" i="11"/>
  <c r="AC121" i="11"/>
  <c r="AE121" i="11" s="1"/>
  <c r="AA122" i="11"/>
  <c r="L127" i="11" a="1"/>
  <c r="L127" i="11" s="1"/>
  <c r="T126" i="11"/>
  <c r="Z123" i="10"/>
  <c r="AD121" i="10"/>
  <c r="AB121" i="10"/>
  <c r="W207" i="10"/>
  <c r="V208" i="10"/>
  <c r="H125" i="10"/>
  <c r="S124" i="10"/>
  <c r="L126" i="10" a="1"/>
  <c r="L126" i="10" s="1"/>
  <c r="T125" i="10"/>
  <c r="AC121" i="10"/>
  <c r="AE121" i="10" s="1"/>
  <c r="AA122" i="10"/>
  <c r="AF120" i="10"/>
  <c r="AG141" i="10" s="1"/>
  <c r="U124" i="10"/>
  <c r="X124" i="10" s="1"/>
  <c r="Y124" i="10" s="1"/>
  <c r="R125" i="10"/>
  <c r="Z123" i="9"/>
  <c r="AD121" i="9"/>
  <c r="AB121" i="9"/>
  <c r="L126" i="9" a="1"/>
  <c r="L126" i="9" s="1"/>
  <c r="T125" i="9"/>
  <c r="AF120" i="9"/>
  <c r="AG141" i="9" s="1"/>
  <c r="AC121" i="9"/>
  <c r="AE121" i="9" s="1"/>
  <c r="AA122" i="9"/>
  <c r="W207" i="9"/>
  <c r="U124" i="9"/>
  <c r="X124" i="9" s="1"/>
  <c r="Y124" i="9" s="1"/>
  <c r="R125" i="9"/>
  <c r="V208" i="9"/>
  <c r="H125" i="9"/>
  <c r="S124" i="9"/>
  <c r="Z123" i="8"/>
  <c r="AB121" i="8"/>
  <c r="AD121" i="8"/>
  <c r="V208" i="8"/>
  <c r="S124" i="8"/>
  <c r="H125" i="8"/>
  <c r="W207" i="8"/>
  <c r="T126" i="8"/>
  <c r="L127" i="8" a="1"/>
  <c r="L127" i="8" s="1"/>
  <c r="AF120" i="8"/>
  <c r="AG141" i="8" s="1"/>
  <c r="AC121" i="8"/>
  <c r="AE121" i="8" s="1"/>
  <c r="AA122" i="8"/>
  <c r="R125" i="8"/>
  <c r="U124" i="8"/>
  <c r="X124" i="8" s="1"/>
  <c r="Y124" i="8" s="1"/>
  <c r="Z123" i="7"/>
  <c r="AF120" i="7"/>
  <c r="AG141" i="7" s="1"/>
  <c r="L126" i="7" a="1"/>
  <c r="L126" i="7" s="1"/>
  <c r="T125" i="7"/>
  <c r="V208" i="7"/>
  <c r="S124" i="7"/>
  <c r="H125" i="7"/>
  <c r="AD121" i="7"/>
  <c r="AB121" i="7"/>
  <c r="W207" i="7"/>
  <c r="AA122" i="7"/>
  <c r="AC121" i="7"/>
  <c r="AE121" i="7" s="1"/>
  <c r="R125" i="7"/>
  <c r="U124" i="7"/>
  <c r="X124" i="7" s="1"/>
  <c r="Y124" i="7" s="1"/>
  <c r="Z123" i="6"/>
  <c r="T126" i="6"/>
  <c r="L127" i="6" a="1"/>
  <c r="L127" i="6" s="1"/>
  <c r="R125" i="6"/>
  <c r="U124" i="6"/>
  <c r="X124" i="6" s="1"/>
  <c r="Y124" i="6" s="1"/>
  <c r="W207" i="6"/>
  <c r="V208" i="6"/>
  <c r="H125" i="6"/>
  <c r="S124" i="6"/>
  <c r="AF120" i="6"/>
  <c r="AG141" i="6" s="1"/>
  <c r="AA122" i="6"/>
  <c r="AC121" i="6"/>
  <c r="AE121" i="6" s="1"/>
  <c r="AD121" i="6"/>
  <c r="AB121" i="6"/>
  <c r="Z123" i="5"/>
  <c r="V208" i="5"/>
  <c r="S124" i="5"/>
  <c r="H125" i="5"/>
  <c r="AF120" i="5"/>
  <c r="AG141" i="5" s="1"/>
  <c r="AB121" i="5"/>
  <c r="AD121" i="5"/>
  <c r="U124" i="5"/>
  <c r="X124" i="5" s="1"/>
  <c r="Y124" i="5" s="1"/>
  <c r="R125" i="5"/>
  <c r="AA122" i="5"/>
  <c r="AC121" i="5"/>
  <c r="AE121" i="5" s="1"/>
  <c r="L127" i="5" a="1"/>
  <c r="L127" i="5" s="1"/>
  <c r="T126" i="5"/>
  <c r="W207" i="5"/>
  <c r="AF120" i="4"/>
  <c r="AG141" i="4" s="1"/>
  <c r="Z123" i="4"/>
  <c r="U124" i="4"/>
  <c r="X124" i="4" s="1"/>
  <c r="Y124" i="4" s="1"/>
  <c r="R125" i="4"/>
  <c r="L127" i="4" a="1"/>
  <c r="L127" i="4" s="1"/>
  <c r="T126" i="4"/>
  <c r="W207" i="4"/>
  <c r="AD121" i="4"/>
  <c r="AB121" i="4"/>
  <c r="V208" i="4"/>
  <c r="H125" i="4"/>
  <c r="S124" i="4"/>
  <c r="AC121" i="4"/>
  <c r="AE121" i="4" s="1"/>
  <c r="AA122" i="4"/>
  <c r="Z123" i="1"/>
  <c r="AF120" i="1"/>
  <c r="W207" i="1"/>
  <c r="R125" i="1"/>
  <c r="U124" i="1"/>
  <c r="X124" i="1" s="1"/>
  <c r="Y124" i="1" s="1"/>
  <c r="AD121" i="1"/>
  <c r="AB121" i="1"/>
  <c r="AA122" i="1"/>
  <c r="AC121" i="1"/>
  <c r="AE121" i="1" s="1"/>
  <c r="T126" i="1"/>
  <c r="L127" i="1" a="1"/>
  <c r="L127" i="1" s="1"/>
  <c r="AG141" i="1"/>
  <c r="V208" i="1"/>
  <c r="H125" i="1"/>
  <c r="S124" i="1"/>
  <c r="Z124" i="11" l="1"/>
  <c r="U125" i="11"/>
  <c r="X125" i="11" s="1"/>
  <c r="Y125" i="11" s="1"/>
  <c r="R126" i="11"/>
  <c r="AD122" i="11"/>
  <c r="AB122" i="11"/>
  <c r="W208" i="11"/>
  <c r="V209" i="11"/>
  <c r="H126" i="11"/>
  <c r="S125" i="11"/>
  <c r="AF121" i="11"/>
  <c r="AG142" i="11" s="1"/>
  <c r="AA123" i="11"/>
  <c r="AC122" i="11"/>
  <c r="AE122" i="11" s="1"/>
  <c r="L128" i="11" a="1"/>
  <c r="L128" i="11" s="1"/>
  <c r="T127" i="11"/>
  <c r="Z124" i="10"/>
  <c r="AB122" i="10"/>
  <c r="AD122" i="10"/>
  <c r="L127" i="10" a="1"/>
  <c r="L127" i="10" s="1"/>
  <c r="T126" i="10"/>
  <c r="V209" i="10"/>
  <c r="H126" i="10"/>
  <c r="S125" i="10"/>
  <c r="AF121" i="10"/>
  <c r="AG142" i="10" s="1"/>
  <c r="W208" i="10"/>
  <c r="U125" i="10"/>
  <c r="X125" i="10" s="1"/>
  <c r="Y125" i="10" s="1"/>
  <c r="R126" i="10"/>
  <c r="AC122" i="10"/>
  <c r="AE122" i="10" s="1"/>
  <c r="AA123" i="10"/>
  <c r="Z124" i="9"/>
  <c r="W208" i="9"/>
  <c r="AF121" i="9"/>
  <c r="AG142" i="9" s="1"/>
  <c r="U125" i="9"/>
  <c r="X125" i="9" s="1"/>
  <c r="Y125" i="9" s="1"/>
  <c r="R126" i="9"/>
  <c r="L127" i="9" a="1"/>
  <c r="L127" i="9" s="1"/>
  <c r="T126" i="9"/>
  <c r="AD122" i="9"/>
  <c r="AB122" i="9"/>
  <c r="AC122" i="9"/>
  <c r="AE122" i="9" s="1"/>
  <c r="AA123" i="9"/>
  <c r="V209" i="9"/>
  <c r="H126" i="9"/>
  <c r="S125" i="9"/>
  <c r="AF121" i="8"/>
  <c r="AG142" i="8" s="1"/>
  <c r="V209" i="8"/>
  <c r="S125" i="8"/>
  <c r="H126" i="8"/>
  <c r="U125" i="8"/>
  <c r="X125" i="8" s="1"/>
  <c r="Y125" i="8" s="1"/>
  <c r="R126" i="8"/>
  <c r="AD122" i="8"/>
  <c r="AB122" i="8"/>
  <c r="L128" i="8" a="1"/>
  <c r="L128" i="8" s="1"/>
  <c r="T127" i="8"/>
  <c r="W208" i="8"/>
  <c r="AC122" i="8"/>
  <c r="AE122" i="8" s="1"/>
  <c r="AA123" i="8"/>
  <c r="Z124" i="8"/>
  <c r="Z124" i="7"/>
  <c r="AF121" i="7"/>
  <c r="AG142" i="7" s="1"/>
  <c r="T126" i="7"/>
  <c r="L127" i="7" a="1"/>
  <c r="L127" i="7" s="1"/>
  <c r="AB122" i="7"/>
  <c r="AD122" i="7"/>
  <c r="V209" i="7"/>
  <c r="S125" i="7"/>
  <c r="H126" i="7"/>
  <c r="AA123" i="7"/>
  <c r="AC122" i="7"/>
  <c r="AE122" i="7" s="1"/>
  <c r="W208" i="7"/>
  <c r="R126" i="7"/>
  <c r="U125" i="7"/>
  <c r="X125" i="7" s="1"/>
  <c r="Y125" i="7" s="1"/>
  <c r="Z124" i="6"/>
  <c r="AB122" i="6"/>
  <c r="AD122" i="6"/>
  <c r="AF121" i="6"/>
  <c r="AG142" i="6" s="1"/>
  <c r="V209" i="6"/>
  <c r="H126" i="6"/>
  <c r="S125" i="6"/>
  <c r="R126" i="6"/>
  <c r="U125" i="6"/>
  <c r="X125" i="6" s="1"/>
  <c r="Y125" i="6" s="1"/>
  <c r="T127" i="6"/>
  <c r="L128" i="6" a="1"/>
  <c r="L128" i="6" s="1"/>
  <c r="W208" i="6"/>
  <c r="AA123" i="6"/>
  <c r="AC122" i="6"/>
  <c r="AE122" i="6" s="1"/>
  <c r="Z124" i="5"/>
  <c r="AF121" i="5"/>
  <c r="AD122" i="5"/>
  <c r="AB122" i="5"/>
  <c r="AG142" i="5"/>
  <c r="T127" i="5"/>
  <c r="L128" i="5" a="1"/>
  <c r="L128" i="5" s="1"/>
  <c r="V209" i="5"/>
  <c r="H126" i="5"/>
  <c r="S125" i="5"/>
  <c r="AA123" i="5"/>
  <c r="AC122" i="5"/>
  <c r="AE122" i="5" s="1"/>
  <c r="R126" i="5"/>
  <c r="U125" i="5"/>
  <c r="X125" i="5" s="1"/>
  <c r="Y125" i="5" s="1"/>
  <c r="W208" i="5"/>
  <c r="AF121" i="4"/>
  <c r="AG142" i="4" s="1"/>
  <c r="Z124" i="4"/>
  <c r="V209" i="4"/>
  <c r="H126" i="4"/>
  <c r="S125" i="4"/>
  <c r="W208" i="4"/>
  <c r="T127" i="4"/>
  <c r="L128" i="4" a="1"/>
  <c r="L128" i="4" s="1"/>
  <c r="U125" i="4"/>
  <c r="X125" i="4" s="1"/>
  <c r="Y125" i="4" s="1"/>
  <c r="R126" i="4"/>
  <c r="AC122" i="4"/>
  <c r="AE122" i="4" s="1"/>
  <c r="AA123" i="4"/>
  <c r="AD122" i="4"/>
  <c r="AB122" i="4"/>
  <c r="Z124" i="1"/>
  <c r="W208" i="1"/>
  <c r="T127" i="1"/>
  <c r="L128" i="1" a="1"/>
  <c r="L128" i="1" s="1"/>
  <c r="AF121" i="1"/>
  <c r="AG142" i="1" s="1"/>
  <c r="AC122" i="1"/>
  <c r="AE122" i="1" s="1"/>
  <c r="AA123" i="1"/>
  <c r="AB122" i="1"/>
  <c r="AD122" i="1"/>
  <c r="R126" i="1"/>
  <c r="U125" i="1"/>
  <c r="X125" i="1" s="1"/>
  <c r="Y125" i="1" s="1"/>
  <c r="V209" i="1"/>
  <c r="H126" i="1"/>
  <c r="S125" i="1"/>
  <c r="Z125" i="11" l="1"/>
  <c r="AD123" i="11"/>
  <c r="AB123" i="11"/>
  <c r="AF122" i="11"/>
  <c r="AG143" i="11" s="1"/>
  <c r="V210" i="11"/>
  <c r="H127" i="11"/>
  <c r="S126" i="11"/>
  <c r="W209" i="11"/>
  <c r="R127" i="11"/>
  <c r="U126" i="11"/>
  <c r="X126" i="11" s="1"/>
  <c r="Y126" i="11" s="1"/>
  <c r="AC123" i="11"/>
  <c r="AE123" i="11" s="1"/>
  <c r="AA124" i="11"/>
  <c r="L129" i="11" a="1"/>
  <c r="L129" i="11" s="1"/>
  <c r="T128" i="11"/>
  <c r="Z125" i="10"/>
  <c r="W209" i="10"/>
  <c r="U126" i="10"/>
  <c r="X126" i="10" s="1"/>
  <c r="Y126" i="10" s="1"/>
  <c r="R127" i="10"/>
  <c r="L128" i="10" a="1"/>
  <c r="L128" i="10" s="1"/>
  <c r="T127" i="10"/>
  <c r="H127" i="10"/>
  <c r="V210" i="10"/>
  <c r="S126" i="10"/>
  <c r="AD123" i="10"/>
  <c r="AB123" i="10"/>
  <c r="AA124" i="10"/>
  <c r="AC123" i="10"/>
  <c r="AE123" i="10" s="1"/>
  <c r="AF122" i="10"/>
  <c r="AG143" i="10" s="1"/>
  <c r="Z125" i="9"/>
  <c r="AF122" i="9"/>
  <c r="AG143" i="9" s="1"/>
  <c r="L128" i="9" a="1"/>
  <c r="L128" i="9" s="1"/>
  <c r="T127" i="9"/>
  <c r="U126" i="9"/>
  <c r="X126" i="9" s="1"/>
  <c r="Y126" i="9" s="1"/>
  <c r="R127" i="9"/>
  <c r="W209" i="9"/>
  <c r="AC123" i="9"/>
  <c r="AE123" i="9" s="1"/>
  <c r="AA124" i="9"/>
  <c r="AD123" i="9"/>
  <c r="AB123" i="9"/>
  <c r="V210" i="9"/>
  <c r="H127" i="9"/>
  <c r="S126" i="9"/>
  <c r="AD123" i="8"/>
  <c r="AB123" i="8"/>
  <c r="U126" i="8"/>
  <c r="X126" i="8" s="1"/>
  <c r="Y126" i="8" s="1"/>
  <c r="R127" i="8"/>
  <c r="L129" i="8" a="1"/>
  <c r="L129" i="8" s="1"/>
  <c r="T128" i="8"/>
  <c r="AF122" i="8"/>
  <c r="AG143" i="8" s="1"/>
  <c r="V210" i="8"/>
  <c r="H127" i="8"/>
  <c r="S126" i="8"/>
  <c r="W209" i="8"/>
  <c r="AC123" i="8"/>
  <c r="AE123" i="8" s="1"/>
  <c r="AA124" i="8"/>
  <c r="Z125" i="8"/>
  <c r="Z125" i="7"/>
  <c r="AF122" i="7"/>
  <c r="V210" i="7"/>
  <c r="S126" i="7"/>
  <c r="H127" i="7"/>
  <c r="AG143" i="7"/>
  <c r="AD123" i="7"/>
  <c r="AB123" i="7"/>
  <c r="W209" i="7"/>
  <c r="AA124" i="7"/>
  <c r="AC123" i="7"/>
  <c r="AE123" i="7" s="1"/>
  <c r="T127" i="7"/>
  <c r="L128" i="7" a="1"/>
  <c r="L128" i="7" s="1"/>
  <c r="U126" i="7"/>
  <c r="X126" i="7" s="1"/>
  <c r="Y126" i="7" s="1"/>
  <c r="R127" i="7"/>
  <c r="Z125" i="6"/>
  <c r="L129" i="6" a="1"/>
  <c r="L129" i="6" s="1"/>
  <c r="T128" i="6"/>
  <c r="W209" i="6"/>
  <c r="R127" i="6"/>
  <c r="U126" i="6"/>
  <c r="X126" i="6" s="1"/>
  <c r="Y126" i="6" s="1"/>
  <c r="AC123" i="6"/>
  <c r="AE123" i="6" s="1"/>
  <c r="AA124" i="6"/>
  <c r="AD123" i="6"/>
  <c r="AB123" i="6"/>
  <c r="V210" i="6"/>
  <c r="S126" i="6"/>
  <c r="H127" i="6"/>
  <c r="AF122" i="6"/>
  <c r="AG143" i="6" s="1"/>
  <c r="Z125" i="5"/>
  <c r="AF122" i="5"/>
  <c r="AG143" i="5" s="1"/>
  <c r="R127" i="5"/>
  <c r="U126" i="5"/>
  <c r="X126" i="5" s="1"/>
  <c r="Y126" i="5" s="1"/>
  <c r="AD123" i="5"/>
  <c r="AB123" i="5"/>
  <c r="W209" i="5"/>
  <c r="V210" i="5"/>
  <c r="S126" i="5"/>
  <c r="H127" i="5"/>
  <c r="T128" i="5"/>
  <c r="L129" i="5" a="1"/>
  <c r="L129" i="5" s="1"/>
  <c r="AA124" i="5"/>
  <c r="AC123" i="5"/>
  <c r="AE123" i="5" s="1"/>
  <c r="AF122" i="4"/>
  <c r="AG143" i="4" s="1"/>
  <c r="Z125" i="4"/>
  <c r="R127" i="4"/>
  <c r="U126" i="4"/>
  <c r="X126" i="4" s="1"/>
  <c r="Y126" i="4" s="1"/>
  <c r="V210" i="4"/>
  <c r="H127" i="4"/>
  <c r="S126" i="4"/>
  <c r="AC123" i="4"/>
  <c r="AE123" i="4" s="1"/>
  <c r="AA124" i="4"/>
  <c r="T128" i="4"/>
  <c r="L129" i="4" a="1"/>
  <c r="L129" i="4" s="1"/>
  <c r="W209" i="4"/>
  <c r="AD123" i="4"/>
  <c r="AB123" i="4"/>
  <c r="Z125" i="1"/>
  <c r="R127" i="1"/>
  <c r="U126" i="1"/>
  <c r="X126" i="1" s="1"/>
  <c r="Y126" i="1" s="1"/>
  <c r="AD123" i="1"/>
  <c r="AB123" i="1"/>
  <c r="AF122" i="1"/>
  <c r="W209" i="1"/>
  <c r="AG143" i="1"/>
  <c r="AC123" i="1"/>
  <c r="AE123" i="1" s="1"/>
  <c r="AA124" i="1"/>
  <c r="T128" i="1"/>
  <c r="L129" i="1" a="1"/>
  <c r="L129" i="1" s="1"/>
  <c r="V210" i="1"/>
  <c r="S126" i="1"/>
  <c r="H127" i="1"/>
  <c r="Z126" i="11" l="1"/>
  <c r="AD124" i="11"/>
  <c r="AB124" i="11"/>
  <c r="W210" i="11"/>
  <c r="R128" i="11"/>
  <c r="U127" i="11"/>
  <c r="X127" i="11" s="1"/>
  <c r="Y127" i="11" s="1"/>
  <c r="AF123" i="11"/>
  <c r="AG144" i="11" s="1"/>
  <c r="V211" i="11"/>
  <c r="H128" i="11"/>
  <c r="S127" i="11"/>
  <c r="AA125" i="11"/>
  <c r="AC124" i="11"/>
  <c r="AE124" i="11" s="1"/>
  <c r="L130" i="11" a="1"/>
  <c r="L130" i="11" s="1"/>
  <c r="T129" i="11"/>
  <c r="Z126" i="10"/>
  <c r="AD124" i="10"/>
  <c r="AB124" i="10"/>
  <c r="W210" i="10"/>
  <c r="V211" i="10"/>
  <c r="H128" i="10"/>
  <c r="S127" i="10"/>
  <c r="R128" i="10"/>
  <c r="U127" i="10"/>
  <c r="X127" i="10" s="1"/>
  <c r="Y127" i="10" s="1"/>
  <c r="L129" i="10" a="1"/>
  <c r="L129" i="10" s="1"/>
  <c r="T128" i="10"/>
  <c r="AA125" i="10"/>
  <c r="AC124" i="10"/>
  <c r="AE124" i="10" s="1"/>
  <c r="AF123" i="10"/>
  <c r="AG144" i="10" s="1"/>
  <c r="Z126" i="9"/>
  <c r="AF123" i="9"/>
  <c r="AG144" i="9" s="1"/>
  <c r="R128" i="9"/>
  <c r="U127" i="9"/>
  <c r="X127" i="9" s="1"/>
  <c r="Y127" i="9" s="1"/>
  <c r="L129" i="9" a="1"/>
  <c r="L129" i="9" s="1"/>
  <c r="T128" i="9"/>
  <c r="AD124" i="9"/>
  <c r="AB124" i="9"/>
  <c r="W210" i="9"/>
  <c r="AA125" i="9"/>
  <c r="AC124" i="9"/>
  <c r="AE124" i="9" s="1"/>
  <c r="V211" i="9"/>
  <c r="H128" i="9"/>
  <c r="S127" i="9"/>
  <c r="Z126" i="8"/>
  <c r="AF123" i="8"/>
  <c r="AG144" i="8" s="1"/>
  <c r="T129" i="8"/>
  <c r="L130" i="8" a="1"/>
  <c r="L130" i="8" s="1"/>
  <c r="W210" i="8"/>
  <c r="U127" i="8"/>
  <c r="X127" i="8" s="1"/>
  <c r="Y127" i="8" s="1"/>
  <c r="R128" i="8"/>
  <c r="AD124" i="8"/>
  <c r="AB124" i="8"/>
  <c r="AC124" i="8"/>
  <c r="AE124" i="8" s="1"/>
  <c r="AA125" i="8"/>
  <c r="V211" i="8"/>
  <c r="H128" i="8"/>
  <c r="S127" i="8"/>
  <c r="Z126" i="7"/>
  <c r="L129" i="7" a="1"/>
  <c r="L129" i="7" s="1"/>
  <c r="T128" i="7"/>
  <c r="W210" i="7"/>
  <c r="AF123" i="7"/>
  <c r="AG144" i="7" s="1"/>
  <c r="V211" i="7"/>
  <c r="H128" i="7"/>
  <c r="S127" i="7"/>
  <c r="U127" i="7"/>
  <c r="X127" i="7" s="1"/>
  <c r="Y127" i="7" s="1"/>
  <c r="R128" i="7"/>
  <c r="AC124" i="7"/>
  <c r="AE124" i="7" s="1"/>
  <c r="AA125" i="7"/>
  <c r="AB124" i="7"/>
  <c r="AD124" i="7"/>
  <c r="Z126" i="6"/>
  <c r="W210" i="6"/>
  <c r="S127" i="6"/>
  <c r="V211" i="6"/>
  <c r="H128" i="6"/>
  <c r="AF123" i="6"/>
  <c r="AG144" i="6" s="1"/>
  <c r="L130" i="6" a="1"/>
  <c r="L130" i="6" s="1"/>
  <c r="T129" i="6"/>
  <c r="U127" i="6"/>
  <c r="X127" i="6" s="1"/>
  <c r="Y127" i="6" s="1"/>
  <c r="R128" i="6"/>
  <c r="AC124" i="6"/>
  <c r="AE124" i="6" s="1"/>
  <c r="AA125" i="6"/>
  <c r="AD124" i="6"/>
  <c r="AB124" i="6"/>
  <c r="Z126" i="5"/>
  <c r="AB124" i="5"/>
  <c r="AD124" i="5"/>
  <c r="V211" i="5"/>
  <c r="S127" i="5"/>
  <c r="H128" i="5"/>
  <c r="T129" i="5"/>
  <c r="L130" i="5" a="1"/>
  <c r="L130" i="5" s="1"/>
  <c r="W210" i="5"/>
  <c r="AC124" i="5"/>
  <c r="AE124" i="5" s="1"/>
  <c r="AA125" i="5"/>
  <c r="R128" i="5"/>
  <c r="U127" i="5"/>
  <c r="X127" i="5" s="1"/>
  <c r="Y127" i="5" s="1"/>
  <c r="AF123" i="5"/>
  <c r="AG144" i="5" s="1"/>
  <c r="AF123" i="4"/>
  <c r="AG144" i="4"/>
  <c r="Z126" i="4"/>
  <c r="V211" i="4"/>
  <c r="S127" i="4"/>
  <c r="H128" i="4"/>
  <c r="L130" i="4" a="1"/>
  <c r="L130" i="4" s="1"/>
  <c r="T129" i="4"/>
  <c r="W210" i="4"/>
  <c r="U127" i="4"/>
  <c r="X127" i="4" s="1"/>
  <c r="Y127" i="4" s="1"/>
  <c r="R128" i="4"/>
  <c r="AB124" i="4"/>
  <c r="AD124" i="4"/>
  <c r="AA125" i="4"/>
  <c r="AC124" i="4"/>
  <c r="AE124" i="4" s="1"/>
  <c r="Z126" i="1"/>
  <c r="AD124" i="1"/>
  <c r="AB124" i="1"/>
  <c r="T129" i="1"/>
  <c r="L130" i="1" a="1"/>
  <c r="L130" i="1" s="1"/>
  <c r="AF123" i="1"/>
  <c r="AG144" i="1" s="1"/>
  <c r="V211" i="1"/>
  <c r="S127" i="1"/>
  <c r="H128" i="1"/>
  <c r="AA125" i="1"/>
  <c r="AC124" i="1"/>
  <c r="AE124" i="1" s="1"/>
  <c r="W210" i="1"/>
  <c r="U127" i="1"/>
  <c r="X127" i="1" s="1"/>
  <c r="Y127" i="1" s="1"/>
  <c r="R128" i="1"/>
  <c r="Z127" i="11" l="1"/>
  <c r="W211" i="11"/>
  <c r="R129" i="11"/>
  <c r="U128" i="11"/>
  <c r="X128" i="11" s="1"/>
  <c r="Y128" i="11" s="1"/>
  <c r="AF124" i="11"/>
  <c r="V212" i="11"/>
  <c r="H129" i="11"/>
  <c r="S128" i="11"/>
  <c r="AG145" i="11"/>
  <c r="AD125" i="11"/>
  <c r="AB125" i="11"/>
  <c r="AC125" i="11"/>
  <c r="AE125" i="11" s="1"/>
  <c r="AA126" i="11"/>
  <c r="T130" i="11"/>
  <c r="L131" i="11" a="1"/>
  <c r="L131" i="11" s="1"/>
  <c r="Z127" i="10"/>
  <c r="AF124" i="10"/>
  <c r="T129" i="10"/>
  <c r="L130" i="10" a="1"/>
  <c r="L130" i="10" s="1"/>
  <c r="AB125" i="10"/>
  <c r="AD125" i="10"/>
  <c r="W211" i="10"/>
  <c r="AG145" i="10"/>
  <c r="R129" i="10"/>
  <c r="U128" i="10"/>
  <c r="X128" i="10" s="1"/>
  <c r="Y128" i="10" s="1"/>
  <c r="AC125" i="10"/>
  <c r="AE125" i="10" s="1"/>
  <c r="AA126" i="10"/>
  <c r="V212" i="10"/>
  <c r="S128" i="10"/>
  <c r="H129" i="10"/>
  <c r="Z127" i="9"/>
  <c r="W211" i="9"/>
  <c r="R129" i="9"/>
  <c r="U128" i="9"/>
  <c r="X128" i="9" s="1"/>
  <c r="Y128" i="9" s="1"/>
  <c r="T129" i="9"/>
  <c r="L130" i="9" a="1"/>
  <c r="L130" i="9" s="1"/>
  <c r="AF124" i="9"/>
  <c r="AB125" i="9"/>
  <c r="AD125" i="9"/>
  <c r="AA126" i="9"/>
  <c r="AC125" i="9"/>
  <c r="AE125" i="9" s="1"/>
  <c r="AG145" i="9"/>
  <c r="V212" i="9"/>
  <c r="H129" i="9"/>
  <c r="S128" i="9"/>
  <c r="Z127" i="8"/>
  <c r="AD125" i="8"/>
  <c r="AB125" i="8"/>
  <c r="W211" i="8"/>
  <c r="AF124" i="8"/>
  <c r="AG145" i="8" s="1"/>
  <c r="V212" i="8"/>
  <c r="H129" i="8"/>
  <c r="S128" i="8"/>
  <c r="T130" i="8"/>
  <c r="L131" i="8" a="1"/>
  <c r="L131" i="8" s="1"/>
  <c r="R129" i="8"/>
  <c r="U128" i="8"/>
  <c r="X128" i="8" s="1"/>
  <c r="Y128" i="8" s="1"/>
  <c r="AC125" i="8"/>
  <c r="AE125" i="8" s="1"/>
  <c r="AA126" i="8"/>
  <c r="Z127" i="7"/>
  <c r="AF124" i="7"/>
  <c r="AG145" i="7" s="1"/>
  <c r="AD125" i="7"/>
  <c r="AB125" i="7"/>
  <c r="U128" i="7"/>
  <c r="X128" i="7" s="1"/>
  <c r="Y128" i="7" s="1"/>
  <c r="R129" i="7"/>
  <c r="L130" i="7" a="1"/>
  <c r="L130" i="7" s="1"/>
  <c r="T129" i="7"/>
  <c r="V212" i="7"/>
  <c r="H129" i="7"/>
  <c r="S128" i="7"/>
  <c r="AC125" i="7"/>
  <c r="AE125" i="7" s="1"/>
  <c r="AA126" i="7"/>
  <c r="W211" i="7"/>
  <c r="Z127" i="6"/>
  <c r="U128" i="6"/>
  <c r="X128" i="6" s="1"/>
  <c r="Y128" i="6" s="1"/>
  <c r="R129" i="6"/>
  <c r="L131" i="6" a="1"/>
  <c r="L131" i="6" s="1"/>
  <c r="T130" i="6"/>
  <c r="V212" i="6"/>
  <c r="H129" i="6"/>
  <c r="S128" i="6"/>
  <c r="AF124" i="6"/>
  <c r="AG145" i="6" s="1"/>
  <c r="W211" i="6"/>
  <c r="AC125" i="6"/>
  <c r="AE125" i="6" s="1"/>
  <c r="AA126" i="6"/>
  <c r="AD125" i="6"/>
  <c r="AB125" i="6"/>
  <c r="Z127" i="5"/>
  <c r="AD125" i="5"/>
  <c r="AB125" i="5"/>
  <c r="AF124" i="5"/>
  <c r="AG145" i="5" s="1"/>
  <c r="U128" i="5"/>
  <c r="X128" i="5" s="1"/>
  <c r="Y128" i="5" s="1"/>
  <c r="R129" i="5"/>
  <c r="V212" i="5"/>
  <c r="S128" i="5"/>
  <c r="H129" i="5"/>
  <c r="W211" i="5"/>
  <c r="AC125" i="5"/>
  <c r="AE125" i="5" s="1"/>
  <c r="AA126" i="5"/>
  <c r="T130" i="5"/>
  <c r="L131" i="5" a="1"/>
  <c r="L131" i="5" s="1"/>
  <c r="AF124" i="4"/>
  <c r="AG145" i="4" s="1"/>
  <c r="Z127" i="4"/>
  <c r="T130" i="4"/>
  <c r="L131" i="4" a="1"/>
  <c r="L131" i="4" s="1"/>
  <c r="AD125" i="4"/>
  <c r="AB125" i="4"/>
  <c r="V212" i="4"/>
  <c r="S128" i="4"/>
  <c r="H129" i="4"/>
  <c r="U128" i="4"/>
  <c r="X128" i="4" s="1"/>
  <c r="Y128" i="4" s="1"/>
  <c r="R129" i="4"/>
  <c r="AA126" i="4"/>
  <c r="AC125" i="4"/>
  <c r="AE125" i="4" s="1"/>
  <c r="W211" i="4"/>
  <c r="Z127" i="1"/>
  <c r="AF124" i="1"/>
  <c r="AG145" i="1" s="1"/>
  <c r="AD125" i="1"/>
  <c r="AB125" i="1"/>
  <c r="V212" i="1"/>
  <c r="H129" i="1"/>
  <c r="S128" i="1"/>
  <c r="W211" i="1"/>
  <c r="U128" i="1"/>
  <c r="X128" i="1" s="1"/>
  <c r="Y128" i="1" s="1"/>
  <c r="R129" i="1"/>
  <c r="AC125" i="1"/>
  <c r="AE125" i="1" s="1"/>
  <c r="AA126" i="1"/>
  <c r="L131" i="1" a="1"/>
  <c r="L131" i="1" s="1"/>
  <c r="T130" i="1"/>
  <c r="Z128" i="11" l="1"/>
  <c r="AF125" i="11"/>
  <c r="AD126" i="11"/>
  <c r="AB126" i="11"/>
  <c r="R130" i="11"/>
  <c r="U129" i="11"/>
  <c r="X129" i="11" s="1"/>
  <c r="Y129" i="11" s="1"/>
  <c r="W212" i="11"/>
  <c r="L132" i="11" a="1"/>
  <c r="L132" i="11" s="1"/>
  <c r="T131" i="11"/>
  <c r="AA127" i="11"/>
  <c r="AC126" i="11"/>
  <c r="AE126" i="11" s="1"/>
  <c r="AG146" i="11"/>
  <c r="V213" i="11"/>
  <c r="H130" i="11"/>
  <c r="S129" i="11"/>
  <c r="Z128" i="10"/>
  <c r="W212" i="10"/>
  <c r="AD126" i="10"/>
  <c r="AB126" i="10"/>
  <c r="T130" i="10"/>
  <c r="L131" i="10" a="1"/>
  <c r="L131" i="10" s="1"/>
  <c r="AF125" i="10"/>
  <c r="U129" i="10"/>
  <c r="X129" i="10" s="1"/>
  <c r="Y129" i="10" s="1"/>
  <c r="R130" i="10"/>
  <c r="AG146" i="10"/>
  <c r="V213" i="10"/>
  <c r="S129" i="10"/>
  <c r="H130" i="10"/>
  <c r="AC126" i="10"/>
  <c r="AE126" i="10" s="1"/>
  <c r="AA127" i="10"/>
  <c r="Z128" i="9"/>
  <c r="AF125" i="9"/>
  <c r="AG146" i="9" s="1"/>
  <c r="W212" i="9"/>
  <c r="R130" i="9"/>
  <c r="U129" i="9"/>
  <c r="X129" i="9" s="1"/>
  <c r="Y129" i="9" s="1"/>
  <c r="AD126" i="9"/>
  <c r="AB126" i="9"/>
  <c r="T130" i="9"/>
  <c r="L131" i="9" a="1"/>
  <c r="L131" i="9" s="1"/>
  <c r="AC126" i="9"/>
  <c r="AE126" i="9" s="1"/>
  <c r="AA127" i="9"/>
  <c r="V213" i="9"/>
  <c r="S129" i="9"/>
  <c r="H130" i="9"/>
  <c r="Z128" i="8"/>
  <c r="AF125" i="8"/>
  <c r="AG146" i="8" s="1"/>
  <c r="T131" i="8"/>
  <c r="L132" i="8" a="1"/>
  <c r="L132" i="8" s="1"/>
  <c r="W212" i="8"/>
  <c r="AA127" i="8"/>
  <c r="AC126" i="8"/>
  <c r="AE126" i="8" s="1"/>
  <c r="U129" i="8"/>
  <c r="X129" i="8" s="1"/>
  <c r="Y129" i="8" s="1"/>
  <c r="R130" i="8"/>
  <c r="V213" i="8"/>
  <c r="H130" i="8"/>
  <c r="S129" i="8"/>
  <c r="AD126" i="8"/>
  <c r="AB126" i="8"/>
  <c r="Z128" i="7"/>
  <c r="AD126" i="7"/>
  <c r="AB126" i="7"/>
  <c r="V213" i="7"/>
  <c r="H130" i="7"/>
  <c r="S129" i="7"/>
  <c r="AF125" i="7"/>
  <c r="W212" i="7"/>
  <c r="L131" i="7" a="1"/>
  <c r="L131" i="7" s="1"/>
  <c r="T130" i="7"/>
  <c r="AG146" i="7"/>
  <c r="AC126" i="7"/>
  <c r="AE126" i="7" s="1"/>
  <c r="AA127" i="7"/>
  <c r="U129" i="7"/>
  <c r="X129" i="7" s="1"/>
  <c r="Y129" i="7" s="1"/>
  <c r="R130" i="7"/>
  <c r="Z128" i="6"/>
  <c r="AF125" i="6"/>
  <c r="AG146" i="6" s="1"/>
  <c r="AD126" i="6"/>
  <c r="AB126" i="6"/>
  <c r="U129" i="6"/>
  <c r="X129" i="6" s="1"/>
  <c r="Y129" i="6" s="1"/>
  <c r="R130" i="6"/>
  <c r="W212" i="6"/>
  <c r="T131" i="6"/>
  <c r="L132" i="6" a="1"/>
  <c r="L132" i="6" s="1"/>
  <c r="V213" i="6"/>
  <c r="H130" i="6"/>
  <c r="S129" i="6"/>
  <c r="AC126" i="6"/>
  <c r="AE126" i="6" s="1"/>
  <c r="AA127" i="6"/>
  <c r="Z128" i="5"/>
  <c r="AD126" i="5"/>
  <c r="AB126" i="5"/>
  <c r="AF125" i="5"/>
  <c r="AG146" i="5" s="1"/>
  <c r="U129" i="5"/>
  <c r="X129" i="5" s="1"/>
  <c r="Y129" i="5" s="1"/>
  <c r="R130" i="5"/>
  <c r="W212" i="5"/>
  <c r="V213" i="5"/>
  <c r="H130" i="5"/>
  <c r="S129" i="5"/>
  <c r="AC126" i="5"/>
  <c r="AE126" i="5" s="1"/>
  <c r="AA127" i="5"/>
  <c r="L132" i="5" a="1"/>
  <c r="L132" i="5" s="1"/>
  <c r="T131" i="5"/>
  <c r="AF125" i="4"/>
  <c r="AG146" i="4" s="1"/>
  <c r="Z128" i="4"/>
  <c r="U129" i="4"/>
  <c r="X129" i="4" s="1"/>
  <c r="Y129" i="4" s="1"/>
  <c r="R130" i="4"/>
  <c r="V213" i="4"/>
  <c r="H130" i="4"/>
  <c r="S129" i="4"/>
  <c r="W212" i="4"/>
  <c r="L132" i="4" a="1"/>
  <c r="L132" i="4" s="1"/>
  <c r="T131" i="4"/>
  <c r="AD126" i="4"/>
  <c r="AB126" i="4"/>
  <c r="AC126" i="4"/>
  <c r="AE126" i="4" s="1"/>
  <c r="AA127" i="4"/>
  <c r="Z128" i="1"/>
  <c r="L132" i="1" a="1"/>
  <c r="L132" i="1" s="1"/>
  <c r="T131" i="1"/>
  <c r="R130" i="1"/>
  <c r="U129" i="1"/>
  <c r="X129" i="1" s="1"/>
  <c r="Y129" i="1" s="1"/>
  <c r="AD126" i="1"/>
  <c r="AB126" i="1"/>
  <c r="AA127" i="1"/>
  <c r="AC126" i="1"/>
  <c r="AE126" i="1" s="1"/>
  <c r="AF125" i="1"/>
  <c r="AG146" i="1" s="1"/>
  <c r="V213" i="1"/>
  <c r="H130" i="1"/>
  <c r="S129" i="1"/>
  <c r="W212" i="1"/>
  <c r="Z129" i="11" l="1"/>
  <c r="W213" i="11"/>
  <c r="AD127" i="11"/>
  <c r="AB127" i="11"/>
  <c r="T132" i="11"/>
  <c r="L133" i="11" a="1"/>
  <c r="L133" i="11" s="1"/>
  <c r="AF126" i="11"/>
  <c r="AG147" i="11" s="1"/>
  <c r="R131" i="11"/>
  <c r="U130" i="11"/>
  <c r="X130" i="11" s="1"/>
  <c r="Y130" i="11" s="1"/>
  <c r="AA128" i="11"/>
  <c r="AC127" i="11"/>
  <c r="AE127" i="11" s="1"/>
  <c r="V214" i="11"/>
  <c r="S130" i="11"/>
  <c r="H131" i="11"/>
  <c r="Z129" i="10"/>
  <c r="V214" i="10"/>
  <c r="H131" i="10"/>
  <c r="S130" i="10"/>
  <c r="W213" i="10"/>
  <c r="T131" i="10"/>
  <c r="L132" i="10" a="1"/>
  <c r="L132" i="10" s="1"/>
  <c r="AD127" i="10"/>
  <c r="AB127" i="10"/>
  <c r="AC127" i="10"/>
  <c r="AE127" i="10" s="1"/>
  <c r="AA128" i="10"/>
  <c r="U130" i="10"/>
  <c r="X130" i="10" s="1"/>
  <c r="Y130" i="10" s="1"/>
  <c r="R131" i="10"/>
  <c r="AF126" i="10"/>
  <c r="AG147" i="10" s="1"/>
  <c r="Z129" i="9"/>
  <c r="AD127" i="9"/>
  <c r="AB127" i="9"/>
  <c r="T131" i="9"/>
  <c r="L132" i="9" a="1"/>
  <c r="L132" i="9" s="1"/>
  <c r="U130" i="9"/>
  <c r="X130" i="9" s="1"/>
  <c r="Y130" i="9" s="1"/>
  <c r="R131" i="9"/>
  <c r="AF126" i="9"/>
  <c r="AG147" i="9" s="1"/>
  <c r="W213" i="9"/>
  <c r="V214" i="9"/>
  <c r="S130" i="9"/>
  <c r="H131" i="9"/>
  <c r="AC127" i="9"/>
  <c r="AE127" i="9" s="1"/>
  <c r="AA128" i="9"/>
  <c r="Z129" i="8"/>
  <c r="V214" i="8"/>
  <c r="H131" i="8"/>
  <c r="S130" i="8"/>
  <c r="U130" i="8"/>
  <c r="X130" i="8" s="1"/>
  <c r="Y130" i="8" s="1"/>
  <c r="R131" i="8"/>
  <c r="W213" i="8"/>
  <c r="AB127" i="8"/>
  <c r="AD127" i="8"/>
  <c r="AF126" i="8"/>
  <c r="AG147" i="8" s="1"/>
  <c r="AA128" i="8"/>
  <c r="AC127" i="8"/>
  <c r="AE127" i="8" s="1"/>
  <c r="T132" i="8"/>
  <c r="L133" i="8" a="1"/>
  <c r="L133" i="8" s="1"/>
  <c r="Z129" i="7"/>
  <c r="AD127" i="7"/>
  <c r="AB127" i="7"/>
  <c r="V214" i="7"/>
  <c r="H131" i="7"/>
  <c r="S130" i="7"/>
  <c r="L132" i="7" a="1"/>
  <c r="L132" i="7" s="1"/>
  <c r="T131" i="7"/>
  <c r="W213" i="7"/>
  <c r="AF126" i="7"/>
  <c r="AG147" i="7" s="1"/>
  <c r="U130" i="7"/>
  <c r="X130" i="7" s="1"/>
  <c r="Y130" i="7" s="1"/>
  <c r="R131" i="7"/>
  <c r="AC127" i="7"/>
  <c r="AE127" i="7" s="1"/>
  <c r="AA128" i="7"/>
  <c r="Z129" i="6"/>
  <c r="W213" i="6"/>
  <c r="R131" i="6"/>
  <c r="U130" i="6"/>
  <c r="X130" i="6" s="1"/>
  <c r="Y130" i="6" s="1"/>
  <c r="L133" i="6" a="1"/>
  <c r="L133" i="6" s="1"/>
  <c r="T132" i="6"/>
  <c r="AD127" i="6"/>
  <c r="AB127" i="6"/>
  <c r="AC127" i="6"/>
  <c r="AE127" i="6" s="1"/>
  <c r="AA128" i="6"/>
  <c r="V214" i="6"/>
  <c r="H131" i="6"/>
  <c r="S130" i="6"/>
  <c r="AF126" i="6"/>
  <c r="AG147" i="6" s="1"/>
  <c r="Z129" i="5"/>
  <c r="AD127" i="5"/>
  <c r="AB127" i="5"/>
  <c r="W213" i="5"/>
  <c r="AF126" i="5"/>
  <c r="V214" i="5"/>
  <c r="H131" i="5"/>
  <c r="S130" i="5"/>
  <c r="U130" i="5"/>
  <c r="X130" i="5" s="1"/>
  <c r="Y130" i="5" s="1"/>
  <c r="R131" i="5"/>
  <c r="AG147" i="5"/>
  <c r="AC127" i="5"/>
  <c r="AE127" i="5" s="1"/>
  <c r="AA128" i="5"/>
  <c r="L133" i="5" a="1"/>
  <c r="L133" i="5" s="1"/>
  <c r="T132" i="5"/>
  <c r="AF126" i="4"/>
  <c r="AG147" i="4" s="1"/>
  <c r="Z129" i="4"/>
  <c r="W213" i="4"/>
  <c r="V214" i="4"/>
  <c r="H131" i="4"/>
  <c r="S130" i="4"/>
  <c r="U130" i="4"/>
  <c r="X130" i="4" s="1"/>
  <c r="Y130" i="4" s="1"/>
  <c r="R131" i="4"/>
  <c r="AA128" i="4"/>
  <c r="AC127" i="4"/>
  <c r="AE127" i="4" s="1"/>
  <c r="L133" i="4" a="1"/>
  <c r="L133" i="4" s="1"/>
  <c r="T132" i="4"/>
  <c r="AD127" i="4"/>
  <c r="AB127" i="4"/>
  <c r="Z129" i="1"/>
  <c r="AF126" i="1"/>
  <c r="AG147" i="1" s="1"/>
  <c r="V214" i="1"/>
  <c r="H131" i="1"/>
  <c r="S130" i="1"/>
  <c r="W213" i="1"/>
  <c r="AD127" i="1"/>
  <c r="AB127" i="1"/>
  <c r="R131" i="1"/>
  <c r="U130" i="1"/>
  <c r="X130" i="1" s="1"/>
  <c r="Y130" i="1" s="1"/>
  <c r="AA128" i="1"/>
  <c r="AC127" i="1"/>
  <c r="AE127" i="1" s="1"/>
  <c r="L133" i="1" a="1"/>
  <c r="L133" i="1" s="1"/>
  <c r="T132" i="1"/>
  <c r="Z130" i="11" l="1"/>
  <c r="AB128" i="11"/>
  <c r="AD128" i="11"/>
  <c r="W214" i="11"/>
  <c r="L134" i="11" a="1"/>
  <c r="L134" i="11" s="1"/>
  <c r="T133" i="11"/>
  <c r="AF127" i="11"/>
  <c r="AG148" i="11" s="1"/>
  <c r="R132" i="11"/>
  <c r="U131" i="11"/>
  <c r="X131" i="11" s="1"/>
  <c r="Y131" i="11" s="1"/>
  <c r="V215" i="11"/>
  <c r="S131" i="11"/>
  <c r="H132" i="11"/>
  <c r="AC128" i="11"/>
  <c r="AE128" i="11" s="1"/>
  <c r="AA129" i="11"/>
  <c r="Z130" i="10"/>
  <c r="U131" i="10"/>
  <c r="X131" i="10" s="1"/>
  <c r="Y131" i="10" s="1"/>
  <c r="R132" i="10"/>
  <c r="AD128" i="10"/>
  <c r="AB128" i="10"/>
  <c r="V215" i="10"/>
  <c r="H132" i="10"/>
  <c r="S131" i="10"/>
  <c r="L133" i="10" a="1"/>
  <c r="L133" i="10" s="1"/>
  <c r="T132" i="10"/>
  <c r="W214" i="10"/>
  <c r="AC128" i="10"/>
  <c r="AE128" i="10" s="1"/>
  <c r="AA129" i="10"/>
  <c r="AF127" i="10"/>
  <c r="AG148" i="10" s="1"/>
  <c r="Z130" i="9"/>
  <c r="V215" i="9"/>
  <c r="H132" i="9"/>
  <c r="S131" i="9"/>
  <c r="W214" i="9"/>
  <c r="L133" i="9" a="1"/>
  <c r="L133" i="9" s="1"/>
  <c r="T132" i="9"/>
  <c r="U131" i="9"/>
  <c r="X131" i="9" s="1"/>
  <c r="Y131" i="9" s="1"/>
  <c r="R132" i="9"/>
  <c r="AD128" i="9"/>
  <c r="AB128" i="9"/>
  <c r="AC128" i="9"/>
  <c r="AE128" i="9" s="1"/>
  <c r="AA129" i="9"/>
  <c r="AF127" i="9"/>
  <c r="AG148" i="9" s="1"/>
  <c r="Z130" i="8"/>
  <c r="AF127" i="8"/>
  <c r="AG148" i="8" s="1"/>
  <c r="V215" i="8"/>
  <c r="H132" i="8"/>
  <c r="S131" i="8"/>
  <c r="AB128" i="8"/>
  <c r="AD128" i="8"/>
  <c r="R132" i="8"/>
  <c r="U131" i="8"/>
  <c r="X131" i="8" s="1"/>
  <c r="Y131" i="8" s="1"/>
  <c r="W214" i="8"/>
  <c r="AC128" i="8"/>
  <c r="AE128" i="8" s="1"/>
  <c r="AA129" i="8"/>
  <c r="L134" i="8" a="1"/>
  <c r="L134" i="8" s="1"/>
  <c r="T133" i="8"/>
  <c r="Z130" i="7"/>
  <c r="V215" i="7"/>
  <c r="H132" i="7"/>
  <c r="S131" i="7"/>
  <c r="R132" i="7"/>
  <c r="U131" i="7"/>
  <c r="X131" i="7" s="1"/>
  <c r="Y131" i="7" s="1"/>
  <c r="W214" i="7"/>
  <c r="AD128" i="7"/>
  <c r="AB128" i="7"/>
  <c r="AA129" i="7"/>
  <c r="AC128" i="7"/>
  <c r="AE128" i="7" s="1"/>
  <c r="L133" i="7" a="1"/>
  <c r="L133" i="7" s="1"/>
  <c r="T132" i="7"/>
  <c r="AF127" i="7"/>
  <c r="AG148" i="7" s="1"/>
  <c r="Z130" i="6"/>
  <c r="W214" i="6"/>
  <c r="AF127" i="6"/>
  <c r="AG148" i="6" s="1"/>
  <c r="V215" i="6"/>
  <c r="S131" i="6"/>
  <c r="H132" i="6"/>
  <c r="L134" i="6" a="1"/>
  <c r="L134" i="6" s="1"/>
  <c r="T133" i="6"/>
  <c r="AA129" i="6"/>
  <c r="AC128" i="6"/>
  <c r="AE128" i="6" s="1"/>
  <c r="AD128" i="6"/>
  <c r="AB128" i="6"/>
  <c r="U131" i="6"/>
  <c r="X131" i="6" s="1"/>
  <c r="Y131" i="6" s="1"/>
  <c r="R132" i="6"/>
  <c r="Z130" i="5"/>
  <c r="AD128" i="5"/>
  <c r="AB128" i="5"/>
  <c r="W214" i="5"/>
  <c r="AF127" i="5"/>
  <c r="V215" i="5"/>
  <c r="H132" i="5"/>
  <c r="S131" i="5"/>
  <c r="AG148" i="5"/>
  <c r="U131" i="5"/>
  <c r="X131" i="5" s="1"/>
  <c r="Y131" i="5" s="1"/>
  <c r="R132" i="5"/>
  <c r="AA129" i="5"/>
  <c r="AC128" i="5"/>
  <c r="AE128" i="5" s="1"/>
  <c r="L134" i="5" a="1"/>
  <c r="L134" i="5" s="1"/>
  <c r="T133" i="5"/>
  <c r="AF127" i="4"/>
  <c r="AG148" i="4" s="1"/>
  <c r="Z130" i="4"/>
  <c r="R132" i="4"/>
  <c r="U131" i="4"/>
  <c r="X131" i="4" s="1"/>
  <c r="Y131" i="4" s="1"/>
  <c r="L134" i="4" a="1"/>
  <c r="L134" i="4" s="1"/>
  <c r="T133" i="4"/>
  <c r="V215" i="4"/>
  <c r="H132" i="4"/>
  <c r="S131" i="4"/>
  <c r="AD128" i="4"/>
  <c r="AB128" i="4"/>
  <c r="W214" i="4"/>
  <c r="AA129" i="4"/>
  <c r="AC128" i="4"/>
  <c r="AE128" i="4" s="1"/>
  <c r="Z130" i="1"/>
  <c r="AF127" i="1"/>
  <c r="AD128" i="1"/>
  <c r="AB128" i="1"/>
  <c r="AG148" i="1"/>
  <c r="W214" i="1"/>
  <c r="R132" i="1"/>
  <c r="U131" i="1"/>
  <c r="X131" i="1" s="1"/>
  <c r="Y131" i="1" s="1"/>
  <c r="V215" i="1"/>
  <c r="S131" i="1"/>
  <c r="H132" i="1"/>
  <c r="AC128" i="1"/>
  <c r="AE128" i="1" s="1"/>
  <c r="AA129" i="1"/>
  <c r="T133" i="1"/>
  <c r="L134" i="1" a="1"/>
  <c r="L134" i="1" s="1"/>
  <c r="Z131" i="11" l="1"/>
  <c r="W215" i="11"/>
  <c r="T134" i="11"/>
  <c r="L135" i="11" a="1"/>
  <c r="L135" i="11" s="1"/>
  <c r="U132" i="11"/>
  <c r="X132" i="11" s="1"/>
  <c r="Y132" i="11" s="1"/>
  <c r="R133" i="11"/>
  <c r="AD129" i="11"/>
  <c r="AB129" i="11"/>
  <c r="AC129" i="11"/>
  <c r="AE129" i="11" s="1"/>
  <c r="AA130" i="11"/>
  <c r="V216" i="11"/>
  <c r="S132" i="11"/>
  <c r="H133" i="11"/>
  <c r="AF128" i="11"/>
  <c r="AG149" i="11" s="1"/>
  <c r="Z131" i="10"/>
  <c r="AF128" i="10"/>
  <c r="AG149" i="10" s="1"/>
  <c r="AD129" i="10"/>
  <c r="AB129" i="10"/>
  <c r="L134" i="10" a="1"/>
  <c r="L134" i="10" s="1"/>
  <c r="T133" i="10"/>
  <c r="U132" i="10"/>
  <c r="X132" i="10" s="1"/>
  <c r="Y132" i="10" s="1"/>
  <c r="R133" i="10"/>
  <c r="V216" i="10"/>
  <c r="H133" i="10"/>
  <c r="S132" i="10"/>
  <c r="W215" i="10"/>
  <c r="AC129" i="10"/>
  <c r="AE129" i="10" s="1"/>
  <c r="AA130" i="10"/>
  <c r="Z131" i="9"/>
  <c r="AD129" i="9"/>
  <c r="AB129" i="9"/>
  <c r="U132" i="9"/>
  <c r="X132" i="9" s="1"/>
  <c r="Y132" i="9" s="1"/>
  <c r="R133" i="9"/>
  <c r="AF128" i="9"/>
  <c r="AG149" i="9" s="1"/>
  <c r="V216" i="9"/>
  <c r="H133" i="9"/>
  <c r="S132" i="9"/>
  <c r="W215" i="9"/>
  <c r="L134" i="9" a="1"/>
  <c r="L134" i="9" s="1"/>
  <c r="T133" i="9"/>
  <c r="AC129" i="9"/>
  <c r="AE129" i="9" s="1"/>
  <c r="AA130" i="9"/>
  <c r="Z131" i="8"/>
  <c r="AD129" i="8"/>
  <c r="AB129" i="8"/>
  <c r="AF128" i="8"/>
  <c r="AG149" i="8" s="1"/>
  <c r="U132" i="8"/>
  <c r="X132" i="8" s="1"/>
  <c r="Y132" i="8" s="1"/>
  <c r="R133" i="8"/>
  <c r="V216" i="8"/>
  <c r="S132" i="8"/>
  <c r="H133" i="8"/>
  <c r="W215" i="8"/>
  <c r="AC129" i="8"/>
  <c r="AE129" i="8" s="1"/>
  <c r="AA130" i="8"/>
  <c r="L135" i="8" a="1"/>
  <c r="L135" i="8" s="1"/>
  <c r="T134" i="8"/>
  <c r="Z131" i="7"/>
  <c r="AF128" i="7"/>
  <c r="AG149" i="7" s="1"/>
  <c r="T133" i="7"/>
  <c r="L134" i="7" a="1"/>
  <c r="L134" i="7" s="1"/>
  <c r="V216" i="7"/>
  <c r="S132" i="7"/>
  <c r="H133" i="7"/>
  <c r="AB129" i="7"/>
  <c r="AD129" i="7"/>
  <c r="W215" i="7"/>
  <c r="AA130" i="7"/>
  <c r="AC129" i="7"/>
  <c r="AE129" i="7" s="1"/>
  <c r="R133" i="7"/>
  <c r="U132" i="7"/>
  <c r="X132" i="7" s="1"/>
  <c r="Y132" i="7" s="1"/>
  <c r="Z131" i="6"/>
  <c r="AB129" i="6"/>
  <c r="AD129" i="6"/>
  <c r="AF128" i="6"/>
  <c r="AG149" i="6" s="1"/>
  <c r="V216" i="6"/>
  <c r="H133" i="6"/>
  <c r="S132" i="6"/>
  <c r="W215" i="6"/>
  <c r="U132" i="6"/>
  <c r="X132" i="6" s="1"/>
  <c r="Y132" i="6" s="1"/>
  <c r="R133" i="6"/>
  <c r="AC129" i="6"/>
  <c r="AE129" i="6" s="1"/>
  <c r="AA130" i="6"/>
  <c r="L135" i="6" a="1"/>
  <c r="L135" i="6" s="1"/>
  <c r="T134" i="6"/>
  <c r="Z131" i="5"/>
  <c r="AD129" i="5"/>
  <c r="AB129" i="5"/>
  <c r="R133" i="5"/>
  <c r="U132" i="5"/>
  <c r="X132" i="5" s="1"/>
  <c r="Y132" i="5" s="1"/>
  <c r="AF128" i="5"/>
  <c r="AG149" i="5" s="1"/>
  <c r="V216" i="5"/>
  <c r="H133" i="5"/>
  <c r="S132" i="5"/>
  <c r="W215" i="5"/>
  <c r="AA130" i="5"/>
  <c r="AC129" i="5"/>
  <c r="AE129" i="5" s="1"/>
  <c r="L135" i="5" a="1"/>
  <c r="L135" i="5" s="1"/>
  <c r="T134" i="5"/>
  <c r="AF128" i="4"/>
  <c r="AG149" i="4" s="1"/>
  <c r="Z131" i="4"/>
  <c r="AD129" i="4"/>
  <c r="AB129" i="4"/>
  <c r="V216" i="4"/>
  <c r="H133" i="4"/>
  <c r="S132" i="4"/>
  <c r="L135" i="4" a="1"/>
  <c r="L135" i="4" s="1"/>
  <c r="T134" i="4"/>
  <c r="AC129" i="4"/>
  <c r="AE129" i="4" s="1"/>
  <c r="AA130" i="4"/>
  <c r="W215" i="4"/>
  <c r="R133" i="4"/>
  <c r="U132" i="4"/>
  <c r="X132" i="4" s="1"/>
  <c r="Y132" i="4" s="1"/>
  <c r="Z131" i="1"/>
  <c r="AF128" i="1"/>
  <c r="AG149" i="1" s="1"/>
  <c r="W215" i="1"/>
  <c r="V216" i="1"/>
  <c r="S132" i="1"/>
  <c r="H133" i="1"/>
  <c r="R133" i="1"/>
  <c r="U132" i="1"/>
  <c r="X132" i="1" s="1"/>
  <c r="Y132" i="1" s="1"/>
  <c r="AD129" i="1"/>
  <c r="AB129" i="1"/>
  <c r="AA130" i="1"/>
  <c r="AC129" i="1"/>
  <c r="AE129" i="1" s="1"/>
  <c r="T134" i="1"/>
  <c r="L135" i="1" a="1"/>
  <c r="L135" i="1" s="1"/>
  <c r="Z132" i="11" l="1"/>
  <c r="V217" i="11"/>
  <c r="H134" i="11"/>
  <c r="S133" i="11"/>
  <c r="W216" i="11"/>
  <c r="U133" i="11"/>
  <c r="X133" i="11" s="1"/>
  <c r="Y133" i="11" s="1"/>
  <c r="R134" i="11"/>
  <c r="L136" i="11" a="1"/>
  <c r="L136" i="11" s="1"/>
  <c r="T135" i="11"/>
  <c r="AF129" i="11"/>
  <c r="AD130" i="11"/>
  <c r="AB130" i="11"/>
  <c r="AG150" i="11"/>
  <c r="AA131" i="11"/>
  <c r="AC130" i="11"/>
  <c r="AE130" i="11" s="1"/>
  <c r="Z132" i="10"/>
  <c r="U133" i="10"/>
  <c r="X133" i="10" s="1"/>
  <c r="Y133" i="10" s="1"/>
  <c r="R134" i="10"/>
  <c r="L135" i="10" a="1"/>
  <c r="L135" i="10" s="1"/>
  <c r="T134" i="10"/>
  <c r="W216" i="10"/>
  <c r="AD130" i="10"/>
  <c r="AB130" i="10"/>
  <c r="AC130" i="10"/>
  <c r="AE130" i="10" s="1"/>
  <c r="AA131" i="10"/>
  <c r="V217" i="10"/>
  <c r="H134" i="10"/>
  <c r="S133" i="10"/>
  <c r="AF129" i="10"/>
  <c r="AG150" i="10" s="1"/>
  <c r="Z132" i="9"/>
  <c r="L135" i="9" a="1"/>
  <c r="L135" i="9" s="1"/>
  <c r="T134" i="9"/>
  <c r="AF129" i="9"/>
  <c r="V217" i="9"/>
  <c r="H134" i="9"/>
  <c r="S133" i="9"/>
  <c r="AG150" i="9"/>
  <c r="W216" i="9"/>
  <c r="AC130" i="9"/>
  <c r="AE130" i="9" s="1"/>
  <c r="AA131" i="9"/>
  <c r="U133" i="9"/>
  <c r="X133" i="9" s="1"/>
  <c r="Y133" i="9" s="1"/>
  <c r="R134" i="9"/>
  <c r="AD130" i="9"/>
  <c r="AB130" i="9"/>
  <c r="Z132" i="8"/>
  <c r="AB130" i="8"/>
  <c r="AD130" i="8"/>
  <c r="W216" i="8"/>
  <c r="V217" i="8"/>
  <c r="H134" i="8"/>
  <c r="S133" i="8"/>
  <c r="U133" i="8"/>
  <c r="X133" i="8" s="1"/>
  <c r="Y133" i="8" s="1"/>
  <c r="R134" i="8"/>
  <c r="AF129" i="8"/>
  <c r="AG150" i="8" s="1"/>
  <c r="AC130" i="8"/>
  <c r="AE130" i="8" s="1"/>
  <c r="AA131" i="8"/>
  <c r="L136" i="8" a="1"/>
  <c r="L136" i="8" s="1"/>
  <c r="T135" i="8"/>
  <c r="Z132" i="7"/>
  <c r="AD130" i="7"/>
  <c r="AB130" i="7"/>
  <c r="AF129" i="7"/>
  <c r="AG150" i="7" s="1"/>
  <c r="V217" i="7"/>
  <c r="S133" i="7"/>
  <c r="H134" i="7"/>
  <c r="W216" i="7"/>
  <c r="AC130" i="7"/>
  <c r="AE130" i="7" s="1"/>
  <c r="AA131" i="7"/>
  <c r="T134" i="7"/>
  <c r="L135" i="7" a="1"/>
  <c r="L135" i="7" s="1"/>
  <c r="R134" i="7"/>
  <c r="U133" i="7"/>
  <c r="X133" i="7" s="1"/>
  <c r="Y133" i="7" s="1"/>
  <c r="Z132" i="6"/>
  <c r="AF129" i="6"/>
  <c r="AD130" i="6"/>
  <c r="AB130" i="6"/>
  <c r="AG150" i="6"/>
  <c r="W216" i="6"/>
  <c r="R134" i="6"/>
  <c r="U133" i="6"/>
  <c r="X133" i="6" s="1"/>
  <c r="Y133" i="6" s="1"/>
  <c r="V217" i="6"/>
  <c r="H134" i="6"/>
  <c r="S133" i="6"/>
  <c r="AC130" i="6"/>
  <c r="AE130" i="6" s="1"/>
  <c r="AA131" i="6"/>
  <c r="T135" i="6"/>
  <c r="L136" i="6" a="1"/>
  <c r="L136" i="6" s="1"/>
  <c r="Z132" i="5"/>
  <c r="AD130" i="5"/>
  <c r="AB130" i="5"/>
  <c r="AF129" i="5"/>
  <c r="V217" i="5"/>
  <c r="S133" i="5"/>
  <c r="H134" i="5"/>
  <c r="AG150" i="5"/>
  <c r="W216" i="5"/>
  <c r="U133" i="5"/>
  <c r="X133" i="5" s="1"/>
  <c r="Y133" i="5" s="1"/>
  <c r="R134" i="5"/>
  <c r="AA131" i="5"/>
  <c r="AC130" i="5"/>
  <c r="AE130" i="5" s="1"/>
  <c r="L136" i="5" a="1"/>
  <c r="L136" i="5" s="1"/>
  <c r="T135" i="5"/>
  <c r="AF129" i="4"/>
  <c r="AG150" i="4" s="1"/>
  <c r="Z132" i="4"/>
  <c r="R134" i="4"/>
  <c r="U133" i="4"/>
  <c r="X133" i="4" s="1"/>
  <c r="Y133" i="4" s="1"/>
  <c r="AD130" i="4"/>
  <c r="AB130" i="4"/>
  <c r="V217" i="4"/>
  <c r="S133" i="4"/>
  <c r="H134" i="4"/>
  <c r="L136" i="4" a="1"/>
  <c r="L136" i="4" s="1"/>
  <c r="T135" i="4"/>
  <c r="W216" i="4"/>
  <c r="AA131" i="4"/>
  <c r="AC130" i="4"/>
  <c r="AE130" i="4" s="1"/>
  <c r="Z132" i="1"/>
  <c r="AB130" i="1"/>
  <c r="AD130" i="1"/>
  <c r="V217" i="1"/>
  <c r="S133" i="1"/>
  <c r="H134" i="1"/>
  <c r="R134" i="1"/>
  <c r="U133" i="1"/>
  <c r="X133" i="1" s="1"/>
  <c r="Y133" i="1" s="1"/>
  <c r="W216" i="1"/>
  <c r="AF129" i="1"/>
  <c r="AG150" i="1" s="1"/>
  <c r="AA131" i="1"/>
  <c r="AC130" i="1"/>
  <c r="AE130" i="1" s="1"/>
  <c r="T135" i="1"/>
  <c r="L136" i="1" a="1"/>
  <c r="L136" i="1" s="1"/>
  <c r="Z133" i="11" l="1"/>
  <c r="V218" i="11"/>
  <c r="H135" i="11"/>
  <c r="S134" i="11"/>
  <c r="L137" i="11" a="1"/>
  <c r="L137" i="11" s="1"/>
  <c r="T136" i="11"/>
  <c r="W217" i="11"/>
  <c r="AF130" i="11"/>
  <c r="AG151" i="11" s="1"/>
  <c r="AA132" i="11"/>
  <c r="AC131" i="11"/>
  <c r="AE131" i="11" s="1"/>
  <c r="U134" i="11"/>
  <c r="X134" i="11" s="1"/>
  <c r="Y134" i="11" s="1"/>
  <c r="R135" i="11"/>
  <c r="AD131" i="11"/>
  <c r="AB131" i="11"/>
  <c r="Z133" i="10"/>
  <c r="V218" i="10"/>
  <c r="H135" i="10"/>
  <c r="S134" i="10"/>
  <c r="L136" i="10" a="1"/>
  <c r="L136" i="10" s="1"/>
  <c r="T135" i="10"/>
  <c r="AF130" i="10"/>
  <c r="W217" i="10"/>
  <c r="AG151" i="10"/>
  <c r="U134" i="10"/>
  <c r="X134" i="10" s="1"/>
  <c r="Y134" i="10" s="1"/>
  <c r="R135" i="10"/>
  <c r="AD131" i="10"/>
  <c r="AB131" i="10"/>
  <c r="AA132" i="10"/>
  <c r="AC131" i="10"/>
  <c r="AE131" i="10" s="1"/>
  <c r="Z133" i="9"/>
  <c r="U134" i="9"/>
  <c r="X134" i="9" s="1"/>
  <c r="Y134" i="9" s="1"/>
  <c r="R135" i="9"/>
  <c r="AF130" i="9"/>
  <c r="AG151" i="9" s="1"/>
  <c r="W217" i="9"/>
  <c r="AD131" i="9"/>
  <c r="AB131" i="9"/>
  <c r="L136" i="9" a="1"/>
  <c r="L136" i="9" s="1"/>
  <c r="T135" i="9"/>
  <c r="AC131" i="9"/>
  <c r="AE131" i="9" s="1"/>
  <c r="AA132" i="9"/>
  <c r="V218" i="9"/>
  <c r="H135" i="9"/>
  <c r="S134" i="9"/>
  <c r="Z133" i="8"/>
  <c r="V218" i="8"/>
  <c r="H135" i="8"/>
  <c r="S134" i="8"/>
  <c r="W217" i="8"/>
  <c r="R135" i="8"/>
  <c r="U134" i="8"/>
  <c r="X134" i="8" s="1"/>
  <c r="Y134" i="8" s="1"/>
  <c r="AF130" i="8"/>
  <c r="AG151" i="8" s="1"/>
  <c r="AD131" i="8"/>
  <c r="AB131" i="8"/>
  <c r="AA132" i="8"/>
  <c r="AC131" i="8"/>
  <c r="AE131" i="8" s="1"/>
  <c r="L137" i="8" a="1"/>
  <c r="L137" i="8" s="1"/>
  <c r="T136" i="8"/>
  <c r="Z133" i="7"/>
  <c r="V218" i="7"/>
  <c r="S134" i="7"/>
  <c r="H135" i="7"/>
  <c r="W217" i="7"/>
  <c r="AF130" i="7"/>
  <c r="AG151" i="7" s="1"/>
  <c r="T135" i="7"/>
  <c r="L136" i="7" a="1"/>
  <c r="L136" i="7" s="1"/>
  <c r="AC131" i="7"/>
  <c r="AE131" i="7" s="1"/>
  <c r="AA132" i="7"/>
  <c r="AD131" i="7"/>
  <c r="AB131" i="7"/>
  <c r="U134" i="7"/>
  <c r="X134" i="7" s="1"/>
  <c r="Y134" i="7" s="1"/>
  <c r="R135" i="7"/>
  <c r="Z133" i="6"/>
  <c r="V218" i="6"/>
  <c r="H135" i="6"/>
  <c r="S134" i="6"/>
  <c r="R135" i="6"/>
  <c r="U134" i="6"/>
  <c r="X134" i="6" s="1"/>
  <c r="Y134" i="6" s="1"/>
  <c r="AF130" i="6"/>
  <c r="AG151" i="6" s="1"/>
  <c r="L137" i="6" a="1"/>
  <c r="L137" i="6" s="1"/>
  <c r="T136" i="6"/>
  <c r="AC131" i="6"/>
  <c r="AE131" i="6" s="1"/>
  <c r="AA132" i="6"/>
  <c r="AB131" i="6"/>
  <c r="AD131" i="6"/>
  <c r="W217" i="6"/>
  <c r="Z133" i="5"/>
  <c r="AD131" i="5"/>
  <c r="AB131" i="5"/>
  <c r="V218" i="5"/>
  <c r="H135" i="5"/>
  <c r="S134" i="5"/>
  <c r="W217" i="5"/>
  <c r="AF130" i="5"/>
  <c r="AG151" i="5" s="1"/>
  <c r="R135" i="5"/>
  <c r="U134" i="5"/>
  <c r="X134" i="5" s="1"/>
  <c r="Y134" i="5" s="1"/>
  <c r="AA132" i="5"/>
  <c r="AC131" i="5"/>
  <c r="AE131" i="5" s="1"/>
  <c r="T136" i="5"/>
  <c r="L137" i="5" a="1"/>
  <c r="L137" i="5" s="1"/>
  <c r="AF130" i="4"/>
  <c r="AG151" i="4" s="1"/>
  <c r="Z133" i="4"/>
  <c r="V218" i="4"/>
  <c r="S134" i="4"/>
  <c r="H135" i="4"/>
  <c r="W217" i="4"/>
  <c r="R135" i="4"/>
  <c r="U134" i="4"/>
  <c r="X134" i="4" s="1"/>
  <c r="Y134" i="4" s="1"/>
  <c r="T136" i="4"/>
  <c r="L137" i="4" a="1"/>
  <c r="L137" i="4" s="1"/>
  <c r="AD131" i="4"/>
  <c r="AB131" i="4"/>
  <c r="AA132" i="4"/>
  <c r="AC131" i="4"/>
  <c r="AE131" i="4" s="1"/>
  <c r="Z133" i="1"/>
  <c r="AD131" i="1"/>
  <c r="AB131" i="1"/>
  <c r="W217" i="1"/>
  <c r="AF130" i="1"/>
  <c r="V218" i="1"/>
  <c r="S134" i="1"/>
  <c r="H135" i="1"/>
  <c r="R135" i="1"/>
  <c r="U134" i="1"/>
  <c r="X134" i="1" s="1"/>
  <c r="Y134" i="1" s="1"/>
  <c r="AG151" i="1"/>
  <c r="AC131" i="1"/>
  <c r="AE131" i="1" s="1"/>
  <c r="AA132" i="1"/>
  <c r="T136" i="1"/>
  <c r="L137" i="1" a="1"/>
  <c r="L137" i="1" s="1"/>
  <c r="Z134" i="11" l="1"/>
  <c r="T137" i="11"/>
  <c r="L138" i="11" a="1"/>
  <c r="L138" i="11" s="1"/>
  <c r="AF131" i="11"/>
  <c r="AG152" i="11" s="1"/>
  <c r="R136" i="11"/>
  <c r="U135" i="11"/>
  <c r="X135" i="11" s="1"/>
  <c r="Y135" i="11" s="1"/>
  <c r="AD132" i="11"/>
  <c r="AB132" i="11"/>
  <c r="V219" i="11"/>
  <c r="H136" i="11"/>
  <c r="S135" i="11"/>
  <c r="W218" i="11"/>
  <c r="AA133" i="11"/>
  <c r="AC132" i="11"/>
  <c r="AE132" i="11" s="1"/>
  <c r="Z134" i="10"/>
  <c r="L137" i="10" a="1"/>
  <c r="L137" i="10" s="1"/>
  <c r="T136" i="10"/>
  <c r="V219" i="10"/>
  <c r="H136" i="10"/>
  <c r="S135" i="10"/>
  <c r="R136" i="10"/>
  <c r="U135" i="10"/>
  <c r="X135" i="10" s="1"/>
  <c r="Y135" i="10" s="1"/>
  <c r="W218" i="10"/>
  <c r="AF131" i="10"/>
  <c r="AG152" i="10" s="1"/>
  <c r="AA133" i="10"/>
  <c r="AC132" i="10"/>
  <c r="AE132" i="10" s="1"/>
  <c r="AD132" i="10"/>
  <c r="AB132" i="10"/>
  <c r="Z134" i="9"/>
  <c r="L137" i="9" a="1"/>
  <c r="L137" i="9" s="1"/>
  <c r="T136" i="9"/>
  <c r="V219" i="9"/>
  <c r="H136" i="9"/>
  <c r="S135" i="9"/>
  <c r="W218" i="9"/>
  <c r="R136" i="9"/>
  <c r="U135" i="9"/>
  <c r="X135" i="9" s="1"/>
  <c r="Y135" i="9" s="1"/>
  <c r="AF131" i="9"/>
  <c r="AG152" i="9" s="1"/>
  <c r="AD132" i="9"/>
  <c r="AB132" i="9"/>
  <c r="AA133" i="9"/>
  <c r="AC132" i="9"/>
  <c r="AE132" i="9" s="1"/>
  <c r="Z134" i="8"/>
  <c r="AF131" i="8"/>
  <c r="AG152" i="8" s="1"/>
  <c r="U135" i="8"/>
  <c r="X135" i="8" s="1"/>
  <c r="Y135" i="8" s="1"/>
  <c r="R136" i="8"/>
  <c r="AD132" i="8"/>
  <c r="AB132" i="8"/>
  <c r="V219" i="8"/>
  <c r="S135" i="8"/>
  <c r="H136" i="8"/>
  <c r="W218" i="8"/>
  <c r="AA133" i="8"/>
  <c r="AC132" i="8"/>
  <c r="AE132" i="8" s="1"/>
  <c r="L138" i="8" a="1"/>
  <c r="L138" i="8" s="1"/>
  <c r="T137" i="8"/>
  <c r="Z134" i="7"/>
  <c r="AF131" i="7"/>
  <c r="AG152" i="7" s="1"/>
  <c r="L137" i="7" a="1"/>
  <c r="L137" i="7" s="1"/>
  <c r="T136" i="7"/>
  <c r="V219" i="7"/>
  <c r="H136" i="7"/>
  <c r="S135" i="7"/>
  <c r="AD132" i="7"/>
  <c r="AB132" i="7"/>
  <c r="W218" i="7"/>
  <c r="AC132" i="7"/>
  <c r="AE132" i="7" s="1"/>
  <c r="AA133" i="7"/>
  <c r="U135" i="7"/>
  <c r="X135" i="7" s="1"/>
  <c r="Y135" i="7" s="1"/>
  <c r="R136" i="7"/>
  <c r="Z134" i="6"/>
  <c r="AD132" i="6"/>
  <c r="AB132" i="6"/>
  <c r="AF131" i="6"/>
  <c r="AG152" i="6" s="1"/>
  <c r="V219" i="6"/>
  <c r="H136" i="6"/>
  <c r="S135" i="6"/>
  <c r="U135" i="6"/>
  <c r="X135" i="6" s="1"/>
  <c r="Y135" i="6" s="1"/>
  <c r="R136" i="6"/>
  <c r="W218" i="6"/>
  <c r="T137" i="6"/>
  <c r="L138" i="6" a="1"/>
  <c r="L138" i="6" s="1"/>
  <c r="AA133" i="6"/>
  <c r="AC132" i="6"/>
  <c r="AE132" i="6" s="1"/>
  <c r="Z134" i="5"/>
  <c r="AB132" i="5"/>
  <c r="AD132" i="5"/>
  <c r="AF131" i="5"/>
  <c r="AG152" i="5" s="1"/>
  <c r="V219" i="5"/>
  <c r="S135" i="5"/>
  <c r="H136" i="5"/>
  <c r="R136" i="5"/>
  <c r="U135" i="5"/>
  <c r="X135" i="5" s="1"/>
  <c r="Y135" i="5" s="1"/>
  <c r="T137" i="5"/>
  <c r="L138" i="5" a="1"/>
  <c r="L138" i="5" s="1"/>
  <c r="AC132" i="5"/>
  <c r="AE132" i="5" s="1"/>
  <c r="AA133" i="5"/>
  <c r="W218" i="5"/>
  <c r="AF131" i="4"/>
  <c r="AG152" i="4" s="1"/>
  <c r="Z134" i="4"/>
  <c r="V219" i="4"/>
  <c r="S135" i="4"/>
  <c r="H136" i="4"/>
  <c r="AC132" i="4"/>
  <c r="AE132" i="4" s="1"/>
  <c r="AA133" i="4"/>
  <c r="T137" i="4"/>
  <c r="L138" i="4" a="1"/>
  <c r="L138" i="4" s="1"/>
  <c r="R136" i="4"/>
  <c r="U135" i="4"/>
  <c r="X135" i="4" s="1"/>
  <c r="Y135" i="4" s="1"/>
  <c r="W218" i="4"/>
  <c r="AB132" i="4"/>
  <c r="AD132" i="4"/>
  <c r="Z134" i="1"/>
  <c r="AD132" i="1"/>
  <c r="AB132" i="1"/>
  <c r="U135" i="1"/>
  <c r="X135" i="1" s="1"/>
  <c r="Y135" i="1" s="1"/>
  <c r="R136" i="1"/>
  <c r="T137" i="1"/>
  <c r="L138" i="1" a="1"/>
  <c r="L138" i="1" s="1"/>
  <c r="AC132" i="1"/>
  <c r="AE132" i="1" s="1"/>
  <c r="AA133" i="1"/>
  <c r="AF131" i="1"/>
  <c r="AG152" i="1" s="1"/>
  <c r="V219" i="1"/>
  <c r="S135" i="1"/>
  <c r="H136" i="1"/>
  <c r="W218" i="1"/>
  <c r="Z135" i="11" l="1"/>
  <c r="R137" i="11"/>
  <c r="U136" i="11"/>
  <c r="X136" i="11" s="1"/>
  <c r="Y136" i="11" s="1"/>
  <c r="AD133" i="11"/>
  <c r="AB133" i="11"/>
  <c r="W219" i="11"/>
  <c r="V220" i="11"/>
  <c r="S136" i="11"/>
  <c r="H137" i="11"/>
  <c r="T138" i="11"/>
  <c r="L139" i="11" a="1"/>
  <c r="L139" i="11" s="1"/>
  <c r="AA134" i="11"/>
  <c r="AC133" i="11"/>
  <c r="AE133" i="11" s="1"/>
  <c r="AF132" i="11"/>
  <c r="AG153" i="11" s="1"/>
  <c r="Z135" i="10"/>
  <c r="AB133" i="10"/>
  <c r="AD133" i="10"/>
  <c r="W219" i="10"/>
  <c r="AF132" i="10"/>
  <c r="AG153" i="10" s="1"/>
  <c r="R137" i="10"/>
  <c r="U136" i="10"/>
  <c r="X136" i="10" s="1"/>
  <c r="Y136" i="10" s="1"/>
  <c r="T137" i="10"/>
  <c r="L138" i="10" a="1"/>
  <c r="L138" i="10" s="1"/>
  <c r="V220" i="10"/>
  <c r="S136" i="10"/>
  <c r="H137" i="10"/>
  <c r="AC133" i="10"/>
  <c r="AE133" i="10" s="1"/>
  <c r="AA134" i="10"/>
  <c r="Z135" i="9"/>
  <c r="V220" i="9"/>
  <c r="H137" i="9"/>
  <c r="S136" i="9"/>
  <c r="W219" i="9"/>
  <c r="T137" i="9"/>
  <c r="L138" i="9" a="1"/>
  <c r="L138" i="9" s="1"/>
  <c r="AF132" i="9"/>
  <c r="AG153" i="9" s="1"/>
  <c r="AA134" i="9"/>
  <c r="AC133" i="9"/>
  <c r="AE133" i="9" s="1"/>
  <c r="R137" i="9"/>
  <c r="U136" i="9"/>
  <c r="X136" i="9" s="1"/>
  <c r="Y136" i="9" s="1"/>
  <c r="AB133" i="9"/>
  <c r="AD133" i="9"/>
  <c r="Z135" i="8"/>
  <c r="AF132" i="8"/>
  <c r="AG153" i="8" s="1"/>
  <c r="AD133" i="8"/>
  <c r="AB133" i="8"/>
  <c r="V220" i="8"/>
  <c r="S136" i="8"/>
  <c r="H137" i="8"/>
  <c r="W219" i="8"/>
  <c r="R137" i="8"/>
  <c r="U136" i="8"/>
  <c r="X136" i="8" s="1"/>
  <c r="Y136" i="8" s="1"/>
  <c r="AA134" i="8"/>
  <c r="AC133" i="8"/>
  <c r="AE133" i="8" s="1"/>
  <c r="T138" i="8"/>
  <c r="L139" i="8" a="1"/>
  <c r="L139" i="8" s="1"/>
  <c r="Z135" i="7"/>
  <c r="AD133" i="7"/>
  <c r="AB133" i="7"/>
  <c r="AF132" i="7"/>
  <c r="AG153" i="7" s="1"/>
  <c r="L138" i="7" a="1"/>
  <c r="L138" i="7" s="1"/>
  <c r="T137" i="7"/>
  <c r="U136" i="7"/>
  <c r="X136" i="7" s="1"/>
  <c r="Y136" i="7" s="1"/>
  <c r="R137" i="7"/>
  <c r="AC133" i="7"/>
  <c r="AE133" i="7" s="1"/>
  <c r="AA134" i="7"/>
  <c r="V220" i="7"/>
  <c r="H137" i="7"/>
  <c r="S136" i="7"/>
  <c r="W219" i="7"/>
  <c r="Z135" i="6"/>
  <c r="L139" i="6" a="1"/>
  <c r="L139" i="6" s="1"/>
  <c r="T138" i="6"/>
  <c r="V220" i="6"/>
  <c r="H137" i="6"/>
  <c r="S136" i="6"/>
  <c r="R137" i="6"/>
  <c r="U136" i="6"/>
  <c r="X136" i="6" s="1"/>
  <c r="Y136" i="6" s="1"/>
  <c r="AF132" i="6"/>
  <c r="AG153" i="6" s="1"/>
  <c r="AA134" i="6"/>
  <c r="AC133" i="6"/>
  <c r="AE133" i="6" s="1"/>
  <c r="W219" i="6"/>
  <c r="AD133" i="6"/>
  <c r="AB133" i="6"/>
  <c r="Z135" i="5"/>
  <c r="T138" i="5"/>
  <c r="L139" i="5" a="1"/>
  <c r="L139" i="5" s="1"/>
  <c r="AF132" i="5"/>
  <c r="AG153" i="5" s="1"/>
  <c r="V220" i="5"/>
  <c r="S136" i="5"/>
  <c r="H137" i="5"/>
  <c r="AD133" i="5"/>
  <c r="AB133" i="5"/>
  <c r="U136" i="5"/>
  <c r="X136" i="5" s="1"/>
  <c r="Y136" i="5" s="1"/>
  <c r="R137" i="5"/>
  <c r="W219" i="5"/>
  <c r="AC133" i="5"/>
  <c r="AE133" i="5" s="1"/>
  <c r="AA134" i="5"/>
  <c r="AF132" i="4"/>
  <c r="AG153" i="4" s="1"/>
  <c r="Z135" i="4"/>
  <c r="U136" i="4"/>
  <c r="X136" i="4" s="1"/>
  <c r="Y136" i="4" s="1"/>
  <c r="R137" i="4"/>
  <c r="AD133" i="4"/>
  <c r="AB133" i="4"/>
  <c r="AC133" i="4"/>
  <c r="AE133" i="4" s="1"/>
  <c r="AA134" i="4"/>
  <c r="T138" i="4"/>
  <c r="L139" i="4" a="1"/>
  <c r="L139" i="4" s="1"/>
  <c r="V220" i="4"/>
  <c r="S136" i="4"/>
  <c r="H137" i="4"/>
  <c r="W219" i="4"/>
  <c r="Z135" i="1"/>
  <c r="V220" i="1"/>
  <c r="H137" i="1"/>
  <c r="S136" i="1"/>
  <c r="AD133" i="1"/>
  <c r="AB133" i="1"/>
  <c r="W219" i="1"/>
  <c r="AF132" i="1"/>
  <c r="AG153" i="1" s="1"/>
  <c r="U136" i="1"/>
  <c r="X136" i="1" s="1"/>
  <c r="Y136" i="1" s="1"/>
  <c r="R137" i="1"/>
  <c r="AC133" i="1"/>
  <c r="AE133" i="1" s="1"/>
  <c r="AA134" i="1"/>
  <c r="L139" i="1" a="1"/>
  <c r="L139" i="1" s="1"/>
  <c r="T138" i="1"/>
  <c r="Z136" i="11" l="1"/>
  <c r="AF133" i="11"/>
  <c r="T139" i="11"/>
  <c r="L140" i="11" a="1"/>
  <c r="L140" i="11" s="1"/>
  <c r="AB134" i="11"/>
  <c r="AD134" i="11"/>
  <c r="V221" i="11"/>
  <c r="H138" i="11"/>
  <c r="S137" i="11"/>
  <c r="AG154" i="11"/>
  <c r="R138" i="11"/>
  <c r="U137" i="11"/>
  <c r="X137" i="11" s="1"/>
  <c r="Y137" i="11" s="1"/>
  <c r="W220" i="11"/>
  <c r="AA135" i="11"/>
  <c r="AC134" i="11"/>
  <c r="AE134" i="11" s="1"/>
  <c r="Z136" i="10"/>
  <c r="AF133" i="10"/>
  <c r="AG154" i="10" s="1"/>
  <c r="W220" i="10"/>
  <c r="V221" i="10"/>
  <c r="S137" i="10"/>
  <c r="H138" i="10"/>
  <c r="AC134" i="10"/>
  <c r="AE134" i="10" s="1"/>
  <c r="AA135" i="10"/>
  <c r="T138" i="10"/>
  <c r="L139" i="10" a="1"/>
  <c r="L139" i="10" s="1"/>
  <c r="U137" i="10"/>
  <c r="X137" i="10" s="1"/>
  <c r="Y137" i="10" s="1"/>
  <c r="R138" i="10"/>
  <c r="AD134" i="10"/>
  <c r="AB134" i="10"/>
  <c r="Z136" i="9"/>
  <c r="R138" i="9"/>
  <c r="U137" i="9"/>
  <c r="X137" i="9" s="1"/>
  <c r="Y137" i="9" s="1"/>
  <c r="AF133" i="9"/>
  <c r="V221" i="9"/>
  <c r="S137" i="9"/>
  <c r="H138" i="9"/>
  <c r="AD134" i="9"/>
  <c r="AB134" i="9"/>
  <c r="W220" i="9"/>
  <c r="T138" i="9"/>
  <c r="L139" i="9" a="1"/>
  <c r="L139" i="9" s="1"/>
  <c r="AG154" i="9"/>
  <c r="AC134" i="9"/>
  <c r="AE134" i="9" s="1"/>
  <c r="AA135" i="9"/>
  <c r="Z136" i="8"/>
  <c r="AF133" i="8"/>
  <c r="AG154" i="8"/>
  <c r="AB134" i="8"/>
  <c r="AD134" i="8"/>
  <c r="R138" i="8"/>
  <c r="U137" i="8"/>
  <c r="X137" i="8" s="1"/>
  <c r="Y137" i="8" s="1"/>
  <c r="V221" i="8"/>
  <c r="S137" i="8"/>
  <c r="H138" i="8"/>
  <c r="T139" i="8"/>
  <c r="L140" i="8" a="1"/>
  <c r="L140" i="8" s="1"/>
  <c r="AC134" i="8"/>
  <c r="AE134" i="8" s="1"/>
  <c r="AA135" i="8"/>
  <c r="W220" i="8"/>
  <c r="Z136" i="7"/>
  <c r="AD134" i="7"/>
  <c r="AB134" i="7"/>
  <c r="V221" i="7"/>
  <c r="H138" i="7"/>
  <c r="S137" i="7"/>
  <c r="AF133" i="7"/>
  <c r="W220" i="7"/>
  <c r="AG154" i="7"/>
  <c r="U137" i="7"/>
  <c r="X137" i="7" s="1"/>
  <c r="Y137" i="7" s="1"/>
  <c r="R138" i="7"/>
  <c r="AC134" i="7"/>
  <c r="AE134" i="7" s="1"/>
  <c r="AA135" i="7"/>
  <c r="L139" i="7" a="1"/>
  <c r="L139" i="7" s="1"/>
  <c r="T138" i="7"/>
  <c r="Z136" i="6"/>
  <c r="AD134" i="6"/>
  <c r="AB134" i="6"/>
  <c r="L140" i="6" a="1"/>
  <c r="L140" i="6" s="1"/>
  <c r="T139" i="6"/>
  <c r="AF133" i="6"/>
  <c r="AG154" i="6" s="1"/>
  <c r="U137" i="6"/>
  <c r="X137" i="6" s="1"/>
  <c r="Y137" i="6" s="1"/>
  <c r="R138" i="6"/>
  <c r="W220" i="6"/>
  <c r="AC134" i="6"/>
  <c r="AE134" i="6" s="1"/>
  <c r="AA135" i="6"/>
  <c r="V221" i="6"/>
  <c r="S137" i="6"/>
  <c r="H138" i="6"/>
  <c r="Z136" i="5"/>
  <c r="U137" i="5"/>
  <c r="X137" i="5" s="1"/>
  <c r="Y137" i="5" s="1"/>
  <c r="R138" i="5"/>
  <c r="AF133" i="5"/>
  <c r="AG154" i="5" s="1"/>
  <c r="V221" i="5"/>
  <c r="H138" i="5"/>
  <c r="S137" i="5"/>
  <c r="L140" i="5" a="1"/>
  <c r="L140" i="5" s="1"/>
  <c r="T139" i="5"/>
  <c r="AC134" i="5"/>
  <c r="AE134" i="5" s="1"/>
  <c r="AA135" i="5"/>
  <c r="W220" i="5"/>
  <c r="AD134" i="5"/>
  <c r="AB134" i="5"/>
  <c r="AF133" i="4"/>
  <c r="AG154" i="4" s="1"/>
  <c r="Z136" i="4"/>
  <c r="V221" i="4"/>
  <c r="H138" i="4"/>
  <c r="S137" i="4"/>
  <c r="AD134" i="4"/>
  <c r="AB134" i="4"/>
  <c r="L140" i="4" a="1"/>
  <c r="L140" i="4" s="1"/>
  <c r="T139" i="4"/>
  <c r="U137" i="4"/>
  <c r="X137" i="4" s="1"/>
  <c r="Y137" i="4" s="1"/>
  <c r="R138" i="4"/>
  <c r="AC134" i="4"/>
  <c r="AE134" i="4" s="1"/>
  <c r="AA135" i="4"/>
  <c r="W220" i="4"/>
  <c r="Z136" i="1"/>
  <c r="AD134" i="1"/>
  <c r="AB134" i="1"/>
  <c r="AF133" i="1"/>
  <c r="AG154" i="1" s="1"/>
  <c r="U137" i="1"/>
  <c r="X137" i="1" s="1"/>
  <c r="Y137" i="1" s="1"/>
  <c r="R138" i="1"/>
  <c r="V221" i="1"/>
  <c r="H138" i="1"/>
  <c r="S137" i="1"/>
  <c r="AA135" i="1"/>
  <c r="AC134" i="1"/>
  <c r="AE134" i="1" s="1"/>
  <c r="L140" i="1" a="1"/>
  <c r="L140" i="1" s="1"/>
  <c r="T139" i="1"/>
  <c r="W220" i="1"/>
  <c r="Z137" i="11" l="1"/>
  <c r="R139" i="11"/>
  <c r="U138" i="11"/>
  <c r="X138" i="11" s="1"/>
  <c r="Y138" i="11" s="1"/>
  <c r="T140" i="11"/>
  <c r="L141" i="11" a="1"/>
  <c r="L141" i="11" s="1"/>
  <c r="W221" i="11"/>
  <c r="AF134" i="11"/>
  <c r="AG155" i="11" s="1"/>
  <c r="AA136" i="11"/>
  <c r="AC135" i="11"/>
  <c r="AE135" i="11" s="1"/>
  <c r="V222" i="11"/>
  <c r="S138" i="11"/>
  <c r="H139" i="11"/>
  <c r="AD135" i="11"/>
  <c r="AB135" i="11"/>
  <c r="Z137" i="10"/>
  <c r="U138" i="10"/>
  <c r="X138" i="10" s="1"/>
  <c r="Y138" i="10" s="1"/>
  <c r="R139" i="10"/>
  <c r="AF134" i="10"/>
  <c r="AG155" i="10" s="1"/>
  <c r="W221" i="10"/>
  <c r="T139" i="10"/>
  <c r="L140" i="10" a="1"/>
  <c r="L140" i="10" s="1"/>
  <c r="AC135" i="10"/>
  <c r="AE135" i="10" s="1"/>
  <c r="AA136" i="10"/>
  <c r="AD135" i="10"/>
  <c r="AB135" i="10"/>
  <c r="V222" i="10"/>
  <c r="H139" i="10"/>
  <c r="S138" i="10"/>
  <c r="Z137" i="9"/>
  <c r="T139" i="9"/>
  <c r="L140" i="9" a="1"/>
  <c r="L140" i="9" s="1"/>
  <c r="U138" i="9"/>
  <c r="X138" i="9" s="1"/>
  <c r="Y138" i="9" s="1"/>
  <c r="R139" i="9"/>
  <c r="V222" i="9"/>
  <c r="S138" i="9"/>
  <c r="H139" i="9"/>
  <c r="AD135" i="9"/>
  <c r="AB135" i="9"/>
  <c r="AC135" i="9"/>
  <c r="AE135" i="9" s="1"/>
  <c r="AA136" i="9"/>
  <c r="W221" i="9"/>
  <c r="AF134" i="9"/>
  <c r="AG155" i="9" s="1"/>
  <c r="Z137" i="8"/>
  <c r="T140" i="8"/>
  <c r="L141" i="8" a="1"/>
  <c r="L141" i="8" s="1"/>
  <c r="V222" i="8"/>
  <c r="H139" i="8"/>
  <c r="S138" i="8"/>
  <c r="AD135" i="8"/>
  <c r="AB135" i="8"/>
  <c r="W221" i="8"/>
  <c r="U138" i="8"/>
  <c r="X138" i="8" s="1"/>
  <c r="Y138" i="8" s="1"/>
  <c r="R139" i="8"/>
  <c r="AF134" i="8"/>
  <c r="AG155" i="8" s="1"/>
  <c r="AA136" i="8"/>
  <c r="AC135" i="8"/>
  <c r="AE135" i="8" s="1"/>
  <c r="Z137" i="7"/>
  <c r="AD135" i="7"/>
  <c r="AB135" i="7"/>
  <c r="V222" i="7"/>
  <c r="H139" i="7"/>
  <c r="S138" i="7"/>
  <c r="AF134" i="7"/>
  <c r="AG155" i="7" s="1"/>
  <c r="W221" i="7"/>
  <c r="U138" i="7"/>
  <c r="X138" i="7" s="1"/>
  <c r="Y138" i="7" s="1"/>
  <c r="R139" i="7"/>
  <c r="AA136" i="7"/>
  <c r="AC135" i="7"/>
  <c r="AE135" i="7" s="1"/>
  <c r="L140" i="7" a="1"/>
  <c r="L140" i="7" s="1"/>
  <c r="T139" i="7"/>
  <c r="Z137" i="6"/>
  <c r="AF134" i="6"/>
  <c r="W221" i="6"/>
  <c r="U138" i="6"/>
  <c r="X138" i="6" s="1"/>
  <c r="Y138" i="6" s="1"/>
  <c r="R139" i="6"/>
  <c r="L141" i="6" a="1"/>
  <c r="L141" i="6" s="1"/>
  <c r="T140" i="6"/>
  <c r="AG155" i="6"/>
  <c r="AD135" i="6"/>
  <c r="AB135" i="6"/>
  <c r="AC135" i="6"/>
  <c r="AE135" i="6" s="1"/>
  <c r="AA136" i="6"/>
  <c r="V222" i="6"/>
  <c r="S138" i="6"/>
  <c r="H139" i="6"/>
  <c r="Z137" i="5"/>
  <c r="AF134" i="5"/>
  <c r="AG155" i="5" s="1"/>
  <c r="L141" i="5" a="1"/>
  <c r="L141" i="5" s="1"/>
  <c r="T140" i="5"/>
  <c r="U138" i="5"/>
  <c r="X138" i="5" s="1"/>
  <c r="Y138" i="5" s="1"/>
  <c r="R139" i="5"/>
  <c r="AD135" i="5"/>
  <c r="AB135" i="5"/>
  <c r="V222" i="5"/>
  <c r="H139" i="5"/>
  <c r="S138" i="5"/>
  <c r="AC135" i="5"/>
  <c r="AE135" i="5" s="1"/>
  <c r="AA136" i="5"/>
  <c r="W221" i="5"/>
  <c r="AF134" i="4"/>
  <c r="AG155" i="4" s="1"/>
  <c r="Z137" i="4"/>
  <c r="L141" i="4" a="1"/>
  <c r="L141" i="4" s="1"/>
  <c r="T140" i="4"/>
  <c r="U138" i="4"/>
  <c r="X138" i="4" s="1"/>
  <c r="Y138" i="4" s="1"/>
  <c r="R139" i="4"/>
  <c r="W221" i="4"/>
  <c r="AD135" i="4"/>
  <c r="AB135" i="4"/>
  <c r="AA136" i="4"/>
  <c r="AC135" i="4"/>
  <c r="AE135" i="4" s="1"/>
  <c r="V222" i="4"/>
  <c r="H139" i="4"/>
  <c r="S138" i="4"/>
  <c r="Z137" i="1"/>
  <c r="AD135" i="1"/>
  <c r="AB135" i="1"/>
  <c r="U138" i="1"/>
  <c r="X138" i="1" s="1"/>
  <c r="Y138" i="1" s="1"/>
  <c r="R139" i="1"/>
  <c r="W221" i="1"/>
  <c r="L141" i="1" a="1"/>
  <c r="L141" i="1" s="1"/>
  <c r="T140" i="1"/>
  <c r="V222" i="1"/>
  <c r="H139" i="1"/>
  <c r="S138" i="1"/>
  <c r="AC135" i="1"/>
  <c r="AE135" i="1" s="1"/>
  <c r="AA136" i="1"/>
  <c r="AF134" i="1"/>
  <c r="AG155" i="1" s="1"/>
  <c r="Z138" i="11" l="1"/>
  <c r="AF135" i="11"/>
  <c r="AG156" i="11" s="1"/>
  <c r="W222" i="11"/>
  <c r="L142" i="11" a="1"/>
  <c r="L142" i="11" s="1"/>
  <c r="T141" i="11"/>
  <c r="V223" i="11"/>
  <c r="S139" i="11"/>
  <c r="H140" i="11"/>
  <c r="AB136" i="11"/>
  <c r="AD136" i="11"/>
  <c r="U139" i="11"/>
  <c r="X139" i="11" s="1"/>
  <c r="Y139" i="11" s="1"/>
  <c r="R140" i="11"/>
  <c r="AC136" i="11"/>
  <c r="AE136" i="11" s="1"/>
  <c r="AA137" i="11"/>
  <c r="Z138" i="10"/>
  <c r="V223" i="10"/>
  <c r="H140" i="10"/>
  <c r="S139" i="10"/>
  <c r="AF135" i="10"/>
  <c r="AG156" i="10" s="1"/>
  <c r="U139" i="10"/>
  <c r="X139" i="10" s="1"/>
  <c r="Y139" i="10" s="1"/>
  <c r="R140" i="10"/>
  <c r="W222" i="10"/>
  <c r="AD136" i="10"/>
  <c r="AB136" i="10"/>
  <c r="AC136" i="10"/>
  <c r="AE136" i="10" s="1"/>
  <c r="AA137" i="10"/>
  <c r="L141" i="10" a="1"/>
  <c r="L141" i="10" s="1"/>
  <c r="T140" i="10"/>
  <c r="Z138" i="9"/>
  <c r="L141" i="9" a="1"/>
  <c r="L141" i="9" s="1"/>
  <c r="T140" i="9"/>
  <c r="AF135" i="9"/>
  <c r="AG156" i="9" s="1"/>
  <c r="W222" i="9"/>
  <c r="AD136" i="9"/>
  <c r="AB136" i="9"/>
  <c r="AC136" i="9"/>
  <c r="AE136" i="9" s="1"/>
  <c r="AA137" i="9"/>
  <c r="V223" i="9"/>
  <c r="H140" i="9"/>
  <c r="S139" i="9"/>
  <c r="U139" i="9"/>
  <c r="X139" i="9" s="1"/>
  <c r="Y139" i="9" s="1"/>
  <c r="R140" i="9"/>
  <c r="Z138" i="8"/>
  <c r="R140" i="8"/>
  <c r="U139" i="8"/>
  <c r="X139" i="8" s="1"/>
  <c r="Y139" i="8" s="1"/>
  <c r="V223" i="8"/>
  <c r="H140" i="8"/>
  <c r="S139" i="8"/>
  <c r="W222" i="8"/>
  <c r="L142" i="8" a="1"/>
  <c r="L142" i="8" s="1"/>
  <c r="T141" i="8"/>
  <c r="AB136" i="8"/>
  <c r="AD136" i="8"/>
  <c r="AC136" i="8"/>
  <c r="AE136" i="8" s="1"/>
  <c r="AA137" i="8"/>
  <c r="AF135" i="8"/>
  <c r="AG156" i="8" s="1"/>
  <c r="Z138" i="7"/>
  <c r="AD136" i="7"/>
  <c r="AB136" i="7"/>
  <c r="W222" i="7"/>
  <c r="R140" i="7"/>
  <c r="U139" i="7"/>
  <c r="X139" i="7" s="1"/>
  <c r="Y139" i="7" s="1"/>
  <c r="AF135" i="7"/>
  <c r="AG156" i="7" s="1"/>
  <c r="V223" i="7"/>
  <c r="H140" i="7"/>
  <c r="S139" i="7"/>
  <c r="AA137" i="7"/>
  <c r="AC136" i="7"/>
  <c r="AE136" i="7" s="1"/>
  <c r="L141" i="7" a="1"/>
  <c r="L141" i="7" s="1"/>
  <c r="T140" i="7"/>
  <c r="Z138" i="6"/>
  <c r="AD136" i="6"/>
  <c r="AB136" i="6"/>
  <c r="L142" i="6" a="1"/>
  <c r="L142" i="6" s="1"/>
  <c r="T141" i="6"/>
  <c r="W222" i="6"/>
  <c r="AF135" i="6"/>
  <c r="AG156" i="6" s="1"/>
  <c r="AC136" i="6"/>
  <c r="AE136" i="6" s="1"/>
  <c r="AA137" i="6"/>
  <c r="U139" i="6"/>
  <c r="X139" i="6" s="1"/>
  <c r="Y139" i="6" s="1"/>
  <c r="R140" i="6"/>
  <c r="V223" i="6"/>
  <c r="H140" i="6"/>
  <c r="S139" i="6"/>
  <c r="Z138" i="5"/>
  <c r="AD136" i="5"/>
  <c r="AB136" i="5"/>
  <c r="V223" i="5"/>
  <c r="H140" i="5"/>
  <c r="S139" i="5"/>
  <c r="AF135" i="5"/>
  <c r="AG156" i="5" s="1"/>
  <c r="W222" i="5"/>
  <c r="U139" i="5"/>
  <c r="X139" i="5" s="1"/>
  <c r="Y139" i="5" s="1"/>
  <c r="R140" i="5"/>
  <c r="AC136" i="5"/>
  <c r="AE136" i="5" s="1"/>
  <c r="AA137" i="5"/>
  <c r="L142" i="5" a="1"/>
  <c r="L142" i="5" s="1"/>
  <c r="T141" i="5"/>
  <c r="AF135" i="4"/>
  <c r="AG156" i="4" s="1"/>
  <c r="Z138" i="4"/>
  <c r="W222" i="4"/>
  <c r="L142" i="4" a="1"/>
  <c r="L142" i="4" s="1"/>
  <c r="T141" i="4"/>
  <c r="V223" i="4"/>
  <c r="H140" i="4"/>
  <c r="S139" i="4"/>
  <c r="AD136" i="4"/>
  <c r="AB136" i="4"/>
  <c r="R140" i="4"/>
  <c r="U139" i="4"/>
  <c r="X139" i="4" s="1"/>
  <c r="Y139" i="4" s="1"/>
  <c r="AA137" i="4"/>
  <c r="AC136" i="4"/>
  <c r="AE136" i="4" s="1"/>
  <c r="Z138" i="1"/>
  <c r="AD136" i="1"/>
  <c r="AB136" i="1"/>
  <c r="W222" i="1"/>
  <c r="AF135" i="1"/>
  <c r="AG156" i="1" s="1"/>
  <c r="V223" i="1"/>
  <c r="H140" i="1"/>
  <c r="S139" i="1"/>
  <c r="U139" i="1"/>
  <c r="X139" i="1" s="1"/>
  <c r="Y139" i="1" s="1"/>
  <c r="R140" i="1"/>
  <c r="AC136" i="1"/>
  <c r="AE136" i="1" s="1"/>
  <c r="AA137" i="1"/>
  <c r="L142" i="1" a="1"/>
  <c r="L142" i="1" s="1"/>
  <c r="T141" i="1"/>
  <c r="Z139" i="11" l="1"/>
  <c r="L143" i="11" a="1"/>
  <c r="L143" i="11" s="1"/>
  <c r="T142" i="11"/>
  <c r="U140" i="11"/>
  <c r="X140" i="11" s="1"/>
  <c r="Y140" i="11" s="1"/>
  <c r="R141" i="11"/>
  <c r="AF136" i="11"/>
  <c r="AG157" i="11" s="1"/>
  <c r="V224" i="11"/>
  <c r="H141" i="11"/>
  <c r="S140" i="11"/>
  <c r="W223" i="11"/>
  <c r="AC137" i="11"/>
  <c r="AE137" i="11" s="1"/>
  <c r="AA138" i="11"/>
  <c r="AD137" i="11"/>
  <c r="AB137" i="11"/>
  <c r="Z139" i="10"/>
  <c r="AD137" i="10"/>
  <c r="AB137" i="10"/>
  <c r="U140" i="10"/>
  <c r="X140" i="10" s="1"/>
  <c r="Y140" i="10" s="1"/>
  <c r="R141" i="10"/>
  <c r="V224" i="10"/>
  <c r="H141" i="10"/>
  <c r="S140" i="10"/>
  <c r="W223" i="10"/>
  <c r="AF136" i="10"/>
  <c r="AG157" i="10" s="1"/>
  <c r="AC137" i="10"/>
  <c r="AE137" i="10" s="1"/>
  <c r="AA138" i="10"/>
  <c r="L142" i="10" a="1"/>
  <c r="L142" i="10" s="1"/>
  <c r="T141" i="10"/>
  <c r="Z139" i="9"/>
  <c r="W223" i="9"/>
  <c r="AD137" i="9"/>
  <c r="AB137" i="9"/>
  <c r="V224" i="9"/>
  <c r="H141" i="9"/>
  <c r="S140" i="9"/>
  <c r="L142" i="9" a="1"/>
  <c r="L142" i="9" s="1"/>
  <c r="T141" i="9"/>
  <c r="U140" i="9"/>
  <c r="X140" i="9" s="1"/>
  <c r="Y140" i="9" s="1"/>
  <c r="R141" i="9"/>
  <c r="AC137" i="9"/>
  <c r="AE137" i="9" s="1"/>
  <c r="AA138" i="9"/>
  <c r="AF136" i="9"/>
  <c r="AG157" i="9" s="1"/>
  <c r="Z139" i="8"/>
  <c r="AF136" i="8"/>
  <c r="AG157" i="8" s="1"/>
  <c r="AD137" i="8"/>
  <c r="AB137" i="8"/>
  <c r="W223" i="8"/>
  <c r="T142" i="8"/>
  <c r="L143" i="8" a="1"/>
  <c r="L143" i="8" s="1"/>
  <c r="U140" i="8"/>
  <c r="X140" i="8" s="1"/>
  <c r="Y140" i="8" s="1"/>
  <c r="R141" i="8"/>
  <c r="V224" i="8"/>
  <c r="S140" i="8"/>
  <c r="H141" i="8"/>
  <c r="AC137" i="8"/>
  <c r="AE137" i="8" s="1"/>
  <c r="AA138" i="8"/>
  <c r="V224" i="7"/>
  <c r="H141" i="7"/>
  <c r="S140" i="7"/>
  <c r="T141" i="7"/>
  <c r="L142" i="7" a="1"/>
  <c r="L142" i="7" s="1"/>
  <c r="Z139" i="7"/>
  <c r="AF136" i="7"/>
  <c r="AG157" i="7" s="1"/>
  <c r="W223" i="7"/>
  <c r="R141" i="7"/>
  <c r="U140" i="7"/>
  <c r="X140" i="7" s="1"/>
  <c r="Y140" i="7" s="1"/>
  <c r="AB137" i="7"/>
  <c r="AD137" i="7"/>
  <c r="AA138" i="7"/>
  <c r="AC137" i="7"/>
  <c r="AE137" i="7" s="1"/>
  <c r="Z139" i="6"/>
  <c r="W223" i="6"/>
  <c r="U140" i="6"/>
  <c r="X140" i="6" s="1"/>
  <c r="Y140" i="6" s="1"/>
  <c r="R141" i="6"/>
  <c r="AF136" i="6"/>
  <c r="AG157" i="6" s="1"/>
  <c r="AD137" i="6"/>
  <c r="AB137" i="6"/>
  <c r="L143" i="6" a="1"/>
  <c r="L143" i="6" s="1"/>
  <c r="T142" i="6"/>
  <c r="AA138" i="6"/>
  <c r="AC137" i="6"/>
  <c r="AE137" i="6" s="1"/>
  <c r="V224" i="6"/>
  <c r="H141" i="6"/>
  <c r="S140" i="6"/>
  <c r="Z139" i="5"/>
  <c r="AF136" i="5"/>
  <c r="AD137" i="5"/>
  <c r="AB137" i="5"/>
  <c r="U140" i="5"/>
  <c r="X140" i="5" s="1"/>
  <c r="Y140" i="5" s="1"/>
  <c r="R141" i="5"/>
  <c r="AG157" i="5"/>
  <c r="V224" i="5"/>
  <c r="H141" i="5"/>
  <c r="S140" i="5"/>
  <c r="W223" i="5"/>
  <c r="AC137" i="5"/>
  <c r="AE137" i="5" s="1"/>
  <c r="AA138" i="5"/>
  <c r="L143" i="5" a="1"/>
  <c r="L143" i="5" s="1"/>
  <c r="T142" i="5"/>
  <c r="AF136" i="4"/>
  <c r="AG157" i="4" s="1"/>
  <c r="Z139" i="4"/>
  <c r="AD137" i="4"/>
  <c r="AB137" i="4"/>
  <c r="U140" i="4"/>
  <c r="X140" i="4" s="1"/>
  <c r="Y140" i="4" s="1"/>
  <c r="R141" i="4"/>
  <c r="W223" i="4"/>
  <c r="L143" i="4" a="1"/>
  <c r="L143" i="4" s="1"/>
  <c r="T142" i="4"/>
  <c r="AA138" i="4"/>
  <c r="AC137" i="4"/>
  <c r="AE137" i="4" s="1"/>
  <c r="V224" i="4"/>
  <c r="H141" i="4"/>
  <c r="S140" i="4"/>
  <c r="Z139" i="1"/>
  <c r="W223" i="1"/>
  <c r="T142" i="1"/>
  <c r="L143" i="1" a="1"/>
  <c r="L143" i="1" s="1"/>
  <c r="AF136" i="1"/>
  <c r="AG157" i="1" s="1"/>
  <c r="AA138" i="1"/>
  <c r="AC137" i="1"/>
  <c r="AE137" i="1" s="1"/>
  <c r="AD137" i="1"/>
  <c r="AB137" i="1"/>
  <c r="R141" i="1"/>
  <c r="U140" i="1"/>
  <c r="X140" i="1" s="1"/>
  <c r="Y140" i="1" s="1"/>
  <c r="V224" i="1"/>
  <c r="H141" i="1"/>
  <c r="S140" i="1"/>
  <c r="Z140" i="11" l="1"/>
  <c r="AF137" i="11"/>
  <c r="AG158" i="11" s="1"/>
  <c r="V225" i="11"/>
  <c r="H142" i="11"/>
  <c r="S141" i="11"/>
  <c r="U141" i="11"/>
  <c r="X141" i="11" s="1"/>
  <c r="Y141" i="11" s="1"/>
  <c r="R142" i="11"/>
  <c r="AD138" i="11"/>
  <c r="AB138" i="11"/>
  <c r="L144" i="11" a="1"/>
  <c r="L144" i="11" s="1"/>
  <c r="T143" i="11"/>
  <c r="W224" i="11"/>
  <c r="AA139" i="11"/>
  <c r="AC138" i="11"/>
  <c r="AE138" i="11" s="1"/>
  <c r="Z140" i="10"/>
  <c r="AF137" i="10"/>
  <c r="AG158" i="10" s="1"/>
  <c r="U141" i="10"/>
  <c r="X141" i="10" s="1"/>
  <c r="Y141" i="10" s="1"/>
  <c r="R142" i="10"/>
  <c r="AD138" i="10"/>
  <c r="AB138" i="10"/>
  <c r="V225" i="10"/>
  <c r="H142" i="10"/>
  <c r="S141" i="10"/>
  <c r="W224" i="10"/>
  <c r="AC138" i="10"/>
  <c r="AE138" i="10" s="1"/>
  <c r="AA139" i="10"/>
  <c r="L143" i="10" a="1"/>
  <c r="L143" i="10" s="1"/>
  <c r="T142" i="10"/>
  <c r="Z140" i="9"/>
  <c r="AD138" i="9"/>
  <c r="AB138" i="9"/>
  <c r="AF137" i="9"/>
  <c r="AG158" i="9" s="1"/>
  <c r="U141" i="9"/>
  <c r="X141" i="9" s="1"/>
  <c r="Y141" i="9" s="1"/>
  <c r="R142" i="9"/>
  <c r="V225" i="9"/>
  <c r="H142" i="9"/>
  <c r="S141" i="9"/>
  <c r="W224" i="9"/>
  <c r="AC138" i="9"/>
  <c r="AE138" i="9" s="1"/>
  <c r="AA139" i="9"/>
  <c r="L143" i="9" a="1"/>
  <c r="L143" i="9" s="1"/>
  <c r="T142" i="9"/>
  <c r="Z140" i="8"/>
  <c r="W224" i="8"/>
  <c r="V225" i="8"/>
  <c r="H142" i="8"/>
  <c r="S141" i="8"/>
  <c r="U141" i="8"/>
  <c r="X141" i="8" s="1"/>
  <c r="Y141" i="8" s="1"/>
  <c r="R142" i="8"/>
  <c r="AD138" i="8"/>
  <c r="AB138" i="8"/>
  <c r="AA139" i="8"/>
  <c r="AC138" i="8"/>
  <c r="AE138" i="8" s="1"/>
  <c r="L144" i="8" a="1"/>
  <c r="L144" i="8" s="1"/>
  <c r="T143" i="8"/>
  <c r="AF137" i="8"/>
  <c r="AG158" i="8" s="1"/>
  <c r="Z140" i="7"/>
  <c r="R142" i="7"/>
  <c r="U141" i="7"/>
  <c r="X141" i="7" s="1"/>
  <c r="Y141" i="7" s="1"/>
  <c r="AC138" i="7"/>
  <c r="AE138" i="7" s="1"/>
  <c r="AA139" i="7"/>
  <c r="AF137" i="7"/>
  <c r="AG158" i="7" s="1"/>
  <c r="V225" i="7"/>
  <c r="S141" i="7"/>
  <c r="H142" i="7"/>
  <c r="T142" i="7"/>
  <c r="L143" i="7" a="1"/>
  <c r="L143" i="7" s="1"/>
  <c r="AD138" i="7"/>
  <c r="AB138" i="7"/>
  <c r="W224" i="7"/>
  <c r="Z140" i="6"/>
  <c r="AF137" i="6"/>
  <c r="AG158" i="6" s="1"/>
  <c r="T143" i="6"/>
  <c r="L144" i="6" a="1"/>
  <c r="L144" i="6" s="1"/>
  <c r="R142" i="6"/>
  <c r="U141" i="6"/>
  <c r="X141" i="6" s="1"/>
  <c r="Y141" i="6" s="1"/>
  <c r="AB138" i="6"/>
  <c r="AD138" i="6"/>
  <c r="AC138" i="6"/>
  <c r="AE138" i="6" s="1"/>
  <c r="AA139" i="6"/>
  <c r="W224" i="6"/>
  <c r="V225" i="6"/>
  <c r="H142" i="6"/>
  <c r="S141" i="6"/>
  <c r="Z140" i="5"/>
  <c r="AF137" i="5"/>
  <c r="W224" i="5"/>
  <c r="AD138" i="5"/>
  <c r="AB138" i="5"/>
  <c r="V225" i="5"/>
  <c r="H142" i="5"/>
  <c r="S141" i="5"/>
  <c r="U141" i="5"/>
  <c r="X141" i="5" s="1"/>
  <c r="Y141" i="5" s="1"/>
  <c r="R142" i="5"/>
  <c r="AG158" i="5"/>
  <c r="AA139" i="5"/>
  <c r="AC138" i="5"/>
  <c r="AE138" i="5" s="1"/>
  <c r="L144" i="5" a="1"/>
  <c r="L144" i="5" s="1"/>
  <c r="T143" i="5"/>
  <c r="AF137" i="4"/>
  <c r="AG158" i="4" s="1"/>
  <c r="Z140" i="4"/>
  <c r="AD138" i="4"/>
  <c r="AB138" i="4"/>
  <c r="U141" i="4"/>
  <c r="X141" i="4" s="1"/>
  <c r="Y141" i="4" s="1"/>
  <c r="R142" i="4"/>
  <c r="V225" i="4"/>
  <c r="S141" i="4"/>
  <c r="H142" i="4"/>
  <c r="W224" i="4"/>
  <c r="AA139" i="4"/>
  <c r="AC138" i="4"/>
  <c r="AE138" i="4" s="1"/>
  <c r="T143" i="4"/>
  <c r="L144" i="4" a="1"/>
  <c r="L144" i="4" s="1"/>
  <c r="Z140" i="1"/>
  <c r="V225" i="1"/>
  <c r="H142" i="1"/>
  <c r="S141" i="1"/>
  <c r="W224" i="1"/>
  <c r="AB138" i="1"/>
  <c r="AD138" i="1"/>
  <c r="AF137" i="1"/>
  <c r="R142" i="1"/>
  <c r="U141" i="1"/>
  <c r="X141" i="1" s="1"/>
  <c r="Y141" i="1" s="1"/>
  <c r="AG158" i="1"/>
  <c r="AA139" i="1"/>
  <c r="AC138" i="1"/>
  <c r="AE138" i="1" s="1"/>
  <c r="T143" i="1"/>
  <c r="L144" i="1" a="1"/>
  <c r="L144" i="1" s="1"/>
  <c r="Z141" i="11" l="1"/>
  <c r="AB139" i="11"/>
  <c r="AD139" i="11"/>
  <c r="V226" i="11"/>
  <c r="H143" i="11"/>
  <c r="S142" i="11"/>
  <c r="W225" i="11"/>
  <c r="R143" i="11"/>
  <c r="U142" i="11"/>
  <c r="X142" i="11" s="1"/>
  <c r="Y142" i="11" s="1"/>
  <c r="L145" i="11" a="1"/>
  <c r="L145" i="11" s="1"/>
  <c r="T144" i="11"/>
  <c r="AA140" i="11"/>
  <c r="AC139" i="11"/>
  <c r="AE139" i="11" s="1"/>
  <c r="AF138" i="11"/>
  <c r="AG159" i="11" s="1"/>
  <c r="Z141" i="10"/>
  <c r="AF138" i="10"/>
  <c r="AG159" i="10" s="1"/>
  <c r="AD139" i="10"/>
  <c r="AB139" i="10"/>
  <c r="U142" i="10"/>
  <c r="X142" i="10" s="1"/>
  <c r="Y142" i="10" s="1"/>
  <c r="R143" i="10"/>
  <c r="V226" i="10"/>
  <c r="H143" i="10"/>
  <c r="S142" i="10"/>
  <c r="W225" i="10"/>
  <c r="AA140" i="10"/>
  <c r="AC139" i="10"/>
  <c r="AE139" i="10" s="1"/>
  <c r="L144" i="10" a="1"/>
  <c r="L144" i="10" s="1"/>
  <c r="T143" i="10"/>
  <c r="Z141" i="9"/>
  <c r="AF138" i="9"/>
  <c r="AG159" i="9" s="1"/>
  <c r="AD139" i="9"/>
  <c r="AB139" i="9"/>
  <c r="W225" i="9"/>
  <c r="V226" i="9"/>
  <c r="H143" i="9"/>
  <c r="S142" i="9"/>
  <c r="U142" i="9"/>
  <c r="X142" i="9" s="1"/>
  <c r="Y142" i="9" s="1"/>
  <c r="R143" i="9"/>
  <c r="AC139" i="9"/>
  <c r="AE139" i="9" s="1"/>
  <c r="AA140" i="9"/>
  <c r="L144" i="9" a="1"/>
  <c r="L144" i="9" s="1"/>
  <c r="T143" i="9"/>
  <c r="Z141" i="8"/>
  <c r="L145" i="8" a="1"/>
  <c r="L145" i="8" s="1"/>
  <c r="T144" i="8"/>
  <c r="AF138" i="8"/>
  <c r="AG159" i="8" s="1"/>
  <c r="AD139" i="8"/>
  <c r="AB139" i="8"/>
  <c r="R143" i="8"/>
  <c r="U142" i="8"/>
  <c r="X142" i="8" s="1"/>
  <c r="Y142" i="8" s="1"/>
  <c r="H143" i="8"/>
  <c r="V226" i="8"/>
  <c r="S142" i="8"/>
  <c r="AA140" i="8"/>
  <c r="AC139" i="8"/>
  <c r="AE139" i="8" s="1"/>
  <c r="W225" i="8"/>
  <c r="Z141" i="7"/>
  <c r="W225" i="7"/>
  <c r="T143" i="7"/>
  <c r="L144" i="7" a="1"/>
  <c r="L144" i="7" s="1"/>
  <c r="AF138" i="7"/>
  <c r="AG159" i="7" s="1"/>
  <c r="AC139" i="7"/>
  <c r="AE139" i="7" s="1"/>
  <c r="AA140" i="7"/>
  <c r="V226" i="7"/>
  <c r="S142" i="7"/>
  <c r="H143" i="7"/>
  <c r="AD139" i="7"/>
  <c r="AB139" i="7"/>
  <c r="U142" i="7"/>
  <c r="X142" i="7" s="1"/>
  <c r="Y142" i="7" s="1"/>
  <c r="R143" i="7"/>
  <c r="Z141" i="6"/>
  <c r="AB139" i="6"/>
  <c r="AD139" i="6"/>
  <c r="W225" i="6"/>
  <c r="AF138" i="6"/>
  <c r="AG159" i="6" s="1"/>
  <c r="T144" i="6"/>
  <c r="L145" i="6" a="1"/>
  <c r="L145" i="6" s="1"/>
  <c r="AC139" i="6"/>
  <c r="AE139" i="6" s="1"/>
  <c r="AA140" i="6"/>
  <c r="R143" i="6"/>
  <c r="U142" i="6"/>
  <c r="X142" i="6" s="1"/>
  <c r="Y142" i="6" s="1"/>
  <c r="V226" i="6"/>
  <c r="H143" i="6"/>
  <c r="S142" i="6"/>
  <c r="Z141" i="5"/>
  <c r="R143" i="5"/>
  <c r="U142" i="5"/>
  <c r="X142" i="5" s="1"/>
  <c r="Y142" i="5" s="1"/>
  <c r="W225" i="5"/>
  <c r="AD139" i="5"/>
  <c r="AB139" i="5"/>
  <c r="AF138" i="5"/>
  <c r="AG159" i="5" s="1"/>
  <c r="V226" i="5"/>
  <c r="H143" i="5"/>
  <c r="S142" i="5"/>
  <c r="AA140" i="5"/>
  <c r="AC139" i="5"/>
  <c r="AE139" i="5" s="1"/>
  <c r="T144" i="5"/>
  <c r="L145" i="5" a="1"/>
  <c r="L145" i="5" s="1"/>
  <c r="AF138" i="4"/>
  <c r="AG159" i="4" s="1"/>
  <c r="Z141" i="4"/>
  <c r="V226" i="4"/>
  <c r="S142" i="4"/>
  <c r="H143" i="4"/>
  <c r="R143" i="4"/>
  <c r="U142" i="4"/>
  <c r="X142" i="4" s="1"/>
  <c r="Y142" i="4" s="1"/>
  <c r="W225" i="4"/>
  <c r="AB139" i="4"/>
  <c r="AD139" i="4"/>
  <c r="AA140" i="4"/>
  <c r="AC139" i="4"/>
  <c r="AE139" i="4" s="1"/>
  <c r="T144" i="4"/>
  <c r="L145" i="4" a="1"/>
  <c r="L145" i="4" s="1"/>
  <c r="Z141" i="1"/>
  <c r="AF138" i="1"/>
  <c r="AG159" i="1" s="1"/>
  <c r="AD139" i="1"/>
  <c r="AB139" i="1"/>
  <c r="R143" i="1"/>
  <c r="U142" i="1"/>
  <c r="X142" i="1" s="1"/>
  <c r="Y142" i="1" s="1"/>
  <c r="V226" i="1"/>
  <c r="S142" i="1"/>
  <c r="H143" i="1"/>
  <c r="W225" i="1"/>
  <c r="AC139" i="1"/>
  <c r="AE139" i="1" s="1"/>
  <c r="AA140" i="1"/>
  <c r="T144" i="1"/>
  <c r="L145" i="1" a="1"/>
  <c r="L145" i="1" s="1"/>
  <c r="Z142" i="11" l="1"/>
  <c r="V227" i="11"/>
  <c r="H144" i="11"/>
  <c r="S143" i="11"/>
  <c r="W226" i="11"/>
  <c r="AD140" i="11"/>
  <c r="AB140" i="11"/>
  <c r="L146" i="11" a="1"/>
  <c r="L146" i="11" s="1"/>
  <c r="T145" i="11"/>
  <c r="AF139" i="11"/>
  <c r="AG160" i="11" s="1"/>
  <c r="U143" i="11"/>
  <c r="X143" i="11" s="1"/>
  <c r="Y143" i="11" s="1"/>
  <c r="R144" i="11"/>
  <c r="AA141" i="11"/>
  <c r="AC140" i="11"/>
  <c r="AE140" i="11" s="1"/>
  <c r="Z142" i="10"/>
  <c r="AD140" i="10"/>
  <c r="AB140" i="10"/>
  <c r="AF139" i="10"/>
  <c r="AG160" i="10" s="1"/>
  <c r="W226" i="10"/>
  <c r="V227" i="10"/>
  <c r="H144" i="10"/>
  <c r="S143" i="10"/>
  <c r="R144" i="10"/>
  <c r="U143" i="10"/>
  <c r="X143" i="10" s="1"/>
  <c r="Y143" i="10" s="1"/>
  <c r="AA141" i="10"/>
  <c r="AC140" i="10"/>
  <c r="AE140" i="10" s="1"/>
  <c r="L145" i="10" a="1"/>
  <c r="L145" i="10" s="1"/>
  <c r="T144" i="10"/>
  <c r="Z142" i="9"/>
  <c r="R144" i="9"/>
  <c r="U143" i="9"/>
  <c r="X143" i="9" s="1"/>
  <c r="Y143" i="9" s="1"/>
  <c r="AD140" i="9"/>
  <c r="AB140" i="9"/>
  <c r="AF139" i="9"/>
  <c r="AG160" i="9" s="1"/>
  <c r="V227" i="9"/>
  <c r="H144" i="9"/>
  <c r="S143" i="9"/>
  <c r="W226" i="9"/>
  <c r="AA141" i="9"/>
  <c r="AC140" i="9"/>
  <c r="AE140" i="9" s="1"/>
  <c r="L145" i="9" a="1"/>
  <c r="L145" i="9" s="1"/>
  <c r="T144" i="9"/>
  <c r="Z142" i="8"/>
  <c r="AB140" i="8"/>
  <c r="AD140" i="8"/>
  <c r="AF139" i="8"/>
  <c r="AG160" i="8" s="1"/>
  <c r="W226" i="8"/>
  <c r="R144" i="8"/>
  <c r="U143" i="8"/>
  <c r="X143" i="8" s="1"/>
  <c r="Y143" i="8" s="1"/>
  <c r="T145" i="8"/>
  <c r="L146" i="8" a="1"/>
  <c r="L146" i="8" s="1"/>
  <c r="AA141" i="8"/>
  <c r="AC140" i="8"/>
  <c r="AE140" i="8" s="1"/>
  <c r="V227" i="8"/>
  <c r="S143" i="8"/>
  <c r="H144" i="8"/>
  <c r="Z142" i="7"/>
  <c r="V227" i="7"/>
  <c r="H144" i="7"/>
  <c r="S143" i="7"/>
  <c r="AD140" i="7"/>
  <c r="AB140" i="7"/>
  <c r="W226" i="7"/>
  <c r="L145" i="7" a="1"/>
  <c r="L145" i="7" s="1"/>
  <c r="T144" i="7"/>
  <c r="U143" i="7"/>
  <c r="X143" i="7" s="1"/>
  <c r="Y143" i="7" s="1"/>
  <c r="R144" i="7"/>
  <c r="AC140" i="7"/>
  <c r="AE140" i="7" s="1"/>
  <c r="AA141" i="7"/>
  <c r="AF139" i="7"/>
  <c r="AG160" i="7" s="1"/>
  <c r="Z142" i="6"/>
  <c r="W226" i="6"/>
  <c r="R144" i="6"/>
  <c r="U143" i="6"/>
  <c r="X143" i="6" s="1"/>
  <c r="Y143" i="6" s="1"/>
  <c r="AD140" i="6"/>
  <c r="AB140" i="6"/>
  <c r="AF139" i="6"/>
  <c r="AG160" i="6" s="1"/>
  <c r="AA141" i="6"/>
  <c r="AC140" i="6"/>
  <c r="AE140" i="6" s="1"/>
  <c r="T145" i="6"/>
  <c r="L146" i="6" a="1"/>
  <c r="L146" i="6" s="1"/>
  <c r="V227" i="6"/>
  <c r="S143" i="6"/>
  <c r="H144" i="6"/>
  <c r="Z142" i="5"/>
  <c r="AF139" i="5"/>
  <c r="AG160" i="5" s="1"/>
  <c r="AB140" i="5"/>
  <c r="AD140" i="5"/>
  <c r="W226" i="5"/>
  <c r="R144" i="5"/>
  <c r="U143" i="5"/>
  <c r="X143" i="5" s="1"/>
  <c r="Y143" i="5" s="1"/>
  <c r="T145" i="5"/>
  <c r="L146" i="5" a="1"/>
  <c r="L146" i="5" s="1"/>
  <c r="AC140" i="5"/>
  <c r="AE140" i="5" s="1"/>
  <c r="AA141" i="5"/>
  <c r="V227" i="5"/>
  <c r="S143" i="5"/>
  <c r="H144" i="5"/>
  <c r="AF139" i="4"/>
  <c r="AG160" i="4" s="1"/>
  <c r="Z142" i="4"/>
  <c r="T145" i="4"/>
  <c r="L146" i="4" a="1"/>
  <c r="L146" i="4" s="1"/>
  <c r="V227" i="4"/>
  <c r="S143" i="4"/>
  <c r="H144" i="4"/>
  <c r="AC140" i="4"/>
  <c r="AE140" i="4" s="1"/>
  <c r="AA141" i="4"/>
  <c r="AB140" i="4"/>
  <c r="AD140" i="4"/>
  <c r="R144" i="4"/>
  <c r="U143" i="4"/>
  <c r="X143" i="4" s="1"/>
  <c r="Y143" i="4" s="1"/>
  <c r="W226" i="4"/>
  <c r="Z142" i="1"/>
  <c r="AD140" i="1"/>
  <c r="AB140" i="1"/>
  <c r="W226" i="1"/>
  <c r="V227" i="1"/>
  <c r="S143" i="1"/>
  <c r="H144" i="1"/>
  <c r="U143" i="1"/>
  <c r="X143" i="1" s="1"/>
  <c r="Y143" i="1" s="1"/>
  <c r="R144" i="1"/>
  <c r="AF139" i="1"/>
  <c r="AG160" i="1" s="1"/>
  <c r="AC140" i="1"/>
  <c r="AE140" i="1" s="1"/>
  <c r="AA141" i="1"/>
  <c r="T145" i="1"/>
  <c r="L146" i="1" a="1"/>
  <c r="L146" i="1" s="1"/>
  <c r="Z143" i="11" l="1"/>
  <c r="R145" i="11"/>
  <c r="U144" i="11"/>
  <c r="X144" i="11" s="1"/>
  <c r="Y144" i="11" s="1"/>
  <c r="V228" i="11"/>
  <c r="S144" i="11"/>
  <c r="H145" i="11"/>
  <c r="T146" i="11"/>
  <c r="L147" i="11" a="1"/>
  <c r="L147" i="11" s="1"/>
  <c r="W227" i="11"/>
  <c r="AF140" i="11"/>
  <c r="AG161" i="11" s="1"/>
  <c r="AA142" i="11"/>
  <c r="AC141" i="11"/>
  <c r="AE141" i="11" s="1"/>
  <c r="AD141" i="11"/>
  <c r="AB141" i="11"/>
  <c r="Z143" i="10"/>
  <c r="R145" i="10"/>
  <c r="U144" i="10"/>
  <c r="X144" i="10" s="1"/>
  <c r="Y144" i="10" s="1"/>
  <c r="AF140" i="10"/>
  <c r="AB141" i="10"/>
  <c r="AD141" i="10"/>
  <c r="W227" i="10"/>
  <c r="V228" i="10"/>
  <c r="S144" i="10"/>
  <c r="H145" i="10"/>
  <c r="AG161" i="10"/>
  <c r="AC141" i="10"/>
  <c r="AE141" i="10" s="1"/>
  <c r="AA142" i="10"/>
  <c r="T145" i="10"/>
  <c r="L146" i="10" a="1"/>
  <c r="L146" i="10" s="1"/>
  <c r="Z143" i="9"/>
  <c r="AF140" i="9"/>
  <c r="AG161" i="9" s="1"/>
  <c r="V228" i="9"/>
  <c r="H145" i="9"/>
  <c r="S144" i="9"/>
  <c r="W227" i="9"/>
  <c r="R145" i="9"/>
  <c r="U144" i="9"/>
  <c r="X144" i="9" s="1"/>
  <c r="Y144" i="9" s="1"/>
  <c r="AB141" i="9"/>
  <c r="AD141" i="9"/>
  <c r="AA142" i="9"/>
  <c r="AC141" i="9"/>
  <c r="AE141" i="9" s="1"/>
  <c r="T145" i="9"/>
  <c r="L146" i="9" a="1"/>
  <c r="L146" i="9" s="1"/>
  <c r="Z143" i="8"/>
  <c r="W227" i="8"/>
  <c r="T146" i="8"/>
  <c r="L147" i="8" a="1"/>
  <c r="L147" i="8" s="1"/>
  <c r="AF140" i="8"/>
  <c r="AG161" i="8" s="1"/>
  <c r="AD141" i="8"/>
  <c r="AB141" i="8"/>
  <c r="R145" i="8"/>
  <c r="U144" i="8"/>
  <c r="X144" i="8" s="1"/>
  <c r="Y144" i="8" s="1"/>
  <c r="AA142" i="8"/>
  <c r="AC141" i="8"/>
  <c r="AE141" i="8" s="1"/>
  <c r="V228" i="8"/>
  <c r="S144" i="8"/>
  <c r="H145" i="8"/>
  <c r="Z143" i="7"/>
  <c r="AF140" i="7"/>
  <c r="AG161" i="7" s="1"/>
  <c r="U144" i="7"/>
  <c r="X144" i="7" s="1"/>
  <c r="Y144" i="7" s="1"/>
  <c r="R145" i="7"/>
  <c r="W227" i="7"/>
  <c r="AD141" i="7"/>
  <c r="AB141" i="7"/>
  <c r="L146" i="7" a="1"/>
  <c r="L146" i="7" s="1"/>
  <c r="T145" i="7"/>
  <c r="AC141" i="7"/>
  <c r="AE141" i="7" s="1"/>
  <c r="AA142" i="7"/>
  <c r="V228" i="7"/>
  <c r="H145" i="7"/>
  <c r="S144" i="7"/>
  <c r="Z143" i="6"/>
  <c r="AF140" i="6"/>
  <c r="AG161" i="6" s="1"/>
  <c r="AB141" i="6"/>
  <c r="AD141" i="6"/>
  <c r="L147" i="6" a="1"/>
  <c r="L147" i="6" s="1"/>
  <c r="T146" i="6"/>
  <c r="W227" i="6"/>
  <c r="V228" i="6"/>
  <c r="S144" i="6"/>
  <c r="H145" i="6"/>
  <c r="AA142" i="6"/>
  <c r="AC141" i="6"/>
  <c r="AE141" i="6" s="1"/>
  <c r="R145" i="6"/>
  <c r="U144" i="6"/>
  <c r="X144" i="6" s="1"/>
  <c r="Y144" i="6" s="1"/>
  <c r="Z143" i="5"/>
  <c r="AD141" i="5"/>
  <c r="AB141" i="5"/>
  <c r="T146" i="5"/>
  <c r="L147" i="5" a="1"/>
  <c r="L147" i="5" s="1"/>
  <c r="AF140" i="5"/>
  <c r="AG161" i="5" s="1"/>
  <c r="R145" i="5"/>
  <c r="U144" i="5"/>
  <c r="X144" i="5" s="1"/>
  <c r="Y144" i="5" s="1"/>
  <c r="AC141" i="5"/>
  <c r="AE141" i="5" s="1"/>
  <c r="AA142" i="5"/>
  <c r="W227" i="5"/>
  <c r="V228" i="5"/>
  <c r="S144" i="5"/>
  <c r="H145" i="5"/>
  <c r="AF140" i="4"/>
  <c r="AG161" i="4" s="1"/>
  <c r="Z143" i="4"/>
  <c r="AD141" i="4"/>
  <c r="AB141" i="4"/>
  <c r="U144" i="4"/>
  <c r="X144" i="4" s="1"/>
  <c r="Y144" i="4" s="1"/>
  <c r="R145" i="4"/>
  <c r="L147" i="4" a="1"/>
  <c r="L147" i="4" s="1"/>
  <c r="T146" i="4"/>
  <c r="AC141" i="4"/>
  <c r="AE141" i="4" s="1"/>
  <c r="AA142" i="4"/>
  <c r="V228" i="4"/>
  <c r="S144" i="4"/>
  <c r="H145" i="4"/>
  <c r="W227" i="4"/>
  <c r="Z143" i="1"/>
  <c r="AF140" i="1"/>
  <c r="U144" i="1"/>
  <c r="X144" i="1" s="1"/>
  <c r="Y144" i="1" s="1"/>
  <c r="R145" i="1"/>
  <c r="AD141" i="1"/>
  <c r="AB141" i="1"/>
  <c r="W227" i="1"/>
  <c r="V228" i="1"/>
  <c r="H145" i="1"/>
  <c r="S144" i="1"/>
  <c r="AG161" i="1"/>
  <c r="AC141" i="1"/>
  <c r="AE141" i="1" s="1"/>
  <c r="AA142" i="1"/>
  <c r="L147" i="1" a="1"/>
  <c r="L147" i="1" s="1"/>
  <c r="T146" i="1"/>
  <c r="Z144" i="11" l="1"/>
  <c r="AF141" i="11"/>
  <c r="AG162" i="11" s="1"/>
  <c r="V229" i="11"/>
  <c r="S145" i="11"/>
  <c r="H146" i="11"/>
  <c r="W228" i="11"/>
  <c r="AB142" i="11"/>
  <c r="AD142" i="11"/>
  <c r="T147" i="11"/>
  <c r="L148" i="11" a="1"/>
  <c r="L148" i="11" s="1"/>
  <c r="R146" i="11"/>
  <c r="U145" i="11"/>
  <c r="X145" i="11" s="1"/>
  <c r="Y145" i="11" s="1"/>
  <c r="AA143" i="11"/>
  <c r="AC142" i="11"/>
  <c r="AE142" i="11" s="1"/>
  <c r="Z144" i="10"/>
  <c r="AF141" i="10"/>
  <c r="AG162" i="10" s="1"/>
  <c r="AD142" i="10"/>
  <c r="AB142" i="10"/>
  <c r="W228" i="10"/>
  <c r="U145" i="10"/>
  <c r="X145" i="10" s="1"/>
  <c r="Y145" i="10" s="1"/>
  <c r="R146" i="10"/>
  <c r="L147" i="10" a="1"/>
  <c r="L147" i="10" s="1"/>
  <c r="T146" i="10"/>
  <c r="AC142" i="10"/>
  <c r="AE142" i="10" s="1"/>
  <c r="AA143" i="10"/>
  <c r="V229" i="10"/>
  <c r="S145" i="10"/>
  <c r="H146" i="10"/>
  <c r="Z144" i="9"/>
  <c r="AD142" i="9"/>
  <c r="AB142" i="9"/>
  <c r="V229" i="9"/>
  <c r="S145" i="9"/>
  <c r="H146" i="9"/>
  <c r="AF141" i="9"/>
  <c r="AG162" i="9" s="1"/>
  <c r="R146" i="9"/>
  <c r="U145" i="9"/>
  <c r="X145" i="9" s="1"/>
  <c r="Y145" i="9" s="1"/>
  <c r="W228" i="9"/>
  <c r="T146" i="9"/>
  <c r="L147" i="9" a="1"/>
  <c r="L147" i="9" s="1"/>
  <c r="AC142" i="9"/>
  <c r="AE142" i="9" s="1"/>
  <c r="AA143" i="9"/>
  <c r="Z144" i="8"/>
  <c r="W228" i="8"/>
  <c r="AF141" i="8"/>
  <c r="AG162" i="8" s="1"/>
  <c r="AB142" i="8"/>
  <c r="AD142" i="8"/>
  <c r="R146" i="8"/>
  <c r="U145" i="8"/>
  <c r="X145" i="8" s="1"/>
  <c r="Y145" i="8" s="1"/>
  <c r="V229" i="8"/>
  <c r="S145" i="8"/>
  <c r="H146" i="8"/>
  <c r="AC142" i="8"/>
  <c r="AE142" i="8" s="1"/>
  <c r="AA143" i="8"/>
  <c r="T147" i="8"/>
  <c r="L148" i="8" a="1"/>
  <c r="L148" i="8" s="1"/>
  <c r="Z144" i="7"/>
  <c r="AD142" i="7"/>
  <c r="AB142" i="7"/>
  <c r="AF141" i="7"/>
  <c r="AG162" i="7" s="1"/>
  <c r="L147" i="7" a="1"/>
  <c r="L147" i="7" s="1"/>
  <c r="T146" i="7"/>
  <c r="W228" i="7"/>
  <c r="U145" i="7"/>
  <c r="X145" i="7" s="1"/>
  <c r="Y145" i="7" s="1"/>
  <c r="R146" i="7"/>
  <c r="AC142" i="7"/>
  <c r="AE142" i="7" s="1"/>
  <c r="AA143" i="7"/>
  <c r="V229" i="7"/>
  <c r="H146" i="7"/>
  <c r="S145" i="7"/>
  <c r="Z144" i="6"/>
  <c r="W228" i="6"/>
  <c r="AF141" i="6"/>
  <c r="AG162" i="6" s="1"/>
  <c r="AD142" i="6"/>
  <c r="AB142" i="6"/>
  <c r="V229" i="6"/>
  <c r="H146" i="6"/>
  <c r="S145" i="6"/>
  <c r="AC142" i="6"/>
  <c r="AE142" i="6" s="1"/>
  <c r="AA143" i="6"/>
  <c r="L148" i="6" a="1"/>
  <c r="L148" i="6" s="1"/>
  <c r="T147" i="6"/>
  <c r="U145" i="6"/>
  <c r="X145" i="6" s="1"/>
  <c r="Y145" i="6" s="1"/>
  <c r="R146" i="6"/>
  <c r="Z144" i="5"/>
  <c r="AF141" i="5"/>
  <c r="AG162" i="5" s="1"/>
  <c r="W228" i="5"/>
  <c r="AD142" i="5"/>
  <c r="AB142" i="5"/>
  <c r="U145" i="5"/>
  <c r="X145" i="5" s="1"/>
  <c r="Y145" i="5" s="1"/>
  <c r="R146" i="5"/>
  <c r="L148" i="5" a="1"/>
  <c r="L148" i="5" s="1"/>
  <c r="T147" i="5"/>
  <c r="V229" i="5"/>
  <c r="H146" i="5"/>
  <c r="S145" i="5"/>
  <c r="AC142" i="5"/>
  <c r="AE142" i="5" s="1"/>
  <c r="AA143" i="5"/>
  <c r="AF141" i="4"/>
  <c r="AG162" i="4" s="1"/>
  <c r="Z144" i="4"/>
  <c r="AD142" i="4"/>
  <c r="AB142" i="4"/>
  <c r="U145" i="4"/>
  <c r="X145" i="4" s="1"/>
  <c r="Y145" i="4" s="1"/>
  <c r="R146" i="4"/>
  <c r="W228" i="4"/>
  <c r="L148" i="4" a="1"/>
  <c r="L148" i="4" s="1"/>
  <c r="T147" i="4"/>
  <c r="AC142" i="4"/>
  <c r="AE142" i="4" s="1"/>
  <c r="AA143" i="4"/>
  <c r="V229" i="4"/>
  <c r="H146" i="4"/>
  <c r="S145" i="4"/>
  <c r="Z144" i="1"/>
  <c r="AF141" i="1"/>
  <c r="V229" i="1"/>
  <c r="H146" i="1"/>
  <c r="S145" i="1"/>
  <c r="AD142" i="1"/>
  <c r="AB142" i="1"/>
  <c r="AG162" i="1"/>
  <c r="W228" i="1"/>
  <c r="U145" i="1"/>
  <c r="X145" i="1" s="1"/>
  <c r="Y145" i="1" s="1"/>
  <c r="R146" i="1"/>
  <c r="AC142" i="1"/>
  <c r="AE142" i="1" s="1"/>
  <c r="AA143" i="1"/>
  <c r="L148" i="1" a="1"/>
  <c r="L148" i="1" s="1"/>
  <c r="T147" i="1"/>
  <c r="Z145" i="11" l="1"/>
  <c r="T148" i="11"/>
  <c r="L149" i="11" a="1"/>
  <c r="L149" i="11" s="1"/>
  <c r="V230" i="11"/>
  <c r="S146" i="11"/>
  <c r="H147" i="11"/>
  <c r="AD143" i="11"/>
  <c r="AB143" i="11"/>
  <c r="W229" i="11"/>
  <c r="R147" i="11"/>
  <c r="U146" i="11"/>
  <c r="X146" i="11" s="1"/>
  <c r="Y146" i="11" s="1"/>
  <c r="AC143" i="11"/>
  <c r="AE143" i="11" s="1"/>
  <c r="AA144" i="11"/>
  <c r="AF142" i="11"/>
  <c r="AG163" i="11" s="1"/>
  <c r="Z145" i="10"/>
  <c r="AF142" i="10"/>
  <c r="AG163" i="10" s="1"/>
  <c r="U146" i="10"/>
  <c r="X146" i="10" s="1"/>
  <c r="Y146" i="10" s="1"/>
  <c r="R147" i="10"/>
  <c r="AD143" i="10"/>
  <c r="AB143" i="10"/>
  <c r="W229" i="10"/>
  <c r="AC143" i="10"/>
  <c r="AE143" i="10" s="1"/>
  <c r="AA144" i="10"/>
  <c r="L148" i="10" a="1"/>
  <c r="L148" i="10" s="1"/>
  <c r="T147" i="10"/>
  <c r="V230" i="10"/>
  <c r="H147" i="10"/>
  <c r="S146" i="10"/>
  <c r="Z145" i="9"/>
  <c r="W229" i="9"/>
  <c r="T147" i="9"/>
  <c r="L148" i="9" a="1"/>
  <c r="L148" i="9" s="1"/>
  <c r="AD143" i="9"/>
  <c r="AB143" i="9"/>
  <c r="AC143" i="9"/>
  <c r="AE143" i="9" s="1"/>
  <c r="AA144" i="9"/>
  <c r="U146" i="9"/>
  <c r="X146" i="9" s="1"/>
  <c r="Y146" i="9" s="1"/>
  <c r="R147" i="9"/>
  <c r="V230" i="9"/>
  <c r="S146" i="9"/>
  <c r="H147" i="9"/>
  <c r="AF142" i="9"/>
  <c r="AG163" i="9" s="1"/>
  <c r="Z145" i="8"/>
  <c r="V230" i="8"/>
  <c r="S146" i="8"/>
  <c r="H147" i="8"/>
  <c r="AD143" i="8"/>
  <c r="AB143" i="8"/>
  <c r="AF142" i="8"/>
  <c r="W229" i="8"/>
  <c r="AG163" i="8"/>
  <c r="T148" i="8"/>
  <c r="L149" i="8" a="1"/>
  <c r="L149" i="8" s="1"/>
  <c r="AA144" i="8"/>
  <c r="AC143" i="8"/>
  <c r="AE143" i="8" s="1"/>
  <c r="U146" i="8"/>
  <c r="X146" i="8" s="1"/>
  <c r="Y146" i="8" s="1"/>
  <c r="R147" i="8"/>
  <c r="Z145" i="7"/>
  <c r="U146" i="7"/>
  <c r="X146" i="7" s="1"/>
  <c r="Y146" i="7" s="1"/>
  <c r="R147" i="7"/>
  <c r="AD143" i="7"/>
  <c r="AB143" i="7"/>
  <c r="W229" i="7"/>
  <c r="AF142" i="7"/>
  <c r="AG163" i="7" s="1"/>
  <c r="AA144" i="7"/>
  <c r="AC143" i="7"/>
  <c r="AE143" i="7" s="1"/>
  <c r="L148" i="7" a="1"/>
  <c r="L148" i="7" s="1"/>
  <c r="T147" i="7"/>
  <c r="V230" i="7"/>
  <c r="H147" i="7"/>
  <c r="S146" i="7"/>
  <c r="Z145" i="6"/>
  <c r="V230" i="6"/>
  <c r="H147" i="6"/>
  <c r="S146" i="6"/>
  <c r="L149" i="6" a="1"/>
  <c r="L149" i="6" s="1"/>
  <c r="T148" i="6"/>
  <c r="W229" i="6"/>
  <c r="AF142" i="6"/>
  <c r="AG163" i="6" s="1"/>
  <c r="AD143" i="6"/>
  <c r="AB143" i="6"/>
  <c r="U146" i="6"/>
  <c r="X146" i="6" s="1"/>
  <c r="Y146" i="6" s="1"/>
  <c r="R147" i="6"/>
  <c r="AC143" i="6"/>
  <c r="AE143" i="6" s="1"/>
  <c r="AA144" i="6"/>
  <c r="Z145" i="5"/>
  <c r="AF142" i="5"/>
  <c r="AG163" i="5" s="1"/>
  <c r="V230" i="5"/>
  <c r="H147" i="5"/>
  <c r="S146" i="5"/>
  <c r="W229" i="5"/>
  <c r="L149" i="5" a="1"/>
  <c r="L149" i="5" s="1"/>
  <c r="T148" i="5"/>
  <c r="AC143" i="5"/>
  <c r="AE143" i="5" s="1"/>
  <c r="AA144" i="5"/>
  <c r="U146" i="5"/>
  <c r="X146" i="5" s="1"/>
  <c r="Y146" i="5" s="1"/>
  <c r="R147" i="5"/>
  <c r="AD143" i="5"/>
  <c r="AB143" i="5"/>
  <c r="AF142" i="4"/>
  <c r="AG163" i="4" s="1"/>
  <c r="Z145" i="4"/>
  <c r="W229" i="4"/>
  <c r="AD143" i="4"/>
  <c r="AB143" i="4"/>
  <c r="L149" i="4" a="1"/>
  <c r="L149" i="4" s="1"/>
  <c r="T148" i="4"/>
  <c r="V230" i="4"/>
  <c r="H147" i="4"/>
  <c r="S146" i="4"/>
  <c r="U146" i="4"/>
  <c r="X146" i="4" s="1"/>
  <c r="Y146" i="4" s="1"/>
  <c r="R147" i="4"/>
  <c r="AC143" i="4"/>
  <c r="AE143" i="4" s="1"/>
  <c r="AA144" i="4"/>
  <c r="Z145" i="1"/>
  <c r="AF142" i="1"/>
  <c r="U146" i="1"/>
  <c r="X146" i="1" s="1"/>
  <c r="Y146" i="1" s="1"/>
  <c r="R147" i="1"/>
  <c r="W229" i="1"/>
  <c r="AD143" i="1"/>
  <c r="AB143" i="1"/>
  <c r="AG163" i="1"/>
  <c r="V230" i="1"/>
  <c r="H147" i="1"/>
  <c r="S146" i="1"/>
  <c r="AC143" i="1"/>
  <c r="AE143" i="1" s="1"/>
  <c r="AA144" i="1"/>
  <c r="L149" i="1" a="1"/>
  <c r="L149" i="1" s="1"/>
  <c r="T148" i="1"/>
  <c r="Z146" i="11" l="1"/>
  <c r="AD144" i="11"/>
  <c r="AB144" i="11"/>
  <c r="AF143" i="11"/>
  <c r="W230" i="11"/>
  <c r="L150" i="11" a="1"/>
  <c r="L150" i="11" s="1"/>
  <c r="T149" i="11"/>
  <c r="V231" i="11"/>
  <c r="S147" i="11"/>
  <c r="H148" i="11"/>
  <c r="U147" i="11"/>
  <c r="X147" i="11" s="1"/>
  <c r="Y147" i="11" s="1"/>
  <c r="R148" i="11"/>
  <c r="AG164" i="11"/>
  <c r="AC144" i="11"/>
  <c r="AE144" i="11" s="1"/>
  <c r="AA145" i="11"/>
  <c r="Z146" i="10"/>
  <c r="AD144" i="10"/>
  <c r="AB144" i="10"/>
  <c r="L149" i="10" a="1"/>
  <c r="L149" i="10" s="1"/>
  <c r="T148" i="10"/>
  <c r="W230" i="10"/>
  <c r="U147" i="10"/>
  <c r="X147" i="10" s="1"/>
  <c r="Y147" i="10" s="1"/>
  <c r="R148" i="10"/>
  <c r="AC144" i="10"/>
  <c r="AE144" i="10" s="1"/>
  <c r="AA145" i="10"/>
  <c r="AF143" i="10"/>
  <c r="AG164" i="10" s="1"/>
  <c r="V231" i="10"/>
  <c r="H148" i="10"/>
  <c r="S147" i="10"/>
  <c r="Z146" i="9"/>
  <c r="W230" i="9"/>
  <c r="V231" i="9"/>
  <c r="H148" i="9"/>
  <c r="S147" i="9"/>
  <c r="AF143" i="9"/>
  <c r="U147" i="9"/>
  <c r="X147" i="9" s="1"/>
  <c r="Y147" i="9" s="1"/>
  <c r="R148" i="9"/>
  <c r="AG164" i="9"/>
  <c r="AD144" i="9"/>
  <c r="AB144" i="9"/>
  <c r="T148" i="9"/>
  <c r="L149" i="9" a="1"/>
  <c r="L149" i="9" s="1"/>
  <c r="AC144" i="9"/>
  <c r="AE144" i="9" s="1"/>
  <c r="AA145" i="9"/>
  <c r="Z146" i="8"/>
  <c r="AF143" i="8"/>
  <c r="AG164" i="8" s="1"/>
  <c r="AD144" i="8"/>
  <c r="AB144" i="8"/>
  <c r="V231" i="8"/>
  <c r="H148" i="8"/>
  <c r="S147" i="8"/>
  <c r="W230" i="8"/>
  <c r="L150" i="8" a="1"/>
  <c r="L150" i="8" s="1"/>
  <c r="T149" i="8"/>
  <c r="U147" i="8"/>
  <c r="X147" i="8" s="1"/>
  <c r="Y147" i="8" s="1"/>
  <c r="R148" i="8"/>
  <c r="AC144" i="8"/>
  <c r="AE144" i="8" s="1"/>
  <c r="AA145" i="8"/>
  <c r="Z146" i="7"/>
  <c r="W230" i="7"/>
  <c r="AD144" i="7"/>
  <c r="AB144" i="7"/>
  <c r="L149" i="7" a="1"/>
  <c r="L149" i="7" s="1"/>
  <c r="T148" i="7"/>
  <c r="AF143" i="7"/>
  <c r="R148" i="7"/>
  <c r="U147" i="7"/>
  <c r="X147" i="7" s="1"/>
  <c r="Y147" i="7" s="1"/>
  <c r="AG164" i="7"/>
  <c r="AA145" i="7"/>
  <c r="AC144" i="7"/>
  <c r="AE144" i="7" s="1"/>
  <c r="V231" i="7"/>
  <c r="H148" i="7"/>
  <c r="S147" i="7"/>
  <c r="Z146" i="6"/>
  <c r="V231" i="6"/>
  <c r="H148" i="6"/>
  <c r="S147" i="6"/>
  <c r="W230" i="6"/>
  <c r="L150" i="6" a="1"/>
  <c r="L150" i="6" s="1"/>
  <c r="T149" i="6"/>
  <c r="AB144" i="6"/>
  <c r="AD144" i="6"/>
  <c r="AA145" i="6"/>
  <c r="AC144" i="6"/>
  <c r="AE144" i="6" s="1"/>
  <c r="U147" i="6"/>
  <c r="X147" i="6" s="1"/>
  <c r="Y147" i="6" s="1"/>
  <c r="R148" i="6"/>
  <c r="AF143" i="6"/>
  <c r="AG164" i="6" s="1"/>
  <c r="Z146" i="5"/>
  <c r="R148" i="5"/>
  <c r="U147" i="5"/>
  <c r="X147" i="5" s="1"/>
  <c r="Y147" i="5" s="1"/>
  <c r="AD144" i="5"/>
  <c r="AB144" i="5"/>
  <c r="L150" i="5" a="1"/>
  <c r="L150" i="5" s="1"/>
  <c r="T149" i="5"/>
  <c r="V231" i="5"/>
  <c r="H148" i="5"/>
  <c r="S147" i="5"/>
  <c r="W230" i="5"/>
  <c r="AC144" i="5"/>
  <c r="AE144" i="5" s="1"/>
  <c r="AA145" i="5"/>
  <c r="AF143" i="5"/>
  <c r="AG164" i="5" s="1"/>
  <c r="AF143" i="4"/>
  <c r="AG164" i="4" s="1"/>
  <c r="Z146" i="4"/>
  <c r="V231" i="4"/>
  <c r="H148" i="4"/>
  <c r="S147" i="4"/>
  <c r="W230" i="4"/>
  <c r="L150" i="4" a="1"/>
  <c r="L150" i="4" s="1"/>
  <c r="T149" i="4"/>
  <c r="AA145" i="4"/>
  <c r="AC144" i="4"/>
  <c r="AE144" i="4" s="1"/>
  <c r="AD144" i="4"/>
  <c r="AB144" i="4"/>
  <c r="U147" i="4"/>
  <c r="X147" i="4" s="1"/>
  <c r="Y147" i="4" s="1"/>
  <c r="R148" i="4"/>
  <c r="Z146" i="1"/>
  <c r="AF143" i="1"/>
  <c r="V231" i="1"/>
  <c r="H148" i="1"/>
  <c r="S147" i="1"/>
  <c r="U147" i="1"/>
  <c r="X147" i="1" s="1"/>
  <c r="Y147" i="1" s="1"/>
  <c r="R148" i="1"/>
  <c r="AD144" i="1"/>
  <c r="AB144" i="1"/>
  <c r="W230" i="1"/>
  <c r="AG164" i="1"/>
  <c r="AC144" i="1"/>
  <c r="AE144" i="1" s="1"/>
  <c r="AA145" i="1"/>
  <c r="L150" i="1" a="1"/>
  <c r="L150" i="1" s="1"/>
  <c r="T149" i="1"/>
  <c r="Z147" i="11" l="1"/>
  <c r="U148" i="11"/>
  <c r="X148" i="11" s="1"/>
  <c r="Y148" i="11" s="1"/>
  <c r="R149" i="11"/>
  <c r="W231" i="11"/>
  <c r="L151" i="11" a="1"/>
  <c r="L151" i="11" s="1"/>
  <c r="T150" i="11"/>
  <c r="AD145" i="11"/>
  <c r="AB145" i="11"/>
  <c r="AC145" i="11"/>
  <c r="AE145" i="11" s="1"/>
  <c r="AA146" i="11"/>
  <c r="V232" i="11"/>
  <c r="H149" i="11"/>
  <c r="S148" i="11"/>
  <c r="AF144" i="11"/>
  <c r="AG165" i="11" s="1"/>
  <c r="Z147" i="10"/>
  <c r="AD145" i="10"/>
  <c r="AB145" i="10"/>
  <c r="L150" i="10" a="1"/>
  <c r="L150" i="10" s="1"/>
  <c r="T149" i="10"/>
  <c r="U148" i="10"/>
  <c r="X148" i="10" s="1"/>
  <c r="Y148" i="10" s="1"/>
  <c r="R149" i="10"/>
  <c r="W231" i="10"/>
  <c r="AF144" i="10"/>
  <c r="AG165" i="10" s="1"/>
  <c r="AC145" i="10"/>
  <c r="AE145" i="10" s="1"/>
  <c r="AA146" i="10"/>
  <c r="V232" i="10"/>
  <c r="H149" i="10"/>
  <c r="S148" i="10"/>
  <c r="Z147" i="9"/>
  <c r="V232" i="9"/>
  <c r="H149" i="9"/>
  <c r="S148" i="9"/>
  <c r="W231" i="9"/>
  <c r="U148" i="9"/>
  <c r="X148" i="9" s="1"/>
  <c r="Y148" i="9" s="1"/>
  <c r="R149" i="9"/>
  <c r="AD145" i="9"/>
  <c r="AB145" i="9"/>
  <c r="AC145" i="9"/>
  <c r="AE145" i="9" s="1"/>
  <c r="AA146" i="9"/>
  <c r="L150" i="9" a="1"/>
  <c r="L150" i="9" s="1"/>
  <c r="T149" i="9"/>
  <c r="AF144" i="9"/>
  <c r="AG165" i="9" s="1"/>
  <c r="Z147" i="8"/>
  <c r="U148" i="8"/>
  <c r="X148" i="8" s="1"/>
  <c r="Y148" i="8" s="1"/>
  <c r="R149" i="8"/>
  <c r="AF144" i="8"/>
  <c r="AG165" i="8" s="1"/>
  <c r="W231" i="8"/>
  <c r="AC145" i="8"/>
  <c r="AE145" i="8" s="1"/>
  <c r="AA146" i="8"/>
  <c r="L151" i="8" a="1"/>
  <c r="L151" i="8" s="1"/>
  <c r="T150" i="8"/>
  <c r="V232" i="8"/>
  <c r="H149" i="8"/>
  <c r="S148" i="8"/>
  <c r="AD145" i="8"/>
  <c r="AB145" i="8"/>
  <c r="Z147" i="7"/>
  <c r="AF144" i="7"/>
  <c r="AG165" i="7" s="1"/>
  <c r="R149" i="7"/>
  <c r="U148" i="7"/>
  <c r="X148" i="7" s="1"/>
  <c r="Y148" i="7" s="1"/>
  <c r="AB145" i="7"/>
  <c r="AD145" i="7"/>
  <c r="T149" i="7"/>
  <c r="L150" i="7" a="1"/>
  <c r="L150" i="7" s="1"/>
  <c r="AA146" i="7"/>
  <c r="AC145" i="7"/>
  <c r="AE145" i="7" s="1"/>
  <c r="W231" i="7"/>
  <c r="V232" i="7"/>
  <c r="H149" i="7"/>
  <c r="S148" i="7"/>
  <c r="Z147" i="6"/>
  <c r="AD145" i="6"/>
  <c r="AB145" i="6"/>
  <c r="V232" i="6"/>
  <c r="H149" i="6"/>
  <c r="S148" i="6"/>
  <c r="L151" i="6" a="1"/>
  <c r="L151" i="6" s="1"/>
  <c r="T150" i="6"/>
  <c r="W231" i="6"/>
  <c r="U148" i="6"/>
  <c r="X148" i="6" s="1"/>
  <c r="Y148" i="6" s="1"/>
  <c r="R149" i="6"/>
  <c r="AF144" i="6"/>
  <c r="AG165" i="6" s="1"/>
  <c r="AA146" i="6"/>
  <c r="AC145" i="6"/>
  <c r="AE145" i="6" s="1"/>
  <c r="Z147" i="5"/>
  <c r="AD145" i="5"/>
  <c r="AB145" i="5"/>
  <c r="L151" i="5" a="1"/>
  <c r="L151" i="5" s="1"/>
  <c r="T150" i="5"/>
  <c r="V232" i="5"/>
  <c r="H149" i="5"/>
  <c r="S148" i="5"/>
  <c r="W231" i="5"/>
  <c r="AA146" i="5"/>
  <c r="AC145" i="5"/>
  <c r="AE145" i="5" s="1"/>
  <c r="AF144" i="5"/>
  <c r="AG165" i="5" s="1"/>
  <c r="R149" i="5"/>
  <c r="U148" i="5"/>
  <c r="X148" i="5" s="1"/>
  <c r="Y148" i="5" s="1"/>
  <c r="AF144" i="4"/>
  <c r="AG165" i="4" s="1"/>
  <c r="Z147" i="4"/>
  <c r="L151" i="4" a="1"/>
  <c r="L151" i="4" s="1"/>
  <c r="T150" i="4"/>
  <c r="V232" i="4"/>
  <c r="H149" i="4"/>
  <c r="S148" i="4"/>
  <c r="W231" i="4"/>
  <c r="AB145" i="4"/>
  <c r="AD145" i="4"/>
  <c r="AC145" i="4"/>
  <c r="AE145" i="4" s="1"/>
  <c r="AA146" i="4"/>
  <c r="U148" i="4"/>
  <c r="X148" i="4" s="1"/>
  <c r="Y148" i="4" s="1"/>
  <c r="R149" i="4"/>
  <c r="Z147" i="1"/>
  <c r="AF144" i="1"/>
  <c r="AG165" i="1" s="1"/>
  <c r="AD145" i="1"/>
  <c r="AB145" i="1"/>
  <c r="W231" i="1"/>
  <c r="V232" i="1"/>
  <c r="H149" i="1"/>
  <c r="S148" i="1"/>
  <c r="R149" i="1"/>
  <c r="U148" i="1"/>
  <c r="X148" i="1" s="1"/>
  <c r="Y148" i="1" s="1"/>
  <c r="AA146" i="1"/>
  <c r="AC145" i="1"/>
  <c r="AE145" i="1" s="1"/>
  <c r="T150" i="1"/>
  <c r="L151" i="1" a="1"/>
  <c r="L151" i="1" s="1"/>
  <c r="Z148" i="11" l="1"/>
  <c r="V233" i="11"/>
  <c r="H150" i="11"/>
  <c r="S149" i="11"/>
  <c r="AF145" i="11"/>
  <c r="AD146" i="11"/>
  <c r="AB146" i="11"/>
  <c r="U149" i="11"/>
  <c r="X149" i="11" s="1"/>
  <c r="Y149" i="11" s="1"/>
  <c r="R150" i="11"/>
  <c r="L152" i="11" a="1"/>
  <c r="L152" i="11" s="1"/>
  <c r="T151" i="11"/>
  <c r="AG166" i="11"/>
  <c r="AC146" i="11"/>
  <c r="AE146" i="11" s="1"/>
  <c r="AA147" i="11"/>
  <c r="W232" i="11"/>
  <c r="Z148" i="10"/>
  <c r="AD146" i="10"/>
  <c r="AB146" i="10"/>
  <c r="AF145" i="10"/>
  <c r="T150" i="10"/>
  <c r="L151" i="10" a="1"/>
  <c r="L151" i="10" s="1"/>
  <c r="W232" i="10"/>
  <c r="AG166" i="10"/>
  <c r="AC146" i="10"/>
  <c r="AE146" i="10" s="1"/>
  <c r="AA147" i="10"/>
  <c r="R150" i="10"/>
  <c r="U149" i="10"/>
  <c r="X149" i="10" s="1"/>
  <c r="Y149" i="10" s="1"/>
  <c r="V233" i="10"/>
  <c r="H150" i="10"/>
  <c r="S149" i="10"/>
  <c r="Z148" i="9"/>
  <c r="AF145" i="9"/>
  <c r="AG166" i="9" s="1"/>
  <c r="AD146" i="9"/>
  <c r="AB146" i="9"/>
  <c r="V233" i="9"/>
  <c r="H150" i="9"/>
  <c r="S149" i="9"/>
  <c r="R150" i="9"/>
  <c r="U149" i="9"/>
  <c r="X149" i="9" s="1"/>
  <c r="Y149" i="9" s="1"/>
  <c r="W232" i="9"/>
  <c r="L151" i="9" a="1"/>
  <c r="L151" i="9" s="1"/>
  <c r="T150" i="9"/>
  <c r="AC146" i="9"/>
  <c r="AE146" i="9" s="1"/>
  <c r="AA147" i="9"/>
  <c r="Z148" i="8"/>
  <c r="V233" i="8"/>
  <c r="H150" i="8"/>
  <c r="S149" i="8"/>
  <c r="W232" i="8"/>
  <c r="U149" i="8"/>
  <c r="X149" i="8" s="1"/>
  <c r="Y149" i="8" s="1"/>
  <c r="R150" i="8"/>
  <c r="L152" i="8" a="1"/>
  <c r="L152" i="8" s="1"/>
  <c r="T151" i="8"/>
  <c r="AD146" i="8"/>
  <c r="AB146" i="8"/>
  <c r="AC146" i="8"/>
  <c r="AE146" i="8" s="1"/>
  <c r="AA147" i="8"/>
  <c r="AF145" i="8"/>
  <c r="AG166" i="8" s="1"/>
  <c r="Z148" i="7"/>
  <c r="AF145" i="7"/>
  <c r="AG166" i="7" s="1"/>
  <c r="R150" i="7"/>
  <c r="U149" i="7"/>
  <c r="X149" i="7" s="1"/>
  <c r="Y149" i="7" s="1"/>
  <c r="W232" i="7"/>
  <c r="AD146" i="7"/>
  <c r="AB146" i="7"/>
  <c r="AC146" i="7"/>
  <c r="AE146" i="7" s="1"/>
  <c r="AA147" i="7"/>
  <c r="T150" i="7"/>
  <c r="L151" i="7" a="1"/>
  <c r="L151" i="7" s="1"/>
  <c r="V233" i="7"/>
  <c r="S149" i="7"/>
  <c r="H150" i="7"/>
  <c r="Z148" i="6"/>
  <c r="R150" i="6"/>
  <c r="U149" i="6"/>
  <c r="X149" i="6" s="1"/>
  <c r="Y149" i="6" s="1"/>
  <c r="V233" i="6"/>
  <c r="H150" i="6"/>
  <c r="S149" i="6"/>
  <c r="AD146" i="6"/>
  <c r="AB146" i="6"/>
  <c r="AA147" i="6"/>
  <c r="AC146" i="6"/>
  <c r="AE146" i="6" s="1"/>
  <c r="T151" i="6"/>
  <c r="L152" i="6" a="1"/>
  <c r="L152" i="6" s="1"/>
  <c r="W232" i="6"/>
  <c r="AF145" i="6"/>
  <c r="AG166" i="6" s="1"/>
  <c r="Z148" i="5"/>
  <c r="AF145" i="5"/>
  <c r="W232" i="5"/>
  <c r="AB146" i="5"/>
  <c r="AD146" i="5"/>
  <c r="AG166" i="5"/>
  <c r="L152" i="5" a="1"/>
  <c r="L152" i="5" s="1"/>
  <c r="T151" i="5"/>
  <c r="AA147" i="5"/>
  <c r="AC146" i="5"/>
  <c r="AE146" i="5" s="1"/>
  <c r="V233" i="5"/>
  <c r="H150" i="5"/>
  <c r="S149" i="5"/>
  <c r="U149" i="5"/>
  <c r="X149" i="5" s="1"/>
  <c r="Y149" i="5" s="1"/>
  <c r="R150" i="5"/>
  <c r="AF145" i="4"/>
  <c r="AG166" i="4" s="1"/>
  <c r="Z148" i="4"/>
  <c r="AD146" i="4"/>
  <c r="AB146" i="4"/>
  <c r="T151" i="4"/>
  <c r="L152" i="4" a="1"/>
  <c r="L152" i="4" s="1"/>
  <c r="V233" i="4"/>
  <c r="H150" i="4"/>
  <c r="S149" i="4"/>
  <c r="AA147" i="4"/>
  <c r="AC146" i="4"/>
  <c r="AE146" i="4" s="1"/>
  <c r="W232" i="4"/>
  <c r="R150" i="4"/>
  <c r="U149" i="4"/>
  <c r="X149" i="4" s="1"/>
  <c r="Y149" i="4" s="1"/>
  <c r="Z148" i="1"/>
  <c r="AB146" i="1"/>
  <c r="AD146" i="1"/>
  <c r="V233" i="1"/>
  <c r="H150" i="1"/>
  <c r="S149" i="1"/>
  <c r="AF145" i="1"/>
  <c r="R150" i="1"/>
  <c r="U149" i="1"/>
  <c r="X149" i="1" s="1"/>
  <c r="Y149" i="1" s="1"/>
  <c r="W232" i="1"/>
  <c r="AG166" i="1"/>
  <c r="AA147" i="1"/>
  <c r="AC146" i="1"/>
  <c r="AE146" i="1" s="1"/>
  <c r="T151" i="1"/>
  <c r="L152" i="1" a="1"/>
  <c r="L152" i="1" s="1"/>
  <c r="Z149" i="11" l="1"/>
  <c r="AF146" i="11"/>
  <c r="U150" i="11"/>
  <c r="X150" i="11" s="1"/>
  <c r="Y150" i="11" s="1"/>
  <c r="R151" i="11"/>
  <c r="AD147" i="11"/>
  <c r="AB147" i="11"/>
  <c r="V234" i="11"/>
  <c r="H151" i="11"/>
  <c r="S150" i="11"/>
  <c r="L153" i="11" a="1"/>
  <c r="L153" i="11" s="1"/>
  <c r="T152" i="11"/>
  <c r="AG167" i="11"/>
  <c r="W233" i="11"/>
  <c r="AA148" i="11"/>
  <c r="AC147" i="11"/>
  <c r="AE147" i="11" s="1"/>
  <c r="Z149" i="10"/>
  <c r="AF146" i="10"/>
  <c r="R151" i="10"/>
  <c r="U150" i="10"/>
  <c r="X150" i="10" s="1"/>
  <c r="Y150" i="10" s="1"/>
  <c r="W233" i="10"/>
  <c r="AB147" i="10"/>
  <c r="AD147" i="10"/>
  <c r="AG167" i="10"/>
  <c r="T151" i="10"/>
  <c r="L152" i="10" a="1"/>
  <c r="L152" i="10" s="1"/>
  <c r="AA148" i="10"/>
  <c r="AC147" i="10"/>
  <c r="AE147" i="10" s="1"/>
  <c r="V234" i="10"/>
  <c r="S150" i="10"/>
  <c r="H151" i="10"/>
  <c r="Z149" i="9"/>
  <c r="L152" i="9" a="1"/>
  <c r="L152" i="9" s="1"/>
  <c r="T151" i="9"/>
  <c r="V234" i="9"/>
  <c r="S150" i="9"/>
  <c r="H151" i="9"/>
  <c r="W233" i="9"/>
  <c r="AD147" i="9"/>
  <c r="AB147" i="9"/>
  <c r="AA148" i="9"/>
  <c r="AC147" i="9"/>
  <c r="AE147" i="9" s="1"/>
  <c r="R151" i="9"/>
  <c r="U150" i="9"/>
  <c r="X150" i="9" s="1"/>
  <c r="Y150" i="9" s="1"/>
  <c r="AF146" i="9"/>
  <c r="AG167" i="9" s="1"/>
  <c r="Z149" i="8"/>
  <c r="AF146" i="8"/>
  <c r="AG167" i="8" s="1"/>
  <c r="V234" i="8"/>
  <c r="H151" i="8"/>
  <c r="S150" i="8"/>
  <c r="AB147" i="8"/>
  <c r="AD147" i="8"/>
  <c r="U150" i="8"/>
  <c r="X150" i="8" s="1"/>
  <c r="Y150" i="8" s="1"/>
  <c r="R151" i="8"/>
  <c r="W233" i="8"/>
  <c r="L153" i="8" a="1"/>
  <c r="L153" i="8" s="1"/>
  <c r="T152" i="8"/>
  <c r="AC147" i="8"/>
  <c r="AE147" i="8" s="1"/>
  <c r="AA148" i="8"/>
  <c r="Z149" i="7"/>
  <c r="T151" i="7"/>
  <c r="L152" i="7" a="1"/>
  <c r="L152" i="7" s="1"/>
  <c r="W233" i="7"/>
  <c r="AF146" i="7"/>
  <c r="AG167" i="7" s="1"/>
  <c r="V234" i="7"/>
  <c r="S150" i="7"/>
  <c r="H151" i="7"/>
  <c r="AC147" i="7"/>
  <c r="AE147" i="7" s="1"/>
  <c r="AA148" i="7"/>
  <c r="AD147" i="7"/>
  <c r="AB147" i="7"/>
  <c r="U150" i="7"/>
  <c r="X150" i="7" s="1"/>
  <c r="Y150" i="7" s="1"/>
  <c r="R151" i="7"/>
  <c r="Z149" i="6"/>
  <c r="T152" i="6"/>
  <c r="L153" i="6" a="1"/>
  <c r="L153" i="6" s="1"/>
  <c r="W233" i="6"/>
  <c r="AB147" i="6"/>
  <c r="AD147" i="6"/>
  <c r="AF146" i="6"/>
  <c r="AG167" i="6" s="1"/>
  <c r="R151" i="6"/>
  <c r="U150" i="6"/>
  <c r="X150" i="6" s="1"/>
  <c r="Y150" i="6" s="1"/>
  <c r="AA148" i="6"/>
  <c r="AC147" i="6"/>
  <c r="AE147" i="6" s="1"/>
  <c r="V234" i="6"/>
  <c r="H151" i="6"/>
  <c r="S150" i="6"/>
  <c r="Z149" i="5"/>
  <c r="W233" i="5"/>
  <c r="AD147" i="5"/>
  <c r="AB147" i="5"/>
  <c r="L153" i="5" a="1"/>
  <c r="L153" i="5" s="1"/>
  <c r="T152" i="5"/>
  <c r="V234" i="5"/>
  <c r="H151" i="5"/>
  <c r="S150" i="5"/>
  <c r="U150" i="5"/>
  <c r="X150" i="5" s="1"/>
  <c r="Y150" i="5" s="1"/>
  <c r="R151" i="5"/>
  <c r="AC147" i="5"/>
  <c r="AE147" i="5" s="1"/>
  <c r="AA148" i="5"/>
  <c r="AF146" i="5"/>
  <c r="AG167" i="5" s="1"/>
  <c r="AF146" i="4"/>
  <c r="AG167" i="4" s="1"/>
  <c r="Z149" i="4"/>
  <c r="R151" i="4"/>
  <c r="U150" i="4"/>
  <c r="X150" i="4" s="1"/>
  <c r="Y150" i="4" s="1"/>
  <c r="T152" i="4"/>
  <c r="L153" i="4" a="1"/>
  <c r="L153" i="4" s="1"/>
  <c r="V234" i="4"/>
  <c r="H151" i="4"/>
  <c r="S150" i="4"/>
  <c r="W233" i="4"/>
  <c r="AA148" i="4"/>
  <c r="AC147" i="4"/>
  <c r="AE147" i="4" s="1"/>
  <c r="AB147" i="4"/>
  <c r="AD147" i="4"/>
  <c r="Z149" i="1"/>
  <c r="AD147" i="1"/>
  <c r="AB147" i="1"/>
  <c r="R151" i="1"/>
  <c r="U150" i="1"/>
  <c r="X150" i="1" s="1"/>
  <c r="Y150" i="1" s="1"/>
  <c r="AF146" i="1"/>
  <c r="AG167" i="1" s="1"/>
  <c r="V234" i="1"/>
  <c r="S150" i="1"/>
  <c r="H151" i="1"/>
  <c r="W233" i="1"/>
  <c r="AC147" i="1"/>
  <c r="AE147" i="1" s="1"/>
  <c r="AA148" i="1"/>
  <c r="T152" i="1"/>
  <c r="L153" i="1" a="1"/>
  <c r="L153" i="1" s="1"/>
  <c r="Z150" i="11" l="1"/>
  <c r="L154" i="11" a="1"/>
  <c r="L154" i="11" s="1"/>
  <c r="T153" i="11"/>
  <c r="W234" i="11"/>
  <c r="U151" i="11"/>
  <c r="X151" i="11" s="1"/>
  <c r="Y151" i="11" s="1"/>
  <c r="R152" i="11"/>
  <c r="AF147" i="11"/>
  <c r="AG168" i="11" s="1"/>
  <c r="AC148" i="11"/>
  <c r="AE148" i="11" s="1"/>
  <c r="AA149" i="11"/>
  <c r="V235" i="11"/>
  <c r="H152" i="11"/>
  <c r="S151" i="11"/>
  <c r="AD148" i="11"/>
  <c r="AB148" i="11"/>
  <c r="Z150" i="10"/>
  <c r="W234" i="10"/>
  <c r="AD148" i="10"/>
  <c r="AB148" i="10"/>
  <c r="L153" i="10" a="1"/>
  <c r="L153" i="10" s="1"/>
  <c r="T152" i="10"/>
  <c r="U151" i="10"/>
  <c r="X151" i="10" s="1"/>
  <c r="Y151" i="10" s="1"/>
  <c r="R152" i="10"/>
  <c r="AF147" i="10"/>
  <c r="AG168" i="10" s="1"/>
  <c r="V235" i="10"/>
  <c r="H152" i="10"/>
  <c r="S151" i="10"/>
  <c r="AC148" i="10"/>
  <c r="AE148" i="10" s="1"/>
  <c r="AA149" i="10"/>
  <c r="Z150" i="9"/>
  <c r="AD148" i="9"/>
  <c r="AB148" i="9"/>
  <c r="W234" i="9"/>
  <c r="U151" i="9"/>
  <c r="X151" i="9" s="1"/>
  <c r="Y151" i="9" s="1"/>
  <c r="R152" i="9"/>
  <c r="L153" i="9" a="1"/>
  <c r="L153" i="9" s="1"/>
  <c r="T152" i="9"/>
  <c r="AF147" i="9"/>
  <c r="AG168" i="9" s="1"/>
  <c r="AA149" i="9"/>
  <c r="AC148" i="9"/>
  <c r="AE148" i="9" s="1"/>
  <c r="V235" i="9"/>
  <c r="H152" i="9"/>
  <c r="S151" i="9"/>
  <c r="Z150" i="8"/>
  <c r="L154" i="8" a="1"/>
  <c r="L154" i="8" s="1"/>
  <c r="T153" i="8"/>
  <c r="W234" i="8"/>
  <c r="AF147" i="8"/>
  <c r="AG168" i="8" s="1"/>
  <c r="V235" i="8"/>
  <c r="H152" i="8"/>
  <c r="S151" i="8"/>
  <c r="AA149" i="8"/>
  <c r="AC148" i="8"/>
  <c r="AE148" i="8" s="1"/>
  <c r="U151" i="8"/>
  <c r="X151" i="8" s="1"/>
  <c r="Y151" i="8" s="1"/>
  <c r="R152" i="8"/>
  <c r="AD148" i="8"/>
  <c r="AB148" i="8"/>
  <c r="Z150" i="7"/>
  <c r="W234" i="7"/>
  <c r="L153" i="7" a="1"/>
  <c r="L153" i="7" s="1"/>
  <c r="T152" i="7"/>
  <c r="AD148" i="7"/>
  <c r="AB148" i="7"/>
  <c r="V235" i="7"/>
  <c r="H152" i="7"/>
  <c r="S151" i="7"/>
  <c r="U151" i="7"/>
  <c r="X151" i="7" s="1"/>
  <c r="Y151" i="7" s="1"/>
  <c r="R152" i="7"/>
  <c r="AC148" i="7"/>
  <c r="AE148" i="7" s="1"/>
  <c r="AA149" i="7"/>
  <c r="AF147" i="7"/>
  <c r="AG168" i="7" s="1"/>
  <c r="Z150" i="6"/>
  <c r="W234" i="6"/>
  <c r="R152" i="6"/>
  <c r="U151" i="6"/>
  <c r="X151" i="6" s="1"/>
  <c r="Y151" i="6" s="1"/>
  <c r="AF147" i="6"/>
  <c r="T153" i="6"/>
  <c r="L154" i="6" a="1"/>
  <c r="L154" i="6" s="1"/>
  <c r="AG168" i="6"/>
  <c r="AC148" i="6"/>
  <c r="AE148" i="6" s="1"/>
  <c r="AA149" i="6"/>
  <c r="AD148" i="6"/>
  <c r="AB148" i="6"/>
  <c r="V235" i="6"/>
  <c r="S151" i="6"/>
  <c r="H152" i="6"/>
  <c r="Z150" i="5"/>
  <c r="AF147" i="5"/>
  <c r="W234" i="5"/>
  <c r="AD148" i="5"/>
  <c r="AB148" i="5"/>
  <c r="L154" i="5" a="1"/>
  <c r="L154" i="5" s="1"/>
  <c r="T153" i="5"/>
  <c r="AG168" i="5"/>
  <c r="AC148" i="5"/>
  <c r="AE148" i="5" s="1"/>
  <c r="AA149" i="5"/>
  <c r="R152" i="5"/>
  <c r="U151" i="5"/>
  <c r="X151" i="5" s="1"/>
  <c r="Y151" i="5" s="1"/>
  <c r="V235" i="5"/>
  <c r="H152" i="5"/>
  <c r="S151" i="5"/>
  <c r="AF147" i="4"/>
  <c r="AG168" i="4"/>
  <c r="Z150" i="4"/>
  <c r="V235" i="4"/>
  <c r="S151" i="4"/>
  <c r="H152" i="4"/>
  <c r="AD148" i="4"/>
  <c r="AB148" i="4"/>
  <c r="R152" i="4"/>
  <c r="U151" i="4"/>
  <c r="X151" i="4" s="1"/>
  <c r="Y151" i="4" s="1"/>
  <c r="T153" i="4"/>
  <c r="L154" i="4" a="1"/>
  <c r="L154" i="4" s="1"/>
  <c r="AC148" i="4"/>
  <c r="AE148" i="4" s="1"/>
  <c r="AA149" i="4"/>
  <c r="W234" i="4"/>
  <c r="Z150" i="1"/>
  <c r="AD148" i="1"/>
  <c r="AB148" i="1"/>
  <c r="AF147" i="1"/>
  <c r="AG168" i="1" s="1"/>
  <c r="V235" i="1"/>
  <c r="S151" i="1"/>
  <c r="H152" i="1"/>
  <c r="W234" i="1"/>
  <c r="U151" i="1"/>
  <c r="X151" i="1" s="1"/>
  <c r="Y151" i="1" s="1"/>
  <c r="R152" i="1"/>
  <c r="AC148" i="1"/>
  <c r="AE148" i="1" s="1"/>
  <c r="AA149" i="1"/>
  <c r="T153" i="1"/>
  <c r="L154" i="1" a="1"/>
  <c r="L154" i="1" s="1"/>
  <c r="Z151" i="11" l="1"/>
  <c r="V236" i="11"/>
  <c r="H153" i="11"/>
  <c r="S152" i="11"/>
  <c r="AF148" i="11"/>
  <c r="AG169" i="11" s="1"/>
  <c r="AD149" i="11"/>
  <c r="AB149" i="11"/>
  <c r="R153" i="11"/>
  <c r="U152" i="11"/>
  <c r="X152" i="11" s="1"/>
  <c r="Y152" i="11" s="1"/>
  <c r="T154" i="11"/>
  <c r="L155" i="11" a="1"/>
  <c r="L155" i="11" s="1"/>
  <c r="W235" i="11"/>
  <c r="AA150" i="11"/>
  <c r="AC149" i="11"/>
  <c r="AE149" i="11" s="1"/>
  <c r="Z151" i="10"/>
  <c r="L154" i="10" a="1"/>
  <c r="L154" i="10" s="1"/>
  <c r="T153" i="10"/>
  <c r="V236" i="10"/>
  <c r="H153" i="10"/>
  <c r="S152" i="10"/>
  <c r="W235" i="10"/>
  <c r="AD149" i="10"/>
  <c r="AB149" i="10"/>
  <c r="AC149" i="10"/>
  <c r="AE149" i="10" s="1"/>
  <c r="AA150" i="10"/>
  <c r="U152" i="10"/>
  <c r="X152" i="10" s="1"/>
  <c r="Y152" i="10" s="1"/>
  <c r="R153" i="10"/>
  <c r="AF148" i="10"/>
  <c r="AG169" i="10" s="1"/>
  <c r="Z151" i="9"/>
  <c r="AF148" i="9"/>
  <c r="AG169" i="9" s="1"/>
  <c r="W235" i="9"/>
  <c r="L154" i="9" a="1"/>
  <c r="L154" i="9" s="1"/>
  <c r="T153" i="9"/>
  <c r="AC149" i="9"/>
  <c r="AE149" i="9" s="1"/>
  <c r="AA150" i="9"/>
  <c r="AD149" i="9"/>
  <c r="AB149" i="9"/>
  <c r="R153" i="9"/>
  <c r="U152" i="9"/>
  <c r="X152" i="9" s="1"/>
  <c r="Y152" i="9" s="1"/>
  <c r="V236" i="9"/>
  <c r="H153" i="9"/>
  <c r="S152" i="9"/>
  <c r="Z151" i="8"/>
  <c r="AF148" i="8"/>
  <c r="AG169" i="8" s="1"/>
  <c r="R153" i="8"/>
  <c r="U152" i="8"/>
  <c r="X152" i="8" s="1"/>
  <c r="Y152" i="8" s="1"/>
  <c r="V236" i="8"/>
  <c r="H153" i="8"/>
  <c r="S152" i="8"/>
  <c r="T154" i="8"/>
  <c r="L155" i="8" a="1"/>
  <c r="L155" i="8" s="1"/>
  <c r="W235" i="8"/>
  <c r="AA150" i="8"/>
  <c r="AC149" i="8"/>
  <c r="AE149" i="8" s="1"/>
  <c r="AB149" i="8"/>
  <c r="AD149" i="8"/>
  <c r="Z151" i="7"/>
  <c r="AD149" i="7"/>
  <c r="AB149" i="7"/>
  <c r="AF148" i="7"/>
  <c r="AG169" i="7" s="1"/>
  <c r="V236" i="7"/>
  <c r="H153" i="7"/>
  <c r="S152" i="7"/>
  <c r="U152" i="7"/>
  <c r="X152" i="7" s="1"/>
  <c r="Y152" i="7" s="1"/>
  <c r="R153" i="7"/>
  <c r="W235" i="7"/>
  <c r="AC149" i="7"/>
  <c r="AE149" i="7" s="1"/>
  <c r="AA150" i="7"/>
  <c r="L154" i="7" a="1"/>
  <c r="L154" i="7" s="1"/>
  <c r="T153" i="7"/>
  <c r="Z151" i="6"/>
  <c r="W235" i="6"/>
  <c r="AD149" i="6"/>
  <c r="AB149" i="6"/>
  <c r="AF148" i="6"/>
  <c r="AG169" i="6" s="1"/>
  <c r="AC149" i="6"/>
  <c r="AE149" i="6" s="1"/>
  <c r="AA150" i="6"/>
  <c r="L155" i="6" a="1"/>
  <c r="L155" i="6" s="1"/>
  <c r="T154" i="6"/>
  <c r="U152" i="6"/>
  <c r="X152" i="6" s="1"/>
  <c r="Y152" i="6" s="1"/>
  <c r="R153" i="6"/>
  <c r="V236" i="6"/>
  <c r="S152" i="6"/>
  <c r="H153" i="6"/>
  <c r="Z151" i="5"/>
  <c r="W235" i="5"/>
  <c r="R153" i="5"/>
  <c r="U152" i="5"/>
  <c r="X152" i="5" s="1"/>
  <c r="Y152" i="5" s="1"/>
  <c r="AF148" i="5"/>
  <c r="AG169" i="5" s="1"/>
  <c r="T154" i="5"/>
  <c r="L155" i="5" a="1"/>
  <c r="L155" i="5" s="1"/>
  <c r="AA150" i="5"/>
  <c r="AC149" i="5"/>
  <c r="AE149" i="5" s="1"/>
  <c r="AD149" i="5"/>
  <c r="AB149" i="5"/>
  <c r="V236" i="5"/>
  <c r="H153" i="5"/>
  <c r="S152" i="5"/>
  <c r="AF148" i="4"/>
  <c r="AG169" i="4" s="1"/>
  <c r="Z151" i="4"/>
  <c r="U152" i="4"/>
  <c r="X152" i="4" s="1"/>
  <c r="Y152" i="4" s="1"/>
  <c r="R153" i="4"/>
  <c r="W235" i="4"/>
  <c r="L155" i="4" a="1"/>
  <c r="L155" i="4" s="1"/>
  <c r="T154" i="4"/>
  <c r="AC149" i="4"/>
  <c r="AE149" i="4" s="1"/>
  <c r="AA150" i="4"/>
  <c r="V236" i="4"/>
  <c r="S152" i="4"/>
  <c r="H153" i="4"/>
  <c r="AD149" i="4"/>
  <c r="AB149" i="4"/>
  <c r="Z151" i="1"/>
  <c r="AD149" i="1"/>
  <c r="AB149" i="1"/>
  <c r="AF148" i="1"/>
  <c r="AG169" i="1" s="1"/>
  <c r="U152" i="1"/>
  <c r="X152" i="1" s="1"/>
  <c r="Y152" i="1" s="1"/>
  <c r="R153" i="1"/>
  <c r="V236" i="1"/>
  <c r="H153" i="1"/>
  <c r="S152" i="1"/>
  <c r="W235" i="1"/>
  <c r="AC149" i="1"/>
  <c r="AE149" i="1" s="1"/>
  <c r="AA150" i="1"/>
  <c r="L155" i="1" a="1"/>
  <c r="L155" i="1" s="1"/>
  <c r="T154" i="1"/>
  <c r="Z152" i="11" l="1"/>
  <c r="T155" i="11"/>
  <c r="L156" i="11" a="1"/>
  <c r="L156" i="11" s="1"/>
  <c r="R154" i="11"/>
  <c r="U153" i="11"/>
  <c r="X153" i="11" s="1"/>
  <c r="Y153" i="11" s="1"/>
  <c r="V237" i="11"/>
  <c r="H154" i="11"/>
  <c r="S153" i="11"/>
  <c r="AB150" i="11"/>
  <c r="AD150" i="11"/>
  <c r="W236" i="11"/>
  <c r="AA151" i="11"/>
  <c r="AC150" i="11"/>
  <c r="AE150" i="11" s="1"/>
  <c r="AF149" i="11"/>
  <c r="AG170" i="11" s="1"/>
  <c r="Z152" i="10"/>
  <c r="U153" i="10"/>
  <c r="X153" i="10" s="1"/>
  <c r="Y153" i="10" s="1"/>
  <c r="R154" i="10"/>
  <c r="W236" i="10"/>
  <c r="AF149" i="10"/>
  <c r="AG170" i="10" s="1"/>
  <c r="V237" i="10"/>
  <c r="H154" i="10"/>
  <c r="S153" i="10"/>
  <c r="L155" i="10" a="1"/>
  <c r="L155" i="10" s="1"/>
  <c r="T154" i="10"/>
  <c r="AC150" i="10"/>
  <c r="AE150" i="10" s="1"/>
  <c r="AA151" i="10"/>
  <c r="AD150" i="10"/>
  <c r="AB150" i="10"/>
  <c r="Z152" i="9"/>
  <c r="W236" i="9"/>
  <c r="R154" i="9"/>
  <c r="U153" i="9"/>
  <c r="X153" i="9" s="1"/>
  <c r="Y153" i="9" s="1"/>
  <c r="AF149" i="9"/>
  <c r="AG170" i="9" s="1"/>
  <c r="L155" i="9" a="1"/>
  <c r="L155" i="9" s="1"/>
  <c r="T154" i="9"/>
  <c r="AA151" i="9"/>
  <c r="AC150" i="9"/>
  <c r="AE150" i="9" s="1"/>
  <c r="AD150" i="9"/>
  <c r="AB150" i="9"/>
  <c r="V237" i="9"/>
  <c r="S153" i="9"/>
  <c r="H154" i="9"/>
  <c r="Z152" i="8"/>
  <c r="AB150" i="8"/>
  <c r="AD150" i="8"/>
  <c r="R154" i="8"/>
  <c r="U153" i="8"/>
  <c r="X153" i="8" s="1"/>
  <c r="Y153" i="8" s="1"/>
  <c r="T155" i="8"/>
  <c r="L156" i="8" a="1"/>
  <c r="L156" i="8" s="1"/>
  <c r="V237" i="8"/>
  <c r="S153" i="8"/>
  <c r="H154" i="8"/>
  <c r="AF149" i="8"/>
  <c r="AG170" i="8" s="1"/>
  <c r="W236" i="8"/>
  <c r="AC150" i="8"/>
  <c r="AE150" i="8" s="1"/>
  <c r="AA151" i="8"/>
  <c r="Z152" i="7"/>
  <c r="AF149" i="7"/>
  <c r="AG170" i="7" s="1"/>
  <c r="W236" i="7"/>
  <c r="AD150" i="7"/>
  <c r="AB150" i="7"/>
  <c r="U153" i="7"/>
  <c r="X153" i="7" s="1"/>
  <c r="Y153" i="7" s="1"/>
  <c r="R154" i="7"/>
  <c r="AC150" i="7"/>
  <c r="AE150" i="7" s="1"/>
  <c r="AA151" i="7"/>
  <c r="V237" i="7"/>
  <c r="H154" i="7"/>
  <c r="S153" i="7"/>
  <c r="L155" i="7" a="1"/>
  <c r="L155" i="7" s="1"/>
  <c r="T154" i="7"/>
  <c r="Z152" i="6"/>
  <c r="U153" i="6"/>
  <c r="X153" i="6" s="1"/>
  <c r="Y153" i="6" s="1"/>
  <c r="R154" i="6"/>
  <c r="L156" i="6" a="1"/>
  <c r="L156" i="6" s="1"/>
  <c r="T155" i="6"/>
  <c r="W236" i="6"/>
  <c r="AF149" i="6"/>
  <c r="AG170" i="6" s="1"/>
  <c r="V237" i="6"/>
  <c r="H154" i="6"/>
  <c r="S153" i="6"/>
  <c r="AC150" i="6"/>
  <c r="AE150" i="6" s="1"/>
  <c r="AA151" i="6"/>
  <c r="AD150" i="6"/>
  <c r="AB150" i="6"/>
  <c r="Z152" i="5"/>
  <c r="W236" i="5"/>
  <c r="AB150" i="5"/>
  <c r="AD150" i="5"/>
  <c r="AF149" i="5"/>
  <c r="AG170" i="5" s="1"/>
  <c r="U153" i="5"/>
  <c r="X153" i="5" s="1"/>
  <c r="Y153" i="5" s="1"/>
  <c r="R154" i="5"/>
  <c r="AC150" i="5"/>
  <c r="AE150" i="5" s="1"/>
  <c r="AA151" i="5"/>
  <c r="T155" i="5"/>
  <c r="L156" i="5" a="1"/>
  <c r="L156" i="5" s="1"/>
  <c r="V237" i="5"/>
  <c r="H154" i="5"/>
  <c r="S153" i="5"/>
  <c r="AF149" i="4"/>
  <c r="AG170" i="4"/>
  <c r="Z152" i="4"/>
  <c r="W236" i="4"/>
  <c r="AD150" i="4"/>
  <c r="AB150" i="4"/>
  <c r="U153" i="4"/>
  <c r="X153" i="4" s="1"/>
  <c r="Y153" i="4" s="1"/>
  <c r="R154" i="4"/>
  <c r="L156" i="4" a="1"/>
  <c r="L156" i="4" s="1"/>
  <c r="T155" i="4"/>
  <c r="AC150" i="4"/>
  <c r="AE150" i="4" s="1"/>
  <c r="AF150" i="4" s="1"/>
  <c r="AA151" i="4"/>
  <c r="V237" i="4"/>
  <c r="H154" i="4"/>
  <c r="S153" i="4"/>
  <c r="Z152" i="1"/>
  <c r="AF149" i="1"/>
  <c r="V237" i="1"/>
  <c r="H154" i="1"/>
  <c r="S153" i="1"/>
  <c r="AD150" i="1"/>
  <c r="AB150" i="1"/>
  <c r="W236" i="1"/>
  <c r="AG170" i="1"/>
  <c r="U153" i="1"/>
  <c r="X153" i="1" s="1"/>
  <c r="Y153" i="1" s="1"/>
  <c r="R154" i="1"/>
  <c r="AC150" i="1"/>
  <c r="AE150" i="1" s="1"/>
  <c r="AA151" i="1"/>
  <c r="L156" i="1" a="1"/>
  <c r="L156" i="1" s="1"/>
  <c r="T155" i="1"/>
  <c r="Z153" i="11" l="1"/>
  <c r="W237" i="11"/>
  <c r="AF150" i="11"/>
  <c r="AG171" i="11"/>
  <c r="V238" i="11"/>
  <c r="S154" i="11"/>
  <c r="H155" i="11"/>
  <c r="R155" i="11"/>
  <c r="U154" i="11"/>
  <c r="X154" i="11" s="1"/>
  <c r="Y154" i="11" s="1"/>
  <c r="T156" i="11"/>
  <c r="L157" i="11" a="1"/>
  <c r="L157" i="11" s="1"/>
  <c r="AD151" i="11"/>
  <c r="AB151" i="11"/>
  <c r="AC151" i="11"/>
  <c r="AE151" i="11" s="1"/>
  <c r="AA152" i="11"/>
  <c r="Z153" i="10"/>
  <c r="T155" i="10"/>
  <c r="L156" i="10" a="1"/>
  <c r="L156" i="10" s="1"/>
  <c r="AD151" i="10"/>
  <c r="AB151" i="10"/>
  <c r="V238" i="10"/>
  <c r="H155" i="10"/>
  <c r="S154" i="10"/>
  <c r="W237" i="10"/>
  <c r="R155" i="10"/>
  <c r="U154" i="10"/>
  <c r="X154" i="10" s="1"/>
  <c r="Y154" i="10" s="1"/>
  <c r="AF150" i="10"/>
  <c r="AG171" i="10" s="1"/>
  <c r="AC151" i="10"/>
  <c r="AE151" i="10" s="1"/>
  <c r="AA152" i="10"/>
  <c r="Z153" i="9"/>
  <c r="AD151" i="9"/>
  <c r="AB151" i="9"/>
  <c r="AF150" i="9"/>
  <c r="R155" i="9"/>
  <c r="U154" i="9"/>
  <c r="X154" i="9" s="1"/>
  <c r="Y154" i="9" s="1"/>
  <c r="AG171" i="9"/>
  <c r="W237" i="9"/>
  <c r="T155" i="9"/>
  <c r="L156" i="9" a="1"/>
  <c r="L156" i="9" s="1"/>
  <c r="V238" i="9"/>
  <c r="H155" i="9"/>
  <c r="S154" i="9"/>
  <c r="AA152" i="9"/>
  <c r="AC151" i="9"/>
  <c r="AE151" i="9" s="1"/>
  <c r="Z153" i="8"/>
  <c r="AF150" i="8"/>
  <c r="AG171" i="8" s="1"/>
  <c r="V238" i="8"/>
  <c r="S154" i="8"/>
  <c r="H155" i="8"/>
  <c r="W237" i="8"/>
  <c r="T156" i="8"/>
  <c r="L157" i="8" a="1"/>
  <c r="L157" i="8" s="1"/>
  <c r="U154" i="8"/>
  <c r="X154" i="8" s="1"/>
  <c r="Y154" i="8" s="1"/>
  <c r="R155" i="8"/>
  <c r="AC151" i="8"/>
  <c r="AE151" i="8" s="1"/>
  <c r="AA152" i="8"/>
  <c r="AD151" i="8"/>
  <c r="AB151" i="8"/>
  <c r="Z153" i="7"/>
  <c r="W237" i="7"/>
  <c r="AD151" i="7"/>
  <c r="AB151" i="7"/>
  <c r="V238" i="7"/>
  <c r="H155" i="7"/>
  <c r="S154" i="7"/>
  <c r="AF150" i="7"/>
  <c r="AG171" i="7" s="1"/>
  <c r="U154" i="7"/>
  <c r="X154" i="7" s="1"/>
  <c r="Y154" i="7" s="1"/>
  <c r="R155" i="7"/>
  <c r="AA152" i="7"/>
  <c r="AC151" i="7"/>
  <c r="AE151" i="7" s="1"/>
  <c r="L156" i="7" a="1"/>
  <c r="L156" i="7" s="1"/>
  <c r="T155" i="7"/>
  <c r="Z153" i="6"/>
  <c r="AF150" i="6"/>
  <c r="AG171" i="6" s="1"/>
  <c r="V238" i="6"/>
  <c r="H155" i="6"/>
  <c r="S154" i="6"/>
  <c r="U154" i="6"/>
  <c r="X154" i="6" s="1"/>
  <c r="Y154" i="6" s="1"/>
  <c r="R155" i="6"/>
  <c r="AD151" i="6"/>
  <c r="AB151" i="6"/>
  <c r="W237" i="6"/>
  <c r="L157" i="6" a="1"/>
  <c r="L157" i="6" s="1"/>
  <c r="T156" i="6"/>
  <c r="AC151" i="6"/>
  <c r="AE151" i="6" s="1"/>
  <c r="AA152" i="6"/>
  <c r="Z153" i="5"/>
  <c r="W237" i="5"/>
  <c r="R155" i="5"/>
  <c r="U154" i="5"/>
  <c r="X154" i="5" s="1"/>
  <c r="Y154" i="5" s="1"/>
  <c r="AF150" i="5"/>
  <c r="T156" i="5"/>
  <c r="L157" i="5" a="1"/>
  <c r="L157" i="5" s="1"/>
  <c r="AG171" i="5"/>
  <c r="AC151" i="5"/>
  <c r="AE151" i="5" s="1"/>
  <c r="AA152" i="5"/>
  <c r="AD151" i="5"/>
  <c r="AB151" i="5"/>
  <c r="V238" i="5"/>
  <c r="H155" i="5"/>
  <c r="S154" i="5"/>
  <c r="AG171" i="4"/>
  <c r="Z153" i="4"/>
  <c r="L157" i="4" a="1"/>
  <c r="L157" i="4" s="1"/>
  <c r="T156" i="4"/>
  <c r="AD151" i="4"/>
  <c r="AB151" i="4"/>
  <c r="U154" i="4"/>
  <c r="X154" i="4" s="1"/>
  <c r="Y154" i="4" s="1"/>
  <c r="R155" i="4"/>
  <c r="V238" i="4"/>
  <c r="H155" i="4"/>
  <c r="S154" i="4"/>
  <c r="AC151" i="4"/>
  <c r="AE151" i="4" s="1"/>
  <c r="AF151" i="4" s="1"/>
  <c r="AA152" i="4"/>
  <c r="W237" i="4"/>
  <c r="Z153" i="1"/>
  <c r="U154" i="1"/>
  <c r="X154" i="1" s="1"/>
  <c r="Y154" i="1" s="1"/>
  <c r="R155" i="1"/>
  <c r="AD151" i="1"/>
  <c r="AB151" i="1"/>
  <c r="AF150" i="1"/>
  <c r="AG171" i="1" s="1"/>
  <c r="V238" i="1"/>
  <c r="H155" i="1"/>
  <c r="S154" i="1"/>
  <c r="W237" i="1"/>
  <c r="AC151" i="1"/>
  <c r="AE151" i="1" s="1"/>
  <c r="AA152" i="1"/>
  <c r="L157" i="1" a="1"/>
  <c r="L157" i="1" s="1"/>
  <c r="T156" i="1"/>
  <c r="Z154" i="11" l="1"/>
  <c r="U155" i="11"/>
  <c r="X155" i="11" s="1"/>
  <c r="Y155" i="11" s="1"/>
  <c r="R156" i="11"/>
  <c r="W238" i="11"/>
  <c r="L158" i="11" a="1"/>
  <c r="L158" i="11" s="1"/>
  <c r="T157" i="11"/>
  <c r="V239" i="11"/>
  <c r="S155" i="11"/>
  <c r="H156" i="11"/>
  <c r="AD152" i="11"/>
  <c r="AB152" i="11"/>
  <c r="AC152" i="11"/>
  <c r="AE152" i="11" s="1"/>
  <c r="AA153" i="11"/>
  <c r="AF151" i="11"/>
  <c r="AG172" i="11" s="1"/>
  <c r="Z154" i="10"/>
  <c r="W238" i="10"/>
  <c r="T156" i="10"/>
  <c r="L157" i="10" a="1"/>
  <c r="L157" i="10" s="1"/>
  <c r="AF151" i="10"/>
  <c r="AG172" i="10" s="1"/>
  <c r="V239" i="10"/>
  <c r="S155" i="10"/>
  <c r="H156" i="10"/>
  <c r="AA153" i="10"/>
  <c r="AC152" i="10"/>
  <c r="AE152" i="10" s="1"/>
  <c r="R156" i="10"/>
  <c r="U155" i="10"/>
  <c r="X155" i="10" s="1"/>
  <c r="Y155" i="10" s="1"/>
  <c r="AD152" i="10"/>
  <c r="AB152" i="10"/>
  <c r="Z154" i="9"/>
  <c r="T156" i="9"/>
  <c r="L157" i="9" a="1"/>
  <c r="L157" i="9" s="1"/>
  <c r="V239" i="9"/>
  <c r="S155" i="9"/>
  <c r="H156" i="9"/>
  <c r="W238" i="9"/>
  <c r="AF151" i="9"/>
  <c r="AG172" i="9" s="1"/>
  <c r="AC152" i="9"/>
  <c r="AE152" i="9" s="1"/>
  <c r="AA153" i="9"/>
  <c r="R156" i="9"/>
  <c r="U155" i="9"/>
  <c r="X155" i="9" s="1"/>
  <c r="Y155" i="9" s="1"/>
  <c r="AD152" i="9"/>
  <c r="AB152" i="9"/>
  <c r="Z154" i="8"/>
  <c r="AD152" i="8"/>
  <c r="AB152" i="8"/>
  <c r="AF151" i="8"/>
  <c r="AG172" i="8" s="1"/>
  <c r="W238" i="8"/>
  <c r="L158" i="8" a="1"/>
  <c r="L158" i="8" s="1"/>
  <c r="T157" i="8"/>
  <c r="AC152" i="8"/>
  <c r="AE152" i="8" s="1"/>
  <c r="AA153" i="8"/>
  <c r="U155" i="8"/>
  <c r="X155" i="8" s="1"/>
  <c r="Y155" i="8" s="1"/>
  <c r="R156" i="8"/>
  <c r="V239" i="8"/>
  <c r="H156" i="8"/>
  <c r="S155" i="8"/>
  <c r="Z154" i="7"/>
  <c r="AF151" i="7"/>
  <c r="AG172" i="7" s="1"/>
  <c r="W238" i="7"/>
  <c r="AD152" i="7"/>
  <c r="AB152" i="7"/>
  <c r="V239" i="7"/>
  <c r="H156" i="7"/>
  <c r="S155" i="7"/>
  <c r="R156" i="7"/>
  <c r="U155" i="7"/>
  <c r="X155" i="7" s="1"/>
  <c r="Y155" i="7" s="1"/>
  <c r="AA153" i="7"/>
  <c r="AC152" i="7"/>
  <c r="AE152" i="7" s="1"/>
  <c r="L157" i="7" a="1"/>
  <c r="L157" i="7" s="1"/>
  <c r="T156" i="7"/>
  <c r="Z154" i="6"/>
  <c r="L158" i="6" a="1"/>
  <c r="L158" i="6" s="1"/>
  <c r="T157" i="6"/>
  <c r="AF151" i="6"/>
  <c r="AG172" i="6" s="1"/>
  <c r="V239" i="6"/>
  <c r="H156" i="6"/>
  <c r="S155" i="6"/>
  <c r="AA153" i="6"/>
  <c r="AC152" i="6"/>
  <c r="AE152" i="6" s="1"/>
  <c r="U155" i="6"/>
  <c r="X155" i="6" s="1"/>
  <c r="Y155" i="6" s="1"/>
  <c r="R156" i="6"/>
  <c r="W238" i="6"/>
  <c r="AD152" i="6"/>
  <c r="AB152" i="6"/>
  <c r="Z154" i="5"/>
  <c r="W238" i="5"/>
  <c r="AB152" i="5"/>
  <c r="AD152" i="5"/>
  <c r="L158" i="5" a="1"/>
  <c r="L158" i="5" s="1"/>
  <c r="T157" i="5"/>
  <c r="AF151" i="5"/>
  <c r="AG172" i="5" s="1"/>
  <c r="R156" i="5"/>
  <c r="U155" i="5"/>
  <c r="X155" i="5" s="1"/>
  <c r="Y155" i="5" s="1"/>
  <c r="AA153" i="5"/>
  <c r="AC152" i="5"/>
  <c r="AE152" i="5" s="1"/>
  <c r="V239" i="5"/>
  <c r="H156" i="5"/>
  <c r="S155" i="5"/>
  <c r="AG172" i="4"/>
  <c r="Z154" i="4"/>
  <c r="V239" i="4"/>
  <c r="H156" i="4"/>
  <c r="S155" i="4"/>
  <c r="U155" i="4"/>
  <c r="X155" i="4" s="1"/>
  <c r="Y155" i="4" s="1"/>
  <c r="R156" i="4"/>
  <c r="L158" i="4" a="1"/>
  <c r="L158" i="4" s="1"/>
  <c r="T157" i="4"/>
  <c r="W238" i="4"/>
  <c r="AC152" i="4"/>
  <c r="AE152" i="4" s="1"/>
  <c r="AA153" i="4"/>
  <c r="AD152" i="4"/>
  <c r="AB152" i="4"/>
  <c r="Z154" i="1"/>
  <c r="AF151" i="1"/>
  <c r="AD152" i="1"/>
  <c r="AB152" i="1"/>
  <c r="V239" i="1"/>
  <c r="H156" i="1"/>
  <c r="S155" i="1"/>
  <c r="W238" i="1"/>
  <c r="AG172" i="1"/>
  <c r="U155" i="1"/>
  <c r="X155" i="1" s="1"/>
  <c r="Y155" i="1" s="1"/>
  <c r="R156" i="1"/>
  <c r="AC152" i="1"/>
  <c r="AE152" i="1" s="1"/>
  <c r="AA153" i="1"/>
  <c r="L158" i="1" a="1"/>
  <c r="L158" i="1" s="1"/>
  <c r="T157" i="1"/>
  <c r="Z155" i="11" l="1"/>
  <c r="L159" i="11" a="1"/>
  <c r="L159" i="11" s="1"/>
  <c r="T158" i="11"/>
  <c r="V240" i="11"/>
  <c r="H157" i="11"/>
  <c r="S156" i="11"/>
  <c r="AF152" i="11"/>
  <c r="AG173" i="11" s="1"/>
  <c r="U156" i="11"/>
  <c r="X156" i="11" s="1"/>
  <c r="Y156" i="11" s="1"/>
  <c r="R157" i="11"/>
  <c r="AD153" i="11"/>
  <c r="AB153" i="11"/>
  <c r="W239" i="11"/>
  <c r="AC153" i="11"/>
  <c r="AA154" i="11"/>
  <c r="AE153" i="11"/>
  <c r="Z155" i="10"/>
  <c r="AF152" i="10"/>
  <c r="V240" i="10"/>
  <c r="H157" i="10"/>
  <c r="S156" i="10"/>
  <c r="W239" i="10"/>
  <c r="AD153" i="10"/>
  <c r="AB153" i="10"/>
  <c r="U156" i="10"/>
  <c r="X156" i="10" s="1"/>
  <c r="Y156" i="10" s="1"/>
  <c r="R157" i="10"/>
  <c r="L158" i="10" a="1"/>
  <c r="L158" i="10" s="1"/>
  <c r="T157" i="10"/>
  <c r="AC153" i="10"/>
  <c r="AA154" i="10"/>
  <c r="AE153" i="10"/>
  <c r="AG173" i="10"/>
  <c r="Z155" i="9"/>
  <c r="W239" i="9"/>
  <c r="T157" i="9"/>
  <c r="L158" i="9" a="1"/>
  <c r="L158" i="9" s="1"/>
  <c r="AF152" i="9"/>
  <c r="AG173" i="9" s="1"/>
  <c r="V240" i="9"/>
  <c r="S156" i="9"/>
  <c r="H157" i="9"/>
  <c r="AD153" i="9"/>
  <c r="AB153" i="9"/>
  <c r="AA154" i="9"/>
  <c r="AC153" i="9"/>
  <c r="AE153" i="9" s="1"/>
  <c r="U156" i="9"/>
  <c r="X156" i="9" s="1"/>
  <c r="Y156" i="9" s="1"/>
  <c r="R157" i="9"/>
  <c r="Z155" i="8"/>
  <c r="U156" i="8"/>
  <c r="X156" i="8" s="1"/>
  <c r="Y156" i="8" s="1"/>
  <c r="R157" i="8"/>
  <c r="W239" i="8"/>
  <c r="L159" i="8" a="1"/>
  <c r="L159" i="8" s="1"/>
  <c r="T158" i="8"/>
  <c r="V240" i="8"/>
  <c r="H157" i="8"/>
  <c r="S156" i="8"/>
  <c r="AD153" i="8"/>
  <c r="AB153" i="8"/>
  <c r="AC153" i="8"/>
  <c r="AE153" i="8" s="1"/>
  <c r="AF153" i="8" s="1"/>
  <c r="AA154" i="8"/>
  <c r="AF152" i="8"/>
  <c r="AG173" i="8" s="1"/>
  <c r="Z155" i="7"/>
  <c r="AF152" i="7"/>
  <c r="AG173" i="7" s="1"/>
  <c r="V240" i="7"/>
  <c r="S156" i="7"/>
  <c r="H157" i="7"/>
  <c r="AB153" i="7"/>
  <c r="AD153" i="7"/>
  <c r="R157" i="7"/>
  <c r="U156" i="7"/>
  <c r="X156" i="7" s="1"/>
  <c r="Y156" i="7" s="1"/>
  <c r="W239" i="7"/>
  <c r="AC153" i="7"/>
  <c r="AE153" i="7" s="1"/>
  <c r="AA154" i="7"/>
  <c r="T157" i="7"/>
  <c r="L158" i="7" a="1"/>
  <c r="L158" i="7" s="1"/>
  <c r="Z155" i="6"/>
  <c r="L159" i="6" a="1"/>
  <c r="L159" i="6" s="1"/>
  <c r="T158" i="6"/>
  <c r="AF152" i="6"/>
  <c r="AG173" i="6" s="1"/>
  <c r="V240" i="6"/>
  <c r="H157" i="6"/>
  <c r="S156" i="6"/>
  <c r="AC153" i="6"/>
  <c r="AE153" i="6" s="1"/>
  <c r="AA154" i="6"/>
  <c r="U156" i="6"/>
  <c r="X156" i="6" s="1"/>
  <c r="Y156" i="6" s="1"/>
  <c r="R157" i="6"/>
  <c r="AD153" i="6"/>
  <c r="AB153" i="6"/>
  <c r="W239" i="6"/>
  <c r="Z155" i="5"/>
  <c r="W239" i="5"/>
  <c r="L159" i="5" a="1"/>
  <c r="L159" i="5" s="1"/>
  <c r="T158" i="5"/>
  <c r="AF152" i="5"/>
  <c r="AG173" i="5" s="1"/>
  <c r="U156" i="5"/>
  <c r="X156" i="5" s="1"/>
  <c r="Y156" i="5" s="1"/>
  <c r="R157" i="5"/>
  <c r="AD153" i="5"/>
  <c r="AB153" i="5"/>
  <c r="AA154" i="5"/>
  <c r="AC153" i="5"/>
  <c r="AE153" i="5"/>
  <c r="V240" i="5"/>
  <c r="H157" i="5"/>
  <c r="S156" i="5"/>
  <c r="AF152" i="4"/>
  <c r="AG173" i="4" s="1"/>
  <c r="Z155" i="4"/>
  <c r="V240" i="4"/>
  <c r="H157" i="4"/>
  <c r="S156" i="4"/>
  <c r="L159" i="4" a="1"/>
  <c r="L159" i="4" s="1"/>
  <c r="T158" i="4"/>
  <c r="W239" i="4"/>
  <c r="AC153" i="4"/>
  <c r="AE153" i="4" s="1"/>
  <c r="AA154" i="4"/>
  <c r="U156" i="4"/>
  <c r="X156" i="4" s="1"/>
  <c r="Y156" i="4" s="1"/>
  <c r="R157" i="4"/>
  <c r="AD153" i="4"/>
  <c r="AB153" i="4"/>
  <c r="Z155" i="1"/>
  <c r="AF152" i="1"/>
  <c r="AD153" i="1"/>
  <c r="AB153" i="1"/>
  <c r="R157" i="1"/>
  <c r="U156" i="1"/>
  <c r="X156" i="1" s="1"/>
  <c r="Y156" i="1" s="1"/>
  <c r="AG173" i="1"/>
  <c r="V240" i="1"/>
  <c r="H157" i="1"/>
  <c r="S156" i="1"/>
  <c r="W239" i="1"/>
  <c r="AA154" i="1"/>
  <c r="AC153" i="1"/>
  <c r="AE153" i="1" s="1"/>
  <c r="T158" i="1"/>
  <c r="L159" i="1" a="1"/>
  <c r="L159" i="1" s="1"/>
  <c r="Z156" i="11" l="1"/>
  <c r="U157" i="11"/>
  <c r="X157" i="11" s="1"/>
  <c r="Y157" i="11" s="1"/>
  <c r="R158" i="11"/>
  <c r="V241" i="11"/>
  <c r="H158" i="11"/>
  <c r="S157" i="11"/>
  <c r="W240" i="11"/>
  <c r="L160" i="11" a="1"/>
  <c r="L160" i="11" s="1"/>
  <c r="T159" i="11"/>
  <c r="AD154" i="11"/>
  <c r="AB154" i="11"/>
  <c r="AC154" i="11"/>
  <c r="AE154" i="11" s="1"/>
  <c r="AF154" i="11" s="1"/>
  <c r="AA155" i="11"/>
  <c r="AF153" i="11"/>
  <c r="AG174" i="11" s="1"/>
  <c r="Z156" i="10"/>
  <c r="L159" i="10" a="1"/>
  <c r="L159" i="10" s="1"/>
  <c r="T158" i="10"/>
  <c r="R158" i="10"/>
  <c r="U157" i="10"/>
  <c r="X157" i="10" s="1"/>
  <c r="Y157" i="10" s="1"/>
  <c r="V241" i="10"/>
  <c r="H158" i="10"/>
  <c r="S157" i="10"/>
  <c r="W240" i="10"/>
  <c r="AF153" i="10"/>
  <c r="AG174" i="10" s="1"/>
  <c r="AC154" i="10"/>
  <c r="AE154" i="10" s="1"/>
  <c r="AF154" i="10" s="1"/>
  <c r="AA155" i="10"/>
  <c r="AD154" i="10"/>
  <c r="AB154" i="10"/>
  <c r="Z156" i="9"/>
  <c r="AD154" i="9"/>
  <c r="AB154" i="9"/>
  <c r="L159" i="9" a="1"/>
  <c r="L159" i="9" s="1"/>
  <c r="T158" i="9"/>
  <c r="AF153" i="9"/>
  <c r="AG174" i="9" s="1"/>
  <c r="R158" i="9"/>
  <c r="U157" i="9"/>
  <c r="X157" i="9" s="1"/>
  <c r="Y157" i="9" s="1"/>
  <c r="AC154" i="9"/>
  <c r="AE154" i="9" s="1"/>
  <c r="AA155" i="9"/>
  <c r="V241" i="9"/>
  <c r="H158" i="9"/>
  <c r="S157" i="9"/>
  <c r="W240" i="9"/>
  <c r="AG174" i="8"/>
  <c r="Z156" i="8"/>
  <c r="L160" i="8" a="1"/>
  <c r="L160" i="8" s="1"/>
  <c r="T159" i="8"/>
  <c r="V241" i="8"/>
  <c r="H158" i="8"/>
  <c r="S157" i="8"/>
  <c r="U157" i="8"/>
  <c r="X157" i="8" s="1"/>
  <c r="Y157" i="8" s="1"/>
  <c r="R158" i="8"/>
  <c r="AD154" i="8"/>
  <c r="AB154" i="8"/>
  <c r="AC154" i="8"/>
  <c r="AE154" i="8" s="1"/>
  <c r="AA155" i="8"/>
  <c r="W240" i="8"/>
  <c r="Z156" i="7"/>
  <c r="U157" i="7"/>
  <c r="X157" i="7" s="1"/>
  <c r="Y157" i="7" s="1"/>
  <c r="R158" i="7"/>
  <c r="W240" i="7"/>
  <c r="T158" i="7"/>
  <c r="L159" i="7" a="1"/>
  <c r="L159" i="7" s="1"/>
  <c r="AF153" i="7"/>
  <c r="AG174" i="7" s="1"/>
  <c r="V241" i="7"/>
  <c r="S157" i="7"/>
  <c r="H158" i="7"/>
  <c r="AC154" i="7"/>
  <c r="AE154" i="7" s="1"/>
  <c r="AF154" i="7" s="1"/>
  <c r="AA155" i="7"/>
  <c r="AD154" i="7"/>
  <c r="AB154" i="7"/>
  <c r="Z156" i="6"/>
  <c r="R158" i="6"/>
  <c r="U157" i="6"/>
  <c r="X157" i="6" s="1"/>
  <c r="Y157" i="6" s="1"/>
  <c r="T159" i="6"/>
  <c r="L160" i="6" a="1"/>
  <c r="L160" i="6" s="1"/>
  <c r="AF153" i="6"/>
  <c r="W240" i="6"/>
  <c r="AA155" i="6"/>
  <c r="AC154" i="6"/>
  <c r="AE154" i="6" s="1"/>
  <c r="AG174" i="6"/>
  <c r="AD154" i="6"/>
  <c r="AB154" i="6"/>
  <c r="V241" i="6"/>
  <c r="S157" i="6"/>
  <c r="H158" i="6"/>
  <c r="Z156" i="5"/>
  <c r="AF153" i="5"/>
  <c r="AD154" i="5"/>
  <c r="AB154" i="5"/>
  <c r="R158" i="5"/>
  <c r="U157" i="5"/>
  <c r="X157" i="5" s="1"/>
  <c r="Y157" i="5" s="1"/>
  <c r="AG174" i="5"/>
  <c r="V241" i="5"/>
  <c r="H158" i="5"/>
  <c r="S157" i="5"/>
  <c r="AC154" i="5"/>
  <c r="AE154" i="5" s="1"/>
  <c r="AA155" i="5"/>
  <c r="L160" i="5" a="1"/>
  <c r="L160" i="5" s="1"/>
  <c r="T159" i="5"/>
  <c r="W240" i="5"/>
  <c r="AF153" i="4"/>
  <c r="AG174" i="4" s="1"/>
  <c r="Z156" i="4"/>
  <c r="AD154" i="4"/>
  <c r="AB154" i="4"/>
  <c r="R158" i="4"/>
  <c r="U157" i="4"/>
  <c r="X157" i="4" s="1"/>
  <c r="Y157" i="4" s="1"/>
  <c r="T159" i="4"/>
  <c r="L160" i="4" a="1"/>
  <c r="L160" i="4" s="1"/>
  <c r="W240" i="4"/>
  <c r="AA155" i="4"/>
  <c r="AC154" i="4"/>
  <c r="AE154" i="4" s="1"/>
  <c r="AF154" i="4" s="1"/>
  <c r="V241" i="4"/>
  <c r="H158" i="4"/>
  <c r="S157" i="4"/>
  <c r="Z156" i="1"/>
  <c r="V241" i="1"/>
  <c r="H158" i="1"/>
  <c r="S157" i="1"/>
  <c r="AF153" i="1"/>
  <c r="AB154" i="1"/>
  <c r="AD154" i="1"/>
  <c r="R158" i="1"/>
  <c r="U157" i="1"/>
  <c r="X157" i="1" s="1"/>
  <c r="Y157" i="1" s="1"/>
  <c r="W240" i="1"/>
  <c r="AG174" i="1"/>
  <c r="AA155" i="1"/>
  <c r="AC154" i="1"/>
  <c r="AE154" i="1" s="1"/>
  <c r="T159" i="1"/>
  <c r="L160" i="1" a="1"/>
  <c r="L160" i="1" s="1"/>
  <c r="AG175" i="11" l="1"/>
  <c r="Z157" i="11"/>
  <c r="V242" i="11"/>
  <c r="H159" i="11"/>
  <c r="S158" i="11"/>
  <c r="W241" i="11"/>
  <c r="L161" i="11" a="1"/>
  <c r="L161" i="11" s="1"/>
  <c r="T160" i="11"/>
  <c r="AD155" i="11"/>
  <c r="AB155" i="11"/>
  <c r="AC155" i="11"/>
  <c r="AE155" i="11" s="1"/>
  <c r="AF155" i="11" s="1"/>
  <c r="AA156" i="11"/>
  <c r="U158" i="11"/>
  <c r="X158" i="11" s="1"/>
  <c r="Y158" i="11" s="1"/>
  <c r="R159" i="11"/>
  <c r="Z157" i="10"/>
  <c r="W241" i="10"/>
  <c r="U158" i="10"/>
  <c r="X158" i="10" s="1"/>
  <c r="Y158" i="10" s="1"/>
  <c r="R159" i="10"/>
  <c r="T159" i="10"/>
  <c r="L160" i="10" a="1"/>
  <c r="L160" i="10" s="1"/>
  <c r="V242" i="10"/>
  <c r="H159" i="10"/>
  <c r="S158" i="10"/>
  <c r="AG175" i="10"/>
  <c r="AB155" i="10"/>
  <c r="AD155" i="10"/>
  <c r="AC155" i="10"/>
  <c r="AE155" i="10" s="1"/>
  <c r="AA156" i="10"/>
  <c r="Z157" i="9"/>
  <c r="AD155" i="9"/>
  <c r="AB155" i="9"/>
  <c r="W241" i="9"/>
  <c r="V242" i="9"/>
  <c r="H159" i="9"/>
  <c r="S158" i="9"/>
  <c r="AF154" i="9"/>
  <c r="AG175" i="9" s="1"/>
  <c r="L160" i="9" a="1"/>
  <c r="L160" i="9" s="1"/>
  <c r="T159" i="9"/>
  <c r="AA156" i="9"/>
  <c r="AC155" i="9"/>
  <c r="U158" i="9"/>
  <c r="X158" i="9" s="1"/>
  <c r="Y158" i="9" s="1"/>
  <c r="R159" i="9"/>
  <c r="AE155" i="9"/>
  <c r="AF154" i="8"/>
  <c r="AG175" i="8" s="1"/>
  <c r="Z157" i="8"/>
  <c r="L161" i="8" a="1"/>
  <c r="L161" i="8" s="1"/>
  <c r="T160" i="8"/>
  <c r="U158" i="8"/>
  <c r="X158" i="8" s="1"/>
  <c r="Y158" i="8" s="1"/>
  <c r="R159" i="8"/>
  <c r="V242" i="8"/>
  <c r="H159" i="8"/>
  <c r="S158" i="8"/>
  <c r="W241" i="8"/>
  <c r="AC155" i="8"/>
  <c r="AE155" i="8" s="1"/>
  <c r="AF155" i="8" s="1"/>
  <c r="AA156" i="8"/>
  <c r="AD155" i="8"/>
  <c r="AB155" i="8"/>
  <c r="Z157" i="7"/>
  <c r="W241" i="7"/>
  <c r="V242" i="7"/>
  <c r="H159" i="7"/>
  <c r="S158" i="7"/>
  <c r="U158" i="7"/>
  <c r="X158" i="7" s="1"/>
  <c r="Y158" i="7" s="1"/>
  <c r="R159" i="7"/>
  <c r="AG175" i="7"/>
  <c r="L160" i="7" a="1"/>
  <c r="L160" i="7" s="1"/>
  <c r="T159" i="7"/>
  <c r="AC155" i="7"/>
  <c r="AE155" i="7" s="1"/>
  <c r="AF155" i="7" s="1"/>
  <c r="AA156" i="7"/>
  <c r="AD155" i="7"/>
  <c r="AB155" i="7"/>
  <c r="Z157" i="6"/>
  <c r="AB155" i="6"/>
  <c r="AD155" i="6"/>
  <c r="R159" i="6"/>
  <c r="U158" i="6"/>
  <c r="X158" i="6" s="1"/>
  <c r="Y158" i="6" s="1"/>
  <c r="W241" i="6"/>
  <c r="V242" i="6"/>
  <c r="H159" i="6"/>
  <c r="S158" i="6"/>
  <c r="AA156" i="6"/>
  <c r="AC155" i="6"/>
  <c r="AE155" i="6" s="1"/>
  <c r="AF155" i="6" s="1"/>
  <c r="T160" i="6"/>
  <c r="L161" i="6" a="1"/>
  <c r="L161" i="6" s="1"/>
  <c r="AF154" i="6"/>
  <c r="AG175" i="6" s="1"/>
  <c r="Z157" i="5"/>
  <c r="L161" i="5" a="1"/>
  <c r="L161" i="5" s="1"/>
  <c r="T160" i="5"/>
  <c r="AD155" i="5"/>
  <c r="AB155" i="5"/>
  <c r="AA156" i="5"/>
  <c r="AC155" i="5"/>
  <c r="AE155" i="5" s="1"/>
  <c r="V242" i="5"/>
  <c r="S158" i="5"/>
  <c r="H159" i="5"/>
  <c r="W241" i="5"/>
  <c r="R159" i="5"/>
  <c r="U158" i="5"/>
  <c r="X158" i="5" s="1"/>
  <c r="Y158" i="5" s="1"/>
  <c r="AF154" i="5"/>
  <c r="AG175" i="5" s="1"/>
  <c r="AG175" i="4"/>
  <c r="Z157" i="4"/>
  <c r="V242" i="4"/>
  <c r="H159" i="4"/>
  <c r="S158" i="4"/>
  <c r="AB155" i="4"/>
  <c r="AD155" i="4"/>
  <c r="T160" i="4"/>
  <c r="L161" i="4" a="1"/>
  <c r="L161" i="4" s="1"/>
  <c r="AA156" i="4"/>
  <c r="AC155" i="4"/>
  <c r="AE155" i="4" s="1"/>
  <c r="AF155" i="4" s="1"/>
  <c r="W241" i="4"/>
  <c r="R159" i="4"/>
  <c r="U158" i="4"/>
  <c r="X158" i="4" s="1"/>
  <c r="Y158" i="4" s="1"/>
  <c r="Z157" i="1"/>
  <c r="AD155" i="1"/>
  <c r="AB155" i="1"/>
  <c r="AF154" i="1"/>
  <c r="AG175" i="1" s="1"/>
  <c r="W241" i="1"/>
  <c r="R159" i="1"/>
  <c r="U158" i="1"/>
  <c r="X158" i="1" s="1"/>
  <c r="Y158" i="1" s="1"/>
  <c r="V242" i="1"/>
  <c r="S158" i="1"/>
  <c r="H159" i="1"/>
  <c r="AC155" i="1"/>
  <c r="AE155" i="1" s="1"/>
  <c r="AA156" i="1"/>
  <c r="L161" i="1" a="1"/>
  <c r="L161" i="1" s="1"/>
  <c r="T160" i="1"/>
  <c r="AG176" i="11" l="1"/>
  <c r="Z158" i="11"/>
  <c r="AD156" i="11"/>
  <c r="AB156" i="11"/>
  <c r="L162" i="11" a="1"/>
  <c r="L162" i="11" s="1"/>
  <c r="T161" i="11"/>
  <c r="V243" i="11"/>
  <c r="H160" i="11"/>
  <c r="S159" i="11"/>
  <c r="W242" i="11"/>
  <c r="U159" i="11"/>
  <c r="X159" i="11" s="1"/>
  <c r="Y159" i="11" s="1"/>
  <c r="R160" i="11"/>
  <c r="AC156" i="11"/>
  <c r="AE156" i="11" s="1"/>
  <c r="AF156" i="11" s="1"/>
  <c r="AA157" i="11"/>
  <c r="AF155" i="10"/>
  <c r="AG176" i="10" s="1"/>
  <c r="Z158" i="10"/>
  <c r="V243" i="10"/>
  <c r="H160" i="10"/>
  <c r="S159" i="10"/>
  <c r="W242" i="10"/>
  <c r="AC156" i="10"/>
  <c r="AE156" i="10" s="1"/>
  <c r="AA157" i="10"/>
  <c r="L161" i="10" a="1"/>
  <c r="L161" i="10" s="1"/>
  <c r="T160" i="10"/>
  <c r="AD156" i="10"/>
  <c r="AB156" i="10"/>
  <c r="R160" i="10"/>
  <c r="U159" i="10"/>
  <c r="X159" i="10" s="1"/>
  <c r="Y159" i="10" s="1"/>
  <c r="Z158" i="9"/>
  <c r="L161" i="9" a="1"/>
  <c r="L161" i="9" s="1"/>
  <c r="T160" i="9"/>
  <c r="AF155" i="9"/>
  <c r="AG176" i="9" s="1"/>
  <c r="W242" i="9"/>
  <c r="R160" i="9"/>
  <c r="U159" i="9"/>
  <c r="X159" i="9" s="1"/>
  <c r="Y159" i="9" s="1"/>
  <c r="AA157" i="9"/>
  <c r="AC156" i="9"/>
  <c r="AE156" i="9" s="1"/>
  <c r="AF156" i="9" s="1"/>
  <c r="AB156" i="9"/>
  <c r="AD156" i="9"/>
  <c r="V243" i="9"/>
  <c r="H160" i="9"/>
  <c r="S159" i="9"/>
  <c r="AG176" i="8"/>
  <c r="Z158" i="8"/>
  <c r="L162" i="8" a="1"/>
  <c r="L162" i="8" s="1"/>
  <c r="T161" i="8"/>
  <c r="U159" i="8"/>
  <c r="X159" i="8" s="1"/>
  <c r="Y159" i="8" s="1"/>
  <c r="R160" i="8"/>
  <c r="W242" i="8"/>
  <c r="AA157" i="8"/>
  <c r="AC156" i="8"/>
  <c r="AE156" i="8" s="1"/>
  <c r="V243" i="8"/>
  <c r="H160" i="8"/>
  <c r="S159" i="8"/>
  <c r="AD156" i="8"/>
  <c r="AB156" i="8"/>
  <c r="AG176" i="7"/>
  <c r="Z158" i="7"/>
  <c r="AD156" i="7"/>
  <c r="AB156" i="7"/>
  <c r="R160" i="7"/>
  <c r="U159" i="7"/>
  <c r="X159" i="7" s="1"/>
  <c r="Y159" i="7" s="1"/>
  <c r="V243" i="7"/>
  <c r="H160" i="7"/>
  <c r="S159" i="7"/>
  <c r="L161" i="7" a="1"/>
  <c r="L161" i="7" s="1"/>
  <c r="T160" i="7"/>
  <c r="W242" i="7"/>
  <c r="AC156" i="7"/>
  <c r="AE156" i="7" s="1"/>
  <c r="AF156" i="7" s="1"/>
  <c r="AA157" i="7"/>
  <c r="Z158" i="6"/>
  <c r="AD156" i="6"/>
  <c r="AB156" i="6"/>
  <c r="W242" i="6"/>
  <c r="AG176" i="6"/>
  <c r="T161" i="6"/>
  <c r="L162" i="6" a="1"/>
  <c r="L162" i="6" s="1"/>
  <c r="AC156" i="6"/>
  <c r="AE156" i="6" s="1"/>
  <c r="AA157" i="6"/>
  <c r="V243" i="6"/>
  <c r="S159" i="6"/>
  <c r="H160" i="6"/>
  <c r="R160" i="6"/>
  <c r="U159" i="6"/>
  <c r="X159" i="6" s="1"/>
  <c r="Y159" i="6" s="1"/>
  <c r="AF155" i="5"/>
  <c r="AG176" i="5" s="1"/>
  <c r="Z158" i="5"/>
  <c r="V243" i="5"/>
  <c r="S159" i="5"/>
  <c r="H160" i="5"/>
  <c r="W242" i="5"/>
  <c r="L162" i="5" a="1"/>
  <c r="L162" i="5" s="1"/>
  <c r="T161" i="5"/>
  <c r="AC156" i="5"/>
  <c r="AE156" i="5" s="1"/>
  <c r="AF156" i="5" s="1"/>
  <c r="AA157" i="5"/>
  <c r="AD156" i="5"/>
  <c r="AB156" i="5"/>
  <c r="R160" i="5"/>
  <c r="U159" i="5"/>
  <c r="X159" i="5" s="1"/>
  <c r="Y159" i="5" s="1"/>
  <c r="AG176" i="4"/>
  <c r="Z158" i="4"/>
  <c r="T161" i="4"/>
  <c r="L162" i="4" a="1"/>
  <c r="L162" i="4" s="1"/>
  <c r="AD156" i="4"/>
  <c r="AB156" i="4"/>
  <c r="R160" i="4"/>
  <c r="U159" i="4"/>
  <c r="X159" i="4" s="1"/>
  <c r="Y159" i="4" s="1"/>
  <c r="AC156" i="4"/>
  <c r="AE156" i="4" s="1"/>
  <c r="AA157" i="4"/>
  <c r="V243" i="4"/>
  <c r="S159" i="4"/>
  <c r="H160" i="4"/>
  <c r="W242" i="4"/>
  <c r="Z158" i="1"/>
  <c r="AF155" i="1"/>
  <c r="AG176" i="1" s="1"/>
  <c r="W242" i="1"/>
  <c r="U159" i="1"/>
  <c r="X159" i="1" s="1"/>
  <c r="Y159" i="1" s="1"/>
  <c r="R160" i="1"/>
  <c r="AD156" i="1"/>
  <c r="AB156" i="1"/>
  <c r="V243" i="1"/>
  <c r="H160" i="1"/>
  <c r="S159" i="1"/>
  <c r="AC156" i="1"/>
  <c r="AE156" i="1" s="1"/>
  <c r="AA157" i="1"/>
  <c r="L162" i="1" a="1"/>
  <c r="L162" i="1" s="1"/>
  <c r="T161" i="1"/>
  <c r="Z159" i="11" l="1"/>
  <c r="T162" i="11"/>
  <c r="L163" i="11" a="1"/>
  <c r="L163" i="11" s="1"/>
  <c r="AG177" i="11"/>
  <c r="AA158" i="11"/>
  <c r="AC157" i="11"/>
  <c r="AE157" i="11" s="1"/>
  <c r="AD157" i="11"/>
  <c r="AB157" i="11"/>
  <c r="W243" i="11"/>
  <c r="V244" i="11"/>
  <c r="H161" i="11"/>
  <c r="S160" i="11"/>
  <c r="R161" i="11"/>
  <c r="U160" i="11"/>
  <c r="X160" i="11" s="1"/>
  <c r="Y160" i="11" s="1"/>
  <c r="AF156" i="10"/>
  <c r="AG177" i="10" s="1"/>
  <c r="Z159" i="10"/>
  <c r="V244" i="10"/>
  <c r="S160" i="10"/>
  <c r="H161" i="10"/>
  <c r="T161" i="10"/>
  <c r="L162" i="10" a="1"/>
  <c r="L162" i="10" s="1"/>
  <c r="W243" i="10"/>
  <c r="R161" i="10"/>
  <c r="U160" i="10"/>
  <c r="X160" i="10" s="1"/>
  <c r="Y160" i="10" s="1"/>
  <c r="AA158" i="10"/>
  <c r="AC157" i="10"/>
  <c r="AE157" i="10" s="1"/>
  <c r="AF157" i="10" s="1"/>
  <c r="AD157" i="10"/>
  <c r="AB157" i="10"/>
  <c r="Z159" i="9"/>
  <c r="R161" i="9"/>
  <c r="U160" i="9"/>
  <c r="X160" i="9" s="1"/>
  <c r="Y160" i="9" s="1"/>
  <c r="L162" i="9" a="1"/>
  <c r="L162" i="9" s="1"/>
  <c r="T161" i="9"/>
  <c r="W243" i="9"/>
  <c r="AA158" i="9"/>
  <c r="AC157" i="9"/>
  <c r="AE157" i="9" s="1"/>
  <c r="AF157" i="9" s="1"/>
  <c r="AD157" i="9"/>
  <c r="AB157" i="9"/>
  <c r="V244" i="9"/>
  <c r="H161" i="9"/>
  <c r="S160" i="9"/>
  <c r="AG177" i="9"/>
  <c r="AF156" i="8"/>
  <c r="AG177" i="8" s="1"/>
  <c r="Z159" i="8"/>
  <c r="AD157" i="8"/>
  <c r="AB157" i="8"/>
  <c r="W243" i="8"/>
  <c r="V244" i="8"/>
  <c r="H161" i="8"/>
  <c r="S160" i="8"/>
  <c r="T162" i="8"/>
  <c r="L163" i="8" a="1"/>
  <c r="L163" i="8" s="1"/>
  <c r="AA158" i="8"/>
  <c r="AC157" i="8"/>
  <c r="AE157" i="8" s="1"/>
  <c r="R161" i="8"/>
  <c r="U160" i="8"/>
  <c r="X160" i="8" s="1"/>
  <c r="Y160" i="8" s="1"/>
  <c r="AG177" i="7"/>
  <c r="Z159" i="7"/>
  <c r="T161" i="7"/>
  <c r="L162" i="7" a="1"/>
  <c r="L162" i="7" s="1"/>
  <c r="W243" i="7"/>
  <c r="AD157" i="7"/>
  <c r="AB157" i="7"/>
  <c r="AC157" i="7"/>
  <c r="AE157" i="7" s="1"/>
  <c r="AF157" i="7" s="1"/>
  <c r="AA158" i="7"/>
  <c r="V244" i="7"/>
  <c r="H161" i="7"/>
  <c r="S160" i="7"/>
  <c r="R161" i="7"/>
  <c r="U160" i="7"/>
  <c r="X160" i="7" s="1"/>
  <c r="Y160" i="7" s="1"/>
  <c r="AF156" i="6"/>
  <c r="AG177" i="6" s="1"/>
  <c r="Z159" i="6"/>
  <c r="V244" i="6"/>
  <c r="S160" i="6"/>
  <c r="H161" i="6"/>
  <c r="AD157" i="6"/>
  <c r="AB157" i="6"/>
  <c r="L163" i="6" a="1"/>
  <c r="L163" i="6" s="1"/>
  <c r="T162" i="6"/>
  <c r="W243" i="6"/>
  <c r="AC157" i="6"/>
  <c r="AE157" i="6" s="1"/>
  <c r="AA158" i="6"/>
  <c r="U160" i="6"/>
  <c r="X160" i="6" s="1"/>
  <c r="Y160" i="6" s="1"/>
  <c r="R161" i="6"/>
  <c r="AG177" i="5"/>
  <c r="Z159" i="5"/>
  <c r="AD157" i="5"/>
  <c r="AB157" i="5"/>
  <c r="V244" i="5"/>
  <c r="S160" i="5"/>
  <c r="H161" i="5"/>
  <c r="R161" i="5"/>
  <c r="U160" i="5"/>
  <c r="X160" i="5" s="1"/>
  <c r="Y160" i="5" s="1"/>
  <c r="AA158" i="5"/>
  <c r="AC157" i="5"/>
  <c r="AE157" i="5" s="1"/>
  <c r="AF157" i="5" s="1"/>
  <c r="T162" i="5"/>
  <c r="L163" i="5" a="1"/>
  <c r="L163" i="5" s="1"/>
  <c r="W243" i="5"/>
  <c r="AF156" i="4"/>
  <c r="AG177" i="4" s="1"/>
  <c r="Z159" i="4"/>
  <c r="L163" i="4" a="1"/>
  <c r="L163" i="4" s="1"/>
  <c r="T162" i="4"/>
  <c r="AD157" i="4"/>
  <c r="AB157" i="4"/>
  <c r="AC157" i="4"/>
  <c r="AE157" i="4" s="1"/>
  <c r="AA158" i="4"/>
  <c r="W243" i="4"/>
  <c r="U160" i="4"/>
  <c r="X160" i="4" s="1"/>
  <c r="Y160" i="4" s="1"/>
  <c r="R161" i="4"/>
  <c r="V244" i="4"/>
  <c r="S160" i="4"/>
  <c r="H161" i="4"/>
  <c r="Z159" i="1"/>
  <c r="V244" i="1"/>
  <c r="H161" i="1"/>
  <c r="S160" i="1"/>
  <c r="AF156" i="1"/>
  <c r="AG177" i="1" s="1"/>
  <c r="U160" i="1"/>
  <c r="X160" i="1" s="1"/>
  <c r="Y160" i="1" s="1"/>
  <c r="R161" i="1"/>
  <c r="AD157" i="1"/>
  <c r="AB157" i="1"/>
  <c r="W243" i="1"/>
  <c r="AC157" i="1"/>
  <c r="AE157" i="1" s="1"/>
  <c r="AA158" i="1"/>
  <c r="L163" i="1" a="1"/>
  <c r="L163" i="1" s="1"/>
  <c r="T162" i="1"/>
  <c r="AF157" i="11" l="1"/>
  <c r="AG178" i="11"/>
  <c r="Z160" i="11"/>
  <c r="W244" i="11"/>
  <c r="AB158" i="11"/>
  <c r="AD158" i="11"/>
  <c r="V245" i="11"/>
  <c r="H162" i="11"/>
  <c r="S161" i="11"/>
  <c r="R162" i="11"/>
  <c r="U161" i="11"/>
  <c r="X161" i="11" s="1"/>
  <c r="Y161" i="11" s="1"/>
  <c r="AA159" i="11"/>
  <c r="AC158" i="11"/>
  <c r="AE158" i="11" s="1"/>
  <c r="AF158" i="11" s="1"/>
  <c r="T163" i="11"/>
  <c r="L164" i="11" a="1"/>
  <c r="L164" i="11" s="1"/>
  <c r="AG178" i="10"/>
  <c r="Z160" i="10"/>
  <c r="AD158" i="10"/>
  <c r="AB158" i="10"/>
  <c r="W244" i="10"/>
  <c r="L163" i="10" a="1"/>
  <c r="L163" i="10" s="1"/>
  <c r="T162" i="10"/>
  <c r="U161" i="10"/>
  <c r="X161" i="10" s="1"/>
  <c r="Y161" i="10" s="1"/>
  <c r="R162" i="10"/>
  <c r="AC158" i="10"/>
  <c r="AE158" i="10" s="1"/>
  <c r="AA159" i="10"/>
  <c r="V245" i="10"/>
  <c r="H162" i="10"/>
  <c r="S161" i="10"/>
  <c r="Z160" i="9"/>
  <c r="AB158" i="9"/>
  <c r="AD158" i="9"/>
  <c r="R162" i="9"/>
  <c r="U161" i="9"/>
  <c r="X161" i="9" s="1"/>
  <c r="Y161" i="9" s="1"/>
  <c r="AG178" i="9"/>
  <c r="V245" i="9"/>
  <c r="S161" i="9"/>
  <c r="H162" i="9"/>
  <c r="AA159" i="9"/>
  <c r="AC158" i="9"/>
  <c r="AE158" i="9" s="1"/>
  <c r="L163" i="9" a="1"/>
  <c r="L163" i="9" s="1"/>
  <c r="T162" i="9"/>
  <c r="W244" i="9"/>
  <c r="AF157" i="8"/>
  <c r="AG178" i="8"/>
  <c r="Z160" i="8"/>
  <c r="AC158" i="8"/>
  <c r="AE158" i="8" s="1"/>
  <c r="AF158" i="8" s="1"/>
  <c r="AA159" i="8"/>
  <c r="T163" i="8"/>
  <c r="L164" i="8" a="1"/>
  <c r="L164" i="8" s="1"/>
  <c r="W244" i="8"/>
  <c r="AB158" i="8"/>
  <c r="AD158" i="8"/>
  <c r="R162" i="8"/>
  <c r="U161" i="8"/>
  <c r="X161" i="8" s="1"/>
  <c r="Y161" i="8" s="1"/>
  <c r="V245" i="8"/>
  <c r="S161" i="8"/>
  <c r="H162" i="8"/>
  <c r="AG178" i="7"/>
  <c r="Z160" i="7"/>
  <c r="AD158" i="7"/>
  <c r="AB158" i="7"/>
  <c r="V245" i="7"/>
  <c r="S161" i="7"/>
  <c r="H162" i="7"/>
  <c r="AC158" i="7"/>
  <c r="AE158" i="7" s="1"/>
  <c r="AA159" i="7"/>
  <c r="W244" i="7"/>
  <c r="L163" i="7" a="1"/>
  <c r="L163" i="7" s="1"/>
  <c r="T162" i="7"/>
  <c r="U161" i="7"/>
  <c r="X161" i="7" s="1"/>
  <c r="Y161" i="7" s="1"/>
  <c r="R162" i="7"/>
  <c r="AF157" i="6"/>
  <c r="AG178" i="6" s="1"/>
  <c r="Z160" i="6"/>
  <c r="AD158" i="6"/>
  <c r="AB158" i="6"/>
  <c r="L164" i="6" a="1"/>
  <c r="L164" i="6" s="1"/>
  <c r="T163" i="6"/>
  <c r="W244" i="6"/>
  <c r="V245" i="6"/>
  <c r="H162" i="6"/>
  <c r="S161" i="6"/>
  <c r="AC158" i="6"/>
  <c r="AE158" i="6" s="1"/>
  <c r="AA159" i="6"/>
  <c r="U161" i="6"/>
  <c r="X161" i="6" s="1"/>
  <c r="Y161" i="6" s="1"/>
  <c r="R162" i="6"/>
  <c r="AG178" i="5"/>
  <c r="Z160" i="5"/>
  <c r="AB158" i="5"/>
  <c r="AD158" i="5"/>
  <c r="V245" i="5"/>
  <c r="H162" i="5"/>
  <c r="S161" i="5"/>
  <c r="T163" i="5"/>
  <c r="L164" i="5" a="1"/>
  <c r="L164" i="5" s="1"/>
  <c r="R162" i="5"/>
  <c r="U161" i="5"/>
  <c r="X161" i="5" s="1"/>
  <c r="Y161" i="5" s="1"/>
  <c r="W244" i="5"/>
  <c r="AC158" i="5"/>
  <c r="AE158" i="5" s="1"/>
  <c r="AF158" i="5" s="1"/>
  <c r="AA159" i="5"/>
  <c r="AF157" i="4"/>
  <c r="AG178" i="4"/>
  <c r="Z160" i="4"/>
  <c r="AD158" i="4"/>
  <c r="AB158" i="4"/>
  <c r="U161" i="4"/>
  <c r="X161" i="4" s="1"/>
  <c r="Y161" i="4" s="1"/>
  <c r="R162" i="4"/>
  <c r="AC158" i="4"/>
  <c r="AE158" i="4" s="1"/>
  <c r="AF158" i="4" s="1"/>
  <c r="AA159" i="4"/>
  <c r="L164" i="4" a="1"/>
  <c r="L164" i="4" s="1"/>
  <c r="T163" i="4"/>
  <c r="V245" i="4"/>
  <c r="H162" i="4"/>
  <c r="S161" i="4"/>
  <c r="W244" i="4"/>
  <c r="Z160" i="1"/>
  <c r="AF157" i="1"/>
  <c r="R162" i="1"/>
  <c r="U161" i="1"/>
  <c r="X161" i="1" s="1"/>
  <c r="Y161" i="1" s="1"/>
  <c r="W244" i="1"/>
  <c r="AD158" i="1"/>
  <c r="AB158" i="1"/>
  <c r="AG178" i="1"/>
  <c r="V245" i="1"/>
  <c r="H162" i="1"/>
  <c r="S161" i="1"/>
  <c r="AC158" i="1"/>
  <c r="AE158" i="1" s="1"/>
  <c r="AA159" i="1"/>
  <c r="T163" i="1"/>
  <c r="L164" i="1" a="1"/>
  <c r="L164" i="1" s="1"/>
  <c r="AG179" i="8" l="1"/>
  <c r="AG179" i="11"/>
  <c r="Z161" i="11"/>
  <c r="W245" i="11"/>
  <c r="R163" i="11"/>
  <c r="U162" i="11"/>
  <c r="X162" i="11" s="1"/>
  <c r="Y162" i="11" s="1"/>
  <c r="AD159" i="11"/>
  <c r="AB159" i="11"/>
  <c r="V246" i="11"/>
  <c r="S162" i="11"/>
  <c r="H163" i="11"/>
  <c r="T164" i="11"/>
  <c r="L165" i="11" a="1"/>
  <c r="L165" i="11" s="1"/>
  <c r="AC159" i="11"/>
  <c r="AE159" i="11" s="1"/>
  <c r="AF159" i="11" s="1"/>
  <c r="AA160" i="11"/>
  <c r="AF158" i="10"/>
  <c r="AG179" i="10" s="1"/>
  <c r="Z161" i="10"/>
  <c r="U162" i="10"/>
  <c r="X162" i="10" s="1"/>
  <c r="Y162" i="10" s="1"/>
  <c r="R163" i="10"/>
  <c r="AD159" i="10"/>
  <c r="AB159" i="10"/>
  <c r="L164" i="10" a="1"/>
  <c r="L164" i="10" s="1"/>
  <c r="T163" i="10"/>
  <c r="V246" i="10"/>
  <c r="H163" i="10"/>
  <c r="S162" i="10"/>
  <c r="AC159" i="10"/>
  <c r="AE159" i="10" s="1"/>
  <c r="AF159" i="10" s="1"/>
  <c r="AA160" i="10"/>
  <c r="W245" i="10"/>
  <c r="AF158" i="9"/>
  <c r="AG179" i="9" s="1"/>
  <c r="Z161" i="9"/>
  <c r="AB159" i="9"/>
  <c r="AD159" i="9"/>
  <c r="R163" i="9"/>
  <c r="U162" i="9"/>
  <c r="X162" i="9" s="1"/>
  <c r="Y162" i="9" s="1"/>
  <c r="V246" i="9"/>
  <c r="H163" i="9"/>
  <c r="S162" i="9"/>
  <c r="W245" i="9"/>
  <c r="AA160" i="9"/>
  <c r="AC159" i="9"/>
  <c r="AE159" i="9" s="1"/>
  <c r="AF159" i="9" s="1"/>
  <c r="T163" i="9"/>
  <c r="L164" i="9" a="1"/>
  <c r="L164" i="9" s="1"/>
  <c r="Z161" i="8"/>
  <c r="AC159" i="8"/>
  <c r="AE159" i="8" s="1"/>
  <c r="AA160" i="8"/>
  <c r="U162" i="8"/>
  <c r="X162" i="8" s="1"/>
  <c r="Y162" i="8" s="1"/>
  <c r="R163" i="8"/>
  <c r="AD159" i="8"/>
  <c r="AB159" i="8"/>
  <c r="V246" i="8"/>
  <c r="S162" i="8"/>
  <c r="H163" i="8"/>
  <c r="T164" i="8"/>
  <c r="L165" i="8" a="1"/>
  <c r="L165" i="8" s="1"/>
  <c r="W245" i="8"/>
  <c r="AF158" i="7"/>
  <c r="AG179" i="7"/>
  <c r="Z161" i="7"/>
  <c r="L164" i="7" a="1"/>
  <c r="L164" i="7" s="1"/>
  <c r="T163" i="7"/>
  <c r="AD159" i="7"/>
  <c r="AB159" i="7"/>
  <c r="W245" i="7"/>
  <c r="AA160" i="7"/>
  <c r="AC159" i="7"/>
  <c r="AE159" i="7" s="1"/>
  <c r="V246" i="7"/>
  <c r="H163" i="7"/>
  <c r="S162" i="7"/>
  <c r="U162" i="7"/>
  <c r="X162" i="7" s="1"/>
  <c r="Y162" i="7" s="1"/>
  <c r="R163" i="7"/>
  <c r="AF158" i="6"/>
  <c r="AG179" i="6" s="1"/>
  <c r="Z161" i="6"/>
  <c r="AD159" i="6"/>
  <c r="AB159" i="6"/>
  <c r="V246" i="6"/>
  <c r="H163" i="6"/>
  <c r="S162" i="6"/>
  <c r="W245" i="6"/>
  <c r="U162" i="6"/>
  <c r="X162" i="6" s="1"/>
  <c r="Y162" i="6" s="1"/>
  <c r="R163" i="6"/>
  <c r="AC159" i="6"/>
  <c r="AE159" i="6" s="1"/>
  <c r="AA160" i="6"/>
  <c r="L165" i="6" a="1"/>
  <c r="L165" i="6" s="1"/>
  <c r="T164" i="6"/>
  <c r="AG179" i="5"/>
  <c r="Z161" i="5"/>
  <c r="V246" i="5"/>
  <c r="S162" i="5"/>
  <c r="H163" i="5"/>
  <c r="T164" i="5"/>
  <c r="L165" i="5" a="1"/>
  <c r="L165" i="5" s="1"/>
  <c r="R163" i="5"/>
  <c r="U162" i="5"/>
  <c r="X162" i="5" s="1"/>
  <c r="Y162" i="5" s="1"/>
  <c r="AD159" i="5"/>
  <c r="AB159" i="5"/>
  <c r="W245" i="5"/>
  <c r="AC159" i="5"/>
  <c r="AE159" i="5" s="1"/>
  <c r="AA160" i="5"/>
  <c r="AG179" i="4"/>
  <c r="Z161" i="4"/>
  <c r="L165" i="4" a="1"/>
  <c r="L165" i="4" s="1"/>
  <c r="T164" i="4"/>
  <c r="W245" i="4"/>
  <c r="U162" i="4"/>
  <c r="X162" i="4" s="1"/>
  <c r="Y162" i="4" s="1"/>
  <c r="R163" i="4"/>
  <c r="AC159" i="4"/>
  <c r="AE159" i="4" s="1"/>
  <c r="AF159" i="4" s="1"/>
  <c r="AA160" i="4"/>
  <c r="V246" i="4"/>
  <c r="H163" i="4"/>
  <c r="S162" i="4"/>
  <c r="AD159" i="4"/>
  <c r="AB159" i="4"/>
  <c r="Z161" i="1"/>
  <c r="V246" i="1"/>
  <c r="H163" i="1"/>
  <c r="S162" i="1"/>
  <c r="AB159" i="1"/>
  <c r="AD159" i="1"/>
  <c r="W245" i="1"/>
  <c r="AF158" i="1"/>
  <c r="AG179" i="1" s="1"/>
  <c r="R163" i="1"/>
  <c r="U162" i="1"/>
  <c r="X162" i="1" s="1"/>
  <c r="Y162" i="1" s="1"/>
  <c r="AA160" i="1"/>
  <c r="AC159" i="1"/>
  <c r="AE159" i="1" s="1"/>
  <c r="L165" i="1" a="1"/>
  <c r="L165" i="1" s="1"/>
  <c r="T164" i="1"/>
  <c r="AG180" i="4" l="1"/>
  <c r="AG180" i="11"/>
  <c r="Z162" i="11"/>
  <c r="V247" i="11"/>
  <c r="S163" i="11"/>
  <c r="H164" i="11"/>
  <c r="U163" i="11"/>
  <c r="X163" i="11" s="1"/>
  <c r="Y163" i="11" s="1"/>
  <c r="R164" i="11"/>
  <c r="W246" i="11"/>
  <c r="AD160" i="11"/>
  <c r="AB160" i="11"/>
  <c r="AC160" i="11"/>
  <c r="AE160" i="11" s="1"/>
  <c r="AA161" i="11"/>
  <c r="L166" i="11" a="1"/>
  <c r="L166" i="11" s="1"/>
  <c r="T165" i="11"/>
  <c r="AG180" i="10"/>
  <c r="Z162" i="10"/>
  <c r="AD160" i="10"/>
  <c r="AB160" i="10"/>
  <c r="R164" i="10"/>
  <c r="U163" i="10"/>
  <c r="X163" i="10" s="1"/>
  <c r="Y163" i="10" s="1"/>
  <c r="L165" i="10" a="1"/>
  <c r="L165" i="10" s="1"/>
  <c r="T164" i="10"/>
  <c r="V247" i="10"/>
  <c r="H164" i="10"/>
  <c r="S163" i="10"/>
  <c r="AC160" i="10"/>
  <c r="AE160" i="10" s="1"/>
  <c r="AA161" i="10"/>
  <c r="W246" i="10"/>
  <c r="AG180" i="9"/>
  <c r="Z162" i="9"/>
  <c r="W246" i="9"/>
  <c r="AD160" i="9"/>
  <c r="AB160" i="9"/>
  <c r="R164" i="9"/>
  <c r="U163" i="9"/>
  <c r="X163" i="9" s="1"/>
  <c r="Y163" i="9" s="1"/>
  <c r="AC160" i="9"/>
  <c r="AE160" i="9" s="1"/>
  <c r="AA161" i="9"/>
  <c r="V247" i="9"/>
  <c r="S163" i="9"/>
  <c r="H164" i="9"/>
  <c r="T164" i="9"/>
  <c r="L165" i="9" a="1"/>
  <c r="L165" i="9" s="1"/>
  <c r="AF159" i="8"/>
  <c r="AG180" i="8" s="1"/>
  <c r="Z162" i="8"/>
  <c r="AD160" i="8"/>
  <c r="AB160" i="8"/>
  <c r="V247" i="8"/>
  <c r="H164" i="8"/>
  <c r="S163" i="8"/>
  <c r="W246" i="8"/>
  <c r="U163" i="8"/>
  <c r="X163" i="8" s="1"/>
  <c r="Y163" i="8" s="1"/>
  <c r="R164" i="8"/>
  <c r="AC160" i="8"/>
  <c r="AE160" i="8" s="1"/>
  <c r="AF160" i="8" s="1"/>
  <c r="AA161" i="8"/>
  <c r="L166" i="8" a="1"/>
  <c r="L166" i="8" s="1"/>
  <c r="T165" i="8"/>
  <c r="AF159" i="7"/>
  <c r="AG180" i="7" s="1"/>
  <c r="Z162" i="7"/>
  <c r="V247" i="7"/>
  <c r="H164" i="7"/>
  <c r="S163" i="7"/>
  <c r="W246" i="7"/>
  <c r="L165" i="7" a="1"/>
  <c r="L165" i="7" s="1"/>
  <c r="T164" i="7"/>
  <c r="R164" i="7"/>
  <c r="U163" i="7"/>
  <c r="X163" i="7" s="1"/>
  <c r="Y163" i="7" s="1"/>
  <c r="AC160" i="7"/>
  <c r="AE160" i="7" s="1"/>
  <c r="AF160" i="7" s="1"/>
  <c r="AA161" i="7"/>
  <c r="AD160" i="7"/>
  <c r="AB160" i="7"/>
  <c r="AF159" i="6"/>
  <c r="AG180" i="6" s="1"/>
  <c r="Z162" i="6"/>
  <c r="AD160" i="6"/>
  <c r="AB160" i="6"/>
  <c r="V247" i="6"/>
  <c r="H164" i="6"/>
  <c r="S163" i="6"/>
  <c r="W246" i="6"/>
  <c r="U163" i="6"/>
  <c r="X163" i="6" s="1"/>
  <c r="Y163" i="6" s="1"/>
  <c r="R164" i="6"/>
  <c r="AA161" i="6"/>
  <c r="AC160" i="6"/>
  <c r="AE160" i="6" s="1"/>
  <c r="L166" i="6" a="1"/>
  <c r="L166" i="6" s="1"/>
  <c r="T165" i="6"/>
  <c r="AF159" i="5"/>
  <c r="AG180" i="5" s="1"/>
  <c r="Z162" i="5"/>
  <c r="L166" i="5" a="1"/>
  <c r="L166" i="5" s="1"/>
  <c r="T165" i="5"/>
  <c r="V247" i="5"/>
  <c r="S163" i="5"/>
  <c r="H164" i="5"/>
  <c r="W246" i="5"/>
  <c r="U163" i="5"/>
  <c r="X163" i="5" s="1"/>
  <c r="Y163" i="5" s="1"/>
  <c r="R164" i="5"/>
  <c r="AC160" i="5"/>
  <c r="AE160" i="5" s="1"/>
  <c r="AF160" i="5" s="1"/>
  <c r="AA161" i="5"/>
  <c r="AD160" i="5"/>
  <c r="AB160" i="5"/>
  <c r="Z162" i="4"/>
  <c r="V247" i="4"/>
  <c r="H164" i="4"/>
  <c r="S163" i="4"/>
  <c r="AD160" i="4"/>
  <c r="AB160" i="4"/>
  <c r="L166" i="4" a="1"/>
  <c r="L166" i="4" s="1"/>
  <c r="T165" i="4"/>
  <c r="W246" i="4"/>
  <c r="U163" i="4"/>
  <c r="X163" i="4" s="1"/>
  <c r="Y163" i="4" s="1"/>
  <c r="R164" i="4"/>
  <c r="AC160" i="4"/>
  <c r="AE160" i="4" s="1"/>
  <c r="AF160" i="4" s="1"/>
  <c r="AA161" i="4"/>
  <c r="Z162" i="1"/>
  <c r="AF159" i="1"/>
  <c r="U163" i="1"/>
  <c r="X163" i="1" s="1"/>
  <c r="Y163" i="1" s="1"/>
  <c r="R164" i="1"/>
  <c r="AG180" i="1"/>
  <c r="AD160" i="1"/>
  <c r="AB160" i="1"/>
  <c r="W246" i="1"/>
  <c r="V247" i="1"/>
  <c r="S163" i="1"/>
  <c r="H164" i="1"/>
  <c r="AA161" i="1"/>
  <c r="AC160" i="1"/>
  <c r="AE160" i="1" s="1"/>
  <c r="L166" i="1" a="1"/>
  <c r="L166" i="1" s="1"/>
  <c r="T165" i="1"/>
  <c r="AF160" i="11" l="1"/>
  <c r="AG181" i="11"/>
  <c r="Z163" i="11"/>
  <c r="W247" i="11"/>
  <c r="AD161" i="11"/>
  <c r="AB161" i="11"/>
  <c r="U164" i="11"/>
  <c r="X164" i="11" s="1"/>
  <c r="Y164" i="11" s="1"/>
  <c r="R165" i="11"/>
  <c r="AC161" i="11"/>
  <c r="AE161" i="11" s="1"/>
  <c r="AF161" i="11" s="1"/>
  <c r="AA162" i="11"/>
  <c r="L167" i="11" a="1"/>
  <c r="L167" i="11" s="1"/>
  <c r="T166" i="11"/>
  <c r="V248" i="11"/>
  <c r="H165" i="11"/>
  <c r="S164" i="11"/>
  <c r="AF160" i="10"/>
  <c r="AG181" i="10" s="1"/>
  <c r="Z163" i="10"/>
  <c r="AD161" i="10"/>
  <c r="AB161" i="10"/>
  <c r="R165" i="10"/>
  <c r="U164" i="10"/>
  <c r="X164" i="10" s="1"/>
  <c r="Y164" i="10" s="1"/>
  <c r="T165" i="10"/>
  <c r="L166" i="10" a="1"/>
  <c r="L166" i="10" s="1"/>
  <c r="W247" i="10"/>
  <c r="AA162" i="10"/>
  <c r="AC161" i="10"/>
  <c r="AE161" i="10" s="1"/>
  <c r="AF161" i="10" s="1"/>
  <c r="V248" i="10"/>
  <c r="H165" i="10"/>
  <c r="S164" i="10"/>
  <c r="AF160" i="9"/>
  <c r="AG181" i="9" s="1"/>
  <c r="Z163" i="9"/>
  <c r="V248" i="9"/>
  <c r="S164" i="9"/>
  <c r="H165" i="9"/>
  <c r="U164" i="9"/>
  <c r="X164" i="9" s="1"/>
  <c r="Y164" i="9" s="1"/>
  <c r="R165" i="9"/>
  <c r="W247" i="9"/>
  <c r="AD161" i="9"/>
  <c r="AB161" i="9"/>
  <c r="AA162" i="9"/>
  <c r="AC161" i="9"/>
  <c r="AE161" i="9" s="1"/>
  <c r="AF161" i="9" s="1"/>
  <c r="T165" i="9"/>
  <c r="L166" i="9" a="1"/>
  <c r="L166" i="9" s="1"/>
  <c r="AG181" i="8"/>
  <c r="Z163" i="8"/>
  <c r="L167" i="8" a="1"/>
  <c r="L167" i="8" s="1"/>
  <c r="T166" i="8"/>
  <c r="U164" i="8"/>
  <c r="X164" i="8" s="1"/>
  <c r="Y164" i="8" s="1"/>
  <c r="R165" i="8"/>
  <c r="AD161" i="8"/>
  <c r="AB161" i="8"/>
  <c r="V248" i="8"/>
  <c r="H165" i="8"/>
  <c r="S164" i="8"/>
  <c r="AC161" i="8"/>
  <c r="AE161" i="8" s="1"/>
  <c r="AA162" i="8"/>
  <c r="W247" i="8"/>
  <c r="AG181" i="7"/>
  <c r="Z163" i="7"/>
  <c r="AD161" i="7"/>
  <c r="AB161" i="7"/>
  <c r="R165" i="7"/>
  <c r="U164" i="7"/>
  <c r="X164" i="7" s="1"/>
  <c r="Y164" i="7" s="1"/>
  <c r="V248" i="7"/>
  <c r="S164" i="7"/>
  <c r="H165" i="7"/>
  <c r="W247" i="7"/>
  <c r="L166" i="7" a="1"/>
  <c r="L166" i="7" s="1"/>
  <c r="T165" i="7"/>
  <c r="AC161" i="7"/>
  <c r="AE161" i="7" s="1"/>
  <c r="AA162" i="7"/>
  <c r="AF160" i="6"/>
  <c r="AG181" i="6" s="1"/>
  <c r="Z163" i="6"/>
  <c r="AD161" i="6"/>
  <c r="AB161" i="6"/>
  <c r="L167" i="6" a="1"/>
  <c r="L167" i="6" s="1"/>
  <c r="T166" i="6"/>
  <c r="U164" i="6"/>
  <c r="X164" i="6" s="1"/>
  <c r="Y164" i="6" s="1"/>
  <c r="R165" i="6"/>
  <c r="W247" i="6"/>
  <c r="AC161" i="6"/>
  <c r="AE161" i="6" s="1"/>
  <c r="AF161" i="6" s="1"/>
  <c r="AA162" i="6"/>
  <c r="V248" i="6"/>
  <c r="H165" i="6"/>
  <c r="S164" i="6"/>
  <c r="AG181" i="5"/>
  <c r="Z163" i="5"/>
  <c r="L167" i="5" a="1"/>
  <c r="L167" i="5" s="1"/>
  <c r="T166" i="5"/>
  <c r="AD161" i="5"/>
  <c r="AB161" i="5"/>
  <c r="AA162" i="5"/>
  <c r="AC161" i="5"/>
  <c r="AE161" i="5" s="1"/>
  <c r="R165" i="5"/>
  <c r="U164" i="5"/>
  <c r="X164" i="5" s="1"/>
  <c r="Y164" i="5" s="1"/>
  <c r="V248" i="5"/>
  <c r="H165" i="5"/>
  <c r="S164" i="5"/>
  <c r="W247" i="5"/>
  <c r="AG181" i="4"/>
  <c r="Z163" i="4"/>
  <c r="U164" i="4"/>
  <c r="X164" i="4" s="1"/>
  <c r="Y164" i="4" s="1"/>
  <c r="R165" i="4"/>
  <c r="V248" i="4"/>
  <c r="H165" i="4"/>
  <c r="S164" i="4"/>
  <c r="L167" i="4" a="1"/>
  <c r="L167" i="4" s="1"/>
  <c r="T166" i="4"/>
  <c r="W247" i="4"/>
  <c r="AC161" i="4"/>
  <c r="AE161" i="4" s="1"/>
  <c r="AF161" i="4" s="1"/>
  <c r="AA162" i="4"/>
  <c r="AD161" i="4"/>
  <c r="AB161" i="4"/>
  <c r="Z163" i="1"/>
  <c r="V248" i="1"/>
  <c r="H165" i="1"/>
  <c r="S164" i="1"/>
  <c r="U164" i="1"/>
  <c r="X164" i="1" s="1"/>
  <c r="Y164" i="1" s="1"/>
  <c r="R165" i="1"/>
  <c r="AD161" i="1"/>
  <c r="AB161" i="1"/>
  <c r="W247" i="1"/>
  <c r="AF160" i="1"/>
  <c r="AG181" i="1" s="1"/>
  <c r="AC161" i="1"/>
  <c r="AE161" i="1" s="1"/>
  <c r="AA162" i="1"/>
  <c r="L167" i="1" a="1"/>
  <c r="L167" i="1" s="1"/>
  <c r="T166" i="1"/>
  <c r="AG182" i="11" l="1"/>
  <c r="Z164" i="11"/>
  <c r="U165" i="11"/>
  <c r="X165" i="11" s="1"/>
  <c r="Y165" i="11" s="1"/>
  <c r="R166" i="11"/>
  <c r="V249" i="11"/>
  <c r="H166" i="11"/>
  <c r="S165" i="11"/>
  <c r="W248" i="11"/>
  <c r="AD162" i="11"/>
  <c r="AB162" i="11"/>
  <c r="L168" i="11" a="1"/>
  <c r="L168" i="11" s="1"/>
  <c r="T167" i="11"/>
  <c r="AC162" i="11"/>
  <c r="AE162" i="11" s="1"/>
  <c r="AF162" i="11" s="1"/>
  <c r="AA163" i="11"/>
  <c r="AG182" i="10"/>
  <c r="Z164" i="10"/>
  <c r="W248" i="10"/>
  <c r="V249" i="10"/>
  <c r="S165" i="10"/>
  <c r="H166" i="10"/>
  <c r="U165" i="10"/>
  <c r="X165" i="10" s="1"/>
  <c r="Y165" i="10" s="1"/>
  <c r="R166" i="10"/>
  <c r="T166" i="10"/>
  <c r="L167" i="10" a="1"/>
  <c r="L167" i="10" s="1"/>
  <c r="AD162" i="10"/>
  <c r="AB162" i="10"/>
  <c r="AA163" i="10"/>
  <c r="AC162" i="10"/>
  <c r="AE162" i="10" s="1"/>
  <c r="AF162" i="10" s="1"/>
  <c r="AG182" i="9"/>
  <c r="Z164" i="9"/>
  <c r="L167" i="9" a="1"/>
  <c r="L167" i="9" s="1"/>
  <c r="T166" i="9"/>
  <c r="W248" i="9"/>
  <c r="AD162" i="9"/>
  <c r="AB162" i="9"/>
  <c r="V249" i="9"/>
  <c r="H166" i="9"/>
  <c r="S165" i="9"/>
  <c r="AC162" i="9"/>
  <c r="AE162" i="9" s="1"/>
  <c r="AF162" i="9" s="1"/>
  <c r="AA163" i="9"/>
  <c r="U165" i="9"/>
  <c r="X165" i="9" s="1"/>
  <c r="Y165" i="9" s="1"/>
  <c r="R166" i="9"/>
  <c r="AF161" i="8"/>
  <c r="AG182" i="8" s="1"/>
  <c r="Z164" i="8"/>
  <c r="AD162" i="8"/>
  <c r="AB162" i="8"/>
  <c r="V249" i="8"/>
  <c r="H166" i="8"/>
  <c r="S165" i="8"/>
  <c r="L168" i="8" a="1"/>
  <c r="L168" i="8" s="1"/>
  <c r="T167" i="8"/>
  <c r="W248" i="8"/>
  <c r="AC162" i="8"/>
  <c r="AE162" i="8" s="1"/>
  <c r="AF162" i="8" s="1"/>
  <c r="AA163" i="8"/>
  <c r="U165" i="8"/>
  <c r="X165" i="8" s="1"/>
  <c r="Y165" i="8" s="1"/>
  <c r="R166" i="8"/>
  <c r="AF161" i="7"/>
  <c r="AG182" i="7" s="1"/>
  <c r="Z164" i="7"/>
  <c r="AD162" i="7"/>
  <c r="AB162" i="7"/>
  <c r="L167" i="7" a="1"/>
  <c r="L167" i="7" s="1"/>
  <c r="T166" i="7"/>
  <c r="V249" i="7"/>
  <c r="H166" i="7"/>
  <c r="S165" i="7"/>
  <c r="AA163" i="7"/>
  <c r="AC162" i="7"/>
  <c r="AE162" i="7" s="1"/>
  <c r="AF162" i="7" s="1"/>
  <c r="W248" i="7"/>
  <c r="U165" i="7"/>
  <c r="X165" i="7" s="1"/>
  <c r="Y165" i="7" s="1"/>
  <c r="R166" i="7"/>
  <c r="AG182" i="6"/>
  <c r="Z164" i="6"/>
  <c r="W248" i="6"/>
  <c r="AD162" i="6"/>
  <c r="AB162" i="6"/>
  <c r="V249" i="6"/>
  <c r="H166" i="6"/>
  <c r="S165" i="6"/>
  <c r="L168" i="6" a="1"/>
  <c r="L168" i="6" s="1"/>
  <c r="T167" i="6"/>
  <c r="AA163" i="6"/>
  <c r="AC162" i="6"/>
  <c r="AE162" i="6" s="1"/>
  <c r="AF162" i="6" s="1"/>
  <c r="R166" i="6"/>
  <c r="U165" i="6"/>
  <c r="X165" i="6" s="1"/>
  <c r="Y165" i="6" s="1"/>
  <c r="AF161" i="5"/>
  <c r="AG182" i="5" s="1"/>
  <c r="Z164" i="5"/>
  <c r="L168" i="5" a="1"/>
  <c r="L168" i="5" s="1"/>
  <c r="T167" i="5"/>
  <c r="AC162" i="5"/>
  <c r="AE162" i="5" s="1"/>
  <c r="AF162" i="5" s="1"/>
  <c r="AA163" i="5"/>
  <c r="V249" i="5"/>
  <c r="H166" i="5"/>
  <c r="S165" i="5"/>
  <c r="W248" i="5"/>
  <c r="U165" i="5"/>
  <c r="X165" i="5" s="1"/>
  <c r="Y165" i="5" s="1"/>
  <c r="R166" i="5"/>
  <c r="AD162" i="5"/>
  <c r="AB162" i="5"/>
  <c r="AG182" i="4"/>
  <c r="Z164" i="4"/>
  <c r="R166" i="4"/>
  <c r="U165" i="4"/>
  <c r="X165" i="4" s="1"/>
  <c r="Y165" i="4" s="1"/>
  <c r="V249" i="4"/>
  <c r="H166" i="4"/>
  <c r="S165" i="4"/>
  <c r="W248" i="4"/>
  <c r="T167" i="4"/>
  <c r="L168" i="4" a="1"/>
  <c r="L168" i="4" s="1"/>
  <c r="AA163" i="4"/>
  <c r="AC162" i="4"/>
  <c r="AE162" i="4" s="1"/>
  <c r="AF162" i="4" s="1"/>
  <c r="AD162" i="4"/>
  <c r="AB162" i="4"/>
  <c r="Z164" i="1"/>
  <c r="AD162" i="1"/>
  <c r="AB162" i="1"/>
  <c r="R166" i="1"/>
  <c r="U165" i="1"/>
  <c r="X165" i="1" s="1"/>
  <c r="Y165" i="1" s="1"/>
  <c r="AF161" i="1"/>
  <c r="AG182" i="1" s="1"/>
  <c r="V249" i="1"/>
  <c r="H166" i="1"/>
  <c r="S165" i="1"/>
  <c r="W248" i="1"/>
  <c r="AC162" i="1"/>
  <c r="AE162" i="1" s="1"/>
  <c r="AA163" i="1"/>
  <c r="L168" i="1" a="1"/>
  <c r="L168" i="1" s="1"/>
  <c r="T167" i="1"/>
  <c r="AG183" i="11" l="1"/>
  <c r="Z165" i="11"/>
  <c r="AD163" i="11"/>
  <c r="AB163" i="11"/>
  <c r="H167" i="11"/>
  <c r="S166" i="11"/>
  <c r="V250" i="11"/>
  <c r="L169" i="11" a="1"/>
  <c r="L169" i="11" s="1"/>
  <c r="T168" i="11"/>
  <c r="W249" i="11"/>
  <c r="R167" i="11"/>
  <c r="U166" i="11"/>
  <c r="X166" i="11" s="1"/>
  <c r="Y166" i="11" s="1"/>
  <c r="AC163" i="11"/>
  <c r="AE163" i="11" s="1"/>
  <c r="AA164" i="11"/>
  <c r="AG183" i="10"/>
  <c r="Z165" i="10"/>
  <c r="AB163" i="10"/>
  <c r="AD163" i="10"/>
  <c r="W249" i="10"/>
  <c r="V250" i="10"/>
  <c r="H167" i="10"/>
  <c r="S166" i="10"/>
  <c r="R167" i="10"/>
  <c r="U166" i="10"/>
  <c r="X166" i="10" s="1"/>
  <c r="Y166" i="10" s="1"/>
  <c r="AC163" i="10"/>
  <c r="AE163" i="10" s="1"/>
  <c r="AA164" i="10"/>
  <c r="L168" i="10" a="1"/>
  <c r="L168" i="10" s="1"/>
  <c r="T167" i="10"/>
  <c r="AG183" i="9"/>
  <c r="Z165" i="9"/>
  <c r="U166" i="9"/>
  <c r="X166" i="9" s="1"/>
  <c r="Y166" i="9" s="1"/>
  <c r="R167" i="9"/>
  <c r="AD163" i="9"/>
  <c r="AB163" i="9"/>
  <c r="L168" i="9" a="1"/>
  <c r="L168" i="9" s="1"/>
  <c r="T167" i="9"/>
  <c r="W249" i="9"/>
  <c r="AC163" i="9"/>
  <c r="AE163" i="9" s="1"/>
  <c r="AA164" i="9"/>
  <c r="V250" i="9"/>
  <c r="H167" i="9"/>
  <c r="S166" i="9"/>
  <c r="AG183" i="8"/>
  <c r="Z165" i="8"/>
  <c r="U166" i="8"/>
  <c r="X166" i="8" s="1"/>
  <c r="Y166" i="8" s="1"/>
  <c r="R167" i="8"/>
  <c r="AD163" i="8"/>
  <c r="AB163" i="8"/>
  <c r="V250" i="8"/>
  <c r="H167" i="8"/>
  <c r="S166" i="8"/>
  <c r="W249" i="8"/>
  <c r="AC163" i="8"/>
  <c r="AE163" i="8" s="1"/>
  <c r="AA164" i="8"/>
  <c r="L169" i="8" a="1"/>
  <c r="L169" i="8" s="1"/>
  <c r="T168" i="8"/>
  <c r="AG183" i="7"/>
  <c r="Z165" i="7"/>
  <c r="R167" i="7"/>
  <c r="U166" i="7"/>
  <c r="X166" i="7" s="1"/>
  <c r="Y166" i="7" s="1"/>
  <c r="V250" i="7"/>
  <c r="H167" i="7"/>
  <c r="S166" i="7"/>
  <c r="AD163" i="7"/>
  <c r="AB163" i="7"/>
  <c r="W249" i="7"/>
  <c r="AC163" i="7"/>
  <c r="AE163" i="7" s="1"/>
  <c r="AA164" i="7"/>
  <c r="L168" i="7" a="1"/>
  <c r="L168" i="7" s="1"/>
  <c r="T167" i="7"/>
  <c r="AG183" i="6"/>
  <c r="Z165" i="6"/>
  <c r="R167" i="6"/>
  <c r="U166" i="6"/>
  <c r="X166" i="6" s="1"/>
  <c r="Y166" i="6" s="1"/>
  <c r="AB163" i="6"/>
  <c r="AD163" i="6"/>
  <c r="V250" i="6"/>
  <c r="S166" i="6"/>
  <c r="H167" i="6"/>
  <c r="W249" i="6"/>
  <c r="AA164" i="6"/>
  <c r="AC163" i="6"/>
  <c r="AE163" i="6" s="1"/>
  <c r="T168" i="6"/>
  <c r="L169" i="6" a="1"/>
  <c r="L169" i="6" s="1"/>
  <c r="AG183" i="5"/>
  <c r="Z165" i="5"/>
  <c r="L169" i="5" a="1"/>
  <c r="L169" i="5" s="1"/>
  <c r="T168" i="5"/>
  <c r="U166" i="5"/>
  <c r="X166" i="5" s="1"/>
  <c r="Y166" i="5" s="1"/>
  <c r="R167" i="5"/>
  <c r="V250" i="5"/>
  <c r="H167" i="5"/>
  <c r="S166" i="5"/>
  <c r="W249" i="5"/>
  <c r="AA164" i="5"/>
  <c r="AC163" i="5"/>
  <c r="AE163" i="5" s="1"/>
  <c r="AD163" i="5"/>
  <c r="AB163" i="5"/>
  <c r="AG183" i="4"/>
  <c r="Z165" i="4"/>
  <c r="L169" i="4" a="1"/>
  <c r="L169" i="4" s="1"/>
  <c r="T168" i="4"/>
  <c r="AB163" i="4"/>
  <c r="AD163" i="4"/>
  <c r="V250" i="4"/>
  <c r="S166" i="4"/>
  <c r="H167" i="4"/>
  <c r="R167" i="4"/>
  <c r="U166" i="4"/>
  <c r="X166" i="4" s="1"/>
  <c r="Y166" i="4" s="1"/>
  <c r="AA164" i="4"/>
  <c r="AC163" i="4"/>
  <c r="AE163" i="4" s="1"/>
  <c r="W249" i="4"/>
  <c r="Z165" i="1"/>
  <c r="AF162" i="1"/>
  <c r="W249" i="1"/>
  <c r="AD163" i="1"/>
  <c r="AB163" i="1"/>
  <c r="V250" i="1"/>
  <c r="H167" i="1"/>
  <c r="S166" i="1"/>
  <c r="R167" i="1"/>
  <c r="U166" i="1"/>
  <c r="X166" i="1" s="1"/>
  <c r="Y166" i="1" s="1"/>
  <c r="AG183" i="1"/>
  <c r="AA164" i="1"/>
  <c r="AC163" i="1"/>
  <c r="AE163" i="1" s="1"/>
  <c r="L169" i="1" a="1"/>
  <c r="L169" i="1" s="1"/>
  <c r="T168" i="1"/>
  <c r="Z166" i="11" l="1"/>
  <c r="W250" i="11"/>
  <c r="AF163" i="11"/>
  <c r="V251" i="11"/>
  <c r="H168" i="11"/>
  <c r="S167" i="11"/>
  <c r="L170" i="11" a="1"/>
  <c r="L170" i="11" s="1"/>
  <c r="T169" i="11"/>
  <c r="AG184" i="11"/>
  <c r="R168" i="11"/>
  <c r="U167" i="11"/>
  <c r="X167" i="11" s="1"/>
  <c r="Y167" i="11" s="1"/>
  <c r="AC164" i="11"/>
  <c r="AE164" i="11" s="1"/>
  <c r="AA165" i="11"/>
  <c r="AD164" i="11"/>
  <c r="AB164" i="11"/>
  <c r="Z166" i="10"/>
  <c r="AF163" i="10"/>
  <c r="AG184" i="10" s="1"/>
  <c r="V251" i="10"/>
  <c r="S167" i="10"/>
  <c r="H168" i="10"/>
  <c r="L169" i="10" a="1"/>
  <c r="L169" i="10" s="1"/>
  <c r="T168" i="10"/>
  <c r="AC164" i="10"/>
  <c r="AE164" i="10" s="1"/>
  <c r="AA165" i="10"/>
  <c r="AD164" i="10"/>
  <c r="AB164" i="10"/>
  <c r="U167" i="10"/>
  <c r="X167" i="10" s="1"/>
  <c r="Y167" i="10" s="1"/>
  <c r="R168" i="10"/>
  <c r="W250" i="10"/>
  <c r="Z166" i="9"/>
  <c r="W250" i="9"/>
  <c r="V251" i="9"/>
  <c r="H168" i="9"/>
  <c r="S167" i="9"/>
  <c r="U167" i="9"/>
  <c r="X167" i="9" s="1"/>
  <c r="Y167" i="9" s="1"/>
  <c r="R168" i="9"/>
  <c r="L169" i="9" a="1"/>
  <c r="L169" i="9" s="1"/>
  <c r="T168" i="9"/>
  <c r="AF163" i="9"/>
  <c r="AG184" i="9" s="1"/>
  <c r="AC164" i="9"/>
  <c r="AE164" i="9" s="1"/>
  <c r="AA165" i="9"/>
  <c r="AD164" i="9"/>
  <c r="AB164" i="9"/>
  <c r="Z166" i="8"/>
  <c r="U167" i="8"/>
  <c r="X167" i="8" s="1"/>
  <c r="Y167" i="8" s="1"/>
  <c r="R168" i="8"/>
  <c r="AD164" i="8"/>
  <c r="AB164" i="8"/>
  <c r="AF163" i="8"/>
  <c r="AG184" i="8" s="1"/>
  <c r="V251" i="8"/>
  <c r="H168" i="8"/>
  <c r="S167" i="8"/>
  <c r="AA165" i="8"/>
  <c r="AC164" i="8"/>
  <c r="AE164" i="8" s="1"/>
  <c r="L170" i="8" a="1"/>
  <c r="L170" i="8" s="1"/>
  <c r="T169" i="8"/>
  <c r="W250" i="8"/>
  <c r="Z166" i="7"/>
  <c r="AF163" i="7"/>
  <c r="AD164" i="7"/>
  <c r="AB164" i="7"/>
  <c r="AG184" i="7"/>
  <c r="W250" i="7"/>
  <c r="R168" i="7"/>
  <c r="U167" i="7"/>
  <c r="X167" i="7" s="1"/>
  <c r="Y167" i="7" s="1"/>
  <c r="T168" i="7"/>
  <c r="L169" i="7" a="1"/>
  <c r="L169" i="7" s="1"/>
  <c r="AA165" i="7"/>
  <c r="AC164" i="7"/>
  <c r="AE164" i="7" s="1"/>
  <c r="V251" i="7"/>
  <c r="H168" i="7"/>
  <c r="S167" i="7"/>
  <c r="Z166" i="6"/>
  <c r="L170" i="6" a="1"/>
  <c r="L170" i="6" s="1"/>
  <c r="T169" i="6"/>
  <c r="U167" i="6"/>
  <c r="X167" i="6" s="1"/>
  <c r="Y167" i="6" s="1"/>
  <c r="R168" i="6"/>
  <c r="AF163" i="6"/>
  <c r="AG184" i="6" s="1"/>
  <c r="V251" i="6"/>
  <c r="H168" i="6"/>
  <c r="S167" i="6"/>
  <c r="AC164" i="6"/>
  <c r="AE164" i="6" s="1"/>
  <c r="AA165" i="6"/>
  <c r="AD164" i="6"/>
  <c r="AB164" i="6"/>
  <c r="W250" i="6"/>
  <c r="Z166" i="5"/>
  <c r="L170" i="5" a="1"/>
  <c r="L170" i="5" s="1"/>
  <c r="T169" i="5"/>
  <c r="AF163" i="5"/>
  <c r="AG184" i="5" s="1"/>
  <c r="AA165" i="5"/>
  <c r="AC164" i="5"/>
  <c r="AE164" i="5" s="1"/>
  <c r="AD164" i="5"/>
  <c r="AB164" i="5"/>
  <c r="V251" i="5"/>
  <c r="H168" i="5"/>
  <c r="S167" i="5"/>
  <c r="W250" i="5"/>
  <c r="U167" i="5"/>
  <c r="X167" i="5" s="1"/>
  <c r="Y167" i="5" s="1"/>
  <c r="R168" i="5"/>
  <c r="AF163" i="4"/>
  <c r="AG184" i="4" s="1"/>
  <c r="Z166" i="4"/>
  <c r="V251" i="4"/>
  <c r="H168" i="4"/>
  <c r="S167" i="4"/>
  <c r="U167" i="4"/>
  <c r="X167" i="4" s="1"/>
  <c r="Y167" i="4" s="1"/>
  <c r="R168" i="4"/>
  <c r="AD164" i="4"/>
  <c r="AB164" i="4"/>
  <c r="W250" i="4"/>
  <c r="AC164" i="4"/>
  <c r="AE164" i="4" s="1"/>
  <c r="AA165" i="4"/>
  <c r="L170" i="4" a="1"/>
  <c r="L170" i="4" s="1"/>
  <c r="T169" i="4"/>
  <c r="Z166" i="1"/>
  <c r="AD164" i="1"/>
  <c r="AB164" i="1"/>
  <c r="W250" i="1"/>
  <c r="AF163" i="1"/>
  <c r="V251" i="1"/>
  <c r="H168" i="1"/>
  <c r="S167" i="1"/>
  <c r="U167" i="1"/>
  <c r="X167" i="1" s="1"/>
  <c r="Y167" i="1" s="1"/>
  <c r="R168" i="1"/>
  <c r="AG184" i="1"/>
  <c r="AA165" i="1"/>
  <c r="AC164" i="1"/>
  <c r="AE164" i="1" s="1"/>
  <c r="L170" i="1" a="1"/>
  <c r="L170" i="1" s="1"/>
  <c r="T169" i="1"/>
  <c r="Z167" i="11" l="1"/>
  <c r="R169" i="11"/>
  <c r="U168" i="11"/>
  <c r="X168" i="11" s="1"/>
  <c r="Y168" i="11" s="1"/>
  <c r="T170" i="11"/>
  <c r="L171" i="11" a="1"/>
  <c r="L171" i="11" s="1"/>
  <c r="AF164" i="11"/>
  <c r="W251" i="11"/>
  <c r="V252" i="11"/>
  <c r="H169" i="11"/>
  <c r="S168" i="11"/>
  <c r="AG185" i="11"/>
  <c r="AA166" i="11"/>
  <c r="AC165" i="11"/>
  <c r="AE165" i="11" s="1"/>
  <c r="AD165" i="11"/>
  <c r="AB165" i="11"/>
  <c r="Z167" i="10"/>
  <c r="AF164" i="10"/>
  <c r="AG185" i="10" s="1"/>
  <c r="AD165" i="10"/>
  <c r="AB165" i="10"/>
  <c r="V252" i="10"/>
  <c r="H169" i="10"/>
  <c r="S168" i="10"/>
  <c r="W251" i="10"/>
  <c r="AA166" i="10"/>
  <c r="AC165" i="10"/>
  <c r="AE165" i="10" s="1"/>
  <c r="L170" i="10" a="1"/>
  <c r="L170" i="10" s="1"/>
  <c r="T169" i="10"/>
  <c r="U168" i="10"/>
  <c r="X168" i="10" s="1"/>
  <c r="Y168" i="10" s="1"/>
  <c r="R169" i="10"/>
  <c r="Z167" i="9"/>
  <c r="L170" i="9" a="1"/>
  <c r="L170" i="9" s="1"/>
  <c r="T169" i="9"/>
  <c r="W251" i="9"/>
  <c r="AF164" i="9"/>
  <c r="V252" i="9"/>
  <c r="H169" i="9"/>
  <c r="S168" i="9"/>
  <c r="U168" i="9"/>
  <c r="X168" i="9" s="1"/>
  <c r="Y168" i="9" s="1"/>
  <c r="R169" i="9"/>
  <c r="AG185" i="9"/>
  <c r="AC165" i="9"/>
  <c r="AE165" i="9" s="1"/>
  <c r="AF165" i="9" s="1"/>
  <c r="AA166" i="9"/>
  <c r="AD165" i="9"/>
  <c r="AB165" i="9"/>
  <c r="Z167" i="8"/>
  <c r="T170" i="8"/>
  <c r="L171" i="8" a="1"/>
  <c r="L171" i="8" s="1"/>
  <c r="R169" i="8"/>
  <c r="U168" i="8"/>
  <c r="X168" i="8" s="1"/>
  <c r="Y168" i="8" s="1"/>
  <c r="AD165" i="8"/>
  <c r="AB165" i="8"/>
  <c r="V252" i="8"/>
  <c r="H169" i="8"/>
  <c r="S168" i="8"/>
  <c r="W251" i="8"/>
  <c r="AF164" i="8"/>
  <c r="AG185" i="8" s="1"/>
  <c r="AA166" i="8"/>
  <c r="AC165" i="8"/>
  <c r="AE165" i="8" s="1"/>
  <c r="Z167" i="7"/>
  <c r="R169" i="7"/>
  <c r="U168" i="7"/>
  <c r="X168" i="7" s="1"/>
  <c r="Y168" i="7" s="1"/>
  <c r="T169" i="7"/>
  <c r="L170" i="7" a="1"/>
  <c r="L170" i="7" s="1"/>
  <c r="AF164" i="7"/>
  <c r="AG185" i="7" s="1"/>
  <c r="V252" i="7"/>
  <c r="S168" i="7"/>
  <c r="H169" i="7"/>
  <c r="AA166" i="7"/>
  <c r="AC165" i="7"/>
  <c r="AE165" i="7" s="1"/>
  <c r="AF165" i="7" s="1"/>
  <c r="AB165" i="7"/>
  <c r="AD165" i="7"/>
  <c r="W251" i="7"/>
  <c r="Z167" i="6"/>
  <c r="AD165" i="6"/>
  <c r="AB165" i="6"/>
  <c r="W251" i="6"/>
  <c r="T170" i="6"/>
  <c r="L171" i="6" a="1"/>
  <c r="L171" i="6" s="1"/>
  <c r="V252" i="6"/>
  <c r="S168" i="6"/>
  <c r="H169" i="6"/>
  <c r="AC165" i="6"/>
  <c r="AE165" i="6" s="1"/>
  <c r="AF165" i="6" s="1"/>
  <c r="AA166" i="6"/>
  <c r="AF164" i="6"/>
  <c r="AG185" i="6" s="1"/>
  <c r="U168" i="6"/>
  <c r="X168" i="6" s="1"/>
  <c r="Y168" i="6" s="1"/>
  <c r="R169" i="6"/>
  <c r="Z167" i="5"/>
  <c r="V252" i="5"/>
  <c r="S168" i="5"/>
  <c r="H169" i="5"/>
  <c r="W251" i="5"/>
  <c r="AD165" i="5"/>
  <c r="AB165" i="5"/>
  <c r="AF164" i="5"/>
  <c r="AG185" i="5" s="1"/>
  <c r="AA166" i="5"/>
  <c r="AC165" i="5"/>
  <c r="AE165" i="5" s="1"/>
  <c r="AF165" i="5" s="1"/>
  <c r="T170" i="5"/>
  <c r="L171" i="5" a="1"/>
  <c r="L171" i="5" s="1"/>
  <c r="R169" i="5"/>
  <c r="U168" i="5"/>
  <c r="X168" i="5" s="1"/>
  <c r="Y168" i="5" s="1"/>
  <c r="AF164" i="4"/>
  <c r="AG185" i="4" s="1"/>
  <c r="Z167" i="4"/>
  <c r="V252" i="4"/>
  <c r="S168" i="4"/>
  <c r="H169" i="4"/>
  <c r="U168" i="4"/>
  <c r="X168" i="4" s="1"/>
  <c r="Y168" i="4" s="1"/>
  <c r="R169" i="4"/>
  <c r="W251" i="4"/>
  <c r="AC165" i="4"/>
  <c r="AE165" i="4" s="1"/>
  <c r="AF165" i="4" s="1"/>
  <c r="AA166" i="4"/>
  <c r="L171" i="4" a="1"/>
  <c r="L171" i="4" s="1"/>
  <c r="T170" i="4"/>
  <c r="AD165" i="4"/>
  <c r="AB165" i="4"/>
  <c r="Z167" i="1"/>
  <c r="R169" i="1"/>
  <c r="U168" i="1"/>
  <c r="X168" i="1" s="1"/>
  <c r="Y168" i="1" s="1"/>
  <c r="AF164" i="1"/>
  <c r="W251" i="1"/>
  <c r="AD165" i="1"/>
  <c r="AB165" i="1"/>
  <c r="S168" i="1"/>
  <c r="V252" i="1"/>
  <c r="H169" i="1"/>
  <c r="AG185" i="1"/>
  <c r="AC165" i="1"/>
  <c r="AE165" i="1" s="1"/>
  <c r="AA166" i="1"/>
  <c r="L171" i="1" a="1"/>
  <c r="L171" i="1" s="1"/>
  <c r="T170" i="1"/>
  <c r="Z168" i="11" l="1"/>
  <c r="AB166" i="11"/>
  <c r="AD166" i="11"/>
  <c r="L172" i="11" a="1"/>
  <c r="L172" i="11" s="1"/>
  <c r="T171" i="11"/>
  <c r="V253" i="11"/>
  <c r="H170" i="11"/>
  <c r="S169" i="11"/>
  <c r="W252" i="11"/>
  <c r="R170" i="11"/>
  <c r="U169" i="11"/>
  <c r="X169" i="11" s="1"/>
  <c r="Y169" i="11" s="1"/>
  <c r="AF165" i="11"/>
  <c r="AG186" i="11" s="1"/>
  <c r="AA167" i="11"/>
  <c r="AC166" i="11"/>
  <c r="AE166" i="11" s="1"/>
  <c r="AF166" i="11" s="1"/>
  <c r="Z168" i="10"/>
  <c r="L171" i="10" a="1"/>
  <c r="L171" i="10" s="1"/>
  <c r="T170" i="10"/>
  <c r="V253" i="10"/>
  <c r="H170" i="10"/>
  <c r="S169" i="10"/>
  <c r="R170" i="10"/>
  <c r="U169" i="10"/>
  <c r="X169" i="10" s="1"/>
  <c r="Y169" i="10" s="1"/>
  <c r="AB166" i="10"/>
  <c r="AD166" i="10"/>
  <c r="W252" i="10"/>
  <c r="AC166" i="10"/>
  <c r="AE166" i="10" s="1"/>
  <c r="AF166" i="10" s="1"/>
  <c r="AA167" i="10"/>
  <c r="AF165" i="10"/>
  <c r="AG186" i="10" s="1"/>
  <c r="AG186" i="9"/>
  <c r="Z168" i="9"/>
  <c r="V253" i="9"/>
  <c r="H170" i="9"/>
  <c r="S169" i="9"/>
  <c r="L171" i="9" a="1"/>
  <c r="L171" i="9" s="1"/>
  <c r="T170" i="9"/>
  <c r="AA167" i="9"/>
  <c r="AC166" i="9"/>
  <c r="AE166" i="9" s="1"/>
  <c r="R170" i="9"/>
  <c r="U169" i="9"/>
  <c r="X169" i="9" s="1"/>
  <c r="Y169" i="9" s="1"/>
  <c r="W252" i="9"/>
  <c r="AD166" i="9"/>
  <c r="AB166" i="9"/>
  <c r="AF166" i="9"/>
  <c r="Z168" i="8"/>
  <c r="L172" i="8" a="1"/>
  <c r="L172" i="8" s="1"/>
  <c r="T171" i="8"/>
  <c r="V253" i="8"/>
  <c r="S169" i="8"/>
  <c r="H170" i="8"/>
  <c r="W252" i="8"/>
  <c r="R170" i="8"/>
  <c r="U169" i="8"/>
  <c r="X169" i="8" s="1"/>
  <c r="Y169" i="8" s="1"/>
  <c r="AF165" i="8"/>
  <c r="AG186" i="8" s="1"/>
  <c r="AC166" i="8"/>
  <c r="AE166" i="8" s="1"/>
  <c r="AF166" i="8" s="1"/>
  <c r="AA167" i="8"/>
  <c r="AB166" i="8"/>
  <c r="AD166" i="8"/>
  <c r="Z168" i="7"/>
  <c r="V253" i="7"/>
  <c r="S169" i="7"/>
  <c r="H170" i="7"/>
  <c r="W252" i="7"/>
  <c r="R170" i="7"/>
  <c r="U169" i="7"/>
  <c r="X169" i="7" s="1"/>
  <c r="Y169" i="7" s="1"/>
  <c r="AD166" i="7"/>
  <c r="AB166" i="7"/>
  <c r="L171" i="7" a="1"/>
  <c r="L171" i="7" s="1"/>
  <c r="T170" i="7"/>
  <c r="AC166" i="7"/>
  <c r="AE166" i="7" s="1"/>
  <c r="AF166" i="7" s="1"/>
  <c r="AA167" i="7"/>
  <c r="AG186" i="7"/>
  <c r="AG186" i="6"/>
  <c r="Z168" i="6"/>
  <c r="AD166" i="6"/>
  <c r="AB166" i="6"/>
  <c r="W252" i="6"/>
  <c r="AC166" i="6"/>
  <c r="AE166" i="6" s="1"/>
  <c r="AA167" i="6"/>
  <c r="V253" i="6"/>
  <c r="H170" i="6"/>
  <c r="S169" i="6"/>
  <c r="L172" i="6" a="1"/>
  <c r="L172" i="6" s="1"/>
  <c r="T171" i="6"/>
  <c r="U169" i="6"/>
  <c r="X169" i="6" s="1"/>
  <c r="Y169" i="6" s="1"/>
  <c r="R170" i="6"/>
  <c r="AG186" i="5"/>
  <c r="Z168" i="5"/>
  <c r="AB166" i="5"/>
  <c r="AD166" i="5"/>
  <c r="W252" i="5"/>
  <c r="R170" i="5"/>
  <c r="U169" i="5"/>
  <c r="X169" i="5" s="1"/>
  <c r="Y169" i="5" s="1"/>
  <c r="T171" i="5"/>
  <c r="L172" i="5" a="1"/>
  <c r="L172" i="5" s="1"/>
  <c r="V253" i="5"/>
  <c r="H170" i="5"/>
  <c r="S169" i="5"/>
  <c r="AA167" i="5"/>
  <c r="AC166" i="5"/>
  <c r="AE166" i="5" s="1"/>
  <c r="AF166" i="5" s="1"/>
  <c r="AG186" i="4"/>
  <c r="Z168" i="4"/>
  <c r="U169" i="4"/>
  <c r="X169" i="4" s="1"/>
  <c r="Y169" i="4" s="1"/>
  <c r="R170" i="4"/>
  <c r="V253" i="4"/>
  <c r="H170" i="4"/>
  <c r="S169" i="4"/>
  <c r="T171" i="4"/>
  <c r="L172" i="4" a="1"/>
  <c r="L172" i="4" s="1"/>
  <c r="AC166" i="4"/>
  <c r="AE166" i="4" s="1"/>
  <c r="AF166" i="4" s="1"/>
  <c r="AA167" i="4"/>
  <c r="AD166" i="4"/>
  <c r="AB166" i="4"/>
  <c r="W252" i="4"/>
  <c r="Z168" i="1"/>
  <c r="V253" i="1"/>
  <c r="H170" i="1"/>
  <c r="S169" i="1"/>
  <c r="AD166" i="1"/>
  <c r="AB166" i="1"/>
  <c r="AF165" i="1"/>
  <c r="AG186" i="1" s="1"/>
  <c r="W252" i="1"/>
  <c r="U169" i="1"/>
  <c r="X169" i="1" s="1"/>
  <c r="Y169" i="1" s="1"/>
  <c r="R170" i="1"/>
  <c r="AA167" i="1"/>
  <c r="AC166" i="1"/>
  <c r="AE166" i="1" s="1"/>
  <c r="T171" i="1"/>
  <c r="L172" i="1" a="1"/>
  <c r="L172" i="1" s="1"/>
  <c r="AG187" i="11" l="1"/>
  <c r="Z169" i="11"/>
  <c r="R171" i="11"/>
  <c r="U170" i="11"/>
  <c r="X170" i="11" s="1"/>
  <c r="Y170" i="11" s="1"/>
  <c r="T172" i="11"/>
  <c r="L173" i="11" a="1"/>
  <c r="L173" i="11" s="1"/>
  <c r="AA168" i="11"/>
  <c r="AC167" i="11"/>
  <c r="AE167" i="11" s="1"/>
  <c r="AF167" i="11" s="1"/>
  <c r="AD167" i="11"/>
  <c r="AB167" i="11"/>
  <c r="V254" i="11"/>
  <c r="H171" i="11"/>
  <c r="S170" i="11"/>
  <c r="W253" i="11"/>
  <c r="AG187" i="10"/>
  <c r="Z169" i="10"/>
  <c r="L172" i="10" a="1"/>
  <c r="L172" i="10" s="1"/>
  <c r="T171" i="10"/>
  <c r="W253" i="10"/>
  <c r="R171" i="10"/>
  <c r="U170" i="10"/>
  <c r="X170" i="10" s="1"/>
  <c r="Y170" i="10" s="1"/>
  <c r="AB167" i="10"/>
  <c r="AD167" i="10"/>
  <c r="AA168" i="10"/>
  <c r="AC167" i="10"/>
  <c r="AE167" i="10" s="1"/>
  <c r="V254" i="10"/>
  <c r="H171" i="10"/>
  <c r="S170" i="10"/>
  <c r="AG187" i="9"/>
  <c r="Z169" i="9"/>
  <c r="AB167" i="9"/>
  <c r="AD167" i="9"/>
  <c r="V254" i="9"/>
  <c r="H171" i="9"/>
  <c r="S170" i="9"/>
  <c r="W253" i="9"/>
  <c r="R171" i="9"/>
  <c r="U170" i="9"/>
  <c r="X170" i="9" s="1"/>
  <c r="Y170" i="9" s="1"/>
  <c r="AA168" i="9"/>
  <c r="AC167" i="9"/>
  <c r="AE167" i="9" s="1"/>
  <c r="T171" i="9"/>
  <c r="L172" i="9" a="1"/>
  <c r="L172" i="9" s="1"/>
  <c r="AG187" i="8"/>
  <c r="Z169" i="8"/>
  <c r="L173" i="8" a="1"/>
  <c r="L173" i="8" s="1"/>
  <c r="T172" i="8"/>
  <c r="V254" i="8"/>
  <c r="S170" i="8"/>
  <c r="H171" i="8"/>
  <c r="W253" i="8"/>
  <c r="AC167" i="8"/>
  <c r="AE167" i="8" s="1"/>
  <c r="AA168" i="8"/>
  <c r="U170" i="8"/>
  <c r="X170" i="8" s="1"/>
  <c r="Y170" i="8" s="1"/>
  <c r="R171" i="8"/>
  <c r="AD167" i="8"/>
  <c r="AB167" i="8"/>
  <c r="AG187" i="7"/>
  <c r="Z169" i="7"/>
  <c r="U170" i="7"/>
  <c r="X170" i="7" s="1"/>
  <c r="Y170" i="7" s="1"/>
  <c r="R171" i="7"/>
  <c r="W253" i="7"/>
  <c r="L172" i="7" a="1"/>
  <c r="L172" i="7" s="1"/>
  <c r="T171" i="7"/>
  <c r="AD167" i="7"/>
  <c r="AB167" i="7"/>
  <c r="AA168" i="7"/>
  <c r="AC167" i="7"/>
  <c r="AE167" i="7" s="1"/>
  <c r="AF167" i="7" s="1"/>
  <c r="V254" i="7"/>
  <c r="S170" i="7"/>
  <c r="H171" i="7"/>
  <c r="AF166" i="6"/>
  <c r="AG187" i="6" s="1"/>
  <c r="Z169" i="6"/>
  <c r="L173" i="6" a="1"/>
  <c r="L173" i="6" s="1"/>
  <c r="T172" i="6"/>
  <c r="AD167" i="6"/>
  <c r="AB167" i="6"/>
  <c r="U170" i="6"/>
  <c r="X170" i="6" s="1"/>
  <c r="Y170" i="6" s="1"/>
  <c r="R171" i="6"/>
  <c r="V254" i="6"/>
  <c r="H171" i="6"/>
  <c r="S170" i="6"/>
  <c r="W253" i="6"/>
  <c r="AA168" i="6"/>
  <c r="AC167" i="6"/>
  <c r="AE167" i="6" s="1"/>
  <c r="Z169" i="5"/>
  <c r="AD167" i="5"/>
  <c r="AB167" i="5"/>
  <c r="W253" i="5"/>
  <c r="T172" i="5"/>
  <c r="L173" i="5" a="1"/>
  <c r="L173" i="5" s="1"/>
  <c r="V254" i="5"/>
  <c r="S170" i="5"/>
  <c r="H171" i="5"/>
  <c r="AC167" i="5"/>
  <c r="AE167" i="5" s="1"/>
  <c r="AF167" i="5" s="1"/>
  <c r="AA168" i="5"/>
  <c r="R171" i="5"/>
  <c r="U170" i="5"/>
  <c r="X170" i="5" s="1"/>
  <c r="Y170" i="5" s="1"/>
  <c r="AG187" i="5"/>
  <c r="AG187" i="4"/>
  <c r="Z169" i="4"/>
  <c r="V254" i="4"/>
  <c r="H171" i="4"/>
  <c r="S170" i="4"/>
  <c r="R171" i="4"/>
  <c r="U170" i="4"/>
  <c r="X170" i="4" s="1"/>
  <c r="Y170" i="4" s="1"/>
  <c r="L173" i="4" a="1"/>
  <c r="L173" i="4" s="1"/>
  <c r="T172" i="4"/>
  <c r="W253" i="4"/>
  <c r="AA168" i="4"/>
  <c r="AC167" i="4"/>
  <c r="AE167" i="4" s="1"/>
  <c r="AF167" i="4" s="1"/>
  <c r="AD167" i="4"/>
  <c r="AB167" i="4"/>
  <c r="Z169" i="1"/>
  <c r="AB167" i="1"/>
  <c r="AD167" i="1"/>
  <c r="V254" i="1"/>
  <c r="H171" i="1"/>
  <c r="S170" i="1"/>
  <c r="AF166" i="1"/>
  <c r="W253" i="1"/>
  <c r="R171" i="1"/>
  <c r="U170" i="1"/>
  <c r="X170" i="1" s="1"/>
  <c r="Y170" i="1" s="1"/>
  <c r="AG187" i="1"/>
  <c r="AC167" i="1"/>
  <c r="AE167" i="1" s="1"/>
  <c r="AA168" i="1"/>
  <c r="L173" i="1" a="1"/>
  <c r="L173" i="1" s="1"/>
  <c r="T172" i="1"/>
  <c r="AG188" i="11" l="1"/>
  <c r="Z170" i="11"/>
  <c r="W254" i="11"/>
  <c r="V255" i="11"/>
  <c r="S171" i="11"/>
  <c r="H172" i="11"/>
  <c r="R172" i="11"/>
  <c r="U171" i="11"/>
  <c r="X171" i="11" s="1"/>
  <c r="Y171" i="11" s="1"/>
  <c r="AD168" i="11"/>
  <c r="AB168" i="11"/>
  <c r="L174" i="11" a="1"/>
  <c r="L174" i="11" s="1"/>
  <c r="T173" i="11"/>
  <c r="AC168" i="11"/>
  <c r="AE168" i="11" s="1"/>
  <c r="AF168" i="11" s="1"/>
  <c r="AA169" i="11"/>
  <c r="AF167" i="10"/>
  <c r="AG188" i="10" s="1"/>
  <c r="Z170" i="10"/>
  <c r="V255" i="10"/>
  <c r="H172" i="10"/>
  <c r="S171" i="10"/>
  <c r="T172" i="10"/>
  <c r="L173" i="10" a="1"/>
  <c r="L173" i="10" s="1"/>
  <c r="W254" i="10"/>
  <c r="AB168" i="10"/>
  <c r="AD168" i="10"/>
  <c r="AA169" i="10"/>
  <c r="AC168" i="10"/>
  <c r="AE168" i="10" s="1"/>
  <c r="AF168" i="10" s="1"/>
  <c r="R172" i="10"/>
  <c r="U171" i="10"/>
  <c r="X171" i="10" s="1"/>
  <c r="Y171" i="10" s="1"/>
  <c r="AF167" i="9"/>
  <c r="AG188" i="9" s="1"/>
  <c r="Z170" i="9"/>
  <c r="V255" i="9"/>
  <c r="S171" i="9"/>
  <c r="H172" i="9"/>
  <c r="W254" i="9"/>
  <c r="R172" i="9"/>
  <c r="U171" i="9"/>
  <c r="X171" i="9" s="1"/>
  <c r="Y171" i="9" s="1"/>
  <c r="AD168" i="9"/>
  <c r="AB168" i="9"/>
  <c r="T172" i="9"/>
  <c r="L173" i="9" a="1"/>
  <c r="L173" i="9" s="1"/>
  <c r="AC168" i="9"/>
  <c r="AE168" i="9" s="1"/>
  <c r="AF168" i="9" s="1"/>
  <c r="AA169" i="9"/>
  <c r="AF167" i="8"/>
  <c r="AG188" i="8" s="1"/>
  <c r="Z170" i="8"/>
  <c r="T173" i="8"/>
  <c r="L174" i="8" a="1"/>
  <c r="L174" i="8" s="1"/>
  <c r="AD168" i="8"/>
  <c r="AB168" i="8"/>
  <c r="V255" i="8"/>
  <c r="H172" i="8"/>
  <c r="S171" i="8"/>
  <c r="AC168" i="8"/>
  <c r="AE168" i="8" s="1"/>
  <c r="AF168" i="8" s="1"/>
  <c r="AA169" i="8"/>
  <c r="W254" i="8"/>
  <c r="R172" i="8"/>
  <c r="U171" i="8"/>
  <c r="X171" i="8" s="1"/>
  <c r="Y171" i="8" s="1"/>
  <c r="AG188" i="7"/>
  <c r="Z170" i="7"/>
  <c r="AB168" i="7"/>
  <c r="AD168" i="7"/>
  <c r="W254" i="7"/>
  <c r="L173" i="7" a="1"/>
  <c r="L173" i="7" s="1"/>
  <c r="T172" i="7"/>
  <c r="V255" i="7"/>
  <c r="H172" i="7"/>
  <c r="S171" i="7"/>
  <c r="AC168" i="7"/>
  <c r="AE168" i="7" s="1"/>
  <c r="AF168" i="7" s="1"/>
  <c r="AA169" i="7"/>
  <c r="R172" i="7"/>
  <c r="U171" i="7"/>
  <c r="X171" i="7" s="1"/>
  <c r="Y171" i="7" s="1"/>
  <c r="AF167" i="6"/>
  <c r="AG188" i="6" s="1"/>
  <c r="Z170" i="6"/>
  <c r="AD168" i="6"/>
  <c r="AB168" i="6"/>
  <c r="V255" i="6"/>
  <c r="H172" i="6"/>
  <c r="S171" i="6"/>
  <c r="U171" i="6"/>
  <c r="X171" i="6" s="1"/>
  <c r="Y171" i="6" s="1"/>
  <c r="R172" i="6"/>
  <c r="W254" i="6"/>
  <c r="AC168" i="6"/>
  <c r="AE168" i="6" s="1"/>
  <c r="AA169" i="6"/>
  <c r="T173" i="6"/>
  <c r="L174" i="6" a="1"/>
  <c r="L174" i="6" s="1"/>
  <c r="Z170" i="5"/>
  <c r="U171" i="5"/>
  <c r="X171" i="5" s="1"/>
  <c r="Y171" i="5" s="1"/>
  <c r="R172" i="5"/>
  <c r="L174" i="5" a="1"/>
  <c r="L174" i="5" s="1"/>
  <c r="T173" i="5"/>
  <c r="AG188" i="5"/>
  <c r="AD168" i="5"/>
  <c r="AB168" i="5"/>
  <c r="V255" i="5"/>
  <c r="S171" i="5"/>
  <c r="H172" i="5"/>
  <c r="W254" i="5"/>
  <c r="AC168" i="5"/>
  <c r="AE168" i="5" s="1"/>
  <c r="AA169" i="5"/>
  <c r="AG188" i="4"/>
  <c r="Z170" i="4"/>
  <c r="T173" i="4"/>
  <c r="L174" i="4" a="1"/>
  <c r="L174" i="4" s="1"/>
  <c r="W254" i="4"/>
  <c r="U171" i="4"/>
  <c r="X171" i="4" s="1"/>
  <c r="Y171" i="4" s="1"/>
  <c r="R172" i="4"/>
  <c r="AA169" i="4"/>
  <c r="AC168" i="4"/>
  <c r="AE168" i="4" s="1"/>
  <c r="AD168" i="4"/>
  <c r="AB168" i="4"/>
  <c r="V255" i="4"/>
  <c r="S171" i="4"/>
  <c r="H172" i="4"/>
  <c r="Z170" i="1"/>
  <c r="AF167" i="1"/>
  <c r="U171" i="1"/>
  <c r="X171" i="1" s="1"/>
  <c r="Y171" i="1" s="1"/>
  <c r="R172" i="1"/>
  <c r="AG188" i="1"/>
  <c r="AD168" i="1"/>
  <c r="AB168" i="1"/>
  <c r="V255" i="1"/>
  <c r="H172" i="1"/>
  <c r="S171" i="1"/>
  <c r="W254" i="1"/>
  <c r="AC168" i="1"/>
  <c r="AE168" i="1" s="1"/>
  <c r="AA169" i="1"/>
  <c r="L174" i="1" a="1"/>
  <c r="L174" i="1" s="1"/>
  <c r="T173" i="1"/>
  <c r="AG189" i="11" l="1"/>
  <c r="Z171" i="11"/>
  <c r="V256" i="11"/>
  <c r="S172" i="11"/>
  <c r="H173" i="11"/>
  <c r="W255" i="11"/>
  <c r="L175" i="11" a="1"/>
  <c r="L175" i="11" s="1"/>
  <c r="T174" i="11"/>
  <c r="U172" i="11"/>
  <c r="X172" i="11" s="1"/>
  <c r="Y172" i="11" s="1"/>
  <c r="R173" i="11"/>
  <c r="AD169" i="11"/>
  <c r="AB169" i="11"/>
  <c r="AC169" i="11"/>
  <c r="AE169" i="11" s="1"/>
  <c r="AF169" i="11" s="1"/>
  <c r="AA170" i="11"/>
  <c r="AG189" i="10"/>
  <c r="Z171" i="10"/>
  <c r="V256" i="10"/>
  <c r="S172" i="10"/>
  <c r="H173" i="10"/>
  <c r="W255" i="10"/>
  <c r="T173" i="10"/>
  <c r="L174" i="10" a="1"/>
  <c r="L174" i="10" s="1"/>
  <c r="AD169" i="10"/>
  <c r="AB169" i="10"/>
  <c r="R173" i="10"/>
  <c r="U172" i="10"/>
  <c r="X172" i="10" s="1"/>
  <c r="Y172" i="10" s="1"/>
  <c r="AC169" i="10"/>
  <c r="AE169" i="10" s="1"/>
  <c r="AA170" i="10"/>
  <c r="AG189" i="9"/>
  <c r="Z171" i="9"/>
  <c r="W255" i="9"/>
  <c r="AC169" i="9"/>
  <c r="AE169" i="9" s="1"/>
  <c r="AA170" i="9"/>
  <c r="U172" i="9"/>
  <c r="X172" i="9" s="1"/>
  <c r="Y172" i="9" s="1"/>
  <c r="R173" i="9"/>
  <c r="AD169" i="9"/>
  <c r="AB169" i="9"/>
  <c r="V256" i="9"/>
  <c r="S172" i="9"/>
  <c r="H173" i="9"/>
  <c r="T173" i="9"/>
  <c r="L174" i="9" a="1"/>
  <c r="L174" i="9" s="1"/>
  <c r="AG189" i="8"/>
  <c r="Z171" i="8"/>
  <c r="L175" i="8" a="1"/>
  <c r="L175" i="8" s="1"/>
  <c r="T174" i="8"/>
  <c r="AD169" i="8"/>
  <c r="AB169" i="8"/>
  <c r="U172" i="8"/>
  <c r="X172" i="8" s="1"/>
  <c r="Y172" i="8" s="1"/>
  <c r="R173" i="8"/>
  <c r="V256" i="8"/>
  <c r="H173" i="8"/>
  <c r="S172" i="8"/>
  <c r="W255" i="8"/>
  <c r="AC169" i="8"/>
  <c r="AE169" i="8" s="1"/>
  <c r="AA170" i="8"/>
  <c r="AG189" i="7"/>
  <c r="Z171" i="7"/>
  <c r="T173" i="7"/>
  <c r="L174" i="7" a="1"/>
  <c r="L174" i="7" s="1"/>
  <c r="AD169" i="7"/>
  <c r="AB169" i="7"/>
  <c r="W255" i="7"/>
  <c r="AC169" i="7"/>
  <c r="AE169" i="7" s="1"/>
  <c r="AA170" i="7"/>
  <c r="V256" i="7"/>
  <c r="S172" i="7"/>
  <c r="H173" i="7"/>
  <c r="U172" i="7"/>
  <c r="X172" i="7" s="1"/>
  <c r="Y172" i="7" s="1"/>
  <c r="R173" i="7"/>
  <c r="AF168" i="6"/>
  <c r="AG189" i="6" s="1"/>
  <c r="Z171" i="6"/>
  <c r="R173" i="6"/>
  <c r="U172" i="6"/>
  <c r="X172" i="6" s="1"/>
  <c r="Y172" i="6" s="1"/>
  <c r="V256" i="6"/>
  <c r="H173" i="6"/>
  <c r="S172" i="6"/>
  <c r="W255" i="6"/>
  <c r="AC169" i="6"/>
  <c r="AE169" i="6" s="1"/>
  <c r="AA170" i="6"/>
  <c r="L175" i="6" a="1"/>
  <c r="L175" i="6" s="1"/>
  <c r="T174" i="6"/>
  <c r="AD169" i="6"/>
  <c r="AB169" i="6"/>
  <c r="AF168" i="5"/>
  <c r="AG189" i="5" s="1"/>
  <c r="Z171" i="5"/>
  <c r="H173" i="5"/>
  <c r="S172" i="5"/>
  <c r="V256" i="5"/>
  <c r="W255" i="5"/>
  <c r="AD169" i="5"/>
  <c r="AB169" i="5"/>
  <c r="L175" i="5" a="1"/>
  <c r="L175" i="5" s="1"/>
  <c r="T174" i="5"/>
  <c r="U172" i="5"/>
  <c r="X172" i="5" s="1"/>
  <c r="Y172" i="5" s="1"/>
  <c r="R173" i="5"/>
  <c r="AC169" i="5"/>
  <c r="AE169" i="5" s="1"/>
  <c r="AA170" i="5"/>
  <c r="AF168" i="4"/>
  <c r="AG189" i="4" s="1"/>
  <c r="Z171" i="4"/>
  <c r="W255" i="4"/>
  <c r="AD169" i="4"/>
  <c r="AB169" i="4"/>
  <c r="V256" i="4"/>
  <c r="H173" i="4"/>
  <c r="S172" i="4"/>
  <c r="U172" i="4"/>
  <c r="X172" i="4" s="1"/>
  <c r="Y172" i="4" s="1"/>
  <c r="R173" i="4"/>
  <c r="AC169" i="4"/>
  <c r="AE169" i="4" s="1"/>
  <c r="AA170" i="4"/>
  <c r="L175" i="4" a="1"/>
  <c r="L175" i="4" s="1"/>
  <c r="T174" i="4"/>
  <c r="Z171" i="1"/>
  <c r="AF168" i="1"/>
  <c r="AD169" i="1"/>
  <c r="AB169" i="1"/>
  <c r="R173" i="1"/>
  <c r="U172" i="1"/>
  <c r="X172" i="1" s="1"/>
  <c r="Y172" i="1" s="1"/>
  <c r="V256" i="1"/>
  <c r="H173" i="1"/>
  <c r="S172" i="1"/>
  <c r="W255" i="1"/>
  <c r="AG189" i="1"/>
  <c r="AA170" i="1"/>
  <c r="AC169" i="1"/>
  <c r="AE169" i="1" s="1"/>
  <c r="L175" i="1" a="1"/>
  <c r="L175" i="1" s="1"/>
  <c r="T174" i="1"/>
  <c r="AG190" i="11" l="1"/>
  <c r="Z172" i="11"/>
  <c r="U173" i="11"/>
  <c r="X173" i="11" s="1"/>
  <c r="Y173" i="11" s="1"/>
  <c r="R174" i="11"/>
  <c r="V257" i="11"/>
  <c r="H174" i="11"/>
  <c r="S173" i="11"/>
  <c r="AD170" i="11"/>
  <c r="AB170" i="11"/>
  <c r="W256" i="11"/>
  <c r="AA171" i="11"/>
  <c r="AC170" i="11"/>
  <c r="AE170" i="11" s="1"/>
  <c r="L176" i="11" a="1"/>
  <c r="L176" i="11" s="1"/>
  <c r="T175" i="11"/>
  <c r="AF169" i="10"/>
  <c r="AG190" i="10" s="1"/>
  <c r="Z172" i="10"/>
  <c r="V257" i="10"/>
  <c r="H174" i="10"/>
  <c r="S173" i="10"/>
  <c r="U173" i="10"/>
  <c r="X173" i="10" s="1"/>
  <c r="Y173" i="10" s="1"/>
  <c r="R174" i="10"/>
  <c r="W256" i="10"/>
  <c r="T174" i="10"/>
  <c r="L175" i="10" a="1"/>
  <c r="L175" i="10" s="1"/>
  <c r="AD170" i="10"/>
  <c r="AB170" i="10"/>
  <c r="AA171" i="10"/>
  <c r="AC170" i="10"/>
  <c r="AE170" i="10" s="1"/>
  <c r="AF169" i="9"/>
  <c r="AG190" i="9" s="1"/>
  <c r="Z172" i="9"/>
  <c r="V257" i="9"/>
  <c r="H174" i="9"/>
  <c r="S173" i="9"/>
  <c r="W256" i="9"/>
  <c r="AD170" i="9"/>
  <c r="AB170" i="9"/>
  <c r="U173" i="9"/>
  <c r="X173" i="9" s="1"/>
  <c r="Y173" i="9" s="1"/>
  <c r="R174" i="9"/>
  <c r="L175" i="9" a="1"/>
  <c r="L175" i="9" s="1"/>
  <c r="T174" i="9"/>
  <c r="AC170" i="9"/>
  <c r="AE170" i="9" s="1"/>
  <c r="AA171" i="9"/>
  <c r="AF169" i="8"/>
  <c r="AG190" i="8" s="1"/>
  <c r="Z172" i="8"/>
  <c r="L176" i="8" a="1"/>
  <c r="L176" i="8" s="1"/>
  <c r="T175" i="8"/>
  <c r="AC170" i="8"/>
  <c r="AE170" i="8" s="1"/>
  <c r="AF170" i="8" s="1"/>
  <c r="AA171" i="8"/>
  <c r="S173" i="8"/>
  <c r="V257" i="8"/>
  <c r="H174" i="8"/>
  <c r="W256" i="8"/>
  <c r="R174" i="8"/>
  <c r="U173" i="8"/>
  <c r="X173" i="8" s="1"/>
  <c r="Y173" i="8" s="1"/>
  <c r="AD170" i="8"/>
  <c r="AB170" i="8"/>
  <c r="AF169" i="7"/>
  <c r="AG190" i="7" s="1"/>
  <c r="AD170" i="7"/>
  <c r="AB170" i="7"/>
  <c r="T174" i="7"/>
  <c r="L175" i="7" a="1"/>
  <c r="L175" i="7" s="1"/>
  <c r="W256" i="7"/>
  <c r="AA171" i="7"/>
  <c r="AC170" i="7"/>
  <c r="AE170" i="7" s="1"/>
  <c r="U173" i="7"/>
  <c r="X173" i="7" s="1"/>
  <c r="Y173" i="7" s="1"/>
  <c r="R174" i="7"/>
  <c r="Z172" i="7"/>
  <c r="V257" i="7"/>
  <c r="H174" i="7"/>
  <c r="S173" i="7"/>
  <c r="AF169" i="6"/>
  <c r="AG190" i="6" s="1"/>
  <c r="Z172" i="6"/>
  <c r="AD170" i="6"/>
  <c r="AB170" i="6"/>
  <c r="V257" i="6"/>
  <c r="H174" i="6"/>
  <c r="S173" i="6"/>
  <c r="AA171" i="6"/>
  <c r="AC170" i="6"/>
  <c r="AE170" i="6" s="1"/>
  <c r="L176" i="6" a="1"/>
  <c r="L176" i="6" s="1"/>
  <c r="T175" i="6"/>
  <c r="W256" i="6"/>
  <c r="U173" i="6"/>
  <c r="X173" i="6" s="1"/>
  <c r="Y173" i="6" s="1"/>
  <c r="R174" i="6"/>
  <c r="AF169" i="5"/>
  <c r="AG190" i="5" s="1"/>
  <c r="Z172" i="5"/>
  <c r="U173" i="5"/>
  <c r="X173" i="5" s="1"/>
  <c r="Y173" i="5" s="1"/>
  <c r="R174" i="5"/>
  <c r="W256" i="5"/>
  <c r="V257" i="5"/>
  <c r="H174" i="5"/>
  <c r="S173" i="5"/>
  <c r="L176" i="5" a="1"/>
  <c r="L176" i="5" s="1"/>
  <c r="T175" i="5"/>
  <c r="AC170" i="5"/>
  <c r="AE170" i="5" s="1"/>
  <c r="AF170" i="5" s="1"/>
  <c r="AA171" i="5"/>
  <c r="AD170" i="5"/>
  <c r="AB170" i="5"/>
  <c r="AF169" i="4"/>
  <c r="AG190" i="4" s="1"/>
  <c r="Z172" i="4"/>
  <c r="R174" i="4"/>
  <c r="U173" i="4"/>
  <c r="X173" i="4" s="1"/>
  <c r="Y173" i="4" s="1"/>
  <c r="W256" i="4"/>
  <c r="L176" i="4" a="1"/>
  <c r="L176" i="4" s="1"/>
  <c r="T175" i="4"/>
  <c r="AC170" i="4"/>
  <c r="AE170" i="4" s="1"/>
  <c r="AF170" i="4" s="1"/>
  <c r="AA171" i="4"/>
  <c r="V257" i="4"/>
  <c r="H174" i="4"/>
  <c r="S173" i="4"/>
  <c r="AD170" i="4"/>
  <c r="AB170" i="4"/>
  <c r="Z172" i="1"/>
  <c r="AD170" i="1"/>
  <c r="AB170" i="1"/>
  <c r="AC170" i="1"/>
  <c r="AE170" i="1" s="1"/>
  <c r="AA171" i="1"/>
  <c r="V257" i="1"/>
  <c r="H174" i="1"/>
  <c r="S173" i="1"/>
  <c r="W256" i="1"/>
  <c r="AF169" i="1"/>
  <c r="AG190" i="1" s="1"/>
  <c r="R174" i="1"/>
  <c r="U173" i="1"/>
  <c r="X173" i="1" s="1"/>
  <c r="Y173" i="1" s="1"/>
  <c r="T175" i="1"/>
  <c r="L176" i="1" a="1"/>
  <c r="L176" i="1" s="1"/>
  <c r="AF170" i="11" l="1"/>
  <c r="Z173" i="11"/>
  <c r="AD171" i="11"/>
  <c r="AB171" i="11"/>
  <c r="V258" i="11"/>
  <c r="H175" i="11"/>
  <c r="S174" i="11"/>
  <c r="W257" i="11"/>
  <c r="U174" i="11"/>
  <c r="X174" i="11" s="1"/>
  <c r="Y174" i="11" s="1"/>
  <c r="R175" i="11"/>
  <c r="AG191" i="11"/>
  <c r="T176" i="11"/>
  <c r="L177" i="11" a="1"/>
  <c r="L177" i="11" s="1"/>
  <c r="AC171" i="11"/>
  <c r="AE171" i="11" s="1"/>
  <c r="AF171" i="11" s="1"/>
  <c r="AA172" i="11"/>
  <c r="AF170" i="10"/>
  <c r="AG191" i="10" s="1"/>
  <c r="Z173" i="10"/>
  <c r="L176" i="10" a="1"/>
  <c r="L176" i="10" s="1"/>
  <c r="T175" i="10"/>
  <c r="R175" i="10"/>
  <c r="U174" i="10"/>
  <c r="X174" i="10" s="1"/>
  <c r="Y174" i="10" s="1"/>
  <c r="V258" i="10"/>
  <c r="H175" i="10"/>
  <c r="S174" i="10"/>
  <c r="W257" i="10"/>
  <c r="AC171" i="10"/>
  <c r="AE171" i="10" s="1"/>
  <c r="AA172" i="10"/>
  <c r="AD171" i="10"/>
  <c r="AB171" i="10"/>
  <c r="AF170" i="9"/>
  <c r="AG191" i="9" s="1"/>
  <c r="Z173" i="9"/>
  <c r="V258" i="9"/>
  <c r="H175" i="9"/>
  <c r="S174" i="9"/>
  <c r="W257" i="9"/>
  <c r="U174" i="9"/>
  <c r="X174" i="9" s="1"/>
  <c r="Y174" i="9" s="1"/>
  <c r="R175" i="9"/>
  <c r="AD171" i="9"/>
  <c r="AB171" i="9"/>
  <c r="AC171" i="9"/>
  <c r="AE171" i="9" s="1"/>
  <c r="AA172" i="9"/>
  <c r="L176" i="9" a="1"/>
  <c r="L176" i="9" s="1"/>
  <c r="T175" i="9"/>
  <c r="AG191" i="8"/>
  <c r="Z173" i="8"/>
  <c r="L177" i="8" a="1"/>
  <c r="L177" i="8" s="1"/>
  <c r="T176" i="8"/>
  <c r="V258" i="8"/>
  <c r="H175" i="8"/>
  <c r="S174" i="8"/>
  <c r="W257" i="8"/>
  <c r="AA172" i="8"/>
  <c r="AC171" i="8"/>
  <c r="AE171" i="8" s="1"/>
  <c r="U174" i="8"/>
  <c r="X174" i="8" s="1"/>
  <c r="Y174" i="8" s="1"/>
  <c r="R175" i="8"/>
  <c r="AD171" i="8"/>
  <c r="AB171" i="8"/>
  <c r="AF170" i="7"/>
  <c r="AG191" i="7" s="1"/>
  <c r="Z173" i="7"/>
  <c r="L176" i="7" a="1"/>
  <c r="L176" i="7" s="1"/>
  <c r="T175" i="7"/>
  <c r="AA172" i="7"/>
  <c r="AC171" i="7"/>
  <c r="AE171" i="7" s="1"/>
  <c r="AF171" i="7" s="1"/>
  <c r="R175" i="7"/>
  <c r="U174" i="7"/>
  <c r="X174" i="7" s="1"/>
  <c r="Y174" i="7" s="1"/>
  <c r="V258" i="7"/>
  <c r="H175" i="7"/>
  <c r="S174" i="7"/>
  <c r="AD171" i="7"/>
  <c r="AB171" i="7"/>
  <c r="W257" i="7"/>
  <c r="AF170" i="6"/>
  <c r="AG191" i="6" s="1"/>
  <c r="Z173" i="6"/>
  <c r="T176" i="6"/>
  <c r="L177" i="6" a="1"/>
  <c r="L177" i="6" s="1"/>
  <c r="AB171" i="6"/>
  <c r="AD171" i="6"/>
  <c r="W257" i="6"/>
  <c r="R175" i="6"/>
  <c r="U174" i="6"/>
  <c r="X174" i="6" s="1"/>
  <c r="Y174" i="6" s="1"/>
  <c r="AA172" i="6"/>
  <c r="AC171" i="6"/>
  <c r="AE171" i="6" s="1"/>
  <c r="V258" i="6"/>
  <c r="H175" i="6"/>
  <c r="S174" i="6"/>
  <c r="AG191" i="5"/>
  <c r="Z173" i="5"/>
  <c r="AD171" i="5"/>
  <c r="AB171" i="5"/>
  <c r="W257" i="5"/>
  <c r="U174" i="5"/>
  <c r="X174" i="5" s="1"/>
  <c r="Y174" i="5" s="1"/>
  <c r="R175" i="5"/>
  <c r="V258" i="5"/>
  <c r="H175" i="5"/>
  <c r="S174" i="5"/>
  <c r="AA172" i="5"/>
  <c r="AC171" i="5"/>
  <c r="AE171" i="5" s="1"/>
  <c r="L177" i="5" a="1"/>
  <c r="L177" i="5" s="1"/>
  <c r="T176" i="5"/>
  <c r="AG191" i="4"/>
  <c r="Z173" i="4"/>
  <c r="L177" i="4" a="1"/>
  <c r="L177" i="4" s="1"/>
  <c r="T176" i="4"/>
  <c r="U174" i="4"/>
  <c r="X174" i="4" s="1"/>
  <c r="Y174" i="4" s="1"/>
  <c r="R175" i="4"/>
  <c r="V258" i="4"/>
  <c r="H175" i="4"/>
  <c r="S174" i="4"/>
  <c r="AD171" i="4"/>
  <c r="AB171" i="4"/>
  <c r="AA172" i="4"/>
  <c r="AC171" i="4"/>
  <c r="AE171" i="4" s="1"/>
  <c r="AF171" i="4" s="1"/>
  <c r="W257" i="4"/>
  <c r="Z173" i="1"/>
  <c r="R175" i="1"/>
  <c r="U174" i="1"/>
  <c r="X174" i="1" s="1"/>
  <c r="Y174" i="1" s="1"/>
  <c r="V258" i="1"/>
  <c r="S174" i="1"/>
  <c r="H175" i="1"/>
  <c r="W257" i="1"/>
  <c r="AD171" i="1"/>
  <c r="AB171" i="1"/>
  <c r="AF170" i="1"/>
  <c r="AG191" i="1" s="1"/>
  <c r="AA172" i="1"/>
  <c r="AC171" i="1"/>
  <c r="AE171" i="1" s="1"/>
  <c r="L177" i="1" a="1"/>
  <c r="L177" i="1" s="1"/>
  <c r="T176" i="1"/>
  <c r="AG192" i="11" l="1"/>
  <c r="Z174" i="11"/>
  <c r="R176" i="11"/>
  <c r="U175" i="11"/>
  <c r="X175" i="11" s="1"/>
  <c r="Y175" i="11" s="1"/>
  <c r="W258" i="11"/>
  <c r="AD172" i="11"/>
  <c r="AB172" i="11"/>
  <c r="AA173" i="11"/>
  <c r="AC172" i="11"/>
  <c r="AE172" i="11" s="1"/>
  <c r="L178" i="11" a="1"/>
  <c r="L178" i="11" s="1"/>
  <c r="T177" i="11"/>
  <c r="V259" i="11"/>
  <c r="H176" i="11"/>
  <c r="S175" i="11"/>
  <c r="AF171" i="10"/>
  <c r="AG192" i="10" s="1"/>
  <c r="Z174" i="10"/>
  <c r="L177" i="10" a="1"/>
  <c r="L177" i="10" s="1"/>
  <c r="T176" i="10"/>
  <c r="W258" i="10"/>
  <c r="AC172" i="10"/>
  <c r="AE172" i="10" s="1"/>
  <c r="AF172" i="10" s="1"/>
  <c r="AA173" i="10"/>
  <c r="V259" i="10"/>
  <c r="S175" i="10"/>
  <c r="H176" i="10"/>
  <c r="U175" i="10"/>
  <c r="X175" i="10" s="1"/>
  <c r="Y175" i="10" s="1"/>
  <c r="R176" i="10"/>
  <c r="AD172" i="10"/>
  <c r="AB172" i="10"/>
  <c r="AF171" i="9"/>
  <c r="AG192" i="9" s="1"/>
  <c r="Z174" i="9"/>
  <c r="V259" i="9"/>
  <c r="H176" i="9"/>
  <c r="S175" i="9"/>
  <c r="W258" i="9"/>
  <c r="U175" i="9"/>
  <c r="X175" i="9" s="1"/>
  <c r="Y175" i="9" s="1"/>
  <c r="R176" i="9"/>
  <c r="AC172" i="9"/>
  <c r="AE172" i="9" s="1"/>
  <c r="AF172" i="9" s="1"/>
  <c r="AA173" i="9"/>
  <c r="L177" i="9" a="1"/>
  <c r="L177" i="9" s="1"/>
  <c r="T176" i="9"/>
  <c r="AD172" i="9"/>
  <c r="AB172" i="9"/>
  <c r="AF171" i="8"/>
  <c r="AG192" i="8" s="1"/>
  <c r="Z174" i="8"/>
  <c r="AB172" i="8"/>
  <c r="AD172" i="8"/>
  <c r="L178" i="8" a="1"/>
  <c r="L178" i="8" s="1"/>
  <c r="T177" i="8"/>
  <c r="AC172" i="8"/>
  <c r="AE172" i="8" s="1"/>
  <c r="AA173" i="8"/>
  <c r="V259" i="8"/>
  <c r="H176" i="8"/>
  <c r="S175" i="8"/>
  <c r="W258" i="8"/>
  <c r="R176" i="8"/>
  <c r="U175" i="8"/>
  <c r="X175" i="8" s="1"/>
  <c r="Y175" i="8" s="1"/>
  <c r="AG192" i="7"/>
  <c r="Z174" i="7"/>
  <c r="L177" i="7" a="1"/>
  <c r="L177" i="7" s="1"/>
  <c r="T176" i="7"/>
  <c r="R176" i="7"/>
  <c r="U175" i="7"/>
  <c r="X175" i="7" s="1"/>
  <c r="Y175" i="7" s="1"/>
  <c r="AA173" i="7"/>
  <c r="AC172" i="7"/>
  <c r="AE172" i="7" s="1"/>
  <c r="V259" i="7"/>
  <c r="S175" i="7"/>
  <c r="H176" i="7"/>
  <c r="W258" i="7"/>
  <c r="AB172" i="7"/>
  <c r="AD172" i="7"/>
  <c r="AF171" i="6"/>
  <c r="AG192" i="6"/>
  <c r="Z174" i="6"/>
  <c r="V259" i="6"/>
  <c r="H176" i="6"/>
  <c r="S175" i="6"/>
  <c r="R176" i="6"/>
  <c r="U175" i="6"/>
  <c r="X175" i="6" s="1"/>
  <c r="Y175" i="6" s="1"/>
  <c r="L178" i="6" a="1"/>
  <c r="L178" i="6" s="1"/>
  <c r="T177" i="6"/>
  <c r="W258" i="6"/>
  <c r="AC172" i="6"/>
  <c r="AE172" i="6" s="1"/>
  <c r="AA173" i="6"/>
  <c r="AB172" i="6"/>
  <c r="AD172" i="6"/>
  <c r="AF171" i="5"/>
  <c r="AG192" i="5" s="1"/>
  <c r="Z174" i="5"/>
  <c r="V259" i="5"/>
  <c r="H176" i="5"/>
  <c r="S175" i="5"/>
  <c r="L178" i="5" a="1"/>
  <c r="L178" i="5" s="1"/>
  <c r="T177" i="5"/>
  <c r="W258" i="5"/>
  <c r="AC172" i="5"/>
  <c r="AE172" i="5" s="1"/>
  <c r="AF172" i="5" s="1"/>
  <c r="AA173" i="5"/>
  <c r="AD172" i="5"/>
  <c r="AB172" i="5"/>
  <c r="U175" i="5"/>
  <c r="X175" i="5" s="1"/>
  <c r="Y175" i="5" s="1"/>
  <c r="R176" i="5"/>
  <c r="AG192" i="4"/>
  <c r="Z174" i="4"/>
  <c r="V259" i="4"/>
  <c r="S175" i="4"/>
  <c r="H176" i="4"/>
  <c r="R176" i="4"/>
  <c r="U175" i="4"/>
  <c r="X175" i="4" s="1"/>
  <c r="Y175" i="4" s="1"/>
  <c r="L178" i="4" a="1"/>
  <c r="L178" i="4" s="1"/>
  <c r="T177" i="4"/>
  <c r="AC172" i="4"/>
  <c r="AE172" i="4" s="1"/>
  <c r="AF172" i="4" s="1"/>
  <c r="AA173" i="4"/>
  <c r="AD172" i="4"/>
  <c r="AB172" i="4"/>
  <c r="W258" i="4"/>
  <c r="Z174" i="1"/>
  <c r="AB172" i="1"/>
  <c r="AD172" i="1"/>
  <c r="V259" i="1"/>
  <c r="H176" i="1"/>
  <c r="S175" i="1"/>
  <c r="AF171" i="1"/>
  <c r="AG192" i="1" s="1"/>
  <c r="R176" i="1"/>
  <c r="U175" i="1"/>
  <c r="X175" i="1" s="1"/>
  <c r="Y175" i="1" s="1"/>
  <c r="W258" i="1"/>
  <c r="AA173" i="1"/>
  <c r="AC172" i="1"/>
  <c r="AE172" i="1" s="1"/>
  <c r="T177" i="1"/>
  <c r="L178" i="1" a="1"/>
  <c r="L178" i="1" s="1"/>
  <c r="AF172" i="11" l="1"/>
  <c r="AG193" i="11" s="1"/>
  <c r="Z175" i="11"/>
  <c r="T178" i="11"/>
  <c r="L179" i="11" a="1"/>
  <c r="L179" i="11" s="1"/>
  <c r="W259" i="11"/>
  <c r="R177" i="11"/>
  <c r="U176" i="11"/>
  <c r="X176" i="11" s="1"/>
  <c r="Y176" i="11" s="1"/>
  <c r="AC173" i="11"/>
  <c r="AE173" i="11" s="1"/>
  <c r="AA174" i="11"/>
  <c r="AD173" i="11"/>
  <c r="AB173" i="11"/>
  <c r="V260" i="11"/>
  <c r="S176" i="11"/>
  <c r="H177" i="11"/>
  <c r="AG193" i="10"/>
  <c r="Z175" i="10"/>
  <c r="U176" i="10"/>
  <c r="X176" i="10" s="1"/>
  <c r="Y176" i="10" s="1"/>
  <c r="R177" i="10"/>
  <c r="V260" i="10"/>
  <c r="H177" i="10"/>
  <c r="S176" i="10"/>
  <c r="AD173" i="10"/>
  <c r="AB173" i="10"/>
  <c r="L178" i="10" a="1"/>
  <c r="L178" i="10" s="1"/>
  <c r="T177" i="10"/>
  <c r="W259" i="10"/>
  <c r="AC173" i="10"/>
  <c r="AE173" i="10" s="1"/>
  <c r="AA174" i="10"/>
  <c r="AG193" i="9"/>
  <c r="Z175" i="9"/>
  <c r="U176" i="9"/>
  <c r="X176" i="9" s="1"/>
  <c r="Y176" i="9" s="1"/>
  <c r="R177" i="9"/>
  <c r="L178" i="9" a="1"/>
  <c r="L178" i="9" s="1"/>
  <c r="T177" i="9"/>
  <c r="V260" i="9"/>
  <c r="H177" i="9"/>
  <c r="S176" i="9"/>
  <c r="W259" i="9"/>
  <c r="AC173" i="9"/>
  <c r="AE173" i="9" s="1"/>
  <c r="AA174" i="9"/>
  <c r="AD173" i="9"/>
  <c r="AB173" i="9"/>
  <c r="AF172" i="8"/>
  <c r="AG193" i="8" s="1"/>
  <c r="Z175" i="8"/>
  <c r="V260" i="8"/>
  <c r="H177" i="8"/>
  <c r="S176" i="8"/>
  <c r="AD173" i="8"/>
  <c r="AB173" i="8"/>
  <c r="L179" i="8" a="1"/>
  <c r="L179" i="8" s="1"/>
  <c r="T178" i="8"/>
  <c r="AC173" i="8"/>
  <c r="AE173" i="8" s="1"/>
  <c r="AF173" i="8" s="1"/>
  <c r="AA174" i="8"/>
  <c r="W259" i="8"/>
  <c r="R177" i="8"/>
  <c r="U176" i="8"/>
  <c r="X176" i="8" s="1"/>
  <c r="Y176" i="8" s="1"/>
  <c r="AF172" i="7"/>
  <c r="AG193" i="7" s="1"/>
  <c r="Z175" i="7"/>
  <c r="T177" i="7"/>
  <c r="L178" i="7" a="1"/>
  <c r="L178" i="7" s="1"/>
  <c r="V260" i="7"/>
  <c r="S176" i="7"/>
  <c r="H177" i="7"/>
  <c r="AB173" i="7"/>
  <c r="AD173" i="7"/>
  <c r="R177" i="7"/>
  <c r="U176" i="7"/>
  <c r="X176" i="7" s="1"/>
  <c r="Y176" i="7" s="1"/>
  <c r="AA174" i="7"/>
  <c r="AC173" i="7"/>
  <c r="AE173" i="7" s="1"/>
  <c r="W259" i="7"/>
  <c r="AF172" i="6"/>
  <c r="AG193" i="6" s="1"/>
  <c r="Z175" i="6"/>
  <c r="V260" i="6"/>
  <c r="S176" i="6"/>
  <c r="H177" i="6"/>
  <c r="W259" i="6"/>
  <c r="U176" i="6"/>
  <c r="X176" i="6" s="1"/>
  <c r="Y176" i="6" s="1"/>
  <c r="R177" i="6"/>
  <c r="AC173" i="6"/>
  <c r="AE173" i="6" s="1"/>
  <c r="AA174" i="6"/>
  <c r="L179" i="6" a="1"/>
  <c r="L179" i="6" s="1"/>
  <c r="T178" i="6"/>
  <c r="AD173" i="6"/>
  <c r="AB173" i="6"/>
  <c r="AG193" i="5"/>
  <c r="Z175" i="5"/>
  <c r="T178" i="5"/>
  <c r="L179" i="5" a="1"/>
  <c r="L179" i="5" s="1"/>
  <c r="W259" i="5"/>
  <c r="AD173" i="5"/>
  <c r="AB173" i="5"/>
  <c r="V260" i="5"/>
  <c r="H177" i="5"/>
  <c r="S176" i="5"/>
  <c r="AA174" i="5"/>
  <c r="AC173" i="5"/>
  <c r="AE173" i="5" s="1"/>
  <c r="R177" i="5"/>
  <c r="U176" i="5"/>
  <c r="X176" i="5" s="1"/>
  <c r="Y176" i="5" s="1"/>
  <c r="AG193" i="4"/>
  <c r="Z175" i="4"/>
  <c r="AD173" i="4"/>
  <c r="AB173" i="4"/>
  <c r="U176" i="4"/>
  <c r="X176" i="4" s="1"/>
  <c r="Y176" i="4" s="1"/>
  <c r="R177" i="4"/>
  <c r="AC173" i="4"/>
  <c r="AE173" i="4" s="1"/>
  <c r="AA174" i="4"/>
  <c r="T178" i="4"/>
  <c r="L179" i="4" a="1"/>
  <c r="L179" i="4" s="1"/>
  <c r="S176" i="4"/>
  <c r="V260" i="4"/>
  <c r="H177" i="4"/>
  <c r="W259" i="4"/>
  <c r="Z175" i="1"/>
  <c r="R177" i="1"/>
  <c r="U176" i="1"/>
  <c r="X176" i="1" s="1"/>
  <c r="Y176" i="1" s="1"/>
  <c r="S176" i="1"/>
  <c r="V260" i="1"/>
  <c r="H177" i="1"/>
  <c r="AF172" i="1"/>
  <c r="W259" i="1"/>
  <c r="AB173" i="1"/>
  <c r="AD173" i="1"/>
  <c r="AG193" i="1"/>
  <c r="AC173" i="1"/>
  <c r="AE173" i="1" s="1"/>
  <c r="AA174" i="1"/>
  <c r="T178" i="1"/>
  <c r="L179" i="1" a="1"/>
  <c r="L179" i="1" s="1"/>
  <c r="AF173" i="11" l="1"/>
  <c r="AG194" i="11"/>
  <c r="Z176" i="11"/>
  <c r="W260" i="11"/>
  <c r="R178" i="11"/>
  <c r="U177" i="11"/>
  <c r="X177" i="11" s="1"/>
  <c r="Y177" i="11" s="1"/>
  <c r="L180" i="11" a="1"/>
  <c r="L180" i="11" s="1"/>
  <c r="T179" i="11"/>
  <c r="AB174" i="11"/>
  <c r="AD174" i="11"/>
  <c r="V261" i="11"/>
  <c r="H178" i="11"/>
  <c r="S177" i="11"/>
  <c r="AA175" i="11"/>
  <c r="AC174" i="11"/>
  <c r="AE174" i="11" s="1"/>
  <c r="AF173" i="10"/>
  <c r="AG194" i="10" s="1"/>
  <c r="Z176" i="10"/>
  <c r="U177" i="10"/>
  <c r="X177" i="10" s="1"/>
  <c r="Y177" i="10" s="1"/>
  <c r="R178" i="10"/>
  <c r="L179" i="10" a="1"/>
  <c r="L179" i="10" s="1"/>
  <c r="T178" i="10"/>
  <c r="W260" i="10"/>
  <c r="AD174" i="10"/>
  <c r="AB174" i="10"/>
  <c r="AC174" i="10"/>
  <c r="AE174" i="10" s="1"/>
  <c r="AA175" i="10"/>
  <c r="V261" i="10"/>
  <c r="H178" i="10"/>
  <c r="S177" i="10"/>
  <c r="AF173" i="9"/>
  <c r="AG194" i="9" s="1"/>
  <c r="Z176" i="9"/>
  <c r="L179" i="9" a="1"/>
  <c r="L179" i="9" s="1"/>
  <c r="T178" i="9"/>
  <c r="AD174" i="9"/>
  <c r="AB174" i="9"/>
  <c r="R178" i="9"/>
  <c r="U177" i="9"/>
  <c r="X177" i="9" s="1"/>
  <c r="Y177" i="9" s="1"/>
  <c r="V261" i="9"/>
  <c r="H178" i="9"/>
  <c r="S177" i="9"/>
  <c r="W260" i="9"/>
  <c r="AA175" i="9"/>
  <c r="AC174" i="9"/>
  <c r="AE174" i="9" s="1"/>
  <c r="AG194" i="8"/>
  <c r="Z176" i="8"/>
  <c r="W260" i="8"/>
  <c r="AD174" i="8"/>
  <c r="AB174" i="8"/>
  <c r="V261" i="8"/>
  <c r="H178" i="8"/>
  <c r="S177" i="8"/>
  <c r="U177" i="8"/>
  <c r="X177" i="8" s="1"/>
  <c r="Y177" i="8" s="1"/>
  <c r="R178" i="8"/>
  <c r="AA175" i="8"/>
  <c r="AC174" i="8"/>
  <c r="AE174" i="8" s="1"/>
  <c r="L180" i="8" a="1"/>
  <c r="L180" i="8" s="1"/>
  <c r="T179" i="8"/>
  <c r="AF173" i="7"/>
  <c r="AG194" i="7"/>
  <c r="Z176" i="7"/>
  <c r="AD174" i="7"/>
  <c r="AB174" i="7"/>
  <c r="V261" i="7"/>
  <c r="S177" i="7"/>
  <c r="H178" i="7"/>
  <c r="R178" i="7"/>
  <c r="U177" i="7"/>
  <c r="X177" i="7" s="1"/>
  <c r="Y177" i="7" s="1"/>
  <c r="T178" i="7"/>
  <c r="L179" i="7" a="1"/>
  <c r="L179" i="7" s="1"/>
  <c r="AC174" i="7"/>
  <c r="AE174" i="7" s="1"/>
  <c r="AF174" i="7" s="1"/>
  <c r="AA175" i="7"/>
  <c r="W260" i="7"/>
  <c r="AF173" i="6"/>
  <c r="AG194" i="6" s="1"/>
  <c r="Z176" i="6"/>
  <c r="AD174" i="6"/>
  <c r="AB174" i="6"/>
  <c r="L180" i="6" a="1"/>
  <c r="L180" i="6" s="1"/>
  <c r="T179" i="6"/>
  <c r="U177" i="6"/>
  <c r="X177" i="6" s="1"/>
  <c r="Y177" i="6" s="1"/>
  <c r="R178" i="6"/>
  <c r="AA175" i="6"/>
  <c r="AC174" i="6"/>
  <c r="AE174" i="6" s="1"/>
  <c r="AF174" i="6" s="1"/>
  <c r="V261" i="6"/>
  <c r="H178" i="6"/>
  <c r="S177" i="6"/>
  <c r="W260" i="6"/>
  <c r="AF173" i="5"/>
  <c r="AG194" i="5" s="1"/>
  <c r="Z176" i="5"/>
  <c r="AB174" i="5"/>
  <c r="AD174" i="5"/>
  <c r="T179" i="5"/>
  <c r="L180" i="5" a="1"/>
  <c r="L180" i="5" s="1"/>
  <c r="V261" i="5"/>
  <c r="H178" i="5"/>
  <c r="S177" i="5"/>
  <c r="R178" i="5"/>
  <c r="U177" i="5"/>
  <c r="X177" i="5" s="1"/>
  <c r="Y177" i="5" s="1"/>
  <c r="AA175" i="5"/>
  <c r="AC174" i="5"/>
  <c r="AE174" i="5" s="1"/>
  <c r="AF174" i="5" s="1"/>
  <c r="W260" i="5"/>
  <c r="AF173" i="4"/>
  <c r="AG194" i="4" s="1"/>
  <c r="Z176" i="4"/>
  <c r="U177" i="4"/>
  <c r="X177" i="4" s="1"/>
  <c r="Y177" i="4" s="1"/>
  <c r="R178" i="4"/>
  <c r="T179" i="4"/>
  <c r="L180" i="4" a="1"/>
  <c r="L180" i="4" s="1"/>
  <c r="W260" i="4"/>
  <c r="AD174" i="4"/>
  <c r="AB174" i="4"/>
  <c r="AA175" i="4"/>
  <c r="AC174" i="4"/>
  <c r="AE174" i="4" s="1"/>
  <c r="V261" i="4"/>
  <c r="H178" i="4"/>
  <c r="S177" i="4"/>
  <c r="Z176" i="1"/>
  <c r="AF173" i="1"/>
  <c r="AD174" i="1"/>
  <c r="AB174" i="1"/>
  <c r="W260" i="1"/>
  <c r="AG194" i="1"/>
  <c r="V261" i="1"/>
  <c r="S177" i="1"/>
  <c r="H178" i="1"/>
  <c r="U177" i="1"/>
  <c r="X177" i="1" s="1"/>
  <c r="Y177" i="1" s="1"/>
  <c r="R178" i="1"/>
  <c r="AC174" i="1"/>
  <c r="AE174" i="1" s="1"/>
  <c r="AA175" i="1"/>
  <c r="T179" i="1"/>
  <c r="L180" i="1" a="1"/>
  <c r="L180" i="1" s="1"/>
  <c r="AF174" i="11" l="1"/>
  <c r="AG195" i="11" s="1"/>
  <c r="Z177" i="11"/>
  <c r="V262" i="11"/>
  <c r="S178" i="11"/>
  <c r="H179" i="11"/>
  <c r="T180" i="11"/>
  <c r="L181" i="11" a="1"/>
  <c r="L181" i="11" s="1"/>
  <c r="W261" i="11"/>
  <c r="AA176" i="11"/>
  <c r="AC175" i="11"/>
  <c r="AE175" i="11" s="1"/>
  <c r="AF175" i="11" s="1"/>
  <c r="AD175" i="11"/>
  <c r="AB175" i="11"/>
  <c r="R179" i="11"/>
  <c r="U178" i="11"/>
  <c r="X178" i="11" s="1"/>
  <c r="Y178" i="11" s="1"/>
  <c r="AF174" i="10"/>
  <c r="AG195" i="10" s="1"/>
  <c r="Z177" i="10"/>
  <c r="AD175" i="10"/>
  <c r="AB175" i="10"/>
  <c r="R179" i="10"/>
  <c r="U178" i="10"/>
  <c r="X178" i="10" s="1"/>
  <c r="Y178" i="10" s="1"/>
  <c r="AA176" i="10"/>
  <c r="AC175" i="10"/>
  <c r="AE175" i="10" s="1"/>
  <c r="L180" i="10" a="1"/>
  <c r="L180" i="10" s="1"/>
  <c r="T179" i="10"/>
  <c r="V262" i="10"/>
  <c r="H179" i="10"/>
  <c r="S178" i="10"/>
  <c r="W261" i="10"/>
  <c r="AF174" i="9"/>
  <c r="AG195" i="9" s="1"/>
  <c r="Z177" i="9"/>
  <c r="V262" i="9"/>
  <c r="H179" i="9"/>
  <c r="S178" i="9"/>
  <c r="T179" i="9"/>
  <c r="L180" i="9" a="1"/>
  <c r="L180" i="9" s="1"/>
  <c r="W261" i="9"/>
  <c r="R179" i="9"/>
  <c r="U178" i="9"/>
  <c r="X178" i="9" s="1"/>
  <c r="Y178" i="9" s="1"/>
  <c r="AA176" i="9"/>
  <c r="AC175" i="9"/>
  <c r="AE175" i="9" s="1"/>
  <c r="AB175" i="9"/>
  <c r="AD175" i="9"/>
  <c r="AF174" i="8"/>
  <c r="AG195" i="8" s="1"/>
  <c r="Z177" i="8"/>
  <c r="AD175" i="8"/>
  <c r="AB175" i="8"/>
  <c r="V262" i="8"/>
  <c r="H179" i="8"/>
  <c r="S178" i="8"/>
  <c r="W261" i="8"/>
  <c r="L181" i="8" a="1"/>
  <c r="L181" i="8" s="1"/>
  <c r="T180" i="8"/>
  <c r="AC175" i="8"/>
  <c r="AE175" i="8" s="1"/>
  <c r="AA176" i="8"/>
  <c r="R179" i="8"/>
  <c r="U178" i="8"/>
  <c r="X178" i="8" s="1"/>
  <c r="Y178" i="8" s="1"/>
  <c r="AG195" i="7"/>
  <c r="Z177" i="7"/>
  <c r="AD175" i="7"/>
  <c r="AB175" i="7"/>
  <c r="W261" i="7"/>
  <c r="T179" i="7"/>
  <c r="L180" i="7" a="1"/>
  <c r="L180" i="7" s="1"/>
  <c r="V262" i="7"/>
  <c r="S178" i="7"/>
  <c r="H179" i="7"/>
  <c r="U178" i="7"/>
  <c r="X178" i="7" s="1"/>
  <c r="Y178" i="7" s="1"/>
  <c r="R179" i="7"/>
  <c r="AA176" i="7"/>
  <c r="AC175" i="7"/>
  <c r="AE175" i="7" s="1"/>
  <c r="AG195" i="6"/>
  <c r="Z177" i="6"/>
  <c r="AD175" i="6"/>
  <c r="AB175" i="6"/>
  <c r="V262" i="6"/>
  <c r="H179" i="6"/>
  <c r="S178" i="6"/>
  <c r="T180" i="6"/>
  <c r="L181" i="6" a="1"/>
  <c r="L181" i="6" s="1"/>
  <c r="AC175" i="6"/>
  <c r="AE175" i="6" s="1"/>
  <c r="AA176" i="6"/>
  <c r="W261" i="6"/>
  <c r="R179" i="6"/>
  <c r="U178" i="6"/>
  <c r="X178" i="6" s="1"/>
  <c r="Y178" i="6" s="1"/>
  <c r="AG195" i="5"/>
  <c r="Z177" i="5"/>
  <c r="R179" i="5"/>
  <c r="U178" i="5"/>
  <c r="X178" i="5" s="1"/>
  <c r="Y178" i="5" s="1"/>
  <c r="AD175" i="5"/>
  <c r="AB175" i="5"/>
  <c r="T180" i="5"/>
  <c r="L181" i="5" a="1"/>
  <c r="L181" i="5" s="1"/>
  <c r="AC175" i="5"/>
  <c r="AE175" i="5" s="1"/>
  <c r="AA176" i="5"/>
  <c r="V262" i="5"/>
  <c r="S178" i="5"/>
  <c r="H179" i="5"/>
  <c r="W261" i="5"/>
  <c r="AF174" i="4"/>
  <c r="AG195" i="4" s="1"/>
  <c r="Z177" i="4"/>
  <c r="L181" i="4" a="1"/>
  <c r="L181" i="4" s="1"/>
  <c r="T180" i="4"/>
  <c r="R179" i="4"/>
  <c r="U178" i="4"/>
  <c r="X178" i="4" s="1"/>
  <c r="Y178" i="4" s="1"/>
  <c r="AC175" i="4"/>
  <c r="AE175" i="4" s="1"/>
  <c r="AA176" i="4"/>
  <c r="AB175" i="4"/>
  <c r="AD175" i="4"/>
  <c r="V262" i="4"/>
  <c r="H179" i="4"/>
  <c r="S178" i="4"/>
  <c r="W261" i="4"/>
  <c r="Z177" i="1"/>
  <c r="AD175" i="1"/>
  <c r="AB175" i="1"/>
  <c r="AF174" i="1"/>
  <c r="V262" i="1"/>
  <c r="H179" i="1"/>
  <c r="S178" i="1"/>
  <c r="W261" i="1"/>
  <c r="U178" i="1"/>
  <c r="X178" i="1" s="1"/>
  <c r="Y178" i="1" s="1"/>
  <c r="R179" i="1"/>
  <c r="AG195" i="1"/>
  <c r="AC175" i="1"/>
  <c r="AE175" i="1" s="1"/>
  <c r="AA176" i="1"/>
  <c r="L181" i="1" a="1"/>
  <c r="L181" i="1" s="1"/>
  <c r="T180" i="1"/>
  <c r="AG196" i="11" l="1"/>
  <c r="Z178" i="11"/>
  <c r="R180" i="11"/>
  <c r="U179" i="11"/>
  <c r="X179" i="11" s="1"/>
  <c r="Y179" i="11" s="1"/>
  <c r="L182" i="11" a="1"/>
  <c r="L182" i="11" s="1"/>
  <c r="T181" i="11"/>
  <c r="AB176" i="11"/>
  <c r="AD176" i="11"/>
  <c r="V263" i="11"/>
  <c r="S179" i="11"/>
  <c r="H180" i="11"/>
  <c r="W262" i="11"/>
  <c r="AC176" i="11"/>
  <c r="AE176" i="11" s="1"/>
  <c r="AA177" i="11"/>
  <c r="AF175" i="10"/>
  <c r="AG196" i="10"/>
  <c r="Z178" i="10"/>
  <c r="V263" i="10"/>
  <c r="H180" i="10"/>
  <c r="S179" i="10"/>
  <c r="W262" i="10"/>
  <c r="R180" i="10"/>
  <c r="U179" i="10"/>
  <c r="X179" i="10" s="1"/>
  <c r="Y179" i="10" s="1"/>
  <c r="T180" i="10"/>
  <c r="L181" i="10" a="1"/>
  <c r="L181" i="10" s="1"/>
  <c r="AB176" i="10"/>
  <c r="AD176" i="10"/>
  <c r="AA177" i="10"/>
  <c r="AC176" i="10"/>
  <c r="AE176" i="10" s="1"/>
  <c r="AF176" i="10" s="1"/>
  <c r="AF175" i="9"/>
  <c r="AG196" i="9" s="1"/>
  <c r="Z178" i="9"/>
  <c r="AD176" i="9"/>
  <c r="AB176" i="9"/>
  <c r="R180" i="9"/>
  <c r="U179" i="9"/>
  <c r="X179" i="9" s="1"/>
  <c r="Y179" i="9" s="1"/>
  <c r="V263" i="9"/>
  <c r="S179" i="9"/>
  <c r="H180" i="9"/>
  <c r="W262" i="9"/>
  <c r="AC176" i="9"/>
  <c r="AE176" i="9" s="1"/>
  <c r="AA177" i="9"/>
  <c r="T180" i="9"/>
  <c r="L181" i="9" a="1"/>
  <c r="L181" i="9" s="1"/>
  <c r="AF175" i="8"/>
  <c r="AG196" i="8" s="1"/>
  <c r="Z178" i="8"/>
  <c r="AD176" i="8"/>
  <c r="AB176" i="8"/>
  <c r="W262" i="8"/>
  <c r="T181" i="8"/>
  <c r="L182" i="8" a="1"/>
  <c r="L182" i="8" s="1"/>
  <c r="AA177" i="8"/>
  <c r="AC176" i="8"/>
  <c r="AE176" i="8" s="1"/>
  <c r="AF176" i="8" s="1"/>
  <c r="V263" i="8"/>
  <c r="H180" i="8"/>
  <c r="S179" i="8"/>
  <c r="R180" i="8"/>
  <c r="U179" i="8"/>
  <c r="X179" i="8" s="1"/>
  <c r="Y179" i="8" s="1"/>
  <c r="AF175" i="7"/>
  <c r="AG196" i="7" s="1"/>
  <c r="Z178" i="7"/>
  <c r="AD176" i="7"/>
  <c r="AB176" i="7"/>
  <c r="V263" i="7"/>
  <c r="H180" i="7"/>
  <c r="S179" i="7"/>
  <c r="L181" i="7" a="1"/>
  <c r="L181" i="7" s="1"/>
  <c r="T180" i="7"/>
  <c r="AC176" i="7"/>
  <c r="AE176" i="7" s="1"/>
  <c r="AF176" i="7" s="1"/>
  <c r="AA177" i="7"/>
  <c r="U179" i="7"/>
  <c r="X179" i="7" s="1"/>
  <c r="Y179" i="7" s="1"/>
  <c r="R180" i="7"/>
  <c r="W262" i="7"/>
  <c r="AF175" i="6"/>
  <c r="AG196" i="6" s="1"/>
  <c r="Z178" i="6"/>
  <c r="L182" i="6" a="1"/>
  <c r="L182" i="6" s="1"/>
  <c r="T181" i="6"/>
  <c r="AD176" i="6"/>
  <c r="AB176" i="6"/>
  <c r="V263" i="6"/>
  <c r="H180" i="6"/>
  <c r="S179" i="6"/>
  <c r="AC176" i="6"/>
  <c r="AE176" i="6" s="1"/>
  <c r="AA177" i="6"/>
  <c r="W262" i="6"/>
  <c r="R180" i="6"/>
  <c r="U179" i="6"/>
  <c r="X179" i="6" s="1"/>
  <c r="Y179" i="6" s="1"/>
  <c r="AF175" i="5"/>
  <c r="AG196" i="5" s="1"/>
  <c r="Z178" i="5"/>
  <c r="L182" i="5" a="1"/>
  <c r="L182" i="5" s="1"/>
  <c r="T181" i="5"/>
  <c r="V263" i="5"/>
  <c r="S179" i="5"/>
  <c r="H180" i="5"/>
  <c r="AD176" i="5"/>
  <c r="AB176" i="5"/>
  <c r="U179" i="5"/>
  <c r="X179" i="5" s="1"/>
  <c r="Y179" i="5" s="1"/>
  <c r="R180" i="5"/>
  <c r="W262" i="5"/>
  <c r="AC176" i="5"/>
  <c r="AE176" i="5" s="1"/>
  <c r="AF176" i="5" s="1"/>
  <c r="AA177" i="5"/>
  <c r="AF175" i="4"/>
  <c r="AG196" i="4" s="1"/>
  <c r="Z178" i="4"/>
  <c r="V263" i="4"/>
  <c r="H180" i="4"/>
  <c r="S179" i="4"/>
  <c r="W262" i="4"/>
  <c r="AD176" i="4"/>
  <c r="AB176" i="4"/>
  <c r="R180" i="4"/>
  <c r="U179" i="4"/>
  <c r="X179" i="4" s="1"/>
  <c r="Y179" i="4" s="1"/>
  <c r="AC176" i="4"/>
  <c r="AE176" i="4" s="1"/>
  <c r="AA177" i="4"/>
  <c r="L182" i="4" a="1"/>
  <c r="L182" i="4" s="1"/>
  <c r="T181" i="4"/>
  <c r="Z178" i="1"/>
  <c r="U179" i="1"/>
  <c r="X179" i="1" s="1"/>
  <c r="Y179" i="1" s="1"/>
  <c r="R180" i="1"/>
  <c r="W262" i="1"/>
  <c r="AD176" i="1"/>
  <c r="AB176" i="1"/>
  <c r="AF175" i="1"/>
  <c r="V263" i="1"/>
  <c r="H180" i="1"/>
  <c r="S179" i="1"/>
  <c r="AG196" i="1"/>
  <c r="AC176" i="1"/>
  <c r="AE176" i="1" s="1"/>
  <c r="AA177" i="1"/>
  <c r="L182" i="1" a="1"/>
  <c r="L182" i="1" s="1"/>
  <c r="T181" i="1"/>
  <c r="AF176" i="11" l="1"/>
  <c r="AG197" i="11"/>
  <c r="Z179" i="11"/>
  <c r="L183" i="11" a="1"/>
  <c r="L183" i="11" s="1"/>
  <c r="T182" i="11"/>
  <c r="V264" i="11"/>
  <c r="S180" i="11"/>
  <c r="H181" i="11"/>
  <c r="AD177" i="11"/>
  <c r="AB177" i="11"/>
  <c r="U180" i="11"/>
  <c r="X180" i="11" s="1"/>
  <c r="Y180" i="11" s="1"/>
  <c r="R181" i="11"/>
  <c r="W263" i="11"/>
  <c r="AC177" i="11"/>
  <c r="AE177" i="11" s="1"/>
  <c r="AA178" i="11"/>
  <c r="AG197" i="10"/>
  <c r="Z179" i="10"/>
  <c r="T181" i="10"/>
  <c r="L182" i="10" a="1"/>
  <c r="L182" i="10" s="1"/>
  <c r="R181" i="10"/>
  <c r="U180" i="10"/>
  <c r="X180" i="10" s="1"/>
  <c r="Y180" i="10" s="1"/>
  <c r="V264" i="10"/>
  <c r="S180" i="10"/>
  <c r="H181" i="10"/>
  <c r="W263" i="10"/>
  <c r="AC177" i="10"/>
  <c r="AE177" i="10" s="1"/>
  <c r="AA178" i="10"/>
  <c r="AD177" i="10"/>
  <c r="AB177" i="10"/>
  <c r="AF176" i="9"/>
  <c r="AG197" i="9" s="1"/>
  <c r="Z179" i="9"/>
  <c r="AD177" i="9"/>
  <c r="AB177" i="9"/>
  <c r="U180" i="9"/>
  <c r="X180" i="9" s="1"/>
  <c r="Y180" i="9" s="1"/>
  <c r="R181" i="9"/>
  <c r="V264" i="9"/>
  <c r="S180" i="9"/>
  <c r="H181" i="9"/>
  <c r="W263" i="9"/>
  <c r="AC177" i="9"/>
  <c r="AE177" i="9" s="1"/>
  <c r="AF177" i="9" s="1"/>
  <c r="AA178" i="9"/>
  <c r="L182" i="9" a="1"/>
  <c r="L182" i="9" s="1"/>
  <c r="T181" i="9"/>
  <c r="AG197" i="8"/>
  <c r="Z179" i="8"/>
  <c r="W263" i="8"/>
  <c r="V264" i="8"/>
  <c r="H181" i="8"/>
  <c r="S180" i="8"/>
  <c r="AA178" i="8"/>
  <c r="AC177" i="8"/>
  <c r="AE177" i="8" s="1"/>
  <c r="L183" i="8" a="1"/>
  <c r="L183" i="8" s="1"/>
  <c r="T182" i="8"/>
  <c r="AB177" i="8"/>
  <c r="AD177" i="8"/>
  <c r="U180" i="8"/>
  <c r="X180" i="8" s="1"/>
  <c r="Y180" i="8" s="1"/>
  <c r="R181" i="8"/>
  <c r="AG197" i="7"/>
  <c r="Z179" i="7"/>
  <c r="W263" i="7"/>
  <c r="AD177" i="7"/>
  <c r="AB177" i="7"/>
  <c r="L182" i="7" a="1"/>
  <c r="L182" i="7" s="1"/>
  <c r="T181" i="7"/>
  <c r="AC177" i="7"/>
  <c r="AE177" i="7" s="1"/>
  <c r="AA178" i="7"/>
  <c r="U180" i="7"/>
  <c r="X180" i="7" s="1"/>
  <c r="Y180" i="7" s="1"/>
  <c r="R181" i="7"/>
  <c r="V264" i="7"/>
  <c r="H181" i="7"/>
  <c r="S180" i="7"/>
  <c r="AF176" i="6"/>
  <c r="AG197" i="6"/>
  <c r="Z179" i="6"/>
  <c r="AD177" i="6"/>
  <c r="AB177" i="6"/>
  <c r="V264" i="6"/>
  <c r="S180" i="6"/>
  <c r="H181" i="6"/>
  <c r="W263" i="6"/>
  <c r="T182" i="6"/>
  <c r="L183" i="6" a="1"/>
  <c r="L183" i="6" s="1"/>
  <c r="AA178" i="6"/>
  <c r="AC177" i="6"/>
  <c r="AE177" i="6" s="1"/>
  <c r="AF177" i="6" s="1"/>
  <c r="R181" i="6"/>
  <c r="U180" i="6"/>
  <c r="X180" i="6" s="1"/>
  <c r="Y180" i="6" s="1"/>
  <c r="AG197" i="5"/>
  <c r="Z179" i="5"/>
  <c r="U180" i="5"/>
  <c r="X180" i="5" s="1"/>
  <c r="Y180" i="5" s="1"/>
  <c r="R181" i="5"/>
  <c r="V264" i="5"/>
  <c r="H181" i="5"/>
  <c r="S180" i="5"/>
  <c r="W263" i="5"/>
  <c r="L183" i="5" a="1"/>
  <c r="L183" i="5" s="1"/>
  <c r="T182" i="5"/>
  <c r="AD177" i="5"/>
  <c r="AB177" i="5"/>
  <c r="AC177" i="5"/>
  <c r="AE177" i="5" s="1"/>
  <c r="AA178" i="5"/>
  <c r="AF176" i="4"/>
  <c r="AG197" i="4" s="1"/>
  <c r="Z179" i="4"/>
  <c r="U180" i="4"/>
  <c r="X180" i="4" s="1"/>
  <c r="Y180" i="4" s="1"/>
  <c r="R181" i="4"/>
  <c r="V264" i="4"/>
  <c r="S180" i="4"/>
  <c r="H181" i="4"/>
  <c r="W263" i="4"/>
  <c r="AC177" i="4"/>
  <c r="AE177" i="4" s="1"/>
  <c r="AA178" i="4"/>
  <c r="L183" i="4" a="1"/>
  <c r="L183" i="4" s="1"/>
  <c r="T182" i="4"/>
  <c r="AD177" i="4"/>
  <c r="AB177" i="4"/>
  <c r="Z179" i="1"/>
  <c r="AD177" i="1"/>
  <c r="AB177" i="1"/>
  <c r="V264" i="1"/>
  <c r="H181" i="1"/>
  <c r="S180" i="1"/>
  <c r="AF176" i="1"/>
  <c r="AG197" i="1" s="1"/>
  <c r="W263" i="1"/>
  <c r="U180" i="1"/>
  <c r="X180" i="1" s="1"/>
  <c r="Y180" i="1" s="1"/>
  <c r="R181" i="1"/>
  <c r="AA178" i="1"/>
  <c r="AC177" i="1"/>
  <c r="AE177" i="1" s="1"/>
  <c r="L183" i="1" a="1"/>
  <c r="L183" i="1" s="1"/>
  <c r="T182" i="1"/>
  <c r="AF177" i="11" l="1"/>
  <c r="AG198" i="11" s="1"/>
  <c r="Z180" i="11"/>
  <c r="W264" i="11"/>
  <c r="U181" i="11"/>
  <c r="X181" i="11" s="1"/>
  <c r="Y181" i="11" s="1"/>
  <c r="R182" i="11"/>
  <c r="L184" i="11" a="1"/>
  <c r="L184" i="11" s="1"/>
  <c r="T183" i="11"/>
  <c r="AA179" i="11"/>
  <c r="AC178" i="11"/>
  <c r="AE178" i="11" s="1"/>
  <c r="AF178" i="11" s="1"/>
  <c r="AD178" i="11"/>
  <c r="AB178" i="11"/>
  <c r="V265" i="11"/>
  <c r="H182" i="11"/>
  <c r="S181" i="11"/>
  <c r="AF177" i="10"/>
  <c r="AG198" i="10" s="1"/>
  <c r="Z180" i="10"/>
  <c r="T182" i="10"/>
  <c r="L183" i="10" a="1"/>
  <c r="L183" i="10" s="1"/>
  <c r="AA179" i="10"/>
  <c r="AC178" i="10"/>
  <c r="AE178" i="10" s="1"/>
  <c r="V265" i="10"/>
  <c r="S181" i="10"/>
  <c r="H182" i="10"/>
  <c r="W264" i="10"/>
  <c r="U181" i="10"/>
  <c r="X181" i="10" s="1"/>
  <c r="Y181" i="10" s="1"/>
  <c r="R182" i="10"/>
  <c r="AD178" i="10"/>
  <c r="AB178" i="10"/>
  <c r="AG198" i="9"/>
  <c r="Z180" i="9"/>
  <c r="V265" i="9"/>
  <c r="H182" i="9"/>
  <c r="S181" i="9"/>
  <c r="W264" i="9"/>
  <c r="U181" i="9"/>
  <c r="X181" i="9" s="1"/>
  <c r="Y181" i="9" s="1"/>
  <c r="R182" i="9"/>
  <c r="L183" i="9" a="1"/>
  <c r="L183" i="9" s="1"/>
  <c r="T182" i="9"/>
  <c r="AC178" i="9"/>
  <c r="AE178" i="9" s="1"/>
  <c r="AA179" i="9"/>
  <c r="AD178" i="9"/>
  <c r="AB178" i="9"/>
  <c r="AF177" i="8"/>
  <c r="AG198" i="8" s="1"/>
  <c r="Z180" i="8"/>
  <c r="T183" i="8"/>
  <c r="L184" i="8" a="1"/>
  <c r="L184" i="8" s="1"/>
  <c r="V265" i="8"/>
  <c r="S181" i="8"/>
  <c r="H182" i="8"/>
  <c r="AC178" i="8"/>
  <c r="AE178" i="8" s="1"/>
  <c r="AF178" i="8" s="1"/>
  <c r="AA179" i="8"/>
  <c r="AD178" i="8"/>
  <c r="AB178" i="8"/>
  <c r="W264" i="8"/>
  <c r="R182" i="8"/>
  <c r="U181" i="8"/>
  <c r="X181" i="8" s="1"/>
  <c r="Y181" i="8" s="1"/>
  <c r="AF177" i="7"/>
  <c r="AG198" i="7" s="1"/>
  <c r="Z180" i="7"/>
  <c r="AD178" i="7"/>
  <c r="AB178" i="7"/>
  <c r="U181" i="7"/>
  <c r="X181" i="7" s="1"/>
  <c r="Y181" i="7" s="1"/>
  <c r="R182" i="7"/>
  <c r="L183" i="7" a="1"/>
  <c r="L183" i="7" s="1"/>
  <c r="T182" i="7"/>
  <c r="V265" i="7"/>
  <c r="H182" i="7"/>
  <c r="S181" i="7"/>
  <c r="AC178" i="7"/>
  <c r="AE178" i="7" s="1"/>
  <c r="AF178" i="7" s="1"/>
  <c r="AA179" i="7"/>
  <c r="W264" i="7"/>
  <c r="AG198" i="6"/>
  <c r="Z180" i="6"/>
  <c r="AD178" i="6"/>
  <c r="AB178" i="6"/>
  <c r="T183" i="6"/>
  <c r="L184" i="6" a="1"/>
  <c r="L184" i="6" s="1"/>
  <c r="AC178" i="6"/>
  <c r="AE178" i="6" s="1"/>
  <c r="AA179" i="6"/>
  <c r="V265" i="6"/>
  <c r="S181" i="6"/>
  <c r="H182" i="6"/>
  <c r="W264" i="6"/>
  <c r="R182" i="6"/>
  <c r="U181" i="6"/>
  <c r="X181" i="6" s="1"/>
  <c r="Y181" i="6" s="1"/>
  <c r="AF177" i="5"/>
  <c r="AG198" i="5" s="1"/>
  <c r="Z180" i="5"/>
  <c r="L184" i="5" a="1"/>
  <c r="L184" i="5" s="1"/>
  <c r="T183" i="5"/>
  <c r="V265" i="5"/>
  <c r="H182" i="5"/>
  <c r="S181" i="5"/>
  <c r="AC178" i="5"/>
  <c r="AE178" i="5" s="1"/>
  <c r="AA179" i="5"/>
  <c r="W264" i="5"/>
  <c r="U181" i="5"/>
  <c r="X181" i="5" s="1"/>
  <c r="Y181" i="5" s="1"/>
  <c r="R182" i="5"/>
  <c r="AD178" i="5"/>
  <c r="AB178" i="5"/>
  <c r="AF177" i="4"/>
  <c r="AG198" i="4" s="1"/>
  <c r="Z180" i="4"/>
  <c r="AD178" i="4"/>
  <c r="AB178" i="4"/>
  <c r="R182" i="4"/>
  <c r="U181" i="4"/>
  <c r="X181" i="4" s="1"/>
  <c r="Y181" i="4" s="1"/>
  <c r="L184" i="4" a="1"/>
  <c r="L184" i="4" s="1"/>
  <c r="T183" i="4"/>
  <c r="V265" i="4"/>
  <c r="H182" i="4"/>
  <c r="S181" i="4"/>
  <c r="AA179" i="4"/>
  <c r="AC178" i="4"/>
  <c r="AE178" i="4" s="1"/>
  <c r="W264" i="4"/>
  <c r="Z180" i="1"/>
  <c r="AF177" i="1"/>
  <c r="V265" i="1"/>
  <c r="H182" i="1"/>
  <c r="S181" i="1"/>
  <c r="AD178" i="1"/>
  <c r="AB178" i="1"/>
  <c r="U181" i="1"/>
  <c r="X181" i="1" s="1"/>
  <c r="Y181" i="1" s="1"/>
  <c r="R182" i="1"/>
  <c r="W264" i="1"/>
  <c r="AG198" i="1"/>
  <c r="AC178" i="1"/>
  <c r="AE178" i="1" s="1"/>
  <c r="AA179" i="1"/>
  <c r="L184" i="1" a="1"/>
  <c r="L184" i="1" s="1"/>
  <c r="T183" i="1"/>
  <c r="AG199" i="11" l="1"/>
  <c r="Z181" i="11"/>
  <c r="AD179" i="11"/>
  <c r="AB179" i="11"/>
  <c r="T184" i="11"/>
  <c r="L185" i="11" a="1"/>
  <c r="L185" i="11" s="1"/>
  <c r="V266" i="11"/>
  <c r="H183" i="11"/>
  <c r="S182" i="11"/>
  <c r="R183" i="11"/>
  <c r="U182" i="11"/>
  <c r="X182" i="11" s="1"/>
  <c r="Y182" i="11" s="1"/>
  <c r="W265" i="11"/>
  <c r="AA180" i="11"/>
  <c r="AC179" i="11"/>
  <c r="AE179" i="11" s="1"/>
  <c r="AF178" i="10"/>
  <c r="AG199" i="10" s="1"/>
  <c r="Z181" i="10"/>
  <c r="R183" i="10"/>
  <c r="U182" i="10"/>
  <c r="X182" i="10" s="1"/>
  <c r="Y182" i="10" s="1"/>
  <c r="AD179" i="10"/>
  <c r="AB179" i="10"/>
  <c r="L184" i="10" a="1"/>
  <c r="L184" i="10" s="1"/>
  <c r="T183" i="10"/>
  <c r="V266" i="10"/>
  <c r="H183" i="10"/>
  <c r="S182" i="10"/>
  <c r="AC179" i="10"/>
  <c r="AE179" i="10" s="1"/>
  <c r="AA180" i="10"/>
  <c r="W265" i="10"/>
  <c r="AF178" i="9"/>
  <c r="AG199" i="9" s="1"/>
  <c r="Z181" i="9"/>
  <c r="AD179" i="9"/>
  <c r="AB179" i="9"/>
  <c r="L184" i="9" a="1"/>
  <c r="L184" i="9" s="1"/>
  <c r="T183" i="9"/>
  <c r="V266" i="9"/>
  <c r="H183" i="9"/>
  <c r="S182" i="9"/>
  <c r="W265" i="9"/>
  <c r="R183" i="9"/>
  <c r="U182" i="9"/>
  <c r="X182" i="9" s="1"/>
  <c r="Y182" i="9" s="1"/>
  <c r="AC179" i="9"/>
  <c r="AE179" i="9" s="1"/>
  <c r="AF179" i="9" s="1"/>
  <c r="AA180" i="9"/>
  <c r="AG199" i="8"/>
  <c r="Z181" i="8"/>
  <c r="L185" i="8" a="1"/>
  <c r="L185" i="8" s="1"/>
  <c r="T184" i="8"/>
  <c r="AA180" i="8"/>
  <c r="AC179" i="8"/>
  <c r="AE179" i="8" s="1"/>
  <c r="AD179" i="8"/>
  <c r="AB179" i="8"/>
  <c r="V266" i="8"/>
  <c r="S182" i="8"/>
  <c r="H183" i="8"/>
  <c r="U182" i="8"/>
  <c r="X182" i="8" s="1"/>
  <c r="Y182" i="8" s="1"/>
  <c r="R183" i="8"/>
  <c r="W265" i="8"/>
  <c r="AG199" i="7"/>
  <c r="Z181" i="7"/>
  <c r="V266" i="7"/>
  <c r="H183" i="7"/>
  <c r="S182" i="7"/>
  <c r="AB179" i="7"/>
  <c r="AD179" i="7"/>
  <c r="W265" i="7"/>
  <c r="AC179" i="7"/>
  <c r="AE179" i="7" s="1"/>
  <c r="AA180" i="7"/>
  <c r="L184" i="7" a="1"/>
  <c r="L184" i="7" s="1"/>
  <c r="T183" i="7"/>
  <c r="U182" i="7"/>
  <c r="X182" i="7" s="1"/>
  <c r="Y182" i="7" s="1"/>
  <c r="R183" i="7"/>
  <c r="AF178" i="6"/>
  <c r="AG199" i="6" s="1"/>
  <c r="Z181" i="6"/>
  <c r="W265" i="6"/>
  <c r="T184" i="6"/>
  <c r="L185" i="6" a="1"/>
  <c r="L185" i="6" s="1"/>
  <c r="AC179" i="6"/>
  <c r="AE179" i="6" s="1"/>
  <c r="AA180" i="6"/>
  <c r="V266" i="6"/>
  <c r="S182" i="6"/>
  <c r="H183" i="6"/>
  <c r="AD179" i="6"/>
  <c r="AB179" i="6"/>
  <c r="U182" i="6"/>
  <c r="X182" i="6" s="1"/>
  <c r="Y182" i="6" s="1"/>
  <c r="R183" i="6"/>
  <c r="AF178" i="5"/>
  <c r="AG199" i="5" s="1"/>
  <c r="Z181" i="5"/>
  <c r="AD179" i="5"/>
  <c r="AB179" i="5"/>
  <c r="W265" i="5"/>
  <c r="L185" i="5" a="1"/>
  <c r="L185" i="5" s="1"/>
  <c r="T184" i="5"/>
  <c r="V266" i="5"/>
  <c r="H183" i="5"/>
  <c r="S182" i="5"/>
  <c r="AC179" i="5"/>
  <c r="AE179" i="5" s="1"/>
  <c r="AA180" i="5"/>
  <c r="U182" i="5"/>
  <c r="X182" i="5" s="1"/>
  <c r="Y182" i="5" s="1"/>
  <c r="R183" i="5"/>
  <c r="AF178" i="4"/>
  <c r="AG199" i="4" s="1"/>
  <c r="Z181" i="4"/>
  <c r="L185" i="4" a="1"/>
  <c r="L185" i="4" s="1"/>
  <c r="T184" i="4"/>
  <c r="AD179" i="4"/>
  <c r="AB179" i="4"/>
  <c r="W265" i="4"/>
  <c r="AA180" i="4"/>
  <c r="AC179" i="4"/>
  <c r="AE179" i="4" s="1"/>
  <c r="V266" i="4"/>
  <c r="S182" i="4"/>
  <c r="H183" i="4"/>
  <c r="R183" i="4"/>
  <c r="U182" i="4"/>
  <c r="X182" i="4" s="1"/>
  <c r="Y182" i="4" s="1"/>
  <c r="Z181" i="1"/>
  <c r="AF178" i="1"/>
  <c r="AD179" i="1"/>
  <c r="AB179" i="1"/>
  <c r="V266" i="1"/>
  <c r="S182" i="1"/>
  <c r="H183" i="1"/>
  <c r="U182" i="1"/>
  <c r="X182" i="1" s="1"/>
  <c r="Y182" i="1" s="1"/>
  <c r="R183" i="1"/>
  <c r="AG199" i="1"/>
  <c r="W265" i="1"/>
  <c r="AA180" i="1"/>
  <c r="AC179" i="1"/>
  <c r="AE179" i="1" s="1"/>
  <c r="L185" i="1" a="1"/>
  <c r="L185" i="1" s="1"/>
  <c r="T184" i="1"/>
  <c r="AF179" i="11" l="1"/>
  <c r="AG200" i="11" s="1"/>
  <c r="Z182" i="11"/>
  <c r="AD180" i="11"/>
  <c r="AB180" i="11"/>
  <c r="V267" i="11"/>
  <c r="S183" i="11"/>
  <c r="H184" i="11"/>
  <c r="T185" i="11"/>
  <c r="L186" i="11" a="1"/>
  <c r="L186" i="11" s="1"/>
  <c r="U183" i="11"/>
  <c r="X183" i="11" s="1"/>
  <c r="Y183" i="11" s="1"/>
  <c r="R184" i="11"/>
  <c r="W266" i="11"/>
  <c r="AC180" i="11"/>
  <c r="AE180" i="11" s="1"/>
  <c r="AF180" i="11" s="1"/>
  <c r="AA181" i="11"/>
  <c r="AF179" i="10"/>
  <c r="AG200" i="10" s="1"/>
  <c r="Z182" i="10"/>
  <c r="V267" i="10"/>
  <c r="S183" i="10"/>
  <c r="H184" i="10"/>
  <c r="U183" i="10"/>
  <c r="X183" i="10" s="1"/>
  <c r="Y183" i="10" s="1"/>
  <c r="R184" i="10"/>
  <c r="W266" i="10"/>
  <c r="AC180" i="10"/>
  <c r="AE180" i="10" s="1"/>
  <c r="AF180" i="10" s="1"/>
  <c r="AA181" i="10"/>
  <c r="L185" i="10" a="1"/>
  <c r="L185" i="10" s="1"/>
  <c r="T184" i="10"/>
  <c r="AD180" i="10"/>
  <c r="AB180" i="10"/>
  <c r="AG200" i="9"/>
  <c r="Z182" i="9"/>
  <c r="V267" i="9"/>
  <c r="H184" i="9"/>
  <c r="S183" i="9"/>
  <c r="W266" i="9"/>
  <c r="R184" i="9"/>
  <c r="U183" i="9"/>
  <c r="X183" i="9" s="1"/>
  <c r="Y183" i="9" s="1"/>
  <c r="L185" i="9" a="1"/>
  <c r="L185" i="9" s="1"/>
  <c r="T184" i="9"/>
  <c r="AC180" i="9"/>
  <c r="AE180" i="9" s="1"/>
  <c r="AA181" i="9"/>
  <c r="AD180" i="9"/>
  <c r="AB180" i="9"/>
  <c r="AF179" i="8"/>
  <c r="AG200" i="8" s="1"/>
  <c r="Z182" i="8"/>
  <c r="R184" i="8"/>
  <c r="U183" i="8"/>
  <c r="X183" i="8" s="1"/>
  <c r="Y183" i="8" s="1"/>
  <c r="V267" i="8"/>
  <c r="H184" i="8"/>
  <c r="S183" i="8"/>
  <c r="W266" i="8"/>
  <c r="T185" i="8"/>
  <c r="L186" i="8" a="1"/>
  <c r="L186" i="8" s="1"/>
  <c r="AC180" i="8"/>
  <c r="AE180" i="8" s="1"/>
  <c r="AA181" i="8"/>
  <c r="AB180" i="8"/>
  <c r="AD180" i="8"/>
  <c r="AF179" i="7"/>
  <c r="AG200" i="7"/>
  <c r="Z182" i="7"/>
  <c r="AD180" i="7"/>
  <c r="AB180" i="7"/>
  <c r="L185" i="7" a="1"/>
  <c r="L185" i="7" s="1"/>
  <c r="T184" i="7"/>
  <c r="V267" i="7"/>
  <c r="S183" i="7"/>
  <c r="H184" i="7"/>
  <c r="W266" i="7"/>
  <c r="R184" i="7"/>
  <c r="U183" i="7"/>
  <c r="X183" i="7" s="1"/>
  <c r="Y183" i="7" s="1"/>
  <c r="AA181" i="7"/>
  <c r="AC180" i="7"/>
  <c r="AE180" i="7" s="1"/>
  <c r="AF179" i="6"/>
  <c r="AG200" i="6" s="1"/>
  <c r="Z182" i="6"/>
  <c r="V267" i="6"/>
  <c r="H184" i="6"/>
  <c r="S183" i="6"/>
  <c r="L186" i="6" a="1"/>
  <c r="L186" i="6" s="1"/>
  <c r="T185" i="6"/>
  <c r="W266" i="6"/>
  <c r="AC180" i="6"/>
  <c r="AE180" i="6" s="1"/>
  <c r="AA181" i="6"/>
  <c r="AD180" i="6"/>
  <c r="AB180" i="6"/>
  <c r="U183" i="6"/>
  <c r="X183" i="6" s="1"/>
  <c r="Y183" i="6" s="1"/>
  <c r="R184" i="6"/>
  <c r="AF179" i="5"/>
  <c r="AG200" i="5" s="1"/>
  <c r="Z182" i="5"/>
  <c r="AD180" i="5"/>
  <c r="AB180" i="5"/>
  <c r="W266" i="5"/>
  <c r="V267" i="5"/>
  <c r="H184" i="5"/>
  <c r="S183" i="5"/>
  <c r="U183" i="5"/>
  <c r="X183" i="5" s="1"/>
  <c r="Y183" i="5" s="1"/>
  <c r="R184" i="5"/>
  <c r="AC180" i="5"/>
  <c r="AE180" i="5" s="1"/>
  <c r="AA181" i="5"/>
  <c r="L186" i="5" a="1"/>
  <c r="L186" i="5" s="1"/>
  <c r="T185" i="5"/>
  <c r="AF179" i="4"/>
  <c r="AG200" i="4" s="1"/>
  <c r="Z182" i="4"/>
  <c r="W266" i="4"/>
  <c r="T185" i="4"/>
  <c r="L186" i="4" a="1"/>
  <c r="L186" i="4" s="1"/>
  <c r="AA181" i="4"/>
  <c r="AC180" i="4"/>
  <c r="AE180" i="4" s="1"/>
  <c r="AD180" i="4"/>
  <c r="AB180" i="4"/>
  <c r="R184" i="4"/>
  <c r="U183" i="4"/>
  <c r="X183" i="4" s="1"/>
  <c r="Y183" i="4" s="1"/>
  <c r="V267" i="4"/>
  <c r="H184" i="4"/>
  <c r="S183" i="4"/>
  <c r="Z182" i="1"/>
  <c r="AD180" i="1"/>
  <c r="AB180" i="1"/>
  <c r="R184" i="1"/>
  <c r="U183" i="1"/>
  <c r="X183" i="1" s="1"/>
  <c r="Y183" i="1" s="1"/>
  <c r="V267" i="1"/>
  <c r="H184" i="1"/>
  <c r="S183" i="1"/>
  <c r="W266" i="1"/>
  <c r="AF179" i="1"/>
  <c r="AG200" i="1" s="1"/>
  <c r="AA181" i="1"/>
  <c r="AC180" i="1"/>
  <c r="AE180" i="1" s="1"/>
  <c r="T185" i="1"/>
  <c r="L186" i="1" a="1"/>
  <c r="L186" i="1" s="1"/>
  <c r="AG201" i="11" l="1"/>
  <c r="Z183" i="11"/>
  <c r="V268" i="11"/>
  <c r="H185" i="11"/>
  <c r="S184" i="11"/>
  <c r="W267" i="11"/>
  <c r="T186" i="11"/>
  <c r="L187" i="11" a="1"/>
  <c r="L187" i="11" s="1"/>
  <c r="AD181" i="11"/>
  <c r="AB181" i="11"/>
  <c r="AA182" i="11"/>
  <c r="AC181" i="11"/>
  <c r="AE181" i="11" s="1"/>
  <c r="R185" i="11"/>
  <c r="U184" i="11"/>
  <c r="X184" i="11" s="1"/>
  <c r="Y184" i="11" s="1"/>
  <c r="AG201" i="10"/>
  <c r="Z183" i="10"/>
  <c r="V268" i="10"/>
  <c r="H185" i="10"/>
  <c r="S184" i="10"/>
  <c r="L186" i="10" a="1"/>
  <c r="L186" i="10" s="1"/>
  <c r="T185" i="10"/>
  <c r="AD181" i="10"/>
  <c r="AB181" i="10"/>
  <c r="W267" i="10"/>
  <c r="AC181" i="10"/>
  <c r="AE181" i="10" s="1"/>
  <c r="AA182" i="10"/>
  <c r="U184" i="10"/>
  <c r="X184" i="10" s="1"/>
  <c r="Y184" i="10" s="1"/>
  <c r="R185" i="10"/>
  <c r="AF180" i="9"/>
  <c r="AG201" i="9" s="1"/>
  <c r="Z183" i="9"/>
  <c r="L186" i="9" a="1"/>
  <c r="L186" i="9" s="1"/>
  <c r="T185" i="9"/>
  <c r="V268" i="9"/>
  <c r="H185" i="9"/>
  <c r="S184" i="9"/>
  <c r="W267" i="9"/>
  <c r="U184" i="9"/>
  <c r="X184" i="9" s="1"/>
  <c r="Y184" i="9" s="1"/>
  <c r="R185" i="9"/>
  <c r="AA182" i="9"/>
  <c r="AC181" i="9"/>
  <c r="AE181" i="9" s="1"/>
  <c r="AF181" i="9" s="1"/>
  <c r="AD181" i="9"/>
  <c r="AB181" i="9"/>
  <c r="AF180" i="8"/>
  <c r="AG201" i="8" s="1"/>
  <c r="Z183" i="8"/>
  <c r="AD181" i="8"/>
  <c r="AB181" i="8"/>
  <c r="L187" i="8" a="1"/>
  <c r="L187" i="8" s="1"/>
  <c r="T186" i="8"/>
  <c r="V268" i="8"/>
  <c r="S184" i="8"/>
  <c r="H185" i="8"/>
  <c r="U184" i="8"/>
  <c r="X184" i="8" s="1"/>
  <c r="Y184" i="8" s="1"/>
  <c r="R185" i="8"/>
  <c r="AC181" i="8"/>
  <c r="AE181" i="8" s="1"/>
  <c r="AF181" i="8" s="1"/>
  <c r="AA182" i="8"/>
  <c r="W267" i="8"/>
  <c r="AF180" i="7"/>
  <c r="AG201" i="7" s="1"/>
  <c r="Z183" i="7"/>
  <c r="T185" i="7"/>
  <c r="L186" i="7" a="1"/>
  <c r="L186" i="7" s="1"/>
  <c r="R185" i="7"/>
  <c r="U184" i="7"/>
  <c r="X184" i="7" s="1"/>
  <c r="Y184" i="7" s="1"/>
  <c r="V268" i="7"/>
  <c r="H185" i="7"/>
  <c r="S184" i="7"/>
  <c r="W267" i="7"/>
  <c r="AA182" i="7"/>
  <c r="AC181" i="7"/>
  <c r="AE181" i="7" s="1"/>
  <c r="AF181" i="7" s="1"/>
  <c r="AB181" i="7"/>
  <c r="AD181" i="7"/>
  <c r="AF180" i="6"/>
  <c r="AG201" i="6"/>
  <c r="Z183" i="6"/>
  <c r="L187" i="6" a="1"/>
  <c r="L187" i="6" s="1"/>
  <c r="T186" i="6"/>
  <c r="V268" i="6"/>
  <c r="H185" i="6"/>
  <c r="S184" i="6"/>
  <c r="U184" i="6"/>
  <c r="X184" i="6" s="1"/>
  <c r="Y184" i="6" s="1"/>
  <c r="R185" i="6"/>
  <c r="AC181" i="6"/>
  <c r="AE181" i="6" s="1"/>
  <c r="AA182" i="6"/>
  <c r="AD181" i="6"/>
  <c r="AB181" i="6"/>
  <c r="W267" i="6"/>
  <c r="AF180" i="5"/>
  <c r="AG201" i="5"/>
  <c r="Z183" i="5"/>
  <c r="R185" i="5"/>
  <c r="U184" i="5"/>
  <c r="X184" i="5" s="1"/>
  <c r="Y184" i="5" s="1"/>
  <c r="AA182" i="5"/>
  <c r="AC181" i="5"/>
  <c r="AE181" i="5" s="1"/>
  <c r="V268" i="5"/>
  <c r="H185" i="5"/>
  <c r="S184" i="5"/>
  <c r="AD181" i="5"/>
  <c r="AB181" i="5"/>
  <c r="W267" i="5"/>
  <c r="T186" i="5"/>
  <c r="L187" i="5" a="1"/>
  <c r="L187" i="5" s="1"/>
  <c r="AF180" i="4"/>
  <c r="AG201" i="4" s="1"/>
  <c r="Z183" i="4"/>
  <c r="R185" i="4"/>
  <c r="U184" i="4"/>
  <c r="X184" i="4" s="1"/>
  <c r="Y184" i="4" s="1"/>
  <c r="AB181" i="4"/>
  <c r="AD181" i="4"/>
  <c r="AC181" i="4"/>
  <c r="AE181" i="4" s="1"/>
  <c r="AA182" i="4"/>
  <c r="T186" i="4"/>
  <c r="L187" i="4" a="1"/>
  <c r="L187" i="4" s="1"/>
  <c r="V268" i="4"/>
  <c r="S184" i="4"/>
  <c r="H185" i="4"/>
  <c r="W267" i="4"/>
  <c r="Z183" i="1"/>
  <c r="AB181" i="1"/>
  <c r="AD181" i="1"/>
  <c r="AF180" i="1"/>
  <c r="AG201" i="1" s="1"/>
  <c r="V268" i="1"/>
  <c r="S184" i="1"/>
  <c r="H185" i="1"/>
  <c r="W267" i="1"/>
  <c r="R185" i="1"/>
  <c r="U184" i="1"/>
  <c r="X184" i="1" s="1"/>
  <c r="Y184" i="1" s="1"/>
  <c r="AC181" i="1"/>
  <c r="AE181" i="1" s="1"/>
  <c r="AA182" i="1"/>
  <c r="T186" i="1"/>
  <c r="L187" i="1" a="1"/>
  <c r="L187" i="1" s="1"/>
  <c r="AF181" i="11" l="1"/>
  <c r="AG202" i="11" s="1"/>
  <c r="Z184" i="11"/>
  <c r="AB182" i="11"/>
  <c r="AD182" i="11"/>
  <c r="V269" i="11"/>
  <c r="H186" i="11"/>
  <c r="S185" i="11"/>
  <c r="R186" i="11"/>
  <c r="U185" i="11"/>
  <c r="X185" i="11" s="1"/>
  <c r="Y185" i="11" s="1"/>
  <c r="W268" i="11"/>
  <c r="AA183" i="11"/>
  <c r="AC182" i="11"/>
  <c r="AE182" i="11" s="1"/>
  <c r="T187" i="11"/>
  <c r="L188" i="11" a="1"/>
  <c r="L188" i="11" s="1"/>
  <c r="AF181" i="10"/>
  <c r="AG202" i="10" s="1"/>
  <c r="Z184" i="10"/>
  <c r="V269" i="10"/>
  <c r="H186" i="10"/>
  <c r="S185" i="10"/>
  <c r="W268" i="10"/>
  <c r="L187" i="10" a="1"/>
  <c r="L187" i="10" s="1"/>
  <c r="T186" i="10"/>
  <c r="U185" i="10"/>
  <c r="X185" i="10" s="1"/>
  <c r="Y185" i="10" s="1"/>
  <c r="R186" i="10"/>
  <c r="AC182" i="10"/>
  <c r="AE182" i="10" s="1"/>
  <c r="AA183" i="10"/>
  <c r="AD182" i="10"/>
  <c r="AB182" i="10"/>
  <c r="AG202" i="9"/>
  <c r="Z184" i="9"/>
  <c r="R186" i="9"/>
  <c r="U185" i="9"/>
  <c r="X185" i="9" s="1"/>
  <c r="Y185" i="9" s="1"/>
  <c r="L187" i="9" a="1"/>
  <c r="L187" i="9" s="1"/>
  <c r="T186" i="9"/>
  <c r="V269" i="9"/>
  <c r="H186" i="9"/>
  <c r="S185" i="9"/>
  <c r="W268" i="9"/>
  <c r="AA183" i="9"/>
  <c r="AC182" i="9"/>
  <c r="AE182" i="9" s="1"/>
  <c r="AD182" i="9"/>
  <c r="AB182" i="9"/>
  <c r="AG202" i="8"/>
  <c r="Z184" i="8"/>
  <c r="U185" i="8"/>
  <c r="X185" i="8" s="1"/>
  <c r="Y185" i="8" s="1"/>
  <c r="R186" i="8"/>
  <c r="V269" i="8"/>
  <c r="S185" i="8"/>
  <c r="H186" i="8"/>
  <c r="W268" i="8"/>
  <c r="L188" i="8" a="1"/>
  <c r="L188" i="8" s="1"/>
  <c r="T187" i="8"/>
  <c r="AA183" i="8"/>
  <c r="AC182" i="8"/>
  <c r="AE182" i="8" s="1"/>
  <c r="AD182" i="8"/>
  <c r="AB182" i="8"/>
  <c r="AG202" i="7"/>
  <c r="Z184" i="7"/>
  <c r="AD182" i="7"/>
  <c r="AB182" i="7"/>
  <c r="V269" i="7"/>
  <c r="S185" i="7"/>
  <c r="H186" i="7"/>
  <c r="T186" i="7"/>
  <c r="L187" i="7" a="1"/>
  <c r="L187" i="7" s="1"/>
  <c r="AC182" i="7"/>
  <c r="AE182" i="7" s="1"/>
  <c r="AA183" i="7"/>
  <c r="W268" i="7"/>
  <c r="R186" i="7"/>
  <c r="U185" i="7"/>
  <c r="X185" i="7" s="1"/>
  <c r="Y185" i="7" s="1"/>
  <c r="AF181" i="6"/>
  <c r="AG202" i="6" s="1"/>
  <c r="Z184" i="6"/>
  <c r="L188" i="6" a="1"/>
  <c r="L188" i="6" s="1"/>
  <c r="T187" i="6"/>
  <c r="AD182" i="6"/>
  <c r="AB182" i="6"/>
  <c r="W268" i="6"/>
  <c r="U185" i="6"/>
  <c r="X185" i="6" s="1"/>
  <c r="Y185" i="6" s="1"/>
  <c r="R186" i="6"/>
  <c r="AA183" i="6"/>
  <c r="AC182" i="6"/>
  <c r="AE182" i="6" s="1"/>
  <c r="V269" i="6"/>
  <c r="H186" i="6"/>
  <c r="S185" i="6"/>
  <c r="AF181" i="5"/>
  <c r="AG202" i="5" s="1"/>
  <c r="Z184" i="5"/>
  <c r="V269" i="5"/>
  <c r="H186" i="5"/>
  <c r="S185" i="5"/>
  <c r="W268" i="5"/>
  <c r="AB182" i="5"/>
  <c r="AD182" i="5"/>
  <c r="R186" i="5"/>
  <c r="U185" i="5"/>
  <c r="X185" i="5" s="1"/>
  <c r="Y185" i="5" s="1"/>
  <c r="T187" i="5"/>
  <c r="L188" i="5" a="1"/>
  <c r="L188" i="5" s="1"/>
  <c r="AA183" i="5"/>
  <c r="AC182" i="5"/>
  <c r="AE182" i="5" s="1"/>
  <c r="AF181" i="4"/>
  <c r="AG202" i="4" s="1"/>
  <c r="Z184" i="4"/>
  <c r="W268" i="4"/>
  <c r="T187" i="4"/>
  <c r="L188" i="4" a="1"/>
  <c r="L188" i="4" s="1"/>
  <c r="AD182" i="4"/>
  <c r="AB182" i="4"/>
  <c r="AC182" i="4"/>
  <c r="AE182" i="4" s="1"/>
  <c r="AA183" i="4"/>
  <c r="U185" i="4"/>
  <c r="X185" i="4" s="1"/>
  <c r="Y185" i="4" s="1"/>
  <c r="R186" i="4"/>
  <c r="V269" i="4"/>
  <c r="S185" i="4"/>
  <c r="H186" i="4"/>
  <c r="Z184" i="1"/>
  <c r="AF181" i="1"/>
  <c r="AD182" i="1"/>
  <c r="AB182" i="1"/>
  <c r="V269" i="1"/>
  <c r="S185" i="1"/>
  <c r="H186" i="1"/>
  <c r="W268" i="1"/>
  <c r="U185" i="1"/>
  <c r="X185" i="1" s="1"/>
  <c r="Y185" i="1" s="1"/>
  <c r="R186" i="1"/>
  <c r="AG202" i="1"/>
  <c r="AC182" i="1"/>
  <c r="AE182" i="1" s="1"/>
  <c r="AA183" i="1"/>
  <c r="T187" i="1"/>
  <c r="L188" i="1" a="1"/>
  <c r="L188" i="1" s="1"/>
  <c r="AF182" i="11" l="1"/>
  <c r="AG203" i="11"/>
  <c r="Z185" i="11"/>
  <c r="AD183" i="11"/>
  <c r="AB183" i="11"/>
  <c r="V270" i="11"/>
  <c r="S186" i="11"/>
  <c r="H187" i="11"/>
  <c r="W269" i="11"/>
  <c r="R187" i="11"/>
  <c r="U186" i="11"/>
  <c r="X186" i="11" s="1"/>
  <c r="Y186" i="11" s="1"/>
  <c r="AA184" i="11"/>
  <c r="AC183" i="11"/>
  <c r="AE183" i="11" s="1"/>
  <c r="AF183" i="11" s="1"/>
  <c r="T188" i="11"/>
  <c r="L189" i="11" a="1"/>
  <c r="L189" i="11" s="1"/>
  <c r="AF182" i="10"/>
  <c r="AG203" i="10" s="1"/>
  <c r="Z185" i="10"/>
  <c r="L188" i="10" a="1"/>
  <c r="L188" i="10" s="1"/>
  <c r="T187" i="10"/>
  <c r="R187" i="10"/>
  <c r="U186" i="10"/>
  <c r="X186" i="10" s="1"/>
  <c r="Y186" i="10" s="1"/>
  <c r="V270" i="10"/>
  <c r="H187" i="10"/>
  <c r="S186" i="10"/>
  <c r="AD183" i="10"/>
  <c r="AB183" i="10"/>
  <c r="W269" i="10"/>
  <c r="AA184" i="10"/>
  <c r="AC183" i="10"/>
  <c r="AE183" i="10" s="1"/>
  <c r="AF183" i="10" s="1"/>
  <c r="AF182" i="9"/>
  <c r="AG203" i="9" s="1"/>
  <c r="Z185" i="9"/>
  <c r="AB183" i="9"/>
  <c r="AD183" i="9"/>
  <c r="V270" i="9"/>
  <c r="H187" i="9"/>
  <c r="S186" i="9"/>
  <c r="W269" i="9"/>
  <c r="U186" i="9"/>
  <c r="X186" i="9" s="1"/>
  <c r="Y186" i="9" s="1"/>
  <c r="R187" i="9"/>
  <c r="T187" i="9"/>
  <c r="L188" i="9" a="1"/>
  <c r="L188" i="9" s="1"/>
  <c r="AC183" i="9"/>
  <c r="AE183" i="9" s="1"/>
  <c r="AA184" i="9"/>
  <c r="AF182" i="8"/>
  <c r="AG203" i="8" s="1"/>
  <c r="Z185" i="8"/>
  <c r="AD183" i="8"/>
  <c r="AB183" i="8"/>
  <c r="R187" i="8"/>
  <c r="U186" i="8"/>
  <c r="X186" i="8" s="1"/>
  <c r="Y186" i="8" s="1"/>
  <c r="T188" i="8"/>
  <c r="L189" i="8" a="1"/>
  <c r="L189" i="8" s="1"/>
  <c r="V270" i="8"/>
  <c r="H187" i="8"/>
  <c r="S186" i="8"/>
  <c r="W269" i="8"/>
  <c r="AA184" i="8"/>
  <c r="AC183" i="8"/>
  <c r="AE183" i="8" s="1"/>
  <c r="AF183" i="8" s="1"/>
  <c r="AF182" i="7"/>
  <c r="AG203" i="7" s="1"/>
  <c r="Z185" i="7"/>
  <c r="U186" i="7"/>
  <c r="X186" i="7" s="1"/>
  <c r="Y186" i="7" s="1"/>
  <c r="R187" i="7"/>
  <c r="T187" i="7"/>
  <c r="L188" i="7" a="1"/>
  <c r="L188" i="7" s="1"/>
  <c r="V270" i="7"/>
  <c r="S186" i="7"/>
  <c r="H187" i="7"/>
  <c r="W269" i="7"/>
  <c r="AC183" i="7"/>
  <c r="AE183" i="7" s="1"/>
  <c r="AA184" i="7"/>
  <c r="AD183" i="7"/>
  <c r="AB183" i="7"/>
  <c r="AF182" i="6"/>
  <c r="AG203" i="6"/>
  <c r="Z185" i="6"/>
  <c r="W269" i="6"/>
  <c r="V270" i="6"/>
  <c r="H187" i="6"/>
  <c r="S186" i="6"/>
  <c r="U186" i="6"/>
  <c r="X186" i="6" s="1"/>
  <c r="Y186" i="6" s="1"/>
  <c r="R187" i="6"/>
  <c r="AD183" i="6"/>
  <c r="AB183" i="6"/>
  <c r="AA184" i="6"/>
  <c r="AC183" i="6"/>
  <c r="AE183" i="6" s="1"/>
  <c r="AF183" i="6" s="1"/>
  <c r="L189" i="6" a="1"/>
  <c r="L189" i="6" s="1"/>
  <c r="T188" i="6"/>
  <c r="AF182" i="5"/>
  <c r="AG203" i="5" s="1"/>
  <c r="Z185" i="5"/>
  <c r="R187" i="5"/>
  <c r="U186" i="5"/>
  <c r="X186" i="5" s="1"/>
  <c r="Y186" i="5" s="1"/>
  <c r="AC183" i="5"/>
  <c r="AE183" i="5" s="1"/>
  <c r="AA184" i="5"/>
  <c r="W269" i="5"/>
  <c r="V270" i="5"/>
  <c r="S186" i="5"/>
  <c r="H187" i="5"/>
  <c r="AD183" i="5"/>
  <c r="AB183" i="5"/>
  <c r="T188" i="5"/>
  <c r="L189" i="5" a="1"/>
  <c r="L189" i="5" s="1"/>
  <c r="AF182" i="4"/>
  <c r="AG203" i="4" s="1"/>
  <c r="Z185" i="4"/>
  <c r="U186" i="4"/>
  <c r="X186" i="4" s="1"/>
  <c r="Y186" i="4" s="1"/>
  <c r="R187" i="4"/>
  <c r="AB183" i="4"/>
  <c r="AD183" i="4"/>
  <c r="L189" i="4" a="1"/>
  <c r="L189" i="4" s="1"/>
  <c r="T188" i="4"/>
  <c r="V270" i="4"/>
  <c r="H187" i="4"/>
  <c r="S186" i="4"/>
  <c r="AA184" i="4"/>
  <c r="AC183" i="4"/>
  <c r="AE183" i="4" s="1"/>
  <c r="W269" i="4"/>
  <c r="Z185" i="1"/>
  <c r="AD183" i="1"/>
  <c r="AB183" i="1"/>
  <c r="U186" i="1"/>
  <c r="X186" i="1" s="1"/>
  <c r="Y186" i="1" s="1"/>
  <c r="R187" i="1"/>
  <c r="V270" i="1"/>
  <c r="H187" i="1"/>
  <c r="S186" i="1"/>
  <c r="AF182" i="1"/>
  <c r="AG203" i="1" s="1"/>
  <c r="W269" i="1"/>
  <c r="AC183" i="1"/>
  <c r="AE183" i="1" s="1"/>
  <c r="AA184" i="1"/>
  <c r="L189" i="1" a="1"/>
  <c r="L189" i="1" s="1"/>
  <c r="T188" i="1"/>
  <c r="AG204" i="11" l="1"/>
  <c r="Z186" i="11"/>
  <c r="U187" i="11"/>
  <c r="X187" i="11" s="1"/>
  <c r="Y187" i="11" s="1"/>
  <c r="R188" i="11"/>
  <c r="AD184" i="11"/>
  <c r="AB184" i="11"/>
  <c r="W270" i="11"/>
  <c r="V271" i="11"/>
  <c r="S187" i="11"/>
  <c r="H188" i="11"/>
  <c r="AC184" i="11"/>
  <c r="AE184" i="11" s="1"/>
  <c r="AA185" i="11"/>
  <c r="L190" i="11" a="1"/>
  <c r="L190" i="11" s="1"/>
  <c r="T189" i="11"/>
  <c r="AG204" i="10"/>
  <c r="Z186" i="10"/>
  <c r="R188" i="10"/>
  <c r="U187" i="10"/>
  <c r="X187" i="10" s="1"/>
  <c r="Y187" i="10" s="1"/>
  <c r="T188" i="10"/>
  <c r="L189" i="10" a="1"/>
  <c r="L189" i="10" s="1"/>
  <c r="AC184" i="10"/>
  <c r="AE184" i="10" s="1"/>
  <c r="AA185" i="10"/>
  <c r="V271" i="10"/>
  <c r="H188" i="10"/>
  <c r="S187" i="10"/>
  <c r="W270" i="10"/>
  <c r="AB184" i="10"/>
  <c r="AD184" i="10"/>
  <c r="AF183" i="9"/>
  <c r="AG204" i="9" s="1"/>
  <c r="Z186" i="9"/>
  <c r="R188" i="9"/>
  <c r="U187" i="9"/>
  <c r="X187" i="9" s="1"/>
  <c r="Y187" i="9" s="1"/>
  <c r="AC184" i="9"/>
  <c r="AE184" i="9" s="1"/>
  <c r="AA185" i="9"/>
  <c r="L189" i="9" a="1"/>
  <c r="L189" i="9" s="1"/>
  <c r="T188" i="9"/>
  <c r="V271" i="9"/>
  <c r="S187" i="9"/>
  <c r="H188" i="9"/>
  <c r="AD184" i="9"/>
  <c r="AB184" i="9"/>
  <c r="W270" i="9"/>
  <c r="AG204" i="8"/>
  <c r="Z186" i="8"/>
  <c r="R188" i="8"/>
  <c r="U187" i="8"/>
  <c r="X187" i="8" s="1"/>
  <c r="Y187" i="8" s="1"/>
  <c r="V271" i="8"/>
  <c r="H188" i="8"/>
  <c r="S187" i="8"/>
  <c r="W270" i="8"/>
  <c r="T189" i="8"/>
  <c r="L190" i="8" a="1"/>
  <c r="L190" i="8" s="1"/>
  <c r="AA185" i="8"/>
  <c r="AC184" i="8"/>
  <c r="AE184" i="8" s="1"/>
  <c r="AB184" i="8"/>
  <c r="AD184" i="8"/>
  <c r="AF183" i="7"/>
  <c r="AG204" i="7" s="1"/>
  <c r="Z186" i="7"/>
  <c r="L189" i="7" a="1"/>
  <c r="L189" i="7" s="1"/>
  <c r="T188" i="7"/>
  <c r="U187" i="7"/>
  <c r="X187" i="7" s="1"/>
  <c r="Y187" i="7" s="1"/>
  <c r="R188" i="7"/>
  <c r="AD184" i="7"/>
  <c r="AB184" i="7"/>
  <c r="V271" i="7"/>
  <c r="H188" i="7"/>
  <c r="S187" i="7"/>
  <c r="W270" i="7"/>
  <c r="AC184" i="7"/>
  <c r="AE184" i="7" s="1"/>
  <c r="AA185" i="7"/>
  <c r="AG204" i="6"/>
  <c r="Z186" i="6"/>
  <c r="AD184" i="6"/>
  <c r="AB184" i="6"/>
  <c r="T189" i="6"/>
  <c r="L190" i="6" a="1"/>
  <c r="L190" i="6" s="1"/>
  <c r="V271" i="6"/>
  <c r="H188" i="6"/>
  <c r="S187" i="6"/>
  <c r="AA185" i="6"/>
  <c r="AC184" i="6"/>
  <c r="AE184" i="6" s="1"/>
  <c r="U187" i="6"/>
  <c r="X187" i="6" s="1"/>
  <c r="Y187" i="6" s="1"/>
  <c r="R188" i="6"/>
  <c r="W270" i="6"/>
  <c r="AF183" i="5"/>
  <c r="AG204" i="5" s="1"/>
  <c r="Z186" i="5"/>
  <c r="W270" i="5"/>
  <c r="U187" i="5"/>
  <c r="X187" i="5" s="1"/>
  <c r="Y187" i="5" s="1"/>
  <c r="R188" i="5"/>
  <c r="V271" i="5"/>
  <c r="S187" i="5"/>
  <c r="H188" i="5"/>
  <c r="AD184" i="5"/>
  <c r="AB184" i="5"/>
  <c r="AC184" i="5"/>
  <c r="AE184" i="5" s="1"/>
  <c r="AF184" i="5" s="1"/>
  <c r="AA185" i="5"/>
  <c r="L190" i="5" a="1"/>
  <c r="L190" i="5" s="1"/>
  <c r="T189" i="5"/>
  <c r="AF183" i="4"/>
  <c r="AG204" i="4" s="1"/>
  <c r="Z186" i="4"/>
  <c r="AD184" i="4"/>
  <c r="AB184" i="4"/>
  <c r="T189" i="4"/>
  <c r="L190" i="4" a="1"/>
  <c r="L190" i="4" s="1"/>
  <c r="V271" i="4"/>
  <c r="H188" i="4"/>
  <c r="S187" i="4"/>
  <c r="W270" i="4"/>
  <c r="U187" i="4"/>
  <c r="X187" i="4" s="1"/>
  <c r="Y187" i="4" s="1"/>
  <c r="R188" i="4"/>
  <c r="AC184" i="4"/>
  <c r="AE184" i="4" s="1"/>
  <c r="AA185" i="4"/>
  <c r="Z186" i="1"/>
  <c r="AF183" i="1"/>
  <c r="W270" i="1"/>
  <c r="AD184" i="1"/>
  <c r="AB184" i="1"/>
  <c r="U187" i="1"/>
  <c r="X187" i="1" s="1"/>
  <c r="Y187" i="1" s="1"/>
  <c r="R188" i="1"/>
  <c r="V271" i="1"/>
  <c r="H188" i="1"/>
  <c r="S187" i="1"/>
  <c r="AG204" i="1"/>
  <c r="AC184" i="1"/>
  <c r="AE184" i="1" s="1"/>
  <c r="AA185" i="1"/>
  <c r="L190" i="1" a="1"/>
  <c r="L190" i="1" s="1"/>
  <c r="T189" i="1"/>
  <c r="AF184" i="11" l="1"/>
  <c r="AG205" i="11" s="1"/>
  <c r="Z187" i="11"/>
  <c r="V272" i="11"/>
  <c r="H189" i="11"/>
  <c r="S188" i="11"/>
  <c r="W271" i="11"/>
  <c r="U188" i="11"/>
  <c r="X188" i="11" s="1"/>
  <c r="Y188" i="11" s="1"/>
  <c r="R189" i="11"/>
  <c r="L191" i="11" a="1"/>
  <c r="L191" i="11" s="1"/>
  <c r="T190" i="11"/>
  <c r="AC185" i="11"/>
  <c r="AE185" i="11" s="1"/>
  <c r="AA186" i="11"/>
  <c r="AD185" i="11"/>
  <c r="AB185" i="11"/>
  <c r="AF184" i="10"/>
  <c r="AG205" i="10" s="1"/>
  <c r="Z187" i="10"/>
  <c r="AD185" i="10"/>
  <c r="AB185" i="10"/>
  <c r="V272" i="10"/>
  <c r="S188" i="10"/>
  <c r="H189" i="10"/>
  <c r="R189" i="10"/>
  <c r="U188" i="10"/>
  <c r="X188" i="10" s="1"/>
  <c r="Y188" i="10" s="1"/>
  <c r="T189" i="10"/>
  <c r="L190" i="10" a="1"/>
  <c r="L190" i="10" s="1"/>
  <c r="AC185" i="10"/>
  <c r="AE185" i="10" s="1"/>
  <c r="AF185" i="10" s="1"/>
  <c r="AA186" i="10"/>
  <c r="W271" i="10"/>
  <c r="AF184" i="9"/>
  <c r="AG205" i="9" s="1"/>
  <c r="Z187" i="9"/>
  <c r="T189" i="9"/>
  <c r="L190" i="9" a="1"/>
  <c r="L190" i="9" s="1"/>
  <c r="U188" i="9"/>
  <c r="X188" i="9" s="1"/>
  <c r="Y188" i="9" s="1"/>
  <c r="R189" i="9"/>
  <c r="W271" i="9"/>
  <c r="AA186" i="9"/>
  <c r="AC185" i="9"/>
  <c r="AE185" i="9" s="1"/>
  <c r="AF185" i="9" s="1"/>
  <c r="V272" i="9"/>
  <c r="S188" i="9"/>
  <c r="H189" i="9"/>
  <c r="AB185" i="9"/>
  <c r="AD185" i="9"/>
  <c r="AF184" i="8"/>
  <c r="AG205" i="8" s="1"/>
  <c r="Z187" i="8"/>
  <c r="AB185" i="8"/>
  <c r="AD185" i="8"/>
  <c r="V272" i="8"/>
  <c r="S188" i="8"/>
  <c r="H189" i="8"/>
  <c r="AA186" i="8"/>
  <c r="AC185" i="8"/>
  <c r="AE185" i="8" s="1"/>
  <c r="AF185" i="8" s="1"/>
  <c r="T190" i="8"/>
  <c r="L191" i="8" a="1"/>
  <c r="L191" i="8" s="1"/>
  <c r="W271" i="8"/>
  <c r="R189" i="8"/>
  <c r="U188" i="8"/>
  <c r="X188" i="8" s="1"/>
  <c r="Y188" i="8" s="1"/>
  <c r="AF184" i="7"/>
  <c r="AG205" i="7" s="1"/>
  <c r="Z187" i="7"/>
  <c r="W271" i="7"/>
  <c r="U188" i="7"/>
  <c r="X188" i="7" s="1"/>
  <c r="Y188" i="7" s="1"/>
  <c r="R189" i="7"/>
  <c r="L190" i="7" a="1"/>
  <c r="L190" i="7" s="1"/>
  <c r="T189" i="7"/>
  <c r="AD185" i="7"/>
  <c r="AB185" i="7"/>
  <c r="AC185" i="7"/>
  <c r="AE185" i="7" s="1"/>
  <c r="AA186" i="7"/>
  <c r="V272" i="7"/>
  <c r="H189" i="7"/>
  <c r="S188" i="7"/>
  <c r="AF184" i="6"/>
  <c r="AG205" i="6" s="1"/>
  <c r="Z187" i="6"/>
  <c r="W271" i="6"/>
  <c r="AD185" i="6"/>
  <c r="AB185" i="6"/>
  <c r="T190" i="6"/>
  <c r="L191" i="6" a="1"/>
  <c r="L191" i="6" s="1"/>
  <c r="AA186" i="6"/>
  <c r="AC185" i="6"/>
  <c r="AE185" i="6" s="1"/>
  <c r="V272" i="6"/>
  <c r="H189" i="6"/>
  <c r="S188" i="6"/>
  <c r="R189" i="6"/>
  <c r="U188" i="6"/>
  <c r="X188" i="6" s="1"/>
  <c r="Y188" i="6" s="1"/>
  <c r="AG205" i="5"/>
  <c r="Z187" i="5"/>
  <c r="U188" i="5"/>
  <c r="X188" i="5" s="1"/>
  <c r="Y188" i="5" s="1"/>
  <c r="R189" i="5"/>
  <c r="W271" i="5"/>
  <c r="V272" i="5"/>
  <c r="H189" i="5"/>
  <c r="S188" i="5"/>
  <c r="AD185" i="5"/>
  <c r="AB185" i="5"/>
  <c r="AC185" i="5"/>
  <c r="AE185" i="5" s="1"/>
  <c r="AA186" i="5"/>
  <c r="L191" i="5" a="1"/>
  <c r="L191" i="5" s="1"/>
  <c r="T190" i="5"/>
  <c r="AF184" i="4"/>
  <c r="AG205" i="4" s="1"/>
  <c r="Z187" i="4"/>
  <c r="V272" i="4"/>
  <c r="H189" i="4"/>
  <c r="S188" i="4"/>
  <c r="W271" i="4"/>
  <c r="AD185" i="4"/>
  <c r="AB185" i="4"/>
  <c r="AC185" i="4"/>
  <c r="AE185" i="4" s="1"/>
  <c r="AA186" i="4"/>
  <c r="L191" i="4" a="1"/>
  <c r="L191" i="4" s="1"/>
  <c r="T190" i="4"/>
  <c r="U188" i="4"/>
  <c r="X188" i="4" s="1"/>
  <c r="Y188" i="4" s="1"/>
  <c r="R189" i="4"/>
  <c r="Z187" i="1"/>
  <c r="U188" i="1"/>
  <c r="X188" i="1" s="1"/>
  <c r="Y188" i="1" s="1"/>
  <c r="R189" i="1"/>
  <c r="AF184" i="1"/>
  <c r="V272" i="1"/>
  <c r="H189" i="1"/>
  <c r="S188" i="1"/>
  <c r="W271" i="1"/>
  <c r="AG205" i="1"/>
  <c r="AD185" i="1"/>
  <c r="AB185" i="1"/>
  <c r="AC185" i="1"/>
  <c r="AE185" i="1" s="1"/>
  <c r="AA186" i="1"/>
  <c r="L191" i="1" a="1"/>
  <c r="L191" i="1" s="1"/>
  <c r="T190" i="1"/>
  <c r="AF185" i="11" l="1"/>
  <c r="AG206" i="11" s="1"/>
  <c r="Z188" i="11"/>
  <c r="AB186" i="11"/>
  <c r="AD186" i="11"/>
  <c r="U189" i="11"/>
  <c r="X189" i="11" s="1"/>
  <c r="Y189" i="11" s="1"/>
  <c r="R190" i="11"/>
  <c r="V273" i="11"/>
  <c r="H190" i="11"/>
  <c r="S189" i="11"/>
  <c r="L192" i="11" a="1"/>
  <c r="L192" i="11" s="1"/>
  <c r="T191" i="11"/>
  <c r="W272" i="11"/>
  <c r="AA187" i="11"/>
  <c r="AC186" i="11"/>
  <c r="AE186" i="11" s="1"/>
  <c r="AG206" i="10"/>
  <c r="Z188" i="10"/>
  <c r="W272" i="10"/>
  <c r="AD186" i="10"/>
  <c r="AB186" i="10"/>
  <c r="U189" i="10"/>
  <c r="X189" i="10" s="1"/>
  <c r="Y189" i="10" s="1"/>
  <c r="R190" i="10"/>
  <c r="AA187" i="10"/>
  <c r="AC186" i="10"/>
  <c r="AE186" i="10" s="1"/>
  <c r="T190" i="10"/>
  <c r="L191" i="10" a="1"/>
  <c r="L191" i="10" s="1"/>
  <c r="V273" i="10"/>
  <c r="S189" i="10"/>
  <c r="H190" i="10"/>
  <c r="AG206" i="9"/>
  <c r="Z188" i="9"/>
  <c r="W272" i="9"/>
  <c r="AD186" i="9"/>
  <c r="AB186" i="9"/>
  <c r="U189" i="9"/>
  <c r="X189" i="9" s="1"/>
  <c r="Y189" i="9" s="1"/>
  <c r="R190" i="9"/>
  <c r="L191" i="9" a="1"/>
  <c r="L191" i="9" s="1"/>
  <c r="T190" i="9"/>
  <c r="AA187" i="9"/>
  <c r="AC186" i="9"/>
  <c r="AE186" i="9" s="1"/>
  <c r="V273" i="9"/>
  <c r="H190" i="9"/>
  <c r="S189" i="9"/>
  <c r="AG206" i="8"/>
  <c r="Z188" i="8"/>
  <c r="T191" i="8"/>
  <c r="L192" i="8" a="1"/>
  <c r="L192" i="8" s="1"/>
  <c r="AD186" i="8"/>
  <c r="AB186" i="8"/>
  <c r="AC186" i="8"/>
  <c r="AE186" i="8" s="1"/>
  <c r="AA187" i="8"/>
  <c r="S189" i="8"/>
  <c r="V273" i="8"/>
  <c r="H190" i="8"/>
  <c r="W272" i="8"/>
  <c r="R190" i="8"/>
  <c r="U189" i="8"/>
  <c r="X189" i="8" s="1"/>
  <c r="Y189" i="8" s="1"/>
  <c r="AF185" i="7"/>
  <c r="AG206" i="7" s="1"/>
  <c r="Z188" i="7"/>
  <c r="W272" i="7"/>
  <c r="AD186" i="7"/>
  <c r="AB186" i="7"/>
  <c r="U189" i="7"/>
  <c r="X189" i="7" s="1"/>
  <c r="Y189" i="7" s="1"/>
  <c r="R190" i="7"/>
  <c r="AA187" i="7"/>
  <c r="AC186" i="7"/>
  <c r="AE186" i="7" s="1"/>
  <c r="AF186" i="7" s="1"/>
  <c r="L191" i="7" a="1"/>
  <c r="L191" i="7" s="1"/>
  <c r="T190" i="7"/>
  <c r="V273" i="7"/>
  <c r="H190" i="7"/>
  <c r="S189" i="7"/>
  <c r="AF185" i="6"/>
  <c r="AG206" i="6" s="1"/>
  <c r="Z188" i="6"/>
  <c r="V273" i="6"/>
  <c r="S189" i="6"/>
  <c r="H190" i="6"/>
  <c r="AB186" i="6"/>
  <c r="AD186" i="6"/>
  <c r="T191" i="6"/>
  <c r="L192" i="6" a="1"/>
  <c r="L192" i="6" s="1"/>
  <c r="W272" i="6"/>
  <c r="AC186" i="6"/>
  <c r="AE186" i="6" s="1"/>
  <c r="AA187" i="6"/>
  <c r="R190" i="6"/>
  <c r="U189" i="6"/>
  <c r="X189" i="6" s="1"/>
  <c r="Y189" i="6" s="1"/>
  <c r="AF185" i="5"/>
  <c r="AG206" i="5" s="1"/>
  <c r="Z188" i="5"/>
  <c r="W272" i="5"/>
  <c r="L192" i="5" a="1"/>
  <c r="L192" i="5" s="1"/>
  <c r="T191" i="5"/>
  <c r="AC186" i="5"/>
  <c r="AE186" i="5" s="1"/>
  <c r="AF186" i="5" s="1"/>
  <c r="AA187" i="5"/>
  <c r="V273" i="5"/>
  <c r="H190" i="5"/>
  <c r="S189" i="5"/>
  <c r="U189" i="5"/>
  <c r="X189" i="5" s="1"/>
  <c r="Y189" i="5" s="1"/>
  <c r="R190" i="5"/>
  <c r="AD186" i="5"/>
  <c r="AB186" i="5"/>
  <c r="AF185" i="4"/>
  <c r="AG206" i="4"/>
  <c r="Z188" i="4"/>
  <c r="L192" i="4" a="1"/>
  <c r="L192" i="4" s="1"/>
  <c r="T191" i="4"/>
  <c r="U189" i="4"/>
  <c r="X189" i="4" s="1"/>
  <c r="Y189" i="4" s="1"/>
  <c r="R190" i="4"/>
  <c r="V273" i="4"/>
  <c r="H190" i="4"/>
  <c r="S189" i="4"/>
  <c r="W272" i="4"/>
  <c r="AC186" i="4"/>
  <c r="AE186" i="4" s="1"/>
  <c r="AA187" i="4"/>
  <c r="AD186" i="4"/>
  <c r="AB186" i="4"/>
  <c r="Z188" i="1"/>
  <c r="V273" i="1"/>
  <c r="H190" i="1"/>
  <c r="S189" i="1"/>
  <c r="W272" i="1"/>
  <c r="U189" i="1"/>
  <c r="X189" i="1" s="1"/>
  <c r="Y189" i="1" s="1"/>
  <c r="R190" i="1"/>
  <c r="AD186" i="1"/>
  <c r="AB186" i="1"/>
  <c r="AF185" i="1"/>
  <c r="AG206" i="1" s="1"/>
  <c r="AC186" i="1"/>
  <c r="AE186" i="1" s="1"/>
  <c r="AA187" i="1"/>
  <c r="L192" i="1" a="1"/>
  <c r="L192" i="1" s="1"/>
  <c r="T191" i="1"/>
  <c r="AF186" i="11" l="1"/>
  <c r="AG207" i="11" s="1"/>
  <c r="Z189" i="11"/>
  <c r="AD187" i="11"/>
  <c r="AB187" i="11"/>
  <c r="W273" i="11"/>
  <c r="U190" i="11"/>
  <c r="X190" i="11" s="1"/>
  <c r="Y190" i="11" s="1"/>
  <c r="R191" i="11"/>
  <c r="L193" i="11" a="1"/>
  <c r="L193" i="11" s="1"/>
  <c r="T192" i="11"/>
  <c r="V274" i="11"/>
  <c r="H191" i="11"/>
  <c r="S190" i="11"/>
  <c r="AA188" i="11"/>
  <c r="AC187" i="11"/>
  <c r="AE187" i="11" s="1"/>
  <c r="AF187" i="11" s="1"/>
  <c r="AF186" i="10"/>
  <c r="AG207" i="10" s="1"/>
  <c r="Z189" i="10"/>
  <c r="AD187" i="10"/>
  <c r="AB187" i="10"/>
  <c r="W273" i="10"/>
  <c r="L192" i="10" a="1"/>
  <c r="L192" i="10" s="1"/>
  <c r="T191" i="10"/>
  <c r="R191" i="10"/>
  <c r="U190" i="10"/>
  <c r="X190" i="10" s="1"/>
  <c r="Y190" i="10" s="1"/>
  <c r="V274" i="10"/>
  <c r="H191" i="10"/>
  <c r="S190" i="10"/>
  <c r="AC187" i="10"/>
  <c r="AE187" i="10" s="1"/>
  <c r="AA188" i="10"/>
  <c r="AF186" i="9"/>
  <c r="AG207" i="9" s="1"/>
  <c r="Z189" i="9"/>
  <c r="AC187" i="9"/>
  <c r="AE187" i="9" s="1"/>
  <c r="AA188" i="9"/>
  <c r="T191" i="9"/>
  <c r="L192" i="9" a="1"/>
  <c r="L192" i="9" s="1"/>
  <c r="V274" i="9"/>
  <c r="S190" i="9"/>
  <c r="H191" i="9"/>
  <c r="AD187" i="9"/>
  <c r="AB187" i="9"/>
  <c r="U190" i="9"/>
  <c r="X190" i="9" s="1"/>
  <c r="Y190" i="9" s="1"/>
  <c r="R191" i="9"/>
  <c r="W273" i="9"/>
  <c r="AF186" i="8"/>
  <c r="AG207" i="8" s="1"/>
  <c r="Z189" i="8"/>
  <c r="V274" i="8"/>
  <c r="S190" i="8"/>
  <c r="H191" i="8"/>
  <c r="AD187" i="8"/>
  <c r="AB187" i="8"/>
  <c r="W273" i="8"/>
  <c r="U190" i="8"/>
  <c r="X190" i="8" s="1"/>
  <c r="Y190" i="8" s="1"/>
  <c r="R191" i="8"/>
  <c r="AA188" i="8"/>
  <c r="AC187" i="8"/>
  <c r="AE187" i="8" s="1"/>
  <c r="AF187" i="8" s="1"/>
  <c r="L193" i="8" a="1"/>
  <c r="L193" i="8" s="1"/>
  <c r="T192" i="8"/>
  <c r="AG207" i="7"/>
  <c r="Z189" i="7"/>
  <c r="W273" i="7"/>
  <c r="U190" i="7"/>
  <c r="X190" i="7" s="1"/>
  <c r="Y190" i="7" s="1"/>
  <c r="R191" i="7"/>
  <c r="L192" i="7" a="1"/>
  <c r="L192" i="7" s="1"/>
  <c r="T191" i="7"/>
  <c r="AC187" i="7"/>
  <c r="AE187" i="7" s="1"/>
  <c r="AA188" i="7"/>
  <c r="AB187" i="7"/>
  <c r="AD187" i="7"/>
  <c r="V274" i="7"/>
  <c r="H191" i="7"/>
  <c r="S190" i="7"/>
  <c r="AF186" i="6"/>
  <c r="AG207" i="6" s="1"/>
  <c r="Z189" i="6"/>
  <c r="T192" i="6"/>
  <c r="L193" i="6" a="1"/>
  <c r="L193" i="6" s="1"/>
  <c r="AD187" i="6"/>
  <c r="AB187" i="6"/>
  <c r="V274" i="6"/>
  <c r="S190" i="6"/>
  <c r="H191" i="6"/>
  <c r="W273" i="6"/>
  <c r="AC187" i="6"/>
  <c r="AE187" i="6" s="1"/>
  <c r="AF187" i="6" s="1"/>
  <c r="AA188" i="6"/>
  <c r="U190" i="6"/>
  <c r="X190" i="6" s="1"/>
  <c r="Y190" i="6" s="1"/>
  <c r="R191" i="6"/>
  <c r="AG207" i="5"/>
  <c r="Z189" i="5"/>
  <c r="V274" i="5"/>
  <c r="H191" i="5"/>
  <c r="S190" i="5"/>
  <c r="W273" i="5"/>
  <c r="AD187" i="5"/>
  <c r="AB187" i="5"/>
  <c r="L193" i="5" a="1"/>
  <c r="L193" i="5" s="1"/>
  <c r="T192" i="5"/>
  <c r="AC187" i="5"/>
  <c r="AE187" i="5" s="1"/>
  <c r="AA188" i="5"/>
  <c r="U190" i="5"/>
  <c r="X190" i="5" s="1"/>
  <c r="Y190" i="5" s="1"/>
  <c r="R191" i="5"/>
  <c r="AF186" i="4"/>
  <c r="AG207" i="4" s="1"/>
  <c r="Z189" i="4"/>
  <c r="V274" i="4"/>
  <c r="H191" i="4"/>
  <c r="S190" i="4"/>
  <c r="AD187" i="4"/>
  <c r="AB187" i="4"/>
  <c r="W273" i="4"/>
  <c r="R191" i="4"/>
  <c r="U190" i="4"/>
  <c r="X190" i="4" s="1"/>
  <c r="Y190" i="4" s="1"/>
  <c r="AA188" i="4"/>
  <c r="AC187" i="4"/>
  <c r="AE187" i="4" s="1"/>
  <c r="L193" i="4" a="1"/>
  <c r="L193" i="4" s="1"/>
  <c r="T192" i="4"/>
  <c r="Z189" i="1"/>
  <c r="AD187" i="1"/>
  <c r="AB187" i="1"/>
  <c r="AF186" i="1"/>
  <c r="AG207" i="1" s="1"/>
  <c r="W273" i="1"/>
  <c r="U190" i="1"/>
  <c r="X190" i="1" s="1"/>
  <c r="Y190" i="1" s="1"/>
  <c r="R191" i="1"/>
  <c r="V274" i="1"/>
  <c r="H191" i="1"/>
  <c r="S190" i="1"/>
  <c r="AA188" i="1"/>
  <c r="AC187" i="1"/>
  <c r="AE187" i="1" s="1"/>
  <c r="L193" i="1" a="1"/>
  <c r="L193" i="1" s="1"/>
  <c r="T192" i="1"/>
  <c r="AG208" i="11" l="1"/>
  <c r="Z190" i="11"/>
  <c r="U191" i="11"/>
  <c r="X191" i="11" s="1"/>
  <c r="Y191" i="11" s="1"/>
  <c r="R192" i="11"/>
  <c r="AD188" i="11"/>
  <c r="AB188" i="11"/>
  <c r="V275" i="11"/>
  <c r="H192" i="11"/>
  <c r="S191" i="11"/>
  <c r="W274" i="11"/>
  <c r="AC188" i="11"/>
  <c r="AE188" i="11" s="1"/>
  <c r="AA189" i="11"/>
  <c r="L194" i="11" a="1"/>
  <c r="L194" i="11" s="1"/>
  <c r="T193" i="11"/>
  <c r="AF187" i="10"/>
  <c r="AG208" i="10" s="1"/>
  <c r="Z190" i="10"/>
  <c r="W274" i="10"/>
  <c r="V275" i="10"/>
  <c r="S191" i="10"/>
  <c r="H192" i="10"/>
  <c r="AC188" i="10"/>
  <c r="AE188" i="10" s="1"/>
  <c r="AA189" i="10"/>
  <c r="U191" i="10"/>
  <c r="X191" i="10" s="1"/>
  <c r="Y191" i="10" s="1"/>
  <c r="R192" i="10"/>
  <c r="L193" i="10" a="1"/>
  <c r="L193" i="10" s="1"/>
  <c r="T192" i="10"/>
  <c r="AD188" i="10"/>
  <c r="AB188" i="10"/>
  <c r="AF187" i="9"/>
  <c r="AG208" i="9" s="1"/>
  <c r="Z190" i="9"/>
  <c r="U191" i="9"/>
  <c r="X191" i="9" s="1"/>
  <c r="Y191" i="9" s="1"/>
  <c r="R192" i="9"/>
  <c r="V275" i="9"/>
  <c r="H192" i="9"/>
  <c r="S191" i="9"/>
  <c r="AB188" i="9"/>
  <c r="AD188" i="9"/>
  <c r="W274" i="9"/>
  <c r="L193" i="9" a="1"/>
  <c r="L193" i="9" s="1"/>
  <c r="T192" i="9"/>
  <c r="AC188" i="9"/>
  <c r="AE188" i="9" s="1"/>
  <c r="AF188" i="9" s="1"/>
  <c r="AA189" i="9"/>
  <c r="AG208" i="8"/>
  <c r="Z190" i="8"/>
  <c r="L194" i="8" a="1"/>
  <c r="L194" i="8" s="1"/>
  <c r="T193" i="8"/>
  <c r="W274" i="8"/>
  <c r="U191" i="8"/>
  <c r="X191" i="8" s="1"/>
  <c r="Y191" i="8" s="1"/>
  <c r="R192" i="8"/>
  <c r="AA189" i="8"/>
  <c r="AC188" i="8"/>
  <c r="AE188" i="8" s="1"/>
  <c r="AD188" i="8"/>
  <c r="AB188" i="8"/>
  <c r="V275" i="8"/>
  <c r="H192" i="8"/>
  <c r="S191" i="8"/>
  <c r="AF187" i="7"/>
  <c r="AG208" i="7" s="1"/>
  <c r="Z190" i="7"/>
  <c r="AD188" i="7"/>
  <c r="AB188" i="7"/>
  <c r="R192" i="7"/>
  <c r="U191" i="7"/>
  <c r="X191" i="7" s="1"/>
  <c r="Y191" i="7" s="1"/>
  <c r="W274" i="7"/>
  <c r="L193" i="7" a="1"/>
  <c r="L193" i="7" s="1"/>
  <c r="T192" i="7"/>
  <c r="AA189" i="7"/>
  <c r="AC188" i="7"/>
  <c r="AE188" i="7" s="1"/>
  <c r="AF188" i="7" s="1"/>
  <c r="V275" i="7"/>
  <c r="H192" i="7"/>
  <c r="S191" i="7"/>
  <c r="AG208" i="6"/>
  <c r="Z190" i="6"/>
  <c r="AD188" i="6"/>
  <c r="AB188" i="6"/>
  <c r="L194" i="6" a="1"/>
  <c r="L194" i="6" s="1"/>
  <c r="T193" i="6"/>
  <c r="W274" i="6"/>
  <c r="U191" i="6"/>
  <c r="X191" i="6" s="1"/>
  <c r="Y191" i="6" s="1"/>
  <c r="R192" i="6"/>
  <c r="AC188" i="6"/>
  <c r="AE188" i="6" s="1"/>
  <c r="AA189" i="6"/>
  <c r="V275" i="6"/>
  <c r="H192" i="6"/>
  <c r="S191" i="6"/>
  <c r="AF187" i="5"/>
  <c r="AG208" i="5" s="1"/>
  <c r="Z190" i="5"/>
  <c r="AD188" i="5"/>
  <c r="AB188" i="5"/>
  <c r="L194" i="5" a="1"/>
  <c r="L194" i="5" s="1"/>
  <c r="T193" i="5"/>
  <c r="W274" i="5"/>
  <c r="AC188" i="5"/>
  <c r="AE188" i="5" s="1"/>
  <c r="AA189" i="5"/>
  <c r="V275" i="5"/>
  <c r="H192" i="5"/>
  <c r="S191" i="5"/>
  <c r="U191" i="5"/>
  <c r="X191" i="5" s="1"/>
  <c r="Y191" i="5" s="1"/>
  <c r="R192" i="5"/>
  <c r="AF187" i="4"/>
  <c r="AG208" i="4" s="1"/>
  <c r="Z190" i="4"/>
  <c r="R192" i="4"/>
  <c r="U191" i="4"/>
  <c r="X191" i="4" s="1"/>
  <c r="Y191" i="4" s="1"/>
  <c r="V275" i="4"/>
  <c r="H192" i="4"/>
  <c r="S191" i="4"/>
  <c r="W274" i="4"/>
  <c r="T193" i="4"/>
  <c r="L194" i="4" a="1"/>
  <c r="L194" i="4" s="1"/>
  <c r="AB188" i="4"/>
  <c r="AD188" i="4"/>
  <c r="AA189" i="4"/>
  <c r="AC188" i="4"/>
  <c r="AE188" i="4" s="1"/>
  <c r="Z190" i="1"/>
  <c r="V275" i="1"/>
  <c r="H192" i="1"/>
  <c r="S191" i="1"/>
  <c r="AD188" i="1"/>
  <c r="AB188" i="1"/>
  <c r="W274" i="1"/>
  <c r="AF187" i="1"/>
  <c r="R192" i="1"/>
  <c r="U191" i="1"/>
  <c r="X191" i="1" s="1"/>
  <c r="Y191" i="1" s="1"/>
  <c r="AG208" i="1"/>
  <c r="AA189" i="1"/>
  <c r="AC188" i="1"/>
  <c r="AE188" i="1" s="1"/>
  <c r="T193" i="1"/>
  <c r="L194" i="1" a="1"/>
  <c r="L194" i="1" s="1"/>
  <c r="AF188" i="11" l="1"/>
  <c r="AG209" i="11" s="1"/>
  <c r="Z191" i="11"/>
  <c r="AD189" i="11"/>
  <c r="AB189" i="11"/>
  <c r="W275" i="11"/>
  <c r="R193" i="11"/>
  <c r="U192" i="11"/>
  <c r="X192" i="11" s="1"/>
  <c r="Y192" i="11" s="1"/>
  <c r="V276" i="11"/>
  <c r="H193" i="11"/>
  <c r="S192" i="11"/>
  <c r="AA190" i="11"/>
  <c r="AC189" i="11"/>
  <c r="AE189" i="11" s="1"/>
  <c r="AF189" i="11" s="1"/>
  <c r="T194" i="11"/>
  <c r="L195" i="11" a="1"/>
  <c r="L195" i="11" s="1"/>
  <c r="AF188" i="10"/>
  <c r="AG209" i="10" s="1"/>
  <c r="Z191" i="10"/>
  <c r="L194" i="10" a="1"/>
  <c r="L194" i="10" s="1"/>
  <c r="T193" i="10"/>
  <c r="V276" i="10"/>
  <c r="H193" i="10"/>
  <c r="S192" i="10"/>
  <c r="U192" i="10"/>
  <c r="X192" i="10" s="1"/>
  <c r="Y192" i="10" s="1"/>
  <c r="R193" i="10"/>
  <c r="W275" i="10"/>
  <c r="AD189" i="10"/>
  <c r="AB189" i="10"/>
  <c r="AC189" i="10"/>
  <c r="AE189" i="10" s="1"/>
  <c r="AF189" i="10" s="1"/>
  <c r="AA190" i="10"/>
  <c r="AG209" i="9"/>
  <c r="Z191" i="9"/>
  <c r="V276" i="9"/>
  <c r="H193" i="9"/>
  <c r="S192" i="9"/>
  <c r="R193" i="9"/>
  <c r="U192" i="9"/>
  <c r="X192" i="9" s="1"/>
  <c r="Y192" i="9" s="1"/>
  <c r="AA190" i="9"/>
  <c r="AC189" i="9"/>
  <c r="AE189" i="9" s="1"/>
  <c r="L194" i="9" a="1"/>
  <c r="L194" i="9" s="1"/>
  <c r="T193" i="9"/>
  <c r="W275" i="9"/>
  <c r="AD189" i="9"/>
  <c r="AB189" i="9"/>
  <c r="AF188" i="8"/>
  <c r="AG209" i="8" s="1"/>
  <c r="Z191" i="8"/>
  <c r="W275" i="8"/>
  <c r="AD189" i="8"/>
  <c r="AB189" i="8"/>
  <c r="U192" i="8"/>
  <c r="X192" i="8" s="1"/>
  <c r="Y192" i="8" s="1"/>
  <c r="R193" i="8"/>
  <c r="L195" i="8" a="1"/>
  <c r="L195" i="8" s="1"/>
  <c r="T194" i="8"/>
  <c r="AC189" i="8"/>
  <c r="AE189" i="8" s="1"/>
  <c r="AF189" i="8" s="1"/>
  <c r="AA190" i="8"/>
  <c r="V276" i="8"/>
  <c r="H193" i="8"/>
  <c r="S192" i="8"/>
  <c r="AG209" i="7"/>
  <c r="Z191" i="7"/>
  <c r="W275" i="7"/>
  <c r="AB189" i="7"/>
  <c r="AD189" i="7"/>
  <c r="R193" i="7"/>
  <c r="U192" i="7"/>
  <c r="X192" i="7" s="1"/>
  <c r="Y192" i="7" s="1"/>
  <c r="T193" i="7"/>
  <c r="L194" i="7" a="1"/>
  <c r="L194" i="7" s="1"/>
  <c r="AA190" i="7"/>
  <c r="AC189" i="7"/>
  <c r="AE189" i="7" s="1"/>
  <c r="V276" i="7"/>
  <c r="H193" i="7"/>
  <c r="S192" i="7"/>
  <c r="AF188" i="6"/>
  <c r="AG209" i="6" s="1"/>
  <c r="Z191" i="6"/>
  <c r="AD189" i="6"/>
  <c r="AB189" i="6"/>
  <c r="W275" i="6"/>
  <c r="U192" i="6"/>
  <c r="X192" i="6" s="1"/>
  <c r="Y192" i="6" s="1"/>
  <c r="R193" i="6"/>
  <c r="L195" i="6" a="1"/>
  <c r="L195" i="6" s="1"/>
  <c r="T194" i="6"/>
  <c r="AC189" i="6"/>
  <c r="AE189" i="6" s="1"/>
  <c r="AA190" i="6"/>
  <c r="V276" i="6"/>
  <c r="H193" i="6"/>
  <c r="S192" i="6"/>
  <c r="AF188" i="5"/>
  <c r="AG209" i="5" s="1"/>
  <c r="Z191" i="5"/>
  <c r="AD189" i="5"/>
  <c r="AB189" i="5"/>
  <c r="V276" i="5"/>
  <c r="H193" i="5"/>
  <c r="S192" i="5"/>
  <c r="W275" i="5"/>
  <c r="AA190" i="5"/>
  <c r="AC189" i="5"/>
  <c r="AE189" i="5" s="1"/>
  <c r="T194" i="5"/>
  <c r="L195" i="5" a="1"/>
  <c r="L195" i="5" s="1"/>
  <c r="R193" i="5"/>
  <c r="U192" i="5"/>
  <c r="X192" i="5" s="1"/>
  <c r="Y192" i="5" s="1"/>
  <c r="AF188" i="4"/>
  <c r="AG209" i="4" s="1"/>
  <c r="Z191" i="4"/>
  <c r="T194" i="4"/>
  <c r="L195" i="4" a="1"/>
  <c r="L195" i="4" s="1"/>
  <c r="W275" i="4"/>
  <c r="V276" i="4"/>
  <c r="S192" i="4"/>
  <c r="H193" i="4"/>
  <c r="R193" i="4"/>
  <c r="U192" i="4"/>
  <c r="X192" i="4" s="1"/>
  <c r="Y192" i="4" s="1"/>
  <c r="AB189" i="4"/>
  <c r="AD189" i="4"/>
  <c r="AC189" i="4"/>
  <c r="AE189" i="4" s="1"/>
  <c r="AF189" i="4" s="1"/>
  <c r="AA190" i="4"/>
  <c r="Z191" i="1"/>
  <c r="AF188" i="1"/>
  <c r="AB189" i="1"/>
  <c r="AD189" i="1"/>
  <c r="R193" i="1"/>
  <c r="U192" i="1"/>
  <c r="X192" i="1" s="1"/>
  <c r="Y192" i="1" s="1"/>
  <c r="V276" i="1"/>
  <c r="S192" i="1"/>
  <c r="H193" i="1"/>
  <c r="AG209" i="1"/>
  <c r="W275" i="1"/>
  <c r="AC189" i="1"/>
  <c r="AE189" i="1" s="1"/>
  <c r="AA190" i="1"/>
  <c r="T194" i="1"/>
  <c r="L195" i="1" a="1"/>
  <c r="L195" i="1" s="1"/>
  <c r="AG210" i="4" l="1"/>
  <c r="AG210" i="11"/>
  <c r="Z192" i="11"/>
  <c r="AB190" i="11"/>
  <c r="AD190" i="11"/>
  <c r="V277" i="11"/>
  <c r="H194" i="11"/>
  <c r="S193" i="11"/>
  <c r="W276" i="11"/>
  <c r="AA191" i="11"/>
  <c r="AC190" i="11"/>
  <c r="AE190" i="11" s="1"/>
  <c r="T195" i="11"/>
  <c r="L196" i="11" a="1"/>
  <c r="L196" i="11" s="1"/>
  <c r="R194" i="11"/>
  <c r="U193" i="11"/>
  <c r="X193" i="11" s="1"/>
  <c r="Y193" i="11" s="1"/>
  <c r="AG210" i="10"/>
  <c r="Z192" i="10"/>
  <c r="V277" i="10"/>
  <c r="H194" i="10"/>
  <c r="S193" i="10"/>
  <c r="W276" i="10"/>
  <c r="U193" i="10"/>
  <c r="X193" i="10" s="1"/>
  <c r="Y193" i="10" s="1"/>
  <c r="R194" i="10"/>
  <c r="L195" i="10" a="1"/>
  <c r="L195" i="10" s="1"/>
  <c r="T194" i="10"/>
  <c r="AD190" i="10"/>
  <c r="AB190" i="10"/>
  <c r="AC190" i="10"/>
  <c r="AE190" i="10" s="1"/>
  <c r="AA191" i="10"/>
  <c r="AF189" i="9"/>
  <c r="AG210" i="9" s="1"/>
  <c r="Z192" i="9"/>
  <c r="AD190" i="9"/>
  <c r="AB190" i="9"/>
  <c r="V277" i="9"/>
  <c r="S193" i="9"/>
  <c r="H194" i="9"/>
  <c r="R194" i="9"/>
  <c r="U193" i="9"/>
  <c r="X193" i="9" s="1"/>
  <c r="Y193" i="9" s="1"/>
  <c r="W276" i="9"/>
  <c r="AA191" i="9"/>
  <c r="AC190" i="9"/>
  <c r="AE190" i="9" s="1"/>
  <c r="AF190" i="9" s="1"/>
  <c r="L195" i="9" a="1"/>
  <c r="L195" i="9" s="1"/>
  <c r="T194" i="9"/>
  <c r="AG210" i="8"/>
  <c r="Z192" i="8"/>
  <c r="AB190" i="8"/>
  <c r="AD190" i="8"/>
  <c r="W276" i="8"/>
  <c r="L196" i="8" a="1"/>
  <c r="L196" i="8" s="1"/>
  <c r="T195" i="8"/>
  <c r="AA191" i="8"/>
  <c r="AC190" i="8"/>
  <c r="AE190" i="8" s="1"/>
  <c r="U193" i="8"/>
  <c r="X193" i="8" s="1"/>
  <c r="Y193" i="8" s="1"/>
  <c r="R194" i="8"/>
  <c r="V277" i="8"/>
  <c r="H194" i="8"/>
  <c r="S193" i="8"/>
  <c r="AF189" i="7"/>
  <c r="AG210" i="7" s="1"/>
  <c r="Z192" i="7"/>
  <c r="W276" i="7"/>
  <c r="T194" i="7"/>
  <c r="L195" i="7" a="1"/>
  <c r="L195" i="7" s="1"/>
  <c r="AD190" i="7"/>
  <c r="AB190" i="7"/>
  <c r="R194" i="7"/>
  <c r="U193" i="7"/>
  <c r="X193" i="7" s="1"/>
  <c r="Y193" i="7" s="1"/>
  <c r="AC190" i="7"/>
  <c r="AE190" i="7" s="1"/>
  <c r="AF190" i="7" s="1"/>
  <c r="AA191" i="7"/>
  <c r="V277" i="7"/>
  <c r="S193" i="7"/>
  <c r="H194" i="7"/>
  <c r="AF189" i="6"/>
  <c r="AG210" i="6" s="1"/>
  <c r="Z192" i="6"/>
  <c r="AD190" i="6"/>
  <c r="AB190" i="6"/>
  <c r="W276" i="6"/>
  <c r="U193" i="6"/>
  <c r="X193" i="6" s="1"/>
  <c r="Y193" i="6" s="1"/>
  <c r="R194" i="6"/>
  <c r="AC190" i="6"/>
  <c r="AE190" i="6" s="1"/>
  <c r="AA191" i="6"/>
  <c r="L196" i="6" a="1"/>
  <c r="L196" i="6" s="1"/>
  <c r="T195" i="6"/>
  <c r="V277" i="6"/>
  <c r="H194" i="6"/>
  <c r="S193" i="6"/>
  <c r="AF189" i="5"/>
  <c r="AG210" i="5" s="1"/>
  <c r="Z192" i="5"/>
  <c r="T195" i="5"/>
  <c r="L196" i="5" a="1"/>
  <c r="L196" i="5" s="1"/>
  <c r="R194" i="5"/>
  <c r="U193" i="5"/>
  <c r="X193" i="5" s="1"/>
  <c r="Y193" i="5" s="1"/>
  <c r="AB190" i="5"/>
  <c r="AD190" i="5"/>
  <c r="V277" i="5"/>
  <c r="H194" i="5"/>
  <c r="S193" i="5"/>
  <c r="AA191" i="5"/>
  <c r="AC190" i="5"/>
  <c r="AE190" i="5" s="1"/>
  <c r="W276" i="5"/>
  <c r="Z192" i="4"/>
  <c r="V277" i="4"/>
  <c r="H194" i="4"/>
  <c r="S193" i="4"/>
  <c r="W276" i="4"/>
  <c r="L196" i="4" a="1"/>
  <c r="L196" i="4" s="1"/>
  <c r="T195" i="4"/>
  <c r="AC190" i="4"/>
  <c r="AE190" i="4" s="1"/>
  <c r="AA191" i="4"/>
  <c r="U193" i="4"/>
  <c r="X193" i="4" s="1"/>
  <c r="Y193" i="4" s="1"/>
  <c r="R194" i="4"/>
  <c r="AD190" i="4"/>
  <c r="AB190" i="4"/>
  <c r="Z192" i="1"/>
  <c r="AD190" i="1"/>
  <c r="AB190" i="1"/>
  <c r="V277" i="1"/>
  <c r="H194" i="1"/>
  <c r="S193" i="1"/>
  <c r="AF189" i="1"/>
  <c r="U193" i="1"/>
  <c r="X193" i="1" s="1"/>
  <c r="Y193" i="1" s="1"/>
  <c r="R194" i="1"/>
  <c r="W276" i="1"/>
  <c r="AG210" i="1"/>
  <c r="AC190" i="1"/>
  <c r="AE190" i="1" s="1"/>
  <c r="AA191" i="1"/>
  <c r="L196" i="1" a="1"/>
  <c r="L196" i="1" s="1"/>
  <c r="T195" i="1"/>
  <c r="AF190" i="11" l="1"/>
  <c r="AG211" i="11" s="1"/>
  <c r="Z193" i="11"/>
  <c r="V278" i="11"/>
  <c r="S194" i="11"/>
  <c r="H195" i="11"/>
  <c r="R195" i="11"/>
  <c r="U194" i="11"/>
  <c r="X194" i="11" s="1"/>
  <c r="Y194" i="11" s="1"/>
  <c r="W277" i="11"/>
  <c r="AD191" i="11"/>
  <c r="AB191" i="11"/>
  <c r="AC191" i="11"/>
  <c r="AE191" i="11" s="1"/>
  <c r="AA192" i="11"/>
  <c r="T196" i="11"/>
  <c r="L197" i="11" a="1"/>
  <c r="L197" i="11" s="1"/>
  <c r="AF190" i="10"/>
  <c r="AG211" i="10" s="1"/>
  <c r="Z193" i="10"/>
  <c r="L196" i="10" a="1"/>
  <c r="L196" i="10" s="1"/>
  <c r="T195" i="10"/>
  <c r="R195" i="10"/>
  <c r="U194" i="10"/>
  <c r="X194" i="10" s="1"/>
  <c r="Y194" i="10" s="1"/>
  <c r="V278" i="10"/>
  <c r="H195" i="10"/>
  <c r="S194" i="10"/>
  <c r="W277" i="10"/>
  <c r="AA192" i="10"/>
  <c r="AC191" i="10"/>
  <c r="AE191" i="10" s="1"/>
  <c r="AD191" i="10"/>
  <c r="AB191" i="10"/>
  <c r="AG211" i="9"/>
  <c r="Z193" i="9"/>
  <c r="AB191" i="9"/>
  <c r="AD191" i="9"/>
  <c r="V278" i="9"/>
  <c r="S194" i="9"/>
  <c r="H195" i="9"/>
  <c r="T195" i="9"/>
  <c r="L196" i="9" a="1"/>
  <c r="L196" i="9" s="1"/>
  <c r="R195" i="9"/>
  <c r="U194" i="9"/>
  <c r="X194" i="9" s="1"/>
  <c r="Y194" i="9" s="1"/>
  <c r="AC191" i="9"/>
  <c r="AE191" i="9" s="1"/>
  <c r="AA192" i="9"/>
  <c r="W277" i="9"/>
  <c r="AF190" i="8"/>
  <c r="AG211" i="8" s="1"/>
  <c r="Z193" i="8"/>
  <c r="R195" i="8"/>
  <c r="U194" i="8"/>
  <c r="X194" i="8" s="1"/>
  <c r="Y194" i="8" s="1"/>
  <c r="L197" i="8" a="1"/>
  <c r="L197" i="8" s="1"/>
  <c r="T196" i="8"/>
  <c r="V278" i="8"/>
  <c r="H195" i="8"/>
  <c r="S194" i="8"/>
  <c r="AA192" i="8"/>
  <c r="AC191" i="8"/>
  <c r="AE191" i="8" s="1"/>
  <c r="AD191" i="8"/>
  <c r="AB191" i="8"/>
  <c r="W277" i="8"/>
  <c r="AG211" i="7"/>
  <c r="Z193" i="7"/>
  <c r="W277" i="7"/>
  <c r="AD191" i="7"/>
  <c r="AB191" i="7"/>
  <c r="L196" i="7" a="1"/>
  <c r="L196" i="7" s="1"/>
  <c r="T195" i="7"/>
  <c r="V278" i="7"/>
  <c r="H195" i="7"/>
  <c r="S194" i="7"/>
  <c r="AC191" i="7"/>
  <c r="AE191" i="7" s="1"/>
  <c r="AA192" i="7"/>
  <c r="U194" i="7"/>
  <c r="X194" i="7" s="1"/>
  <c r="Y194" i="7" s="1"/>
  <c r="R195" i="7"/>
  <c r="AF190" i="6"/>
  <c r="AG211" i="6" s="1"/>
  <c r="Z193" i="6"/>
  <c r="L197" i="6" a="1"/>
  <c r="L197" i="6" s="1"/>
  <c r="T196" i="6"/>
  <c r="AD191" i="6"/>
  <c r="AB191" i="6"/>
  <c r="W277" i="6"/>
  <c r="AC191" i="6"/>
  <c r="AE191" i="6" s="1"/>
  <c r="AA192" i="6"/>
  <c r="U194" i="6"/>
  <c r="X194" i="6" s="1"/>
  <c r="Y194" i="6" s="1"/>
  <c r="R195" i="6"/>
  <c r="V278" i="6"/>
  <c r="H195" i="6"/>
  <c r="S194" i="6"/>
  <c r="AF190" i="5"/>
  <c r="AG211" i="5" s="1"/>
  <c r="Z193" i="5"/>
  <c r="AD191" i="5"/>
  <c r="AB191" i="5"/>
  <c r="V278" i="5"/>
  <c r="S194" i="5"/>
  <c r="H195" i="5"/>
  <c r="W277" i="5"/>
  <c r="T196" i="5"/>
  <c r="L197" i="5" a="1"/>
  <c r="L197" i="5" s="1"/>
  <c r="AC191" i="5"/>
  <c r="AE191" i="5" s="1"/>
  <c r="AF191" i="5" s="1"/>
  <c r="AA192" i="5"/>
  <c r="R195" i="5"/>
  <c r="U194" i="5"/>
  <c r="X194" i="5" s="1"/>
  <c r="Y194" i="5" s="1"/>
  <c r="AF190" i="4"/>
  <c r="AG211" i="4" s="1"/>
  <c r="Z193" i="4"/>
  <c r="L197" i="4" a="1"/>
  <c r="L197" i="4" s="1"/>
  <c r="T196" i="4"/>
  <c r="AD191" i="4"/>
  <c r="AB191" i="4"/>
  <c r="V278" i="4"/>
  <c r="H195" i="4"/>
  <c r="S194" i="4"/>
  <c r="AC191" i="4"/>
  <c r="AE191" i="4" s="1"/>
  <c r="AA192" i="4"/>
  <c r="W277" i="4"/>
  <c r="U194" i="4"/>
  <c r="X194" i="4" s="1"/>
  <c r="Y194" i="4" s="1"/>
  <c r="R195" i="4"/>
  <c r="Z193" i="1"/>
  <c r="AD191" i="1"/>
  <c r="AB191" i="1"/>
  <c r="V278" i="1"/>
  <c r="H195" i="1"/>
  <c r="S194" i="1"/>
  <c r="U194" i="1"/>
  <c r="X194" i="1" s="1"/>
  <c r="Y194" i="1" s="1"/>
  <c r="R195" i="1"/>
  <c r="AF190" i="1"/>
  <c r="AG211" i="1" s="1"/>
  <c r="W277" i="1"/>
  <c r="AC191" i="1"/>
  <c r="AE191" i="1" s="1"/>
  <c r="AA192" i="1"/>
  <c r="L197" i="1" a="1"/>
  <c r="L197" i="1" s="1"/>
  <c r="T196" i="1"/>
  <c r="AF191" i="11" l="1"/>
  <c r="AG212" i="11" s="1"/>
  <c r="Z194" i="11"/>
  <c r="U195" i="11"/>
  <c r="X195" i="11" s="1"/>
  <c r="Y195" i="11" s="1"/>
  <c r="R196" i="11"/>
  <c r="V279" i="11"/>
  <c r="S195" i="11"/>
  <c r="H196" i="11"/>
  <c r="L198" i="11" a="1"/>
  <c r="L198" i="11" s="1"/>
  <c r="T197" i="11"/>
  <c r="W278" i="11"/>
  <c r="AC192" i="11"/>
  <c r="AE192" i="11" s="1"/>
  <c r="AF192" i="11" s="1"/>
  <c r="AA193" i="11"/>
  <c r="AD192" i="11"/>
  <c r="AB192" i="11"/>
  <c r="AF191" i="10"/>
  <c r="AG212" i="10" s="1"/>
  <c r="Z194" i="10"/>
  <c r="V279" i="10"/>
  <c r="H196" i="10"/>
  <c r="S195" i="10"/>
  <c r="W278" i="10"/>
  <c r="R196" i="10"/>
  <c r="U195" i="10"/>
  <c r="X195" i="10" s="1"/>
  <c r="Y195" i="10" s="1"/>
  <c r="T196" i="10"/>
  <c r="L197" i="10" a="1"/>
  <c r="L197" i="10" s="1"/>
  <c r="AB192" i="10"/>
  <c r="AD192" i="10"/>
  <c r="AC192" i="10"/>
  <c r="AE192" i="10" s="1"/>
  <c r="AF192" i="10" s="1"/>
  <c r="AA193" i="10"/>
  <c r="AF191" i="9"/>
  <c r="AG212" i="9" s="1"/>
  <c r="Z194" i="9"/>
  <c r="W278" i="9"/>
  <c r="R196" i="9"/>
  <c r="U195" i="9"/>
  <c r="X195" i="9" s="1"/>
  <c r="Y195" i="9" s="1"/>
  <c r="AD192" i="9"/>
  <c r="AB192" i="9"/>
  <c r="V279" i="9"/>
  <c r="S195" i="9"/>
  <c r="H196" i="9"/>
  <c r="AC192" i="9"/>
  <c r="AE192" i="9" s="1"/>
  <c r="AA193" i="9"/>
  <c r="L197" i="9" a="1"/>
  <c r="L197" i="9" s="1"/>
  <c r="T196" i="9"/>
  <c r="AF191" i="8"/>
  <c r="AG212" i="8" s="1"/>
  <c r="Z194" i="8"/>
  <c r="R196" i="8"/>
  <c r="U195" i="8"/>
  <c r="X195" i="8" s="1"/>
  <c r="Y195" i="8" s="1"/>
  <c r="AA193" i="8"/>
  <c r="AC192" i="8"/>
  <c r="AE192" i="8" s="1"/>
  <c r="AD192" i="8"/>
  <c r="AB192" i="8"/>
  <c r="V279" i="8"/>
  <c r="H196" i="8"/>
  <c r="S195" i="8"/>
  <c r="W278" i="8"/>
  <c r="T197" i="8"/>
  <c r="L198" i="8" a="1"/>
  <c r="L198" i="8" s="1"/>
  <c r="AF191" i="7"/>
  <c r="AG212" i="7" s="1"/>
  <c r="Z194" i="7"/>
  <c r="V279" i="7"/>
  <c r="H196" i="7"/>
  <c r="S195" i="7"/>
  <c r="AD192" i="7"/>
  <c r="AB192" i="7"/>
  <c r="W278" i="7"/>
  <c r="U195" i="7"/>
  <c r="X195" i="7" s="1"/>
  <c r="Y195" i="7" s="1"/>
  <c r="R196" i="7"/>
  <c r="AC192" i="7"/>
  <c r="AE192" i="7" s="1"/>
  <c r="AA193" i="7"/>
  <c r="L197" i="7" a="1"/>
  <c r="L197" i="7" s="1"/>
  <c r="T196" i="7"/>
  <c r="AF191" i="6"/>
  <c r="AG212" i="6" s="1"/>
  <c r="Z194" i="6"/>
  <c r="W278" i="6"/>
  <c r="AD192" i="6"/>
  <c r="AB192" i="6"/>
  <c r="U195" i="6"/>
  <c r="X195" i="6" s="1"/>
  <c r="Y195" i="6" s="1"/>
  <c r="R196" i="6"/>
  <c r="L198" i="6" a="1"/>
  <c r="L198" i="6" s="1"/>
  <c r="T197" i="6"/>
  <c r="AA193" i="6"/>
  <c r="AC192" i="6"/>
  <c r="AE192" i="6" s="1"/>
  <c r="V279" i="6"/>
  <c r="H196" i="6"/>
  <c r="S195" i="6"/>
  <c r="AG212" i="5"/>
  <c r="Z194" i="5"/>
  <c r="V279" i="5"/>
  <c r="H196" i="5"/>
  <c r="S195" i="5"/>
  <c r="AD192" i="5"/>
  <c r="AB192" i="5"/>
  <c r="L198" i="5" a="1"/>
  <c r="L198" i="5" s="1"/>
  <c r="T197" i="5"/>
  <c r="W278" i="5"/>
  <c r="AC192" i="5"/>
  <c r="AE192" i="5" s="1"/>
  <c r="AA193" i="5"/>
  <c r="U195" i="5"/>
  <c r="X195" i="5" s="1"/>
  <c r="Y195" i="5" s="1"/>
  <c r="R196" i="5"/>
  <c r="AF191" i="4"/>
  <c r="AG212" i="4" s="1"/>
  <c r="Z194" i="4"/>
  <c r="L198" i="4" a="1"/>
  <c r="L198" i="4" s="1"/>
  <c r="T197" i="4"/>
  <c r="AD192" i="4"/>
  <c r="AB192" i="4"/>
  <c r="V279" i="4"/>
  <c r="H196" i="4"/>
  <c r="S195" i="4"/>
  <c r="U195" i="4"/>
  <c r="X195" i="4" s="1"/>
  <c r="Y195" i="4" s="1"/>
  <c r="R196" i="4"/>
  <c r="AC192" i="4"/>
  <c r="AE192" i="4" s="1"/>
  <c r="AA193" i="4"/>
  <c r="W278" i="4"/>
  <c r="L198" i="1" a="1"/>
  <c r="L198" i="1" s="1"/>
  <c r="T197" i="1"/>
  <c r="U195" i="1"/>
  <c r="X195" i="1" s="1"/>
  <c r="R196" i="1"/>
  <c r="AD192" i="1"/>
  <c r="AB192" i="1"/>
  <c r="AF191" i="1"/>
  <c r="AG212" i="1" s="1"/>
  <c r="Y195" i="1"/>
  <c r="Z194" i="1"/>
  <c r="V279" i="1"/>
  <c r="H196" i="1"/>
  <c r="S195" i="1"/>
  <c r="W278" i="1"/>
  <c r="AC192" i="1"/>
  <c r="AE192" i="1" s="1"/>
  <c r="AA193" i="1"/>
  <c r="AG213" i="11" l="1"/>
  <c r="Z195" i="11"/>
  <c r="W279" i="11"/>
  <c r="U196" i="11"/>
  <c r="X196" i="11" s="1"/>
  <c r="Y196" i="11" s="1"/>
  <c r="R197" i="11"/>
  <c r="L199" i="11" a="1"/>
  <c r="L199" i="11" s="1"/>
  <c r="T198" i="11"/>
  <c r="AC193" i="11"/>
  <c r="AE193" i="11" s="1"/>
  <c r="AA194" i="11"/>
  <c r="V280" i="11"/>
  <c r="H197" i="11"/>
  <c r="S196" i="11"/>
  <c r="AD193" i="11"/>
  <c r="AB193" i="11"/>
  <c r="AG213" i="10"/>
  <c r="Z195" i="10"/>
  <c r="T197" i="10"/>
  <c r="L198" i="10" a="1"/>
  <c r="L198" i="10" s="1"/>
  <c r="V280" i="10"/>
  <c r="S196" i="10"/>
  <c r="H197" i="10"/>
  <c r="W279" i="10"/>
  <c r="R197" i="10"/>
  <c r="U196" i="10"/>
  <c r="X196" i="10" s="1"/>
  <c r="Y196" i="10" s="1"/>
  <c r="AC193" i="10"/>
  <c r="AE193" i="10" s="1"/>
  <c r="AA194" i="10"/>
  <c r="AD193" i="10"/>
  <c r="AB193" i="10"/>
  <c r="AF192" i="9"/>
  <c r="AG213" i="9" s="1"/>
  <c r="Z195" i="9"/>
  <c r="AB193" i="9"/>
  <c r="AD193" i="9"/>
  <c r="T197" i="9"/>
  <c r="L198" i="9" a="1"/>
  <c r="L198" i="9" s="1"/>
  <c r="V280" i="9"/>
  <c r="S196" i="9"/>
  <c r="H197" i="9"/>
  <c r="W279" i="9"/>
  <c r="U196" i="9"/>
  <c r="X196" i="9" s="1"/>
  <c r="Y196" i="9" s="1"/>
  <c r="R197" i="9"/>
  <c r="AA194" i="9"/>
  <c r="AC193" i="9"/>
  <c r="AE193" i="9" s="1"/>
  <c r="AF193" i="9" s="1"/>
  <c r="AF192" i="8"/>
  <c r="AG213" i="8" s="1"/>
  <c r="Z195" i="8"/>
  <c r="AB193" i="8"/>
  <c r="AD193" i="8"/>
  <c r="V280" i="8"/>
  <c r="H197" i="8"/>
  <c r="S196" i="8"/>
  <c r="W279" i="8"/>
  <c r="R197" i="8"/>
  <c r="U196" i="8"/>
  <c r="X196" i="8" s="1"/>
  <c r="Y196" i="8" s="1"/>
  <c r="T198" i="8"/>
  <c r="L199" i="8" a="1"/>
  <c r="L199" i="8" s="1"/>
  <c r="AA194" i="8"/>
  <c r="AC193" i="8"/>
  <c r="AE193" i="8" s="1"/>
  <c r="AF192" i="7"/>
  <c r="AG213" i="7" s="1"/>
  <c r="Z195" i="7"/>
  <c r="U196" i="7"/>
  <c r="X196" i="7" s="1"/>
  <c r="Y196" i="7" s="1"/>
  <c r="R197" i="7"/>
  <c r="AD193" i="7"/>
  <c r="AB193" i="7"/>
  <c r="V280" i="7"/>
  <c r="H197" i="7"/>
  <c r="S196" i="7"/>
  <c r="W279" i="7"/>
  <c r="AC193" i="7"/>
  <c r="AE193" i="7" s="1"/>
  <c r="AA194" i="7"/>
  <c r="L198" i="7" a="1"/>
  <c r="L198" i="7" s="1"/>
  <c r="T197" i="7"/>
  <c r="AF192" i="6"/>
  <c r="AG213" i="6" s="1"/>
  <c r="Z195" i="6"/>
  <c r="W279" i="6"/>
  <c r="AD193" i="6"/>
  <c r="AB193" i="6"/>
  <c r="R197" i="6"/>
  <c r="U196" i="6"/>
  <c r="X196" i="6" s="1"/>
  <c r="Y196" i="6" s="1"/>
  <c r="T198" i="6"/>
  <c r="L199" i="6" a="1"/>
  <c r="L199" i="6" s="1"/>
  <c r="AA194" i="6"/>
  <c r="AC193" i="6"/>
  <c r="AE193" i="6" s="1"/>
  <c r="V280" i="6"/>
  <c r="H197" i="6"/>
  <c r="S196" i="6"/>
  <c r="AF192" i="5"/>
  <c r="AG213" i="5" s="1"/>
  <c r="Z195" i="5"/>
  <c r="AD193" i="5"/>
  <c r="AB193" i="5"/>
  <c r="W279" i="5"/>
  <c r="T198" i="5"/>
  <c r="L199" i="5" a="1"/>
  <c r="L199" i="5" s="1"/>
  <c r="U196" i="5"/>
  <c r="X196" i="5" s="1"/>
  <c r="Y196" i="5" s="1"/>
  <c r="R197" i="5"/>
  <c r="AC193" i="5"/>
  <c r="AE193" i="5" s="1"/>
  <c r="AA194" i="5"/>
  <c r="V280" i="5"/>
  <c r="H197" i="5"/>
  <c r="S196" i="5"/>
  <c r="AF192" i="4"/>
  <c r="AG213" i="4" s="1"/>
  <c r="Z195" i="4"/>
  <c r="AD193" i="4"/>
  <c r="AB193" i="4"/>
  <c r="V280" i="4"/>
  <c r="H197" i="4"/>
  <c r="S196" i="4"/>
  <c r="R197" i="4"/>
  <c r="U196" i="4"/>
  <c r="X196" i="4" s="1"/>
  <c r="Y196" i="4" s="1"/>
  <c r="W279" i="4"/>
  <c r="AC193" i="4"/>
  <c r="AE193" i="4" s="1"/>
  <c r="AA194" i="4"/>
  <c r="T198" i="4"/>
  <c r="L199" i="4" a="1"/>
  <c r="L199" i="4" s="1"/>
  <c r="AF192" i="1"/>
  <c r="Z195" i="1"/>
  <c r="V280" i="1"/>
  <c r="H197" i="1"/>
  <c r="S196" i="1"/>
  <c r="W279" i="1"/>
  <c r="AC193" i="1"/>
  <c r="AE193" i="1" s="1"/>
  <c r="AA194" i="1"/>
  <c r="AG213" i="1"/>
  <c r="R197" i="1"/>
  <c r="U196" i="1"/>
  <c r="X196" i="1" s="1"/>
  <c r="Y196" i="1" s="1"/>
  <c r="AD193" i="1"/>
  <c r="AB193" i="1"/>
  <c r="T198" i="1"/>
  <c r="L199" i="1" a="1"/>
  <c r="L199" i="1" s="1"/>
  <c r="AF193" i="11" l="1"/>
  <c r="AG214" i="11" s="1"/>
  <c r="Z196" i="11"/>
  <c r="L200" i="11" a="1"/>
  <c r="L200" i="11" s="1"/>
  <c r="T199" i="11"/>
  <c r="U197" i="11"/>
  <c r="X197" i="11" s="1"/>
  <c r="Y197" i="11" s="1"/>
  <c r="R198" i="11"/>
  <c r="V281" i="11"/>
  <c r="H198" i="11"/>
  <c r="S197" i="11"/>
  <c r="W280" i="11"/>
  <c r="AD194" i="11"/>
  <c r="AB194" i="11"/>
  <c r="AC194" i="11"/>
  <c r="AE194" i="11" s="1"/>
  <c r="AA195" i="11"/>
  <c r="AF193" i="10"/>
  <c r="AG214" i="10" s="1"/>
  <c r="Z196" i="10"/>
  <c r="T198" i="10"/>
  <c r="L199" i="10" a="1"/>
  <c r="L199" i="10" s="1"/>
  <c r="U197" i="10"/>
  <c r="X197" i="10" s="1"/>
  <c r="Y197" i="10" s="1"/>
  <c r="R198" i="10"/>
  <c r="AC194" i="10"/>
  <c r="AE194" i="10" s="1"/>
  <c r="AA195" i="10"/>
  <c r="AD194" i="10"/>
  <c r="AB194" i="10"/>
  <c r="V281" i="10"/>
  <c r="S197" i="10"/>
  <c r="H198" i="10"/>
  <c r="W280" i="10"/>
  <c r="AG214" i="9"/>
  <c r="Z196" i="9"/>
  <c r="L199" i="9" a="1"/>
  <c r="L199" i="9" s="1"/>
  <c r="T198" i="9"/>
  <c r="V281" i="9"/>
  <c r="H198" i="9"/>
  <c r="S197" i="9"/>
  <c r="W280" i="9"/>
  <c r="R198" i="9"/>
  <c r="U197" i="9"/>
  <c r="X197" i="9" s="1"/>
  <c r="Y197" i="9" s="1"/>
  <c r="AD194" i="9"/>
  <c r="AB194" i="9"/>
  <c r="AC194" i="9"/>
  <c r="AE194" i="9" s="1"/>
  <c r="AA195" i="9"/>
  <c r="AF193" i="8"/>
  <c r="AG214" i="8" s="1"/>
  <c r="Z196" i="8"/>
  <c r="T199" i="8"/>
  <c r="L200" i="8" a="1"/>
  <c r="L200" i="8" s="1"/>
  <c r="AD194" i="8"/>
  <c r="AB194" i="8"/>
  <c r="AC194" i="8"/>
  <c r="AE194" i="8" s="1"/>
  <c r="AA195" i="8"/>
  <c r="R198" i="8"/>
  <c r="U197" i="8"/>
  <c r="X197" i="8" s="1"/>
  <c r="Y197" i="8" s="1"/>
  <c r="W280" i="8"/>
  <c r="V281" i="8"/>
  <c r="S197" i="8"/>
  <c r="H198" i="8"/>
  <c r="AF193" i="7"/>
  <c r="AG214" i="7" s="1"/>
  <c r="Z196" i="7"/>
  <c r="AD194" i="7"/>
  <c r="AB194" i="7"/>
  <c r="V281" i="7"/>
  <c r="H198" i="7"/>
  <c r="S197" i="7"/>
  <c r="R198" i="7"/>
  <c r="U197" i="7"/>
  <c r="X197" i="7" s="1"/>
  <c r="Y197" i="7" s="1"/>
  <c r="W280" i="7"/>
  <c r="AC194" i="7"/>
  <c r="AE194" i="7" s="1"/>
  <c r="AA195" i="7"/>
  <c r="T198" i="7"/>
  <c r="L199" i="7" a="1"/>
  <c r="L199" i="7" s="1"/>
  <c r="AF193" i="6"/>
  <c r="AG214" i="6"/>
  <c r="Z196" i="6"/>
  <c r="AB194" i="6"/>
  <c r="AD194" i="6"/>
  <c r="W280" i="6"/>
  <c r="R198" i="6"/>
  <c r="U197" i="6"/>
  <c r="X197" i="6" s="1"/>
  <c r="Y197" i="6" s="1"/>
  <c r="AC194" i="6"/>
  <c r="AE194" i="6" s="1"/>
  <c r="AA195" i="6"/>
  <c r="T199" i="6"/>
  <c r="L200" i="6" a="1"/>
  <c r="L200" i="6" s="1"/>
  <c r="V281" i="6"/>
  <c r="S197" i="6"/>
  <c r="H198" i="6"/>
  <c r="AF193" i="5"/>
  <c r="AG214" i="5" s="1"/>
  <c r="Z196" i="5"/>
  <c r="AD194" i="5"/>
  <c r="AB194" i="5"/>
  <c r="R198" i="5"/>
  <c r="U197" i="5"/>
  <c r="X197" i="5" s="1"/>
  <c r="Y197" i="5" s="1"/>
  <c r="L200" i="5" a="1"/>
  <c r="L200" i="5" s="1"/>
  <c r="T199" i="5"/>
  <c r="AC194" i="5"/>
  <c r="AE194" i="5" s="1"/>
  <c r="AA195" i="5"/>
  <c r="V281" i="5"/>
  <c r="S197" i="5"/>
  <c r="H198" i="5"/>
  <c r="W280" i="5"/>
  <c r="AF193" i="4"/>
  <c r="AG214" i="4" s="1"/>
  <c r="Z196" i="4"/>
  <c r="W280" i="4"/>
  <c r="R198" i="4"/>
  <c r="U197" i="4"/>
  <c r="X197" i="4" s="1"/>
  <c r="Y197" i="4" s="1"/>
  <c r="V281" i="4"/>
  <c r="S197" i="4"/>
  <c r="H198" i="4"/>
  <c r="AA195" i="4"/>
  <c r="AC194" i="4"/>
  <c r="AE194" i="4" s="1"/>
  <c r="L200" i="4" a="1"/>
  <c r="L200" i="4" s="1"/>
  <c r="T199" i="4"/>
  <c r="AD194" i="4"/>
  <c r="AB194" i="4"/>
  <c r="Z196" i="1"/>
  <c r="AD194" i="1"/>
  <c r="AB194" i="1"/>
  <c r="R198" i="1"/>
  <c r="U197" i="1"/>
  <c r="X197" i="1" s="1"/>
  <c r="Y197" i="1" s="1"/>
  <c r="L200" i="1" a="1"/>
  <c r="L200" i="1" s="1"/>
  <c r="T199" i="1"/>
  <c r="AF193" i="1"/>
  <c r="AG214" i="1" s="1"/>
  <c r="V281" i="1"/>
  <c r="S197" i="1"/>
  <c r="H198" i="1"/>
  <c r="W280" i="1"/>
  <c r="AA195" i="1"/>
  <c r="AC194" i="1"/>
  <c r="AE194" i="1" s="1"/>
  <c r="AF194" i="11" l="1"/>
  <c r="AG215" i="11"/>
  <c r="Z197" i="11"/>
  <c r="U198" i="11"/>
  <c r="X198" i="11" s="1"/>
  <c r="Y198" i="11" s="1"/>
  <c r="R199" i="11"/>
  <c r="L201" i="11" a="1"/>
  <c r="L201" i="11" s="1"/>
  <c r="T200" i="11"/>
  <c r="W281" i="11"/>
  <c r="AD195" i="11"/>
  <c r="AB195" i="11"/>
  <c r="AC195" i="11"/>
  <c r="AE195" i="11" s="1"/>
  <c r="AF195" i="11" s="1"/>
  <c r="AA196" i="11"/>
  <c r="V282" i="11"/>
  <c r="H199" i="11"/>
  <c r="S198" i="11"/>
  <c r="AF194" i="10"/>
  <c r="AG215" i="10" s="1"/>
  <c r="Z197" i="10"/>
  <c r="V282" i="10"/>
  <c r="H199" i="10"/>
  <c r="S198" i="10"/>
  <c r="W281" i="10"/>
  <c r="L200" i="10" a="1"/>
  <c r="L200" i="10" s="1"/>
  <c r="T199" i="10"/>
  <c r="AD195" i="10"/>
  <c r="AB195" i="10"/>
  <c r="AC195" i="10"/>
  <c r="AE195" i="10" s="1"/>
  <c r="AF195" i="10" s="1"/>
  <c r="AA196" i="10"/>
  <c r="U198" i="10"/>
  <c r="X198" i="10" s="1"/>
  <c r="Y198" i="10" s="1"/>
  <c r="R199" i="10"/>
  <c r="AF194" i="9"/>
  <c r="AG215" i="9" s="1"/>
  <c r="Z197" i="9"/>
  <c r="W281" i="9"/>
  <c r="L200" i="9" a="1"/>
  <c r="L200" i="9" s="1"/>
  <c r="T199" i="9"/>
  <c r="V282" i="9"/>
  <c r="S198" i="9"/>
  <c r="H199" i="9"/>
  <c r="U198" i="9"/>
  <c r="X198" i="9" s="1"/>
  <c r="Y198" i="9" s="1"/>
  <c r="R199" i="9"/>
  <c r="AC195" i="9"/>
  <c r="AE195" i="9" s="1"/>
  <c r="AF195" i="9" s="1"/>
  <c r="AA196" i="9"/>
  <c r="AD195" i="9"/>
  <c r="AB195" i="9"/>
  <c r="AF194" i="8"/>
  <c r="AG215" i="8" s="1"/>
  <c r="Z197" i="8"/>
  <c r="W281" i="8"/>
  <c r="L201" i="8" a="1"/>
  <c r="L201" i="8" s="1"/>
  <c r="T200" i="8"/>
  <c r="U198" i="8"/>
  <c r="X198" i="8" s="1"/>
  <c r="Y198" i="8" s="1"/>
  <c r="R199" i="8"/>
  <c r="AC195" i="8"/>
  <c r="AE195" i="8" s="1"/>
  <c r="AA196" i="8"/>
  <c r="AD195" i="8"/>
  <c r="AB195" i="8"/>
  <c r="V282" i="8"/>
  <c r="S198" i="8"/>
  <c r="H199" i="8"/>
  <c r="AF194" i="7"/>
  <c r="AG215" i="7" s="1"/>
  <c r="Z197" i="7"/>
  <c r="R199" i="7"/>
  <c r="U198" i="7"/>
  <c r="X198" i="7" s="1"/>
  <c r="Y198" i="7" s="1"/>
  <c r="V282" i="7"/>
  <c r="S198" i="7"/>
  <c r="H199" i="7"/>
  <c r="AD195" i="7"/>
  <c r="AB195" i="7"/>
  <c r="L200" i="7" a="1"/>
  <c r="L200" i="7" s="1"/>
  <c r="T199" i="7"/>
  <c r="AA196" i="7"/>
  <c r="AC195" i="7"/>
  <c r="AE195" i="7" s="1"/>
  <c r="W281" i="7"/>
  <c r="AF194" i="6"/>
  <c r="AG215" i="6" s="1"/>
  <c r="Z197" i="6"/>
  <c r="W281" i="6"/>
  <c r="AD195" i="6"/>
  <c r="AB195" i="6"/>
  <c r="T200" i="6"/>
  <c r="L201" i="6" a="1"/>
  <c r="L201" i="6" s="1"/>
  <c r="U198" i="6"/>
  <c r="X198" i="6" s="1"/>
  <c r="Y198" i="6" s="1"/>
  <c r="R199" i="6"/>
  <c r="V282" i="6"/>
  <c r="S198" i="6"/>
  <c r="H199" i="6"/>
  <c r="AC195" i="6"/>
  <c r="AE195" i="6" s="1"/>
  <c r="AA196" i="6"/>
  <c r="AF194" i="5"/>
  <c r="AG215" i="5" s="1"/>
  <c r="Z197" i="5"/>
  <c r="W281" i="5"/>
  <c r="L201" i="5" a="1"/>
  <c r="L201" i="5" s="1"/>
  <c r="T200" i="5"/>
  <c r="AD195" i="5"/>
  <c r="AB195" i="5"/>
  <c r="U198" i="5"/>
  <c r="X198" i="5" s="1"/>
  <c r="Y198" i="5" s="1"/>
  <c r="R199" i="5"/>
  <c r="V282" i="5"/>
  <c r="S198" i="5"/>
  <c r="H199" i="5"/>
  <c r="AA196" i="5"/>
  <c r="AC195" i="5"/>
  <c r="AE195" i="5" s="1"/>
  <c r="AF195" i="5" s="1"/>
  <c r="AF194" i="4"/>
  <c r="AG215" i="4" s="1"/>
  <c r="Z197" i="4"/>
  <c r="L201" i="4" a="1"/>
  <c r="L201" i="4" s="1"/>
  <c r="T200" i="4"/>
  <c r="AB195" i="4"/>
  <c r="AD195" i="4"/>
  <c r="W281" i="4"/>
  <c r="U198" i="4"/>
  <c r="X198" i="4" s="1"/>
  <c r="Y198" i="4" s="1"/>
  <c r="R199" i="4"/>
  <c r="AC195" i="4"/>
  <c r="AE195" i="4" s="1"/>
  <c r="AF195" i="4" s="1"/>
  <c r="AA196" i="4"/>
  <c r="V282" i="4"/>
  <c r="H199" i="4"/>
  <c r="S198" i="4"/>
  <c r="Z197" i="1"/>
  <c r="T200" i="1"/>
  <c r="L201" i="1" a="1"/>
  <c r="L201" i="1" s="1"/>
  <c r="V282" i="1"/>
  <c r="H199" i="1"/>
  <c r="S198" i="1"/>
  <c r="W281" i="1"/>
  <c r="AC195" i="1"/>
  <c r="AE195" i="1" s="1"/>
  <c r="AA196" i="1"/>
  <c r="R199" i="1"/>
  <c r="U198" i="1"/>
  <c r="X198" i="1" s="1"/>
  <c r="Y198" i="1" s="1"/>
  <c r="AF194" i="1"/>
  <c r="AG215" i="1" s="1"/>
  <c r="AB195" i="1"/>
  <c r="AD195" i="1"/>
  <c r="AG216" i="11" l="1"/>
  <c r="Z198" i="11"/>
  <c r="U199" i="11"/>
  <c r="X199" i="11" s="1"/>
  <c r="Y199" i="11" s="1"/>
  <c r="R200" i="11"/>
  <c r="AD196" i="11"/>
  <c r="AB196" i="11"/>
  <c r="L202" i="11" a="1"/>
  <c r="L202" i="11" s="1"/>
  <c r="T201" i="11"/>
  <c r="W282" i="11"/>
  <c r="AC196" i="11"/>
  <c r="AE196" i="11" s="1"/>
  <c r="AA197" i="11"/>
  <c r="V283" i="11"/>
  <c r="H200" i="11"/>
  <c r="S199" i="11"/>
  <c r="AG216" i="10"/>
  <c r="Z198" i="10"/>
  <c r="AD196" i="10"/>
  <c r="AB196" i="10"/>
  <c r="L201" i="10" a="1"/>
  <c r="L201" i="10" s="1"/>
  <c r="T200" i="10"/>
  <c r="V283" i="10"/>
  <c r="H200" i="10"/>
  <c r="S199" i="10"/>
  <c r="W282" i="10"/>
  <c r="U199" i="10"/>
  <c r="X199" i="10" s="1"/>
  <c r="Y199" i="10" s="1"/>
  <c r="R200" i="10"/>
  <c r="AC196" i="10"/>
  <c r="AE196" i="10" s="1"/>
  <c r="AA197" i="10"/>
  <c r="AG216" i="9"/>
  <c r="Z198" i="9"/>
  <c r="L201" i="9" a="1"/>
  <c r="L201" i="9" s="1"/>
  <c r="T200" i="9"/>
  <c r="V283" i="9"/>
  <c r="H200" i="9"/>
  <c r="S199" i="9"/>
  <c r="W282" i="9"/>
  <c r="AA197" i="9"/>
  <c r="AC196" i="9"/>
  <c r="AE196" i="9" s="1"/>
  <c r="AD196" i="9"/>
  <c r="AB196" i="9"/>
  <c r="U199" i="9"/>
  <c r="X199" i="9" s="1"/>
  <c r="Y199" i="9" s="1"/>
  <c r="R200" i="9"/>
  <c r="AF195" i="8"/>
  <c r="AG216" i="8" s="1"/>
  <c r="Z198" i="8"/>
  <c r="AD196" i="8"/>
  <c r="AB196" i="8"/>
  <c r="U199" i="8"/>
  <c r="X199" i="8" s="1"/>
  <c r="Y199" i="8" s="1"/>
  <c r="R200" i="8"/>
  <c r="V283" i="8"/>
  <c r="H200" i="8"/>
  <c r="S199" i="8"/>
  <c r="AC196" i="8"/>
  <c r="AE196" i="8" s="1"/>
  <c r="AA197" i="8"/>
  <c r="L202" i="8" a="1"/>
  <c r="L202" i="8" s="1"/>
  <c r="T201" i="8"/>
  <c r="W282" i="8"/>
  <c r="AF195" i="7"/>
  <c r="AG216" i="7" s="1"/>
  <c r="Z198" i="7"/>
  <c r="AD196" i="7"/>
  <c r="AB196" i="7"/>
  <c r="W282" i="7"/>
  <c r="V283" i="7"/>
  <c r="H200" i="7"/>
  <c r="S199" i="7"/>
  <c r="AA197" i="7"/>
  <c r="AC196" i="7"/>
  <c r="AE196" i="7" s="1"/>
  <c r="L201" i="7" a="1"/>
  <c r="L201" i="7" s="1"/>
  <c r="T200" i="7"/>
  <c r="U199" i="7"/>
  <c r="X199" i="7" s="1"/>
  <c r="Y199" i="7" s="1"/>
  <c r="R200" i="7"/>
  <c r="AF195" i="6"/>
  <c r="AG216" i="6" s="1"/>
  <c r="Z198" i="6"/>
  <c r="V283" i="6"/>
  <c r="H200" i="6"/>
  <c r="S199" i="6"/>
  <c r="W282" i="6"/>
  <c r="U199" i="6"/>
  <c r="X199" i="6" s="1"/>
  <c r="Y199" i="6" s="1"/>
  <c r="R200" i="6"/>
  <c r="AD196" i="6"/>
  <c r="AB196" i="6"/>
  <c r="AC196" i="6"/>
  <c r="AE196" i="6" s="1"/>
  <c r="AA197" i="6"/>
  <c r="L202" i="6" a="1"/>
  <c r="L202" i="6" s="1"/>
  <c r="T201" i="6"/>
  <c r="AG216" i="5"/>
  <c r="Z198" i="5"/>
  <c r="AB196" i="5"/>
  <c r="AD196" i="5"/>
  <c r="T201" i="5"/>
  <c r="L202" i="5" a="1"/>
  <c r="L202" i="5" s="1"/>
  <c r="V283" i="5"/>
  <c r="H200" i="5"/>
  <c r="S199" i="5"/>
  <c r="W282" i="5"/>
  <c r="AA197" i="5"/>
  <c r="AC196" i="5"/>
  <c r="AE196" i="5" s="1"/>
  <c r="U199" i="5"/>
  <c r="X199" i="5" s="1"/>
  <c r="Y199" i="5" s="1"/>
  <c r="R200" i="5"/>
  <c r="AG216" i="4"/>
  <c r="Z198" i="4"/>
  <c r="V283" i="4"/>
  <c r="H200" i="4"/>
  <c r="S199" i="4"/>
  <c r="W282" i="4"/>
  <c r="U199" i="4"/>
  <c r="X199" i="4" s="1"/>
  <c r="Y199" i="4" s="1"/>
  <c r="R200" i="4"/>
  <c r="AD196" i="4"/>
  <c r="AB196" i="4"/>
  <c r="AC196" i="4"/>
  <c r="AE196" i="4" s="1"/>
  <c r="AA197" i="4"/>
  <c r="L202" i="4" a="1"/>
  <c r="L202" i="4" s="1"/>
  <c r="T201" i="4"/>
  <c r="Z198" i="1"/>
  <c r="AF195" i="1"/>
  <c r="AG216" i="1" s="1"/>
  <c r="L202" i="1" a="1"/>
  <c r="L202" i="1" s="1"/>
  <c r="T201" i="1"/>
  <c r="AC196" i="1"/>
  <c r="AE196" i="1" s="1"/>
  <c r="AA197" i="1"/>
  <c r="U199" i="1"/>
  <c r="X199" i="1" s="1"/>
  <c r="Y199" i="1" s="1"/>
  <c r="R200" i="1"/>
  <c r="AB196" i="1"/>
  <c r="AD196" i="1"/>
  <c r="V283" i="1"/>
  <c r="H200" i="1"/>
  <c r="S199" i="1"/>
  <c r="W282" i="1"/>
  <c r="AF196" i="11" l="1"/>
  <c r="AG217" i="11" s="1"/>
  <c r="Z199" i="11"/>
  <c r="W283" i="11"/>
  <c r="AD197" i="11"/>
  <c r="AB197" i="11"/>
  <c r="R201" i="11"/>
  <c r="U200" i="11"/>
  <c r="X200" i="11" s="1"/>
  <c r="Y200" i="11" s="1"/>
  <c r="T202" i="11"/>
  <c r="L203" i="11" a="1"/>
  <c r="L203" i="11" s="1"/>
  <c r="AA198" i="11"/>
  <c r="AC197" i="11"/>
  <c r="AE197" i="11" s="1"/>
  <c r="AF197" i="11" s="1"/>
  <c r="V284" i="11"/>
  <c r="H201" i="11"/>
  <c r="S200" i="11"/>
  <c r="AF196" i="10"/>
  <c r="AG217" i="10"/>
  <c r="Z199" i="10"/>
  <c r="W283" i="10"/>
  <c r="L202" i="10" a="1"/>
  <c r="L202" i="10" s="1"/>
  <c r="T201" i="10"/>
  <c r="V284" i="10"/>
  <c r="H201" i="10"/>
  <c r="S200" i="10"/>
  <c r="AD197" i="10"/>
  <c r="AB197" i="10"/>
  <c r="AC197" i="10"/>
  <c r="AE197" i="10" s="1"/>
  <c r="AA198" i="10"/>
  <c r="U200" i="10"/>
  <c r="X200" i="10" s="1"/>
  <c r="Y200" i="10" s="1"/>
  <c r="R201" i="10"/>
  <c r="AF196" i="9"/>
  <c r="AG217" i="9" s="1"/>
  <c r="Z199" i="9"/>
  <c r="V284" i="9"/>
  <c r="H201" i="9"/>
  <c r="S200" i="9"/>
  <c r="AB197" i="9"/>
  <c r="AD197" i="9"/>
  <c r="W283" i="9"/>
  <c r="U200" i="9"/>
  <c r="X200" i="9" s="1"/>
  <c r="Y200" i="9" s="1"/>
  <c r="R201" i="9"/>
  <c r="L202" i="9" a="1"/>
  <c r="L202" i="9" s="1"/>
  <c r="T201" i="9"/>
  <c r="AC197" i="9"/>
  <c r="AE197" i="9" s="1"/>
  <c r="AA198" i="9"/>
  <c r="AF196" i="8"/>
  <c r="AG217" i="8" s="1"/>
  <c r="Z199" i="8"/>
  <c r="L203" i="8" a="1"/>
  <c r="L203" i="8" s="1"/>
  <c r="T202" i="8"/>
  <c r="AD197" i="8"/>
  <c r="AB197" i="8"/>
  <c r="V284" i="8"/>
  <c r="H201" i="8"/>
  <c r="S200" i="8"/>
  <c r="U200" i="8"/>
  <c r="X200" i="8" s="1"/>
  <c r="Y200" i="8" s="1"/>
  <c r="R201" i="8"/>
  <c r="W283" i="8"/>
  <c r="AC197" i="8"/>
  <c r="AE197" i="8" s="1"/>
  <c r="AF197" i="8" s="1"/>
  <c r="AA198" i="8"/>
  <c r="AF196" i="7"/>
  <c r="AG217" i="7" s="1"/>
  <c r="AC197" i="7"/>
  <c r="AE197" i="7" s="1"/>
  <c r="AA198" i="7"/>
  <c r="Z199" i="7"/>
  <c r="T201" i="7"/>
  <c r="L202" i="7" a="1"/>
  <c r="L202" i="7" s="1"/>
  <c r="V284" i="7"/>
  <c r="H201" i="7"/>
  <c r="S200" i="7"/>
  <c r="AD197" i="7"/>
  <c r="AB197" i="7"/>
  <c r="W283" i="7"/>
  <c r="R201" i="7"/>
  <c r="U200" i="7"/>
  <c r="X200" i="7" s="1"/>
  <c r="Y200" i="7" s="1"/>
  <c r="AF196" i="6"/>
  <c r="AG217" i="6" s="1"/>
  <c r="Z199" i="6"/>
  <c r="AD197" i="6"/>
  <c r="AB197" i="6"/>
  <c r="V284" i="6"/>
  <c r="H201" i="6"/>
  <c r="S200" i="6"/>
  <c r="U200" i="6"/>
  <c r="X200" i="6" s="1"/>
  <c r="Y200" i="6" s="1"/>
  <c r="R201" i="6"/>
  <c r="W283" i="6"/>
  <c r="AC197" i="6"/>
  <c r="AE197" i="6" s="1"/>
  <c r="AA198" i="6"/>
  <c r="L203" i="6" a="1"/>
  <c r="L203" i="6" s="1"/>
  <c r="T202" i="6"/>
  <c r="AF196" i="5"/>
  <c r="AG217" i="5"/>
  <c r="Z199" i="5"/>
  <c r="V284" i="5"/>
  <c r="H201" i="5"/>
  <c r="S200" i="5"/>
  <c r="AD197" i="5"/>
  <c r="AB197" i="5"/>
  <c r="W283" i="5"/>
  <c r="AC197" i="5"/>
  <c r="AE197" i="5" s="1"/>
  <c r="AA198" i="5"/>
  <c r="L203" i="5" a="1"/>
  <c r="L203" i="5" s="1"/>
  <c r="T202" i="5"/>
  <c r="R201" i="5"/>
  <c r="U200" i="5"/>
  <c r="X200" i="5" s="1"/>
  <c r="Y200" i="5" s="1"/>
  <c r="AF196" i="4"/>
  <c r="AG217" i="4" s="1"/>
  <c r="Z199" i="4"/>
  <c r="R201" i="4"/>
  <c r="U200" i="4"/>
  <c r="X200" i="4" s="1"/>
  <c r="Y200" i="4" s="1"/>
  <c r="T202" i="4"/>
  <c r="L203" i="4" a="1"/>
  <c r="L203" i="4" s="1"/>
  <c r="AC197" i="4"/>
  <c r="AE197" i="4" s="1"/>
  <c r="AA198" i="4"/>
  <c r="V284" i="4"/>
  <c r="H201" i="4"/>
  <c r="S200" i="4"/>
  <c r="W283" i="4"/>
  <c r="AD197" i="4"/>
  <c r="AB197" i="4"/>
  <c r="Z199" i="1"/>
  <c r="R201" i="1"/>
  <c r="U200" i="1"/>
  <c r="X200" i="1" s="1"/>
  <c r="Y200" i="1" s="1"/>
  <c r="AD197" i="1"/>
  <c r="AB197" i="1"/>
  <c r="T202" i="1"/>
  <c r="L203" i="1" a="1"/>
  <c r="L203" i="1" s="1"/>
  <c r="AC197" i="1"/>
  <c r="AE197" i="1" s="1"/>
  <c r="AA198" i="1"/>
  <c r="V284" i="1"/>
  <c r="H201" i="1"/>
  <c r="S200" i="1"/>
  <c r="W283" i="1"/>
  <c r="AF196" i="1"/>
  <c r="AG217" i="1" s="1"/>
  <c r="AG218" i="11" l="1"/>
  <c r="Z200" i="11"/>
  <c r="R202" i="11"/>
  <c r="U201" i="11"/>
  <c r="X201" i="11" s="1"/>
  <c r="Y201" i="11" s="1"/>
  <c r="W284" i="11"/>
  <c r="AB198" i="11"/>
  <c r="AD198" i="11"/>
  <c r="AA199" i="11"/>
  <c r="AC198" i="11"/>
  <c r="AE198" i="11" s="1"/>
  <c r="T203" i="11"/>
  <c r="L204" i="11" a="1"/>
  <c r="L204" i="11" s="1"/>
  <c r="V285" i="11"/>
  <c r="H202" i="11"/>
  <c r="S201" i="11"/>
  <c r="AF197" i="10"/>
  <c r="AG218" i="10" s="1"/>
  <c r="Z200" i="10"/>
  <c r="L203" i="10" a="1"/>
  <c r="L203" i="10" s="1"/>
  <c r="T202" i="10"/>
  <c r="V285" i="10"/>
  <c r="H202" i="10"/>
  <c r="S201" i="10"/>
  <c r="AD198" i="10"/>
  <c r="AB198" i="10"/>
  <c r="W284" i="10"/>
  <c r="U201" i="10"/>
  <c r="X201" i="10" s="1"/>
  <c r="Y201" i="10" s="1"/>
  <c r="R202" i="10"/>
  <c r="AC198" i="10"/>
  <c r="AE198" i="10" s="1"/>
  <c r="AA199" i="10"/>
  <c r="AF197" i="9"/>
  <c r="AG218" i="9"/>
  <c r="Z200" i="9"/>
  <c r="AD198" i="9"/>
  <c r="AB198" i="9"/>
  <c r="L203" i="9" a="1"/>
  <c r="L203" i="9" s="1"/>
  <c r="T202" i="9"/>
  <c r="V285" i="9"/>
  <c r="S201" i="9"/>
  <c r="H202" i="9"/>
  <c r="W284" i="9"/>
  <c r="AA199" i="9"/>
  <c r="AC198" i="9"/>
  <c r="AE198" i="9" s="1"/>
  <c r="AF198" i="9" s="1"/>
  <c r="R202" i="9"/>
  <c r="U201" i="9"/>
  <c r="X201" i="9" s="1"/>
  <c r="Y201" i="9" s="1"/>
  <c r="AG218" i="8"/>
  <c r="Z200" i="8"/>
  <c r="L204" i="8" a="1"/>
  <c r="L204" i="8" s="1"/>
  <c r="T203" i="8"/>
  <c r="AC198" i="8"/>
  <c r="AE198" i="8" s="1"/>
  <c r="AA199" i="8"/>
  <c r="U201" i="8"/>
  <c r="X201" i="8" s="1"/>
  <c r="Y201" i="8" s="1"/>
  <c r="R202" i="8"/>
  <c r="W284" i="8"/>
  <c r="V285" i="8"/>
  <c r="H202" i="8"/>
  <c r="S201" i="8"/>
  <c r="AD198" i="8"/>
  <c r="AB198" i="8"/>
  <c r="AF197" i="7"/>
  <c r="AG218" i="7" s="1"/>
  <c r="Z200" i="7"/>
  <c r="L203" i="7" a="1"/>
  <c r="L203" i="7" s="1"/>
  <c r="T202" i="7"/>
  <c r="AD198" i="7"/>
  <c r="AB198" i="7"/>
  <c r="R202" i="7"/>
  <c r="U201" i="7"/>
  <c r="X201" i="7" s="1"/>
  <c r="Y201" i="7" s="1"/>
  <c r="V285" i="7"/>
  <c r="S201" i="7"/>
  <c r="H202" i="7"/>
  <c r="W284" i="7"/>
  <c r="AC198" i="7"/>
  <c r="AE198" i="7" s="1"/>
  <c r="AA199" i="7"/>
  <c r="AF197" i="6"/>
  <c r="AG218" i="6" s="1"/>
  <c r="Z200" i="6"/>
  <c r="AD198" i="6"/>
  <c r="AB198" i="6"/>
  <c r="U201" i="6"/>
  <c r="X201" i="6" s="1"/>
  <c r="Y201" i="6" s="1"/>
  <c r="R202" i="6"/>
  <c r="V285" i="6"/>
  <c r="H202" i="6"/>
  <c r="S201" i="6"/>
  <c r="W284" i="6"/>
  <c r="AC198" i="6"/>
  <c r="AE198" i="6" s="1"/>
  <c r="AA199" i="6"/>
  <c r="L204" i="6" a="1"/>
  <c r="L204" i="6" s="1"/>
  <c r="T203" i="6"/>
  <c r="AF197" i="5"/>
  <c r="AG218" i="5"/>
  <c r="Z200" i="5"/>
  <c r="L204" i="5" a="1"/>
  <c r="L204" i="5" s="1"/>
  <c r="T203" i="5"/>
  <c r="W284" i="5"/>
  <c r="AA199" i="5"/>
  <c r="AC198" i="5"/>
  <c r="AE198" i="5" s="1"/>
  <c r="AF198" i="5" s="1"/>
  <c r="AD198" i="5"/>
  <c r="AB198" i="5"/>
  <c r="V285" i="5"/>
  <c r="S201" i="5"/>
  <c r="H202" i="5"/>
  <c r="R202" i="5"/>
  <c r="U201" i="5"/>
  <c r="X201" i="5" s="1"/>
  <c r="Y201" i="5" s="1"/>
  <c r="AF197" i="4"/>
  <c r="AG218" i="4" s="1"/>
  <c r="Z200" i="4"/>
  <c r="T203" i="4"/>
  <c r="L204" i="4" a="1"/>
  <c r="L204" i="4" s="1"/>
  <c r="V285" i="4"/>
  <c r="H202" i="4"/>
  <c r="S201" i="4"/>
  <c r="AB198" i="4"/>
  <c r="AD198" i="4"/>
  <c r="AC198" i="4"/>
  <c r="AE198" i="4" s="1"/>
  <c r="AA199" i="4"/>
  <c r="W284" i="4"/>
  <c r="R202" i="4"/>
  <c r="U201" i="4"/>
  <c r="X201" i="4" s="1"/>
  <c r="Y201" i="4" s="1"/>
  <c r="Z200" i="1"/>
  <c r="V285" i="1"/>
  <c r="S201" i="1"/>
  <c r="H202" i="1"/>
  <c r="W284" i="1"/>
  <c r="T203" i="1"/>
  <c r="L204" i="1" a="1"/>
  <c r="L204" i="1" s="1"/>
  <c r="AF197" i="1"/>
  <c r="AG218" i="1" s="1"/>
  <c r="AA199" i="1"/>
  <c r="AC198" i="1"/>
  <c r="AE198" i="1" s="1"/>
  <c r="AD198" i="1"/>
  <c r="AB198" i="1"/>
  <c r="R202" i="1"/>
  <c r="U201" i="1"/>
  <c r="X201" i="1" s="1"/>
  <c r="Y201" i="1" s="1"/>
  <c r="AF198" i="11" l="1"/>
  <c r="AG219" i="11" s="1"/>
  <c r="Z201" i="11"/>
  <c r="T204" i="11"/>
  <c r="L205" i="11" a="1"/>
  <c r="L205" i="11" s="1"/>
  <c r="R203" i="11"/>
  <c r="U202" i="11"/>
  <c r="X202" i="11" s="1"/>
  <c r="Y202" i="11" s="1"/>
  <c r="AC199" i="11"/>
  <c r="AE199" i="11" s="1"/>
  <c r="AA200" i="11"/>
  <c r="AD199" i="11"/>
  <c r="AB199" i="11"/>
  <c r="V286" i="11"/>
  <c r="S202" i="11"/>
  <c r="H203" i="11"/>
  <c r="W285" i="11"/>
  <c r="AF198" i="10"/>
  <c r="AG219" i="10" s="1"/>
  <c r="Z201" i="10"/>
  <c r="R203" i="10"/>
  <c r="U202" i="10"/>
  <c r="X202" i="10" s="1"/>
  <c r="Y202" i="10" s="1"/>
  <c r="L204" i="10" a="1"/>
  <c r="L204" i="10" s="1"/>
  <c r="T203" i="10"/>
  <c r="W285" i="10"/>
  <c r="V286" i="10"/>
  <c r="H203" i="10"/>
  <c r="S202" i="10"/>
  <c r="AD199" i="10"/>
  <c r="AB199" i="10"/>
  <c r="AA200" i="10"/>
  <c r="AC199" i="10"/>
  <c r="AE199" i="10" s="1"/>
  <c r="AF199" i="10" s="1"/>
  <c r="AG219" i="9"/>
  <c r="T203" i="9"/>
  <c r="L204" i="9" a="1"/>
  <c r="L204" i="9" s="1"/>
  <c r="V286" i="9"/>
  <c r="S202" i="9"/>
  <c r="H203" i="9"/>
  <c r="W285" i="9"/>
  <c r="Z201" i="9"/>
  <c r="AB199" i="9"/>
  <c r="AD199" i="9"/>
  <c r="R203" i="9"/>
  <c r="U202" i="9"/>
  <c r="X202" i="9" s="1"/>
  <c r="Y202" i="9" s="1"/>
  <c r="AA200" i="9"/>
  <c r="AC199" i="9"/>
  <c r="AE199" i="9" s="1"/>
  <c r="AF198" i="8"/>
  <c r="AG219" i="8" s="1"/>
  <c r="Z201" i="8"/>
  <c r="L205" i="8" a="1"/>
  <c r="L205" i="8" s="1"/>
  <c r="T204" i="8"/>
  <c r="W285" i="8"/>
  <c r="V286" i="8"/>
  <c r="H203" i="8"/>
  <c r="S202" i="8"/>
  <c r="AC199" i="8"/>
  <c r="AE199" i="8" s="1"/>
  <c r="AF199" i="8" s="1"/>
  <c r="AA200" i="8"/>
  <c r="U202" i="8"/>
  <c r="X202" i="8" s="1"/>
  <c r="Y202" i="8" s="1"/>
  <c r="R203" i="8"/>
  <c r="AD199" i="8"/>
  <c r="AB199" i="8"/>
  <c r="AF198" i="7"/>
  <c r="AG219" i="7"/>
  <c r="Z201" i="7"/>
  <c r="L204" i="7" a="1"/>
  <c r="L204" i="7" s="1"/>
  <c r="T203" i="7"/>
  <c r="U202" i="7"/>
  <c r="X202" i="7" s="1"/>
  <c r="Y202" i="7" s="1"/>
  <c r="R203" i="7"/>
  <c r="AA200" i="7"/>
  <c r="AC199" i="7"/>
  <c r="AE199" i="7" s="1"/>
  <c r="V286" i="7"/>
  <c r="H203" i="7"/>
  <c r="S202" i="7"/>
  <c r="W285" i="7"/>
  <c r="AD199" i="7"/>
  <c r="AB199" i="7"/>
  <c r="AF198" i="6"/>
  <c r="AG219" i="6" s="1"/>
  <c r="Z201" i="6"/>
  <c r="V286" i="6"/>
  <c r="H203" i="6"/>
  <c r="S202" i="6"/>
  <c r="W285" i="6"/>
  <c r="AC199" i="6"/>
  <c r="AE199" i="6" s="1"/>
  <c r="AA200" i="6"/>
  <c r="U202" i="6"/>
  <c r="X202" i="6" s="1"/>
  <c r="Y202" i="6" s="1"/>
  <c r="R203" i="6"/>
  <c r="L205" i="6" a="1"/>
  <c r="L205" i="6" s="1"/>
  <c r="T204" i="6"/>
  <c r="AD199" i="6"/>
  <c r="AB199" i="6"/>
  <c r="AG219" i="5"/>
  <c r="Z201" i="5"/>
  <c r="V286" i="5"/>
  <c r="H203" i="5"/>
  <c r="S202" i="5"/>
  <c r="T204" i="5"/>
  <c r="L205" i="5" a="1"/>
  <c r="L205" i="5" s="1"/>
  <c r="R203" i="5"/>
  <c r="U202" i="5"/>
  <c r="X202" i="5" s="1"/>
  <c r="Y202" i="5" s="1"/>
  <c r="AA200" i="5"/>
  <c r="AC199" i="5"/>
  <c r="AE199" i="5" s="1"/>
  <c r="W285" i="5"/>
  <c r="AB199" i="5"/>
  <c r="AD199" i="5"/>
  <c r="AF198" i="4"/>
  <c r="AG219" i="4" s="1"/>
  <c r="Z201" i="4"/>
  <c r="AD199" i="4"/>
  <c r="AB199" i="4"/>
  <c r="V286" i="4"/>
  <c r="S202" i="4"/>
  <c r="H203" i="4"/>
  <c r="W285" i="4"/>
  <c r="AA200" i="4"/>
  <c r="AC199" i="4"/>
  <c r="AE199" i="4" s="1"/>
  <c r="T204" i="4"/>
  <c r="L205" i="4" a="1"/>
  <c r="L205" i="4" s="1"/>
  <c r="R203" i="4"/>
  <c r="U202" i="4"/>
  <c r="X202" i="4" s="1"/>
  <c r="Y202" i="4" s="1"/>
  <c r="Z201" i="1"/>
  <c r="AF198" i="1"/>
  <c r="AG219" i="1" s="1"/>
  <c r="AB199" i="1"/>
  <c r="AD199" i="1"/>
  <c r="AA200" i="1"/>
  <c r="AC199" i="1"/>
  <c r="AE199" i="1" s="1"/>
  <c r="T204" i="1"/>
  <c r="L205" i="1" a="1"/>
  <c r="L205" i="1" s="1"/>
  <c r="V286" i="1"/>
  <c r="H203" i="1"/>
  <c r="S202" i="1"/>
  <c r="W285" i="1"/>
  <c r="U202" i="1"/>
  <c r="X202" i="1" s="1"/>
  <c r="Y202" i="1" s="1"/>
  <c r="R203" i="1"/>
  <c r="AF199" i="11" l="1"/>
  <c r="AG220" i="11"/>
  <c r="Z202" i="11"/>
  <c r="U203" i="11"/>
  <c r="X203" i="11" s="1"/>
  <c r="Y203" i="11" s="1"/>
  <c r="R204" i="11"/>
  <c r="L206" i="11" a="1"/>
  <c r="L206" i="11" s="1"/>
  <c r="T205" i="11"/>
  <c r="AD200" i="11"/>
  <c r="AB200" i="11"/>
  <c r="W286" i="11"/>
  <c r="AC200" i="11"/>
  <c r="AE200" i="11" s="1"/>
  <c r="AF200" i="11" s="1"/>
  <c r="AA201" i="11"/>
  <c r="V287" i="11"/>
  <c r="S203" i="11"/>
  <c r="H204" i="11"/>
  <c r="AG220" i="10"/>
  <c r="Z202" i="10"/>
  <c r="V287" i="10"/>
  <c r="H204" i="10"/>
  <c r="S203" i="10"/>
  <c r="W286" i="10"/>
  <c r="R204" i="10"/>
  <c r="U203" i="10"/>
  <c r="X203" i="10" s="1"/>
  <c r="Y203" i="10" s="1"/>
  <c r="T204" i="10"/>
  <c r="L205" i="10" a="1"/>
  <c r="L205" i="10" s="1"/>
  <c r="AA201" i="10"/>
  <c r="AC200" i="10"/>
  <c r="AE200" i="10" s="1"/>
  <c r="AB200" i="10"/>
  <c r="AD200" i="10"/>
  <c r="AF199" i="9"/>
  <c r="AG220" i="9" s="1"/>
  <c r="R204" i="9"/>
  <c r="U203" i="9"/>
  <c r="X203" i="9" s="1"/>
  <c r="Y203" i="9" s="1"/>
  <c r="W286" i="9"/>
  <c r="AC200" i="9"/>
  <c r="AE200" i="9" s="1"/>
  <c r="AA201" i="9"/>
  <c r="V287" i="9"/>
  <c r="S203" i="9"/>
  <c r="H204" i="9"/>
  <c r="T204" i="9"/>
  <c r="L205" i="9" a="1"/>
  <c r="L205" i="9" s="1"/>
  <c r="Z202" i="9"/>
  <c r="AD200" i="9"/>
  <c r="AB200" i="9"/>
  <c r="AG220" i="8"/>
  <c r="Z202" i="8"/>
  <c r="AD200" i="8"/>
  <c r="AB200" i="8"/>
  <c r="R204" i="8"/>
  <c r="U203" i="8"/>
  <c r="X203" i="8" s="1"/>
  <c r="Y203" i="8" s="1"/>
  <c r="T205" i="8"/>
  <c r="L206" i="8" a="1"/>
  <c r="L206" i="8" s="1"/>
  <c r="AA201" i="8"/>
  <c r="AC200" i="8"/>
  <c r="AE200" i="8" s="1"/>
  <c r="V287" i="8"/>
  <c r="H204" i="8"/>
  <c r="S203" i="8"/>
  <c r="W286" i="8"/>
  <c r="AF199" i="7"/>
  <c r="AG220" i="7" s="1"/>
  <c r="Z202" i="7"/>
  <c r="V287" i="7"/>
  <c r="H204" i="7"/>
  <c r="S203" i="7"/>
  <c r="AB200" i="7"/>
  <c r="AD200" i="7"/>
  <c r="R204" i="7"/>
  <c r="U203" i="7"/>
  <c r="X203" i="7" s="1"/>
  <c r="Y203" i="7" s="1"/>
  <c r="W286" i="7"/>
  <c r="AC200" i="7"/>
  <c r="AE200" i="7" s="1"/>
  <c r="AA201" i="7"/>
  <c r="T204" i="7"/>
  <c r="L205" i="7" a="1"/>
  <c r="L205" i="7" s="1"/>
  <c r="AF199" i="6"/>
  <c r="AG220" i="6" s="1"/>
  <c r="Z202" i="6"/>
  <c r="T205" i="6"/>
  <c r="L206" i="6" a="1"/>
  <c r="L206" i="6" s="1"/>
  <c r="AD200" i="6"/>
  <c r="AB200" i="6"/>
  <c r="W286" i="6"/>
  <c r="AA201" i="6"/>
  <c r="AC200" i="6"/>
  <c r="AE200" i="6" s="1"/>
  <c r="R204" i="6"/>
  <c r="U203" i="6"/>
  <c r="X203" i="6" s="1"/>
  <c r="Y203" i="6" s="1"/>
  <c r="V287" i="6"/>
  <c r="H204" i="6"/>
  <c r="S203" i="6"/>
  <c r="AF199" i="5"/>
  <c r="AG220" i="5" s="1"/>
  <c r="Z202" i="5"/>
  <c r="L206" i="5" a="1"/>
  <c r="L206" i="5" s="1"/>
  <c r="T205" i="5"/>
  <c r="W286" i="5"/>
  <c r="AB200" i="5"/>
  <c r="AD200" i="5"/>
  <c r="AC200" i="5"/>
  <c r="AE200" i="5" s="1"/>
  <c r="AF200" i="5" s="1"/>
  <c r="AA201" i="5"/>
  <c r="R204" i="5"/>
  <c r="U203" i="5"/>
  <c r="X203" i="5" s="1"/>
  <c r="Y203" i="5" s="1"/>
  <c r="V287" i="5"/>
  <c r="H204" i="5"/>
  <c r="S203" i="5"/>
  <c r="AF199" i="4"/>
  <c r="AG220" i="4" s="1"/>
  <c r="Z202" i="4"/>
  <c r="L206" i="4" a="1"/>
  <c r="L206" i="4" s="1"/>
  <c r="T205" i="4"/>
  <c r="U203" i="4"/>
  <c r="X203" i="4" s="1"/>
  <c r="Y203" i="4" s="1"/>
  <c r="R204" i="4"/>
  <c r="V287" i="4"/>
  <c r="H204" i="4"/>
  <c r="S203" i="4"/>
  <c r="W286" i="4"/>
  <c r="AC200" i="4"/>
  <c r="AE200" i="4" s="1"/>
  <c r="AA201" i="4"/>
  <c r="AB200" i="4"/>
  <c r="AD200" i="4"/>
  <c r="Z202" i="1"/>
  <c r="W286" i="1"/>
  <c r="V287" i="1"/>
  <c r="H204" i="1"/>
  <c r="S203" i="1"/>
  <c r="AF199" i="1"/>
  <c r="AG220" i="1" s="1"/>
  <c r="AC200" i="1"/>
  <c r="AE200" i="1" s="1"/>
  <c r="AA201" i="1"/>
  <c r="L206" i="1" a="1"/>
  <c r="L206" i="1" s="1"/>
  <c r="T205" i="1"/>
  <c r="AD200" i="1"/>
  <c r="AB200" i="1"/>
  <c r="R204" i="1"/>
  <c r="U203" i="1"/>
  <c r="X203" i="1" s="1"/>
  <c r="Y203" i="1" s="1"/>
  <c r="AG221" i="11" l="1"/>
  <c r="Z203" i="11"/>
  <c r="W287" i="11"/>
  <c r="L207" i="11" a="1"/>
  <c r="L207" i="11" s="1"/>
  <c r="T206" i="11"/>
  <c r="U204" i="11"/>
  <c r="X204" i="11" s="1"/>
  <c r="Y204" i="11" s="1"/>
  <c r="R205" i="11"/>
  <c r="V288" i="11"/>
  <c r="H205" i="11"/>
  <c r="S204" i="11"/>
  <c r="AC201" i="11"/>
  <c r="AE201" i="11" s="1"/>
  <c r="AA202" i="11"/>
  <c r="AD201" i="11"/>
  <c r="AB201" i="11"/>
  <c r="AF200" i="10"/>
  <c r="AG221" i="10" s="1"/>
  <c r="Z203" i="10"/>
  <c r="AD201" i="10"/>
  <c r="AB201" i="10"/>
  <c r="R205" i="10"/>
  <c r="U204" i="10"/>
  <c r="X204" i="10" s="1"/>
  <c r="Y204" i="10" s="1"/>
  <c r="V288" i="10"/>
  <c r="H205" i="10"/>
  <c r="S204" i="10"/>
  <c r="W287" i="10"/>
  <c r="L206" i="10" a="1"/>
  <c r="L206" i="10" s="1"/>
  <c r="T205" i="10"/>
  <c r="AC201" i="10"/>
  <c r="AE201" i="10" s="1"/>
  <c r="AA202" i="10"/>
  <c r="AF200" i="9"/>
  <c r="AG221" i="9" s="1"/>
  <c r="Z203" i="9"/>
  <c r="V288" i="9"/>
  <c r="S204" i="9"/>
  <c r="H205" i="9"/>
  <c r="T205" i="9"/>
  <c r="L206" i="9" a="1"/>
  <c r="L206" i="9" s="1"/>
  <c r="U204" i="9"/>
  <c r="X204" i="9" s="1"/>
  <c r="Y204" i="9" s="1"/>
  <c r="R205" i="9"/>
  <c r="AD201" i="9"/>
  <c r="AB201" i="9"/>
  <c r="W287" i="9"/>
  <c r="AC201" i="9"/>
  <c r="AE201" i="9" s="1"/>
  <c r="AF201" i="9" s="1"/>
  <c r="AA202" i="9"/>
  <c r="AF200" i="8"/>
  <c r="AG221" i="8" s="1"/>
  <c r="Z203" i="8"/>
  <c r="W287" i="8"/>
  <c r="T206" i="8"/>
  <c r="L207" i="8" a="1"/>
  <c r="L207" i="8" s="1"/>
  <c r="R205" i="8"/>
  <c r="U204" i="8"/>
  <c r="X204" i="8" s="1"/>
  <c r="Y204" i="8" s="1"/>
  <c r="AA202" i="8"/>
  <c r="AC201" i="8"/>
  <c r="AE201" i="8" s="1"/>
  <c r="V288" i="8"/>
  <c r="H205" i="8"/>
  <c r="S204" i="8"/>
  <c r="AB201" i="8"/>
  <c r="AD201" i="8"/>
  <c r="AF200" i="7"/>
  <c r="AG221" i="7" s="1"/>
  <c r="Z203" i="7"/>
  <c r="V288" i="7"/>
  <c r="H205" i="7"/>
  <c r="S204" i="7"/>
  <c r="AD201" i="7"/>
  <c r="AB201" i="7"/>
  <c r="U204" i="7"/>
  <c r="X204" i="7" s="1"/>
  <c r="Y204" i="7" s="1"/>
  <c r="R205" i="7"/>
  <c r="W287" i="7"/>
  <c r="T205" i="7"/>
  <c r="L206" i="7" a="1"/>
  <c r="L206" i="7" s="1"/>
  <c r="AC201" i="7"/>
  <c r="AE201" i="7" s="1"/>
  <c r="AA202" i="7"/>
  <c r="AF200" i="6"/>
  <c r="AG221" i="6"/>
  <c r="Z203" i="6"/>
  <c r="R205" i="6"/>
  <c r="U204" i="6"/>
  <c r="X204" i="6" s="1"/>
  <c r="Y204" i="6" s="1"/>
  <c r="L207" i="6" a="1"/>
  <c r="L207" i="6" s="1"/>
  <c r="T206" i="6"/>
  <c r="AD201" i="6"/>
  <c r="AB201" i="6"/>
  <c r="V288" i="6"/>
  <c r="H205" i="6"/>
  <c r="S204" i="6"/>
  <c r="AA202" i="6"/>
  <c r="AC201" i="6"/>
  <c r="AE201" i="6" s="1"/>
  <c r="W287" i="6"/>
  <c r="AG221" i="5"/>
  <c r="Z203" i="5"/>
  <c r="V288" i="5"/>
  <c r="H205" i="5"/>
  <c r="S204" i="5"/>
  <c r="R205" i="5"/>
  <c r="U204" i="5"/>
  <c r="X204" i="5" s="1"/>
  <c r="Y204" i="5" s="1"/>
  <c r="W287" i="5"/>
  <c r="AD201" i="5"/>
  <c r="AB201" i="5"/>
  <c r="L207" i="5" a="1"/>
  <c r="L207" i="5" s="1"/>
  <c r="T206" i="5"/>
  <c r="AA202" i="5"/>
  <c r="AC201" i="5"/>
  <c r="AE201" i="5" s="1"/>
  <c r="AF200" i="4"/>
  <c r="AG221" i="4" s="1"/>
  <c r="Z203" i="4"/>
  <c r="U204" i="4"/>
  <c r="X204" i="4" s="1"/>
  <c r="Y204" i="4" s="1"/>
  <c r="R205" i="4"/>
  <c r="V288" i="4"/>
  <c r="H205" i="4"/>
  <c r="S204" i="4"/>
  <c r="W287" i="4"/>
  <c r="AD201" i="4"/>
  <c r="AB201" i="4"/>
  <c r="AC201" i="4"/>
  <c r="AE201" i="4" s="1"/>
  <c r="AA202" i="4"/>
  <c r="T206" i="4"/>
  <c r="L207" i="4" a="1"/>
  <c r="L207" i="4" s="1"/>
  <c r="Z203" i="1"/>
  <c r="L207" i="1" a="1"/>
  <c r="L207" i="1" s="1"/>
  <c r="T206" i="1"/>
  <c r="W287" i="1"/>
  <c r="AF200" i="1"/>
  <c r="AG221" i="1" s="1"/>
  <c r="V288" i="1"/>
  <c r="H205" i="1"/>
  <c r="S204" i="1"/>
  <c r="AA202" i="1"/>
  <c r="AC201" i="1"/>
  <c r="AE201" i="1" s="1"/>
  <c r="AD201" i="1"/>
  <c r="AB201" i="1"/>
  <c r="R205" i="1"/>
  <c r="U204" i="1"/>
  <c r="X204" i="1" s="1"/>
  <c r="Y204" i="1" s="1"/>
  <c r="AF201" i="11" l="1"/>
  <c r="AG222" i="11" s="1"/>
  <c r="Z204" i="11"/>
  <c r="V289" i="11"/>
  <c r="H206" i="11"/>
  <c r="S205" i="11"/>
  <c r="L208" i="11" a="1"/>
  <c r="L208" i="11" s="1"/>
  <c r="T207" i="11"/>
  <c r="AD202" i="11"/>
  <c r="AB202" i="11"/>
  <c r="W288" i="11"/>
  <c r="U205" i="11"/>
  <c r="X205" i="11" s="1"/>
  <c r="Y205" i="11" s="1"/>
  <c r="R206" i="11"/>
  <c r="AC202" i="11"/>
  <c r="AE202" i="11" s="1"/>
  <c r="AA203" i="11"/>
  <c r="AF201" i="10"/>
  <c r="AG222" i="10" s="1"/>
  <c r="Z204" i="10"/>
  <c r="V289" i="10"/>
  <c r="H206" i="10"/>
  <c r="S205" i="10"/>
  <c r="T206" i="10"/>
  <c r="L207" i="10" a="1"/>
  <c r="L207" i="10" s="1"/>
  <c r="R206" i="10"/>
  <c r="U205" i="10"/>
  <c r="X205" i="10" s="1"/>
  <c r="Y205" i="10" s="1"/>
  <c r="AC202" i="10"/>
  <c r="AE202" i="10" s="1"/>
  <c r="AF202" i="10" s="1"/>
  <c r="AA203" i="10"/>
  <c r="W288" i="10"/>
  <c r="AD202" i="10"/>
  <c r="AB202" i="10"/>
  <c r="AG222" i="9"/>
  <c r="Z204" i="9"/>
  <c r="U205" i="9"/>
  <c r="X205" i="9" s="1"/>
  <c r="Y205" i="9" s="1"/>
  <c r="R206" i="9"/>
  <c r="W288" i="9"/>
  <c r="AC202" i="9"/>
  <c r="AE202" i="9" s="1"/>
  <c r="AA203" i="9"/>
  <c r="L207" i="9" a="1"/>
  <c r="L207" i="9" s="1"/>
  <c r="T206" i="9"/>
  <c r="V289" i="9"/>
  <c r="H206" i="9"/>
  <c r="S205" i="9"/>
  <c r="AD202" i="9"/>
  <c r="AB202" i="9"/>
  <c r="AF201" i="8"/>
  <c r="AG222" i="8" s="1"/>
  <c r="Z204" i="8"/>
  <c r="W288" i="8"/>
  <c r="V289" i="8"/>
  <c r="S205" i="8"/>
  <c r="H206" i="8"/>
  <c r="AD202" i="8"/>
  <c r="AB202" i="8"/>
  <c r="R206" i="8"/>
  <c r="U205" i="8"/>
  <c r="X205" i="8" s="1"/>
  <c r="Y205" i="8" s="1"/>
  <c r="T207" i="8"/>
  <c r="L208" i="8" a="1"/>
  <c r="L208" i="8" s="1"/>
  <c r="AC202" i="8"/>
  <c r="AE202" i="8" s="1"/>
  <c r="AA203" i="8"/>
  <c r="AF201" i="7"/>
  <c r="AG222" i="7" s="1"/>
  <c r="Z204" i="7"/>
  <c r="R206" i="7"/>
  <c r="U205" i="7"/>
  <c r="X205" i="7" s="1"/>
  <c r="Y205" i="7" s="1"/>
  <c r="AA203" i="7"/>
  <c r="AC202" i="7"/>
  <c r="AE202" i="7" s="1"/>
  <c r="L207" i="7" a="1"/>
  <c r="L207" i="7" s="1"/>
  <c r="T206" i="7"/>
  <c r="H206" i="7"/>
  <c r="S205" i="7"/>
  <c r="V289" i="7"/>
  <c r="W288" i="7"/>
  <c r="AD202" i="7"/>
  <c r="AB202" i="7"/>
  <c r="AF201" i="6"/>
  <c r="AG222" i="6" s="1"/>
  <c r="Z204" i="6"/>
  <c r="V289" i="6"/>
  <c r="H206" i="6"/>
  <c r="S205" i="6"/>
  <c r="AB202" i="6"/>
  <c r="AD202" i="6"/>
  <c r="U205" i="6"/>
  <c r="X205" i="6" s="1"/>
  <c r="Y205" i="6" s="1"/>
  <c r="R206" i="6"/>
  <c r="W288" i="6"/>
  <c r="AC202" i="6"/>
  <c r="AE202" i="6" s="1"/>
  <c r="AA203" i="6"/>
  <c r="T207" i="6"/>
  <c r="L208" i="6" a="1"/>
  <c r="L208" i="6" s="1"/>
  <c r="AF201" i="5"/>
  <c r="AG222" i="5" s="1"/>
  <c r="Z204" i="5"/>
  <c r="AD202" i="5"/>
  <c r="AB202" i="5"/>
  <c r="W288" i="5"/>
  <c r="AA203" i="5"/>
  <c r="AC202" i="5"/>
  <c r="AE202" i="5" s="1"/>
  <c r="L208" i="5" a="1"/>
  <c r="L208" i="5" s="1"/>
  <c r="T207" i="5"/>
  <c r="U205" i="5"/>
  <c r="X205" i="5" s="1"/>
  <c r="Y205" i="5" s="1"/>
  <c r="R206" i="5"/>
  <c r="V289" i="5"/>
  <c r="H206" i="5"/>
  <c r="S205" i="5"/>
  <c r="AF201" i="4"/>
  <c r="AG222" i="4" s="1"/>
  <c r="Z204" i="4"/>
  <c r="AD202" i="4"/>
  <c r="AB202" i="4"/>
  <c r="R206" i="4"/>
  <c r="U205" i="4"/>
  <c r="X205" i="4" s="1"/>
  <c r="Y205" i="4" s="1"/>
  <c r="V289" i="4"/>
  <c r="H206" i="4"/>
  <c r="S205" i="4"/>
  <c r="W288" i="4"/>
  <c r="AC202" i="4"/>
  <c r="AE202" i="4" s="1"/>
  <c r="AF202" i="4" s="1"/>
  <c r="AA203" i="4"/>
  <c r="L208" i="4" a="1"/>
  <c r="L208" i="4" s="1"/>
  <c r="T207" i="4"/>
  <c r="Z204" i="1"/>
  <c r="T207" i="1"/>
  <c r="L208" i="1" a="1"/>
  <c r="L208" i="1" s="1"/>
  <c r="AD202" i="1"/>
  <c r="AB202" i="1"/>
  <c r="V289" i="1"/>
  <c r="H206" i="1"/>
  <c r="S205" i="1"/>
  <c r="W288" i="1"/>
  <c r="AA203" i="1"/>
  <c r="AC202" i="1"/>
  <c r="AE202" i="1" s="1"/>
  <c r="AF201" i="1"/>
  <c r="AG222" i="1" s="1"/>
  <c r="U205" i="1"/>
  <c r="X205" i="1" s="1"/>
  <c r="Y205" i="1" s="1"/>
  <c r="R206" i="1"/>
  <c r="AF202" i="11" l="1"/>
  <c r="AG223" i="11"/>
  <c r="Z205" i="11"/>
  <c r="U206" i="11"/>
  <c r="X206" i="11" s="1"/>
  <c r="Y206" i="11" s="1"/>
  <c r="R207" i="11"/>
  <c r="L209" i="11" a="1"/>
  <c r="L209" i="11" s="1"/>
  <c r="T208" i="11"/>
  <c r="V290" i="11"/>
  <c r="H207" i="11"/>
  <c r="S206" i="11"/>
  <c r="W289" i="11"/>
  <c r="AD203" i="11"/>
  <c r="AB203" i="11"/>
  <c r="AC203" i="11"/>
  <c r="AE203" i="11" s="1"/>
  <c r="AF203" i="11" s="1"/>
  <c r="AA204" i="11"/>
  <c r="AG223" i="10"/>
  <c r="Z205" i="10"/>
  <c r="U206" i="10"/>
  <c r="X206" i="10" s="1"/>
  <c r="Y206" i="10" s="1"/>
  <c r="R207" i="10"/>
  <c r="T207" i="10"/>
  <c r="L208" i="10" a="1"/>
  <c r="L208" i="10" s="1"/>
  <c r="AD203" i="10"/>
  <c r="AB203" i="10"/>
  <c r="V290" i="10"/>
  <c r="H207" i="10"/>
  <c r="S206" i="10"/>
  <c r="W289" i="10"/>
  <c r="AC203" i="10"/>
  <c r="AE203" i="10" s="1"/>
  <c r="AA204" i="10"/>
  <c r="AF202" i="9"/>
  <c r="AG223" i="9" s="1"/>
  <c r="W289" i="9"/>
  <c r="AD203" i="9"/>
  <c r="AB203" i="9"/>
  <c r="U206" i="9"/>
  <c r="X206" i="9" s="1"/>
  <c r="Y206" i="9" s="1"/>
  <c r="R207" i="9"/>
  <c r="L208" i="9" a="1"/>
  <c r="L208" i="9" s="1"/>
  <c r="T207" i="9"/>
  <c r="V290" i="9"/>
  <c r="H207" i="9"/>
  <c r="S206" i="9"/>
  <c r="AC203" i="9"/>
  <c r="AE203" i="9" s="1"/>
  <c r="AF203" i="9" s="1"/>
  <c r="AA204" i="9"/>
  <c r="Z205" i="9"/>
  <c r="AF202" i="8"/>
  <c r="AG223" i="8" s="1"/>
  <c r="Z205" i="8"/>
  <c r="U206" i="8"/>
  <c r="X206" i="8" s="1"/>
  <c r="Y206" i="8" s="1"/>
  <c r="R207" i="8"/>
  <c r="AD203" i="8"/>
  <c r="AB203" i="8"/>
  <c r="V290" i="8"/>
  <c r="S206" i="8"/>
  <c r="H207" i="8"/>
  <c r="W289" i="8"/>
  <c r="AC203" i="8"/>
  <c r="AE203" i="8" s="1"/>
  <c r="AF203" i="8" s="1"/>
  <c r="AA204" i="8"/>
  <c r="L209" i="8" a="1"/>
  <c r="L209" i="8" s="1"/>
  <c r="T208" i="8"/>
  <c r="AF202" i="7"/>
  <c r="AG223" i="7" s="1"/>
  <c r="Z205" i="7"/>
  <c r="L208" i="7" a="1"/>
  <c r="L208" i="7" s="1"/>
  <c r="T207" i="7"/>
  <c r="V290" i="7"/>
  <c r="S206" i="7"/>
  <c r="H207" i="7"/>
  <c r="U206" i="7"/>
  <c r="X206" i="7" s="1"/>
  <c r="Y206" i="7" s="1"/>
  <c r="R207" i="7"/>
  <c r="W289" i="7"/>
  <c r="AC203" i="7"/>
  <c r="AE203" i="7" s="1"/>
  <c r="AA204" i="7"/>
  <c r="AD203" i="7"/>
  <c r="AB203" i="7"/>
  <c r="AF202" i="6"/>
  <c r="AG223" i="6"/>
  <c r="Z205" i="6"/>
  <c r="R207" i="6"/>
  <c r="U206" i="6"/>
  <c r="X206" i="6" s="1"/>
  <c r="Y206" i="6" s="1"/>
  <c r="V290" i="6"/>
  <c r="H207" i="6"/>
  <c r="S206" i="6"/>
  <c r="AD203" i="6"/>
  <c r="AB203" i="6"/>
  <c r="L209" i="6" a="1"/>
  <c r="L209" i="6" s="1"/>
  <c r="T208" i="6"/>
  <c r="AC203" i="6"/>
  <c r="AE203" i="6" s="1"/>
  <c r="AA204" i="6"/>
  <c r="W289" i="6"/>
  <c r="AF202" i="5"/>
  <c r="AG223" i="5" s="1"/>
  <c r="Z205" i="5"/>
  <c r="U206" i="5"/>
  <c r="X206" i="5" s="1"/>
  <c r="Y206" i="5" s="1"/>
  <c r="R207" i="5"/>
  <c r="T208" i="5"/>
  <c r="L209" i="5" a="1"/>
  <c r="L209" i="5" s="1"/>
  <c r="V290" i="5"/>
  <c r="S206" i="5"/>
  <c r="H207" i="5"/>
  <c r="AC203" i="5"/>
  <c r="AE203" i="5" s="1"/>
  <c r="AF203" i="5" s="1"/>
  <c r="AA204" i="5"/>
  <c r="AD203" i="5"/>
  <c r="AB203" i="5"/>
  <c r="W289" i="5"/>
  <c r="AG223" i="4"/>
  <c r="Z205" i="4"/>
  <c r="U206" i="4"/>
  <c r="X206" i="4" s="1"/>
  <c r="Y206" i="4" s="1"/>
  <c r="R207" i="4"/>
  <c r="W289" i="4"/>
  <c r="V290" i="4"/>
  <c r="H207" i="4"/>
  <c r="S206" i="4"/>
  <c r="AA204" i="4"/>
  <c r="AC203" i="4"/>
  <c r="AE203" i="4" s="1"/>
  <c r="L209" i="4" a="1"/>
  <c r="L209" i="4" s="1"/>
  <c r="T208" i="4"/>
  <c r="AD203" i="4"/>
  <c r="AB203" i="4"/>
  <c r="Z205" i="1"/>
  <c r="AF202" i="1"/>
  <c r="AG223" i="1" s="1"/>
  <c r="AD203" i="1"/>
  <c r="AB203" i="1"/>
  <c r="V290" i="1"/>
  <c r="H207" i="1"/>
  <c r="S206" i="1"/>
  <c r="W289" i="1"/>
  <c r="AC203" i="1"/>
  <c r="AE203" i="1" s="1"/>
  <c r="AA204" i="1"/>
  <c r="T208" i="1"/>
  <c r="L209" i="1" a="1"/>
  <c r="L209" i="1" s="1"/>
  <c r="R207" i="1"/>
  <c r="U206" i="1"/>
  <c r="X206" i="1" s="1"/>
  <c r="Y206" i="1" s="1"/>
  <c r="AG224" i="11" l="1"/>
  <c r="Z206" i="11"/>
  <c r="T209" i="11"/>
  <c r="L210" i="11" a="1"/>
  <c r="L210" i="11" s="1"/>
  <c r="U207" i="11"/>
  <c r="X207" i="11" s="1"/>
  <c r="Y207" i="11" s="1"/>
  <c r="R208" i="11"/>
  <c r="V291" i="11"/>
  <c r="H208" i="11"/>
  <c r="S207" i="11"/>
  <c r="AC204" i="11"/>
  <c r="AE204" i="11" s="1"/>
  <c r="AA205" i="11"/>
  <c r="AD204" i="11"/>
  <c r="AB204" i="11"/>
  <c r="W290" i="11"/>
  <c r="AF203" i="10"/>
  <c r="AG224" i="10" s="1"/>
  <c r="Z206" i="10"/>
  <c r="W290" i="10"/>
  <c r="T208" i="10"/>
  <c r="L209" i="10" a="1"/>
  <c r="L209" i="10" s="1"/>
  <c r="V291" i="10"/>
  <c r="H208" i="10"/>
  <c r="S207" i="10"/>
  <c r="R208" i="10"/>
  <c r="U207" i="10"/>
  <c r="X207" i="10" s="1"/>
  <c r="Y207" i="10" s="1"/>
  <c r="AD204" i="10"/>
  <c r="AB204" i="10"/>
  <c r="AC204" i="10"/>
  <c r="AE204" i="10" s="1"/>
  <c r="AF204" i="10" s="1"/>
  <c r="AA205" i="10"/>
  <c r="AG224" i="9"/>
  <c r="Z206" i="9"/>
  <c r="W290" i="9"/>
  <c r="L209" i="9" a="1"/>
  <c r="L209" i="9" s="1"/>
  <c r="T208" i="9"/>
  <c r="U207" i="9"/>
  <c r="X207" i="9" s="1"/>
  <c r="Y207" i="9" s="1"/>
  <c r="R208" i="9"/>
  <c r="V291" i="9"/>
  <c r="H208" i="9"/>
  <c r="S207" i="9"/>
  <c r="AC204" i="9"/>
  <c r="AE204" i="9" s="1"/>
  <c r="AA205" i="9"/>
  <c r="AD204" i="9"/>
  <c r="AB204" i="9"/>
  <c r="AG224" i="8"/>
  <c r="Z206" i="8"/>
  <c r="U207" i="8"/>
  <c r="X207" i="8" s="1"/>
  <c r="Y207" i="8" s="1"/>
  <c r="R208" i="8"/>
  <c r="V291" i="8"/>
  <c r="H208" i="8"/>
  <c r="S207" i="8"/>
  <c r="W290" i="8"/>
  <c r="L210" i="8" a="1"/>
  <c r="L210" i="8" s="1"/>
  <c r="T209" i="8"/>
  <c r="AC204" i="8"/>
  <c r="AE204" i="8" s="1"/>
  <c r="AA205" i="8"/>
  <c r="AD204" i="8"/>
  <c r="AB204" i="8"/>
  <c r="AF203" i="7"/>
  <c r="AG224" i="7"/>
  <c r="Z206" i="7"/>
  <c r="AD204" i="7"/>
  <c r="AB204" i="7"/>
  <c r="W290" i="7"/>
  <c r="L209" i="7" a="1"/>
  <c r="L209" i="7" s="1"/>
  <c r="T208" i="7"/>
  <c r="AA205" i="7"/>
  <c r="AC204" i="7"/>
  <c r="AE204" i="7" s="1"/>
  <c r="AF204" i="7" s="1"/>
  <c r="U207" i="7"/>
  <c r="X207" i="7" s="1"/>
  <c r="Y207" i="7" s="1"/>
  <c r="R208" i="7"/>
  <c r="V291" i="7"/>
  <c r="H208" i="7"/>
  <c r="S207" i="7"/>
  <c r="AF203" i="6"/>
  <c r="AG224" i="6" s="1"/>
  <c r="Z206" i="6"/>
  <c r="AD204" i="6"/>
  <c r="AB204" i="6"/>
  <c r="U207" i="6"/>
  <c r="X207" i="6" s="1"/>
  <c r="Y207" i="6" s="1"/>
  <c r="R208" i="6"/>
  <c r="L210" i="6" a="1"/>
  <c r="L210" i="6" s="1"/>
  <c r="T209" i="6"/>
  <c r="V291" i="6"/>
  <c r="S207" i="6"/>
  <c r="H208" i="6"/>
  <c r="W290" i="6"/>
  <c r="AC204" i="6"/>
  <c r="AE204" i="6" s="1"/>
  <c r="AA205" i="6"/>
  <c r="AG224" i="5"/>
  <c r="Z206" i="5"/>
  <c r="AD204" i="5"/>
  <c r="AB204" i="5"/>
  <c r="V291" i="5"/>
  <c r="H208" i="5"/>
  <c r="S207" i="5"/>
  <c r="W290" i="5"/>
  <c r="U207" i="5"/>
  <c r="X207" i="5" s="1"/>
  <c r="Y207" i="5" s="1"/>
  <c r="R208" i="5"/>
  <c r="AC204" i="5"/>
  <c r="AE204" i="5" s="1"/>
  <c r="AA205" i="5"/>
  <c r="L210" i="5" a="1"/>
  <c r="L210" i="5" s="1"/>
  <c r="T209" i="5"/>
  <c r="AF203" i="4"/>
  <c r="AG224" i="4" s="1"/>
  <c r="Z206" i="4"/>
  <c r="T209" i="4"/>
  <c r="L210" i="4" a="1"/>
  <c r="L210" i="4" s="1"/>
  <c r="AB204" i="4"/>
  <c r="AD204" i="4"/>
  <c r="W290" i="4"/>
  <c r="V291" i="4"/>
  <c r="H208" i="4"/>
  <c r="S207" i="4"/>
  <c r="U207" i="4"/>
  <c r="X207" i="4" s="1"/>
  <c r="Y207" i="4" s="1"/>
  <c r="R208" i="4"/>
  <c r="AC204" i="4"/>
  <c r="AE204" i="4" s="1"/>
  <c r="AA205" i="4"/>
  <c r="Z206" i="1"/>
  <c r="AF203" i="1"/>
  <c r="W290" i="1"/>
  <c r="AB204" i="1"/>
  <c r="AD204" i="1"/>
  <c r="V291" i="1"/>
  <c r="H208" i="1"/>
  <c r="S207" i="1"/>
  <c r="AG224" i="1"/>
  <c r="AA205" i="1"/>
  <c r="AC204" i="1"/>
  <c r="AE204" i="1" s="1"/>
  <c r="L210" i="1" a="1"/>
  <c r="L210" i="1" s="1"/>
  <c r="T209" i="1"/>
  <c r="U207" i="1"/>
  <c r="X207" i="1" s="1"/>
  <c r="Y207" i="1" s="1"/>
  <c r="R208" i="1"/>
  <c r="AF204" i="11" l="1"/>
  <c r="AG225" i="11" s="1"/>
  <c r="Z207" i="11"/>
  <c r="AD205" i="11"/>
  <c r="AB205" i="11"/>
  <c r="V292" i="11"/>
  <c r="S208" i="11"/>
  <c r="H209" i="11"/>
  <c r="W291" i="11"/>
  <c r="R209" i="11"/>
  <c r="U208" i="11"/>
  <c r="X208" i="11" s="1"/>
  <c r="Y208" i="11" s="1"/>
  <c r="L211" i="11" a="1"/>
  <c r="L211" i="11" s="1"/>
  <c r="T210" i="11"/>
  <c r="AA206" i="11"/>
  <c r="AC205" i="11"/>
  <c r="AE205" i="11" s="1"/>
  <c r="AF205" i="11" s="1"/>
  <c r="AG225" i="10"/>
  <c r="Z207" i="10"/>
  <c r="L210" i="10" a="1"/>
  <c r="L210" i="10" s="1"/>
  <c r="T209" i="10"/>
  <c r="V292" i="10"/>
  <c r="H209" i="10"/>
  <c r="S208" i="10"/>
  <c r="W291" i="10"/>
  <c r="AA206" i="10"/>
  <c r="AC205" i="10"/>
  <c r="AE205" i="10" s="1"/>
  <c r="U208" i="10"/>
  <c r="X208" i="10" s="1"/>
  <c r="Y208" i="10" s="1"/>
  <c r="R209" i="10"/>
  <c r="AD205" i="10"/>
  <c r="AB205" i="10"/>
  <c r="AF204" i="9"/>
  <c r="AG225" i="9" s="1"/>
  <c r="Z207" i="9"/>
  <c r="L210" i="9" a="1"/>
  <c r="L210" i="9" s="1"/>
  <c r="T209" i="9"/>
  <c r="U208" i="9"/>
  <c r="X208" i="9" s="1"/>
  <c r="Y208" i="9" s="1"/>
  <c r="R209" i="9"/>
  <c r="AC205" i="9"/>
  <c r="AE205" i="9" s="1"/>
  <c r="AA206" i="9"/>
  <c r="AD205" i="9"/>
  <c r="AB205" i="9"/>
  <c r="V292" i="9"/>
  <c r="H209" i="9"/>
  <c r="S208" i="9"/>
  <c r="W291" i="9"/>
  <c r="AF204" i="8"/>
  <c r="AG225" i="8" s="1"/>
  <c r="Z207" i="8"/>
  <c r="V292" i="8"/>
  <c r="H209" i="8"/>
  <c r="S208" i="8"/>
  <c r="U208" i="8"/>
  <c r="X208" i="8" s="1"/>
  <c r="Y208" i="8" s="1"/>
  <c r="R209" i="8"/>
  <c r="L211" i="8" a="1"/>
  <c r="L211" i="8" s="1"/>
  <c r="T210" i="8"/>
  <c r="W291" i="8"/>
  <c r="AC205" i="8"/>
  <c r="AE205" i="8" s="1"/>
  <c r="AF205" i="8" s="1"/>
  <c r="AA206" i="8"/>
  <c r="AD205" i="8"/>
  <c r="AB205" i="8"/>
  <c r="AG225" i="7"/>
  <c r="Z207" i="7"/>
  <c r="W291" i="7"/>
  <c r="U208" i="7"/>
  <c r="X208" i="7" s="1"/>
  <c r="Y208" i="7" s="1"/>
  <c r="R209" i="7"/>
  <c r="L210" i="7" a="1"/>
  <c r="L210" i="7" s="1"/>
  <c r="T209" i="7"/>
  <c r="V292" i="7"/>
  <c r="S208" i="7"/>
  <c r="H209" i="7"/>
  <c r="AA206" i="7"/>
  <c r="AC205" i="7"/>
  <c r="AE205" i="7" s="1"/>
  <c r="AD205" i="7"/>
  <c r="AB205" i="7"/>
  <c r="AF204" i="6"/>
  <c r="AG225" i="6" s="1"/>
  <c r="Z207" i="6"/>
  <c r="V292" i="6"/>
  <c r="S208" i="6"/>
  <c r="H209" i="6"/>
  <c r="L211" i="6" a="1"/>
  <c r="L211" i="6" s="1"/>
  <c r="T210" i="6"/>
  <c r="AA206" i="6"/>
  <c r="AC205" i="6"/>
  <c r="AE205" i="6" s="1"/>
  <c r="W291" i="6"/>
  <c r="U208" i="6"/>
  <c r="X208" i="6" s="1"/>
  <c r="Y208" i="6" s="1"/>
  <c r="R209" i="6"/>
  <c r="AD205" i="6"/>
  <c r="AB205" i="6"/>
  <c r="AF204" i="5"/>
  <c r="AG225" i="5" s="1"/>
  <c r="Z207" i="5"/>
  <c r="W291" i="5"/>
  <c r="L211" i="5" a="1"/>
  <c r="L211" i="5" s="1"/>
  <c r="T210" i="5"/>
  <c r="AA206" i="5"/>
  <c r="AC205" i="5"/>
  <c r="AE205" i="5" s="1"/>
  <c r="U208" i="5"/>
  <c r="X208" i="5" s="1"/>
  <c r="Y208" i="5" s="1"/>
  <c r="R209" i="5"/>
  <c r="V292" i="5"/>
  <c r="H209" i="5"/>
  <c r="S208" i="5"/>
  <c r="AD205" i="5"/>
  <c r="AB205" i="5"/>
  <c r="AF204" i="4"/>
  <c r="AG225" i="4" s="1"/>
  <c r="Z207" i="4"/>
  <c r="V292" i="4"/>
  <c r="H209" i="4"/>
  <c r="S208" i="4"/>
  <c r="W291" i="4"/>
  <c r="T210" i="4"/>
  <c r="L211" i="4" a="1"/>
  <c r="L211" i="4" s="1"/>
  <c r="AC205" i="4"/>
  <c r="AE205" i="4" s="1"/>
  <c r="AF205" i="4" s="1"/>
  <c r="AA206" i="4"/>
  <c r="AD205" i="4"/>
  <c r="AB205" i="4"/>
  <c r="R209" i="4"/>
  <c r="U208" i="4"/>
  <c r="X208" i="4" s="1"/>
  <c r="Y208" i="4" s="1"/>
  <c r="Z207" i="1"/>
  <c r="T210" i="1"/>
  <c r="L211" i="1" a="1"/>
  <c r="L211" i="1" s="1"/>
  <c r="AF204" i="1"/>
  <c r="V292" i="1"/>
  <c r="H209" i="1"/>
  <c r="S208" i="1"/>
  <c r="AD205" i="1"/>
  <c r="AB205" i="1"/>
  <c r="W291" i="1"/>
  <c r="AA206" i="1"/>
  <c r="AC205" i="1"/>
  <c r="AE205" i="1" s="1"/>
  <c r="AG225" i="1"/>
  <c r="R209" i="1"/>
  <c r="U208" i="1"/>
  <c r="X208" i="1" s="1"/>
  <c r="Y208" i="1" s="1"/>
  <c r="AG226" i="11" l="1"/>
  <c r="Z208" i="11"/>
  <c r="V293" i="11"/>
  <c r="H210" i="11"/>
  <c r="S209" i="11"/>
  <c r="W292" i="11"/>
  <c r="L212" i="11" a="1"/>
  <c r="L212" i="11" s="1"/>
  <c r="T211" i="11"/>
  <c r="AB206" i="11"/>
  <c r="AD206" i="11"/>
  <c r="AA207" i="11"/>
  <c r="AC206" i="11"/>
  <c r="AE206" i="11" s="1"/>
  <c r="U209" i="11"/>
  <c r="X209" i="11" s="1"/>
  <c r="Y209" i="11" s="1"/>
  <c r="R210" i="11"/>
  <c r="AF205" i="10"/>
  <c r="AG226" i="10" s="1"/>
  <c r="Z208" i="10"/>
  <c r="AD206" i="10"/>
  <c r="AB206" i="10"/>
  <c r="W292" i="10"/>
  <c r="L211" i="10" a="1"/>
  <c r="L211" i="10" s="1"/>
  <c r="T210" i="10"/>
  <c r="V293" i="10"/>
  <c r="H210" i="10"/>
  <c r="S209" i="10"/>
  <c r="AC206" i="10"/>
  <c r="AE206" i="10" s="1"/>
  <c r="AA207" i="10"/>
  <c r="R210" i="10"/>
  <c r="U209" i="10"/>
  <c r="X209" i="10" s="1"/>
  <c r="Y209" i="10" s="1"/>
  <c r="AF205" i="9"/>
  <c r="AG226" i="9" s="1"/>
  <c r="Z208" i="9"/>
  <c r="V293" i="9"/>
  <c r="H210" i="9"/>
  <c r="S209" i="9"/>
  <c r="AD206" i="9"/>
  <c r="AB206" i="9"/>
  <c r="W292" i="9"/>
  <c r="R210" i="9"/>
  <c r="U209" i="9"/>
  <c r="X209" i="9" s="1"/>
  <c r="Y209" i="9" s="1"/>
  <c r="AA207" i="9"/>
  <c r="AC206" i="9"/>
  <c r="AE206" i="9" s="1"/>
  <c r="AF206" i="9" s="1"/>
  <c r="L211" i="9" a="1"/>
  <c r="L211" i="9" s="1"/>
  <c r="T210" i="9"/>
  <c r="AG226" i="8"/>
  <c r="Z208" i="8"/>
  <c r="U209" i="8"/>
  <c r="X209" i="8" s="1"/>
  <c r="Y209" i="8" s="1"/>
  <c r="R210" i="8"/>
  <c r="W292" i="8"/>
  <c r="AD206" i="8"/>
  <c r="AB206" i="8"/>
  <c r="V293" i="8"/>
  <c r="H210" i="8"/>
  <c r="S209" i="8"/>
  <c r="AC206" i="8"/>
  <c r="AE206" i="8" s="1"/>
  <c r="AA207" i="8"/>
  <c r="L212" i="8" a="1"/>
  <c r="L212" i="8" s="1"/>
  <c r="T211" i="8"/>
  <c r="AF205" i="7"/>
  <c r="AG226" i="7" s="1"/>
  <c r="Z208" i="7"/>
  <c r="AD206" i="7"/>
  <c r="AB206" i="7"/>
  <c r="L211" i="7" a="1"/>
  <c r="L211" i="7" s="1"/>
  <c r="T210" i="7"/>
  <c r="V293" i="7"/>
  <c r="S209" i="7"/>
  <c r="H210" i="7"/>
  <c r="R210" i="7"/>
  <c r="U209" i="7"/>
  <c r="X209" i="7" s="1"/>
  <c r="Y209" i="7" s="1"/>
  <c r="AC206" i="7"/>
  <c r="AE206" i="7" s="1"/>
  <c r="AA207" i="7"/>
  <c r="W292" i="7"/>
  <c r="AF205" i="6"/>
  <c r="AG226" i="6" s="1"/>
  <c r="Z208" i="6"/>
  <c r="AD206" i="6"/>
  <c r="AB206" i="6"/>
  <c r="AC206" i="6"/>
  <c r="AE206" i="6" s="1"/>
  <c r="AF206" i="6" s="1"/>
  <c r="AA207" i="6"/>
  <c r="V293" i="6"/>
  <c r="H210" i="6"/>
  <c r="S209" i="6"/>
  <c r="W292" i="6"/>
  <c r="L212" i="6" a="1"/>
  <c r="L212" i="6" s="1"/>
  <c r="T211" i="6"/>
  <c r="R210" i="6"/>
  <c r="U209" i="6"/>
  <c r="X209" i="6" s="1"/>
  <c r="Y209" i="6" s="1"/>
  <c r="AF205" i="5"/>
  <c r="AG226" i="5" s="1"/>
  <c r="Z208" i="5"/>
  <c r="H210" i="5"/>
  <c r="S209" i="5"/>
  <c r="V293" i="5"/>
  <c r="W292" i="5"/>
  <c r="U209" i="5"/>
  <c r="X209" i="5" s="1"/>
  <c r="Y209" i="5" s="1"/>
  <c r="R210" i="5"/>
  <c r="L212" i="5" a="1"/>
  <c r="L212" i="5" s="1"/>
  <c r="T211" i="5"/>
  <c r="AC206" i="5"/>
  <c r="AE206" i="5" s="1"/>
  <c r="AA207" i="5"/>
  <c r="AD206" i="5"/>
  <c r="AB206" i="5"/>
  <c r="AG226" i="4"/>
  <c r="Z208" i="4"/>
  <c r="L212" i="4" a="1"/>
  <c r="L212" i="4" s="1"/>
  <c r="T211" i="4"/>
  <c r="AB206" i="4"/>
  <c r="AD206" i="4"/>
  <c r="W292" i="4"/>
  <c r="V293" i="4"/>
  <c r="S209" i="4"/>
  <c r="H210" i="4"/>
  <c r="AC206" i="4"/>
  <c r="AE206" i="4" s="1"/>
  <c r="AA207" i="4"/>
  <c r="R210" i="4"/>
  <c r="U209" i="4"/>
  <c r="X209" i="4" s="1"/>
  <c r="Y209" i="4" s="1"/>
  <c r="Z208" i="1"/>
  <c r="AB206" i="1"/>
  <c r="AD206" i="1"/>
  <c r="V293" i="1"/>
  <c r="H210" i="1"/>
  <c r="S209" i="1"/>
  <c r="T211" i="1"/>
  <c r="L212" i="1" a="1"/>
  <c r="L212" i="1" s="1"/>
  <c r="AC206" i="1"/>
  <c r="AE206" i="1" s="1"/>
  <c r="AA207" i="1"/>
  <c r="AF205" i="1"/>
  <c r="AG226" i="1" s="1"/>
  <c r="W292" i="1"/>
  <c r="R210" i="1"/>
  <c r="U209" i="1"/>
  <c r="X209" i="1" s="1"/>
  <c r="Y209" i="1" s="1"/>
  <c r="AF206" i="11" l="1"/>
  <c r="AG227" i="11" s="1"/>
  <c r="Z209" i="11"/>
  <c r="AD207" i="11"/>
  <c r="AB207" i="11"/>
  <c r="V294" i="11"/>
  <c r="H211" i="11"/>
  <c r="S210" i="11"/>
  <c r="U210" i="11"/>
  <c r="X210" i="11" s="1"/>
  <c r="Y210" i="11" s="1"/>
  <c r="R211" i="11"/>
  <c r="W293" i="11"/>
  <c r="T212" i="11"/>
  <c r="L213" i="11" a="1"/>
  <c r="L213" i="11" s="1"/>
  <c r="AC207" i="11"/>
  <c r="AE207" i="11" s="1"/>
  <c r="AA208" i="11"/>
  <c r="AF206" i="10"/>
  <c r="AG227" i="10" s="1"/>
  <c r="Z209" i="10"/>
  <c r="L212" i="10" a="1"/>
  <c r="L212" i="10" s="1"/>
  <c r="T211" i="10"/>
  <c r="W293" i="10"/>
  <c r="V294" i="10"/>
  <c r="H211" i="10"/>
  <c r="S210" i="10"/>
  <c r="R211" i="10"/>
  <c r="U210" i="10"/>
  <c r="X210" i="10" s="1"/>
  <c r="Y210" i="10" s="1"/>
  <c r="AC207" i="10"/>
  <c r="AE207" i="10" s="1"/>
  <c r="AA208" i="10"/>
  <c r="AD207" i="10"/>
  <c r="AB207" i="10"/>
  <c r="AG227" i="9"/>
  <c r="Z209" i="9"/>
  <c r="AB207" i="9"/>
  <c r="AD207" i="9"/>
  <c r="V294" i="9"/>
  <c r="H211" i="9"/>
  <c r="S210" i="9"/>
  <c r="R211" i="9"/>
  <c r="U210" i="9"/>
  <c r="X210" i="9" s="1"/>
  <c r="Y210" i="9" s="1"/>
  <c r="W293" i="9"/>
  <c r="T211" i="9"/>
  <c r="L212" i="9" a="1"/>
  <c r="L212" i="9" s="1"/>
  <c r="AA208" i="9"/>
  <c r="AC207" i="9"/>
  <c r="AE207" i="9" s="1"/>
  <c r="AF206" i="8"/>
  <c r="AG227" i="8" s="1"/>
  <c r="Z209" i="8"/>
  <c r="U210" i="8"/>
  <c r="X210" i="8" s="1"/>
  <c r="Y210" i="8" s="1"/>
  <c r="R211" i="8"/>
  <c r="V294" i="8"/>
  <c r="H211" i="8"/>
  <c r="S210" i="8"/>
  <c r="W293" i="8"/>
  <c r="AC207" i="8"/>
  <c r="AE207" i="8" s="1"/>
  <c r="AA208" i="8"/>
  <c r="L213" i="8" a="1"/>
  <c r="L213" i="8" s="1"/>
  <c r="T212" i="8"/>
  <c r="AD207" i="8"/>
  <c r="AB207" i="8"/>
  <c r="AF206" i="7"/>
  <c r="AG227" i="7" s="1"/>
  <c r="Z209" i="7"/>
  <c r="W293" i="7"/>
  <c r="AB207" i="7"/>
  <c r="AD207" i="7"/>
  <c r="V294" i="7"/>
  <c r="S210" i="7"/>
  <c r="H211" i="7"/>
  <c r="U210" i="7"/>
  <c r="X210" i="7" s="1"/>
  <c r="Y210" i="7" s="1"/>
  <c r="R211" i="7"/>
  <c r="AC207" i="7"/>
  <c r="AE207" i="7" s="1"/>
  <c r="AA208" i="7"/>
  <c r="T211" i="7"/>
  <c r="L212" i="7" a="1"/>
  <c r="L212" i="7" s="1"/>
  <c r="AG227" i="6"/>
  <c r="Z209" i="6"/>
  <c r="R211" i="6"/>
  <c r="U210" i="6"/>
  <c r="X210" i="6" s="1"/>
  <c r="Y210" i="6" s="1"/>
  <c r="V294" i="6"/>
  <c r="S210" i="6"/>
  <c r="H211" i="6"/>
  <c r="W293" i="6"/>
  <c r="AD207" i="6"/>
  <c r="AB207" i="6"/>
  <c r="AA208" i="6"/>
  <c r="AC207" i="6"/>
  <c r="AE207" i="6" s="1"/>
  <c r="L213" i="6" a="1"/>
  <c r="L213" i="6" s="1"/>
  <c r="T212" i="6"/>
  <c r="AF206" i="5"/>
  <c r="AG227" i="5" s="1"/>
  <c r="Z209" i="5"/>
  <c r="T212" i="5"/>
  <c r="L213" i="5" a="1"/>
  <c r="L213" i="5" s="1"/>
  <c r="AD207" i="5"/>
  <c r="AB207" i="5"/>
  <c r="AC207" i="5"/>
  <c r="AE207" i="5" s="1"/>
  <c r="AF207" i="5" s="1"/>
  <c r="AA208" i="5"/>
  <c r="R211" i="5"/>
  <c r="U210" i="5"/>
  <c r="X210" i="5" s="1"/>
  <c r="Y210" i="5" s="1"/>
  <c r="W293" i="5"/>
  <c r="V294" i="5"/>
  <c r="H211" i="5"/>
  <c r="S210" i="5"/>
  <c r="AF206" i="4"/>
  <c r="AG227" i="4" s="1"/>
  <c r="Z209" i="4"/>
  <c r="W293" i="4"/>
  <c r="V294" i="4"/>
  <c r="H211" i="4"/>
  <c r="S210" i="4"/>
  <c r="AD207" i="4"/>
  <c r="AB207" i="4"/>
  <c r="R211" i="4"/>
  <c r="U210" i="4"/>
  <c r="X210" i="4" s="1"/>
  <c r="Y210" i="4" s="1"/>
  <c r="AA208" i="4"/>
  <c r="AC207" i="4"/>
  <c r="AE207" i="4" s="1"/>
  <c r="AF207" i="4" s="1"/>
  <c r="T212" i="4"/>
  <c r="L213" i="4" a="1"/>
  <c r="L213" i="4" s="1"/>
  <c r="Z209" i="1"/>
  <c r="T212" i="1"/>
  <c r="L213" i="1" a="1"/>
  <c r="L213" i="1" s="1"/>
  <c r="V294" i="1"/>
  <c r="H211" i="1"/>
  <c r="S210" i="1"/>
  <c r="AD207" i="1"/>
  <c r="AB207" i="1"/>
  <c r="AA208" i="1"/>
  <c r="AC207" i="1"/>
  <c r="AE207" i="1" s="1"/>
  <c r="AF206" i="1"/>
  <c r="AG227" i="1" s="1"/>
  <c r="W293" i="1"/>
  <c r="U210" i="1"/>
  <c r="X210" i="1" s="1"/>
  <c r="Y210" i="1" s="1"/>
  <c r="R211" i="1"/>
  <c r="AF207" i="11" l="1"/>
  <c r="AG228" i="11"/>
  <c r="Z210" i="11"/>
  <c r="V295" i="11"/>
  <c r="H212" i="11"/>
  <c r="S211" i="11"/>
  <c r="AD208" i="11"/>
  <c r="AB208" i="11"/>
  <c r="W294" i="11"/>
  <c r="T213" i="11"/>
  <c r="L214" i="11" a="1"/>
  <c r="L214" i="11" s="1"/>
  <c r="AC208" i="11"/>
  <c r="AE208" i="11" s="1"/>
  <c r="AF208" i="11" s="1"/>
  <c r="AA209" i="11"/>
  <c r="R212" i="11"/>
  <c r="U211" i="11"/>
  <c r="X211" i="11" s="1"/>
  <c r="Y211" i="11" s="1"/>
  <c r="AF207" i="10"/>
  <c r="AG228" i="10" s="1"/>
  <c r="Z210" i="10"/>
  <c r="W294" i="10"/>
  <c r="R212" i="10"/>
  <c r="U211" i="10"/>
  <c r="X211" i="10" s="1"/>
  <c r="Y211" i="10" s="1"/>
  <c r="V295" i="10"/>
  <c r="S211" i="10"/>
  <c r="H212" i="10"/>
  <c r="L213" i="10" a="1"/>
  <c r="L213" i="10" s="1"/>
  <c r="T212" i="10"/>
  <c r="AA209" i="10"/>
  <c r="AC208" i="10"/>
  <c r="AE208" i="10" s="1"/>
  <c r="AF208" i="10" s="1"/>
  <c r="AD208" i="10"/>
  <c r="AB208" i="10"/>
  <c r="AF207" i="9"/>
  <c r="AG228" i="9" s="1"/>
  <c r="Z210" i="9"/>
  <c r="R212" i="9"/>
  <c r="U211" i="9"/>
  <c r="X211" i="9" s="1"/>
  <c r="Y211" i="9" s="1"/>
  <c r="V295" i="9"/>
  <c r="S211" i="9"/>
  <c r="H212" i="9"/>
  <c r="W294" i="9"/>
  <c r="AD208" i="9"/>
  <c r="AB208" i="9"/>
  <c r="AC208" i="9"/>
  <c r="AE208" i="9" s="1"/>
  <c r="AA209" i="9"/>
  <c r="T212" i="9"/>
  <c r="L213" i="9" a="1"/>
  <c r="L213" i="9" s="1"/>
  <c r="AF207" i="8"/>
  <c r="AG228" i="8" s="1"/>
  <c r="Z210" i="8"/>
  <c r="AD208" i="8"/>
  <c r="AB208" i="8"/>
  <c r="W294" i="8"/>
  <c r="T213" i="8"/>
  <c r="L214" i="8" a="1"/>
  <c r="L214" i="8" s="1"/>
  <c r="R212" i="8"/>
  <c r="U211" i="8"/>
  <c r="X211" i="8" s="1"/>
  <c r="Y211" i="8" s="1"/>
  <c r="V295" i="8"/>
  <c r="H212" i="8"/>
  <c r="S211" i="8"/>
  <c r="AA209" i="8"/>
  <c r="AC208" i="8"/>
  <c r="AE208" i="8" s="1"/>
  <c r="AF208" i="8" s="1"/>
  <c r="AF207" i="7"/>
  <c r="AG228" i="7" s="1"/>
  <c r="Z210" i="7"/>
  <c r="V295" i="7"/>
  <c r="H212" i="7"/>
  <c r="S211" i="7"/>
  <c r="W294" i="7"/>
  <c r="T212" i="7"/>
  <c r="L213" i="7" a="1"/>
  <c r="L213" i="7" s="1"/>
  <c r="AC208" i="7"/>
  <c r="AE208" i="7" s="1"/>
  <c r="AF208" i="7" s="1"/>
  <c r="AA209" i="7"/>
  <c r="U211" i="7"/>
  <c r="X211" i="7" s="1"/>
  <c r="Y211" i="7" s="1"/>
  <c r="R212" i="7"/>
  <c r="AD208" i="7"/>
  <c r="AB208" i="7"/>
  <c r="AF207" i="6"/>
  <c r="AG228" i="6" s="1"/>
  <c r="Z210" i="6"/>
  <c r="T213" i="6"/>
  <c r="L214" i="6" a="1"/>
  <c r="L214" i="6" s="1"/>
  <c r="AD208" i="6"/>
  <c r="AB208" i="6"/>
  <c r="R212" i="6"/>
  <c r="U211" i="6"/>
  <c r="X211" i="6" s="1"/>
  <c r="Y211" i="6" s="1"/>
  <c r="V295" i="6"/>
  <c r="S211" i="6"/>
  <c r="H212" i="6"/>
  <c r="W294" i="6"/>
  <c r="AC208" i="6"/>
  <c r="AE208" i="6" s="1"/>
  <c r="AA209" i="6"/>
  <c r="AG228" i="5"/>
  <c r="Z210" i="5"/>
  <c r="W294" i="5"/>
  <c r="U211" i="5"/>
  <c r="X211" i="5" s="1"/>
  <c r="Y211" i="5" s="1"/>
  <c r="R212" i="5"/>
  <c r="V295" i="5"/>
  <c r="H212" i="5"/>
  <c r="S211" i="5"/>
  <c r="AB208" i="5"/>
  <c r="AD208" i="5"/>
  <c r="T213" i="5"/>
  <c r="L214" i="5" a="1"/>
  <c r="L214" i="5" s="1"/>
  <c r="AA209" i="5"/>
  <c r="AC208" i="5"/>
  <c r="AE208" i="5" s="1"/>
  <c r="AG228" i="4"/>
  <c r="Z210" i="4"/>
  <c r="AB208" i="4"/>
  <c r="AD208" i="4"/>
  <c r="R212" i="4"/>
  <c r="U211" i="4"/>
  <c r="X211" i="4" s="1"/>
  <c r="Y211" i="4" s="1"/>
  <c r="V295" i="4"/>
  <c r="H212" i="4"/>
  <c r="S211" i="4"/>
  <c r="W294" i="4"/>
  <c r="AA209" i="4"/>
  <c r="AC208" i="4"/>
  <c r="AE208" i="4" s="1"/>
  <c r="L214" i="4" a="1"/>
  <c r="L214" i="4" s="1"/>
  <c r="T213" i="4"/>
  <c r="Z210" i="1"/>
  <c r="AF207" i="1"/>
  <c r="L214" i="1" a="1"/>
  <c r="L214" i="1" s="1"/>
  <c r="T213" i="1"/>
  <c r="AA209" i="1"/>
  <c r="AC208" i="1"/>
  <c r="AE208" i="1" s="1"/>
  <c r="AD208" i="1"/>
  <c r="AB208" i="1"/>
  <c r="AG228" i="1"/>
  <c r="V295" i="1"/>
  <c r="S211" i="1"/>
  <c r="H212" i="1"/>
  <c r="W294" i="1"/>
  <c r="R212" i="1"/>
  <c r="U211" i="1"/>
  <c r="X211" i="1" s="1"/>
  <c r="Y211" i="1" s="1"/>
  <c r="AG229" i="11" l="1"/>
  <c r="AE210" i="11"/>
  <c r="Z211" i="11"/>
  <c r="AB209" i="11"/>
  <c r="AD209" i="11"/>
  <c r="V296" i="11"/>
  <c r="H213" i="11"/>
  <c r="S212" i="11"/>
  <c r="L215" i="11" a="1"/>
  <c r="L215" i="11" s="1"/>
  <c r="T214" i="11"/>
  <c r="W295" i="11"/>
  <c r="AA210" i="11"/>
  <c r="AC209" i="11"/>
  <c r="AE209" i="11" s="1"/>
  <c r="AE211" i="11" s="1"/>
  <c r="U212" i="11"/>
  <c r="X212" i="11" s="1"/>
  <c r="Y212" i="11" s="1"/>
  <c r="R213" i="11"/>
  <c r="AG229" i="10"/>
  <c r="Z211" i="10"/>
  <c r="T213" i="10"/>
  <c r="L214" i="10" a="1"/>
  <c r="L214" i="10" s="1"/>
  <c r="W295" i="10"/>
  <c r="R213" i="10"/>
  <c r="U212" i="10"/>
  <c r="X212" i="10" s="1"/>
  <c r="Y212" i="10" s="1"/>
  <c r="AD209" i="10"/>
  <c r="AB209" i="10"/>
  <c r="V296" i="10"/>
  <c r="S212" i="10"/>
  <c r="H213" i="10"/>
  <c r="AC209" i="10"/>
  <c r="AE209" i="10" s="1"/>
  <c r="AA210" i="10"/>
  <c r="AF208" i="9"/>
  <c r="AG229" i="9" s="1"/>
  <c r="Z211" i="9"/>
  <c r="W295" i="9"/>
  <c r="U212" i="9"/>
  <c r="X212" i="9" s="1"/>
  <c r="Y212" i="9" s="1"/>
  <c r="R213" i="9"/>
  <c r="T213" i="9"/>
  <c r="L214" i="9" a="1"/>
  <c r="L214" i="9" s="1"/>
  <c r="V296" i="9"/>
  <c r="S212" i="9"/>
  <c r="H213" i="9"/>
  <c r="AC209" i="9"/>
  <c r="AE209" i="9" s="1"/>
  <c r="AF209" i="9" s="1"/>
  <c r="AA210" i="9"/>
  <c r="AD209" i="9"/>
  <c r="AB209" i="9"/>
  <c r="AG229" i="8"/>
  <c r="Z211" i="8"/>
  <c r="W295" i="8"/>
  <c r="AB209" i="8"/>
  <c r="AD209" i="8"/>
  <c r="R213" i="8"/>
  <c r="U212" i="8"/>
  <c r="X212" i="8" s="1"/>
  <c r="Y212" i="8" s="1"/>
  <c r="V296" i="8"/>
  <c r="H213" i="8"/>
  <c r="S212" i="8"/>
  <c r="T214" i="8"/>
  <c r="L215" i="8" a="1"/>
  <c r="L215" i="8" s="1"/>
  <c r="AA210" i="8"/>
  <c r="AC209" i="8"/>
  <c r="AE209" i="8" s="1"/>
  <c r="AG229" i="7"/>
  <c r="Z211" i="7"/>
  <c r="AD209" i="7"/>
  <c r="AB209" i="7"/>
  <c r="W295" i="7"/>
  <c r="AC209" i="7"/>
  <c r="AE209" i="7" s="1"/>
  <c r="AA210" i="7"/>
  <c r="T213" i="7"/>
  <c r="L214" i="7" a="1"/>
  <c r="L214" i="7" s="1"/>
  <c r="V296" i="7"/>
  <c r="H213" i="7"/>
  <c r="S212" i="7"/>
  <c r="U212" i="7"/>
  <c r="X212" i="7" s="1"/>
  <c r="Y212" i="7" s="1"/>
  <c r="R213" i="7"/>
  <c r="AF208" i="6"/>
  <c r="AG229" i="6" s="1"/>
  <c r="Z211" i="6"/>
  <c r="V296" i="6"/>
  <c r="S212" i="6"/>
  <c r="H213" i="6"/>
  <c r="W295" i="6"/>
  <c r="L215" i="6" a="1"/>
  <c r="L215" i="6" s="1"/>
  <c r="T214" i="6"/>
  <c r="AC209" i="6"/>
  <c r="AE209" i="6" s="1"/>
  <c r="AF209" i="6" s="1"/>
  <c r="AA210" i="6"/>
  <c r="R213" i="6"/>
  <c r="U212" i="6"/>
  <c r="X212" i="6" s="1"/>
  <c r="Y212" i="6" s="1"/>
  <c r="AB209" i="6"/>
  <c r="AD209" i="6"/>
  <c r="AF208" i="5"/>
  <c r="AG229" i="5" s="1"/>
  <c r="Z211" i="5"/>
  <c r="AD209" i="5"/>
  <c r="AB209" i="5"/>
  <c r="T214" i="5"/>
  <c r="L215" i="5" a="1"/>
  <c r="L215" i="5" s="1"/>
  <c r="R213" i="5"/>
  <c r="U212" i="5"/>
  <c r="X212" i="5" s="1"/>
  <c r="Y212" i="5" s="1"/>
  <c r="AA210" i="5"/>
  <c r="AC209" i="5"/>
  <c r="AE209" i="5" s="1"/>
  <c r="V296" i="5"/>
  <c r="S212" i="5"/>
  <c r="H213" i="5"/>
  <c r="W295" i="5"/>
  <c r="AF208" i="4"/>
  <c r="AG229" i="4"/>
  <c r="Z211" i="4"/>
  <c r="V296" i="4"/>
  <c r="H213" i="4"/>
  <c r="S212" i="4"/>
  <c r="L215" i="4" a="1"/>
  <c r="L215" i="4" s="1"/>
  <c r="T214" i="4"/>
  <c r="AC209" i="4"/>
  <c r="AE209" i="4" s="1"/>
  <c r="AA210" i="4"/>
  <c r="AD209" i="4"/>
  <c r="AB209" i="4"/>
  <c r="W295" i="4"/>
  <c r="U212" i="4"/>
  <c r="X212" i="4" s="1"/>
  <c r="Y212" i="4" s="1"/>
  <c r="R213" i="4"/>
  <c r="Z211" i="1"/>
  <c r="AD209" i="1"/>
  <c r="AB209" i="1"/>
  <c r="V296" i="1"/>
  <c r="S212" i="1"/>
  <c r="H213" i="1"/>
  <c r="T214" i="1"/>
  <c r="L215" i="1" a="1"/>
  <c r="L215" i="1" s="1"/>
  <c r="AC209" i="1"/>
  <c r="AE209" i="1" s="1"/>
  <c r="AA210" i="1"/>
  <c r="W295" i="1"/>
  <c r="AF208" i="1"/>
  <c r="AG229" i="1" s="1"/>
  <c r="U212" i="1"/>
  <c r="X212" i="1" s="1"/>
  <c r="Y212" i="1" s="1"/>
  <c r="R213" i="1"/>
  <c r="AF209" i="11" l="1"/>
  <c r="AG230" i="11"/>
  <c r="AF211" i="11"/>
  <c r="AE213" i="11"/>
  <c r="AF213" i="11" s="1"/>
  <c r="AF210" i="11"/>
  <c r="AE212" i="11"/>
  <c r="Z212" i="11"/>
  <c r="T215" i="11"/>
  <c r="L216" i="11" a="1"/>
  <c r="L216" i="11" s="1"/>
  <c r="V297" i="11"/>
  <c r="H214" i="11"/>
  <c r="S213" i="11"/>
  <c r="W296" i="11"/>
  <c r="AD210" i="11"/>
  <c r="AG231" i="11" s="1"/>
  <c r="AB210" i="11"/>
  <c r="AA211" i="11"/>
  <c r="AC210" i="11"/>
  <c r="R214" i="11"/>
  <c r="U213" i="11"/>
  <c r="X213" i="11" s="1"/>
  <c r="Y213" i="11" s="1"/>
  <c r="AE210" i="10"/>
  <c r="AF209" i="10"/>
  <c r="AG230" i="10" s="1"/>
  <c r="AE211" i="10"/>
  <c r="Z212" i="10"/>
  <c r="R214" i="10"/>
  <c r="U213" i="10"/>
  <c r="X213" i="10" s="1"/>
  <c r="Y213" i="10" s="1"/>
  <c r="V297" i="10"/>
  <c r="S213" i="10"/>
  <c r="H214" i="10"/>
  <c r="W296" i="10"/>
  <c r="T214" i="10"/>
  <c r="L215" i="10" a="1"/>
  <c r="L215" i="10" s="1"/>
  <c r="AB210" i="10"/>
  <c r="AD210" i="10"/>
  <c r="AA211" i="10"/>
  <c r="AC210" i="10"/>
  <c r="AG230" i="9"/>
  <c r="Z212" i="9"/>
  <c r="V297" i="9"/>
  <c r="H214" i="9"/>
  <c r="S213" i="9"/>
  <c r="U213" i="9"/>
  <c r="X213" i="9" s="1"/>
  <c r="Y213" i="9" s="1"/>
  <c r="R214" i="9"/>
  <c r="AD210" i="9"/>
  <c r="AB210" i="9"/>
  <c r="W296" i="9"/>
  <c r="AC210" i="9"/>
  <c r="AE210" i="9" s="1"/>
  <c r="AA211" i="9"/>
  <c r="L215" i="9" a="1"/>
  <c r="L215" i="9" s="1"/>
  <c r="T214" i="9"/>
  <c r="AF209" i="8"/>
  <c r="AG230" i="8" s="1"/>
  <c r="Z212" i="8"/>
  <c r="V297" i="8"/>
  <c r="S213" i="8"/>
  <c r="H214" i="8"/>
  <c r="W296" i="8"/>
  <c r="R214" i="8"/>
  <c r="U213" i="8"/>
  <c r="X213" i="8" s="1"/>
  <c r="Y213" i="8" s="1"/>
  <c r="AD210" i="8"/>
  <c r="AB210" i="8"/>
  <c r="AC210" i="8"/>
  <c r="AE210" i="8" s="1"/>
  <c r="AA211" i="8"/>
  <c r="T215" i="8"/>
  <c r="L216" i="8" a="1"/>
  <c r="L216" i="8" s="1"/>
  <c r="AF209" i="7"/>
  <c r="AG230" i="7" s="1"/>
  <c r="Z212" i="7"/>
  <c r="W296" i="7"/>
  <c r="V297" i="7"/>
  <c r="H214" i="7"/>
  <c r="S213" i="7"/>
  <c r="L215" i="7" a="1"/>
  <c r="L215" i="7" s="1"/>
  <c r="T214" i="7"/>
  <c r="R214" i="7"/>
  <c r="U213" i="7"/>
  <c r="X213" i="7" s="1"/>
  <c r="Y213" i="7" s="1"/>
  <c r="AD210" i="7"/>
  <c r="AB210" i="7"/>
  <c r="AC210" i="7"/>
  <c r="AE210" i="7" s="1"/>
  <c r="AA211" i="7"/>
  <c r="AG230" i="6"/>
  <c r="Z212" i="6"/>
  <c r="U213" i="6"/>
  <c r="X213" i="6" s="1"/>
  <c r="Y213" i="6" s="1"/>
  <c r="R214" i="6"/>
  <c r="T215" i="6"/>
  <c r="L216" i="6" a="1"/>
  <c r="L216" i="6" s="1"/>
  <c r="AD210" i="6"/>
  <c r="AB210" i="6"/>
  <c r="W296" i="6"/>
  <c r="V297" i="6"/>
  <c r="S213" i="6"/>
  <c r="H214" i="6"/>
  <c r="AA211" i="6"/>
  <c r="AC210" i="6"/>
  <c r="AE210" i="6" s="1"/>
  <c r="AF209" i="5"/>
  <c r="AG230" i="5" s="1"/>
  <c r="Z212" i="5"/>
  <c r="AD210" i="5"/>
  <c r="AB210" i="5"/>
  <c r="U213" i="5"/>
  <c r="X213" i="5" s="1"/>
  <c r="Y213" i="5" s="1"/>
  <c r="R214" i="5"/>
  <c r="W296" i="5"/>
  <c r="AC210" i="5"/>
  <c r="AE210" i="5" s="1"/>
  <c r="AF210" i="5" s="1"/>
  <c r="AA211" i="5"/>
  <c r="L216" i="5" a="1"/>
  <c r="L216" i="5" s="1"/>
  <c r="T215" i="5"/>
  <c r="V297" i="5"/>
  <c r="S213" i="5"/>
  <c r="H214" i="5"/>
  <c r="AF209" i="4"/>
  <c r="AG230" i="4" s="1"/>
  <c r="Z212" i="4"/>
  <c r="AD210" i="4"/>
  <c r="AB210" i="4"/>
  <c r="W296" i="4"/>
  <c r="R214" i="4"/>
  <c r="U213" i="4"/>
  <c r="X213" i="4" s="1"/>
  <c r="Y213" i="4" s="1"/>
  <c r="L216" i="4" a="1"/>
  <c r="L216" i="4" s="1"/>
  <c r="T215" i="4"/>
  <c r="V297" i="4"/>
  <c r="H214" i="4"/>
  <c r="S213" i="4"/>
  <c r="AC210" i="4"/>
  <c r="AE210" i="4" s="1"/>
  <c r="AA211" i="4"/>
  <c r="Z212" i="1"/>
  <c r="L216" i="1" a="1"/>
  <c r="L216" i="1" s="1"/>
  <c r="T215" i="1"/>
  <c r="AD210" i="1"/>
  <c r="AB210" i="1"/>
  <c r="AF209" i="1"/>
  <c r="AG230" i="1" s="1"/>
  <c r="V297" i="1"/>
  <c r="H214" i="1"/>
  <c r="S213" i="1"/>
  <c r="W296" i="1"/>
  <c r="R214" i="1"/>
  <c r="U213" i="1"/>
  <c r="X213" i="1" s="1"/>
  <c r="Y213" i="1" s="1"/>
  <c r="AA211" i="1"/>
  <c r="AC210" i="1"/>
  <c r="AE210" i="1" s="1"/>
  <c r="AF212" i="11" l="1"/>
  <c r="AE214" i="11"/>
  <c r="Z213" i="11"/>
  <c r="V298" i="11"/>
  <c r="H215" i="11"/>
  <c r="S214" i="11"/>
  <c r="W297" i="11"/>
  <c r="L217" i="11" a="1"/>
  <c r="L217" i="11" s="1"/>
  <c r="T216" i="11"/>
  <c r="AB211" i="11"/>
  <c r="AD211" i="11"/>
  <c r="AG232" i="11" s="1"/>
  <c r="R215" i="11"/>
  <c r="U214" i="11"/>
  <c r="X214" i="11" s="1"/>
  <c r="Y214" i="11" s="1"/>
  <c r="AC211" i="11"/>
  <c r="AA212" i="11"/>
  <c r="AF211" i="10"/>
  <c r="AE213" i="10"/>
  <c r="AF210" i="10"/>
  <c r="AG231" i="10" s="1"/>
  <c r="AE212" i="10"/>
  <c r="Z213" i="10"/>
  <c r="AD211" i="10"/>
  <c r="AB211" i="10"/>
  <c r="V298" i="10"/>
  <c r="S214" i="10"/>
  <c r="H215" i="10"/>
  <c r="W297" i="10"/>
  <c r="T215" i="10"/>
  <c r="L216" i="10" a="1"/>
  <c r="L216" i="10" s="1"/>
  <c r="U214" i="10"/>
  <c r="X214" i="10" s="1"/>
  <c r="Y214" i="10" s="1"/>
  <c r="R215" i="10"/>
  <c r="AA212" i="10"/>
  <c r="AC211" i="10"/>
  <c r="AF210" i="9"/>
  <c r="AE212" i="9"/>
  <c r="AG231" i="9"/>
  <c r="Z213" i="9"/>
  <c r="V298" i="9"/>
  <c r="H215" i="9"/>
  <c r="S214" i="9"/>
  <c r="W297" i="9"/>
  <c r="U214" i="9"/>
  <c r="X214" i="9" s="1"/>
  <c r="Y214" i="9" s="1"/>
  <c r="R215" i="9"/>
  <c r="L216" i="9" a="1"/>
  <c r="L216" i="9" s="1"/>
  <c r="T215" i="9"/>
  <c r="AC211" i="9"/>
  <c r="AE211" i="9" s="1"/>
  <c r="AF211" i="9" s="1"/>
  <c r="AA212" i="9"/>
  <c r="AD211" i="9"/>
  <c r="AB211" i="9"/>
  <c r="AF210" i="8"/>
  <c r="AG231" i="8" s="1"/>
  <c r="Z213" i="8"/>
  <c r="W297" i="8"/>
  <c r="U214" i="8"/>
  <c r="X214" i="8" s="1"/>
  <c r="Y214" i="8" s="1"/>
  <c r="R215" i="8"/>
  <c r="V298" i="8"/>
  <c r="S214" i="8"/>
  <c r="H215" i="8"/>
  <c r="L217" i="8" a="1"/>
  <c r="L217" i="8" s="1"/>
  <c r="T216" i="8"/>
  <c r="AC211" i="8"/>
  <c r="AE211" i="8" s="1"/>
  <c r="AF211" i="8" s="1"/>
  <c r="AA212" i="8"/>
  <c r="AD211" i="8"/>
  <c r="AB211" i="8"/>
  <c r="AF210" i="7"/>
  <c r="AG231" i="7" s="1"/>
  <c r="Z213" i="7"/>
  <c r="AD211" i="7"/>
  <c r="AB211" i="7"/>
  <c r="U214" i="7"/>
  <c r="X214" i="7" s="1"/>
  <c r="Y214" i="7" s="1"/>
  <c r="R215" i="7"/>
  <c r="W297" i="7"/>
  <c r="AC211" i="7"/>
  <c r="AE211" i="7" s="1"/>
  <c r="AF211" i="7" s="1"/>
  <c r="AA212" i="7"/>
  <c r="L216" i="7" a="1"/>
  <c r="L216" i="7" s="1"/>
  <c r="T215" i="7"/>
  <c r="V298" i="7"/>
  <c r="H215" i="7"/>
  <c r="S214" i="7"/>
  <c r="AF210" i="6"/>
  <c r="AG231" i="6"/>
  <c r="Z213" i="6"/>
  <c r="V298" i="6"/>
  <c r="H215" i="6"/>
  <c r="S214" i="6"/>
  <c r="W297" i="6"/>
  <c r="R215" i="6"/>
  <c r="U214" i="6"/>
  <c r="X214" i="6" s="1"/>
  <c r="Y214" i="6" s="1"/>
  <c r="AB211" i="6"/>
  <c r="AD211" i="6"/>
  <c r="AA212" i="6"/>
  <c r="AC211" i="6"/>
  <c r="AE211" i="6" s="1"/>
  <c r="L217" i="6" a="1"/>
  <c r="L217" i="6" s="1"/>
  <c r="T216" i="6"/>
  <c r="AG231" i="5"/>
  <c r="Z213" i="5"/>
  <c r="AD211" i="5"/>
  <c r="AB211" i="5"/>
  <c r="V298" i="5"/>
  <c r="H215" i="5"/>
  <c r="S214" i="5"/>
  <c r="L217" i="5" a="1"/>
  <c r="L217" i="5" s="1"/>
  <c r="T216" i="5"/>
  <c r="AC211" i="5"/>
  <c r="AE211" i="5" s="1"/>
  <c r="AA212" i="5"/>
  <c r="U214" i="5"/>
  <c r="X214" i="5" s="1"/>
  <c r="Y214" i="5" s="1"/>
  <c r="R215" i="5"/>
  <c r="W297" i="5"/>
  <c r="AF210" i="4"/>
  <c r="AG231" i="4" s="1"/>
  <c r="Z213" i="4"/>
  <c r="V298" i="4"/>
  <c r="S214" i="4"/>
  <c r="H215" i="4"/>
  <c r="U214" i="4"/>
  <c r="X214" i="4" s="1"/>
  <c r="Y214" i="4" s="1"/>
  <c r="R215" i="4"/>
  <c r="W297" i="4"/>
  <c r="L217" i="4" a="1"/>
  <c r="L217" i="4" s="1"/>
  <c r="T216" i="4"/>
  <c r="AC211" i="4"/>
  <c r="AE211" i="4" s="1"/>
  <c r="AA212" i="4"/>
  <c r="AD211" i="4"/>
  <c r="AB211" i="4"/>
  <c r="Z213" i="1"/>
  <c r="V298" i="1"/>
  <c r="H215" i="1"/>
  <c r="S214" i="1"/>
  <c r="R215" i="1"/>
  <c r="U214" i="1"/>
  <c r="X214" i="1" s="1"/>
  <c r="Y214" i="1" s="1"/>
  <c r="W297" i="1"/>
  <c r="AF210" i="1"/>
  <c r="AG231" i="1" s="1"/>
  <c r="AC211" i="1"/>
  <c r="AE211" i="1" s="1"/>
  <c r="AA212" i="1"/>
  <c r="T216" i="1"/>
  <c r="L217" i="1" a="1"/>
  <c r="L217" i="1" s="1"/>
  <c r="AD211" i="1"/>
  <c r="AB211" i="1"/>
  <c r="AG232" i="10" l="1"/>
  <c r="AE215" i="11"/>
  <c r="AF214" i="11"/>
  <c r="AE216" i="11"/>
  <c r="Z214" i="11"/>
  <c r="U215" i="11"/>
  <c r="X215" i="11" s="1"/>
  <c r="Y215" i="11" s="1"/>
  <c r="R216" i="11"/>
  <c r="V299" i="11"/>
  <c r="H216" i="11"/>
  <c r="S215" i="11"/>
  <c r="W298" i="11"/>
  <c r="L218" i="11" a="1"/>
  <c r="L218" i="11" s="1"/>
  <c r="T217" i="11"/>
  <c r="AC212" i="11"/>
  <c r="AA213" i="11"/>
  <c r="AD212" i="11"/>
  <c r="AG233" i="11" s="1"/>
  <c r="AB212" i="11"/>
  <c r="AF212" i="10"/>
  <c r="AE214" i="10"/>
  <c r="AF214" i="10" s="1"/>
  <c r="AF213" i="10"/>
  <c r="AE215" i="10"/>
  <c r="Z214" i="10"/>
  <c r="W298" i="10"/>
  <c r="L217" i="10" a="1"/>
  <c r="L217" i="10" s="1"/>
  <c r="T216" i="10"/>
  <c r="V299" i="10"/>
  <c r="H216" i="10"/>
  <c r="S215" i="10"/>
  <c r="AD212" i="10"/>
  <c r="AG233" i="10" s="1"/>
  <c r="AB212" i="10"/>
  <c r="AC212" i="10"/>
  <c r="AA213" i="10"/>
  <c r="R216" i="10"/>
  <c r="U215" i="10"/>
  <c r="X215" i="10" s="1"/>
  <c r="Y215" i="10" s="1"/>
  <c r="AG232" i="9"/>
  <c r="AE213" i="9"/>
  <c r="AE214" i="9"/>
  <c r="AF214" i="9" s="1"/>
  <c r="AF212" i="9"/>
  <c r="Z214" i="9"/>
  <c r="V299" i="9"/>
  <c r="H216" i="9"/>
  <c r="S215" i="9"/>
  <c r="W298" i="9"/>
  <c r="U215" i="9"/>
  <c r="X215" i="9" s="1"/>
  <c r="Y215" i="9" s="1"/>
  <c r="R216" i="9"/>
  <c r="L217" i="9" a="1"/>
  <c r="L217" i="9" s="1"/>
  <c r="T216" i="9"/>
  <c r="AC212" i="9"/>
  <c r="AA213" i="9"/>
  <c r="AD212" i="9"/>
  <c r="AB212" i="9"/>
  <c r="AG232" i="8"/>
  <c r="Z214" i="8"/>
  <c r="W298" i="8"/>
  <c r="U215" i="8"/>
  <c r="X215" i="8" s="1"/>
  <c r="Y215" i="8" s="1"/>
  <c r="R216" i="8"/>
  <c r="L218" i="8" a="1"/>
  <c r="L218" i="8" s="1"/>
  <c r="T217" i="8"/>
  <c r="AD212" i="8"/>
  <c r="AB212" i="8"/>
  <c r="V299" i="8"/>
  <c r="H216" i="8"/>
  <c r="S215" i="8"/>
  <c r="AC212" i="8"/>
  <c r="AE212" i="8" s="1"/>
  <c r="AA213" i="8"/>
  <c r="AG232" i="7"/>
  <c r="Z214" i="7"/>
  <c r="W298" i="7"/>
  <c r="V299" i="7"/>
  <c r="H216" i="7"/>
  <c r="S215" i="7"/>
  <c r="AD212" i="7"/>
  <c r="AB212" i="7"/>
  <c r="U215" i="7"/>
  <c r="X215" i="7" s="1"/>
  <c r="Y215" i="7" s="1"/>
  <c r="R216" i="7"/>
  <c r="AA213" i="7"/>
  <c r="AC212" i="7"/>
  <c r="AE212" i="7" s="1"/>
  <c r="L217" i="7" a="1"/>
  <c r="L217" i="7" s="1"/>
  <c r="T216" i="7"/>
  <c r="AF211" i="6"/>
  <c r="AG232" i="6" s="1"/>
  <c r="Z214" i="6"/>
  <c r="AD212" i="6"/>
  <c r="AB212" i="6"/>
  <c r="L218" i="6" a="1"/>
  <c r="L218" i="6" s="1"/>
  <c r="T217" i="6"/>
  <c r="V299" i="6"/>
  <c r="S215" i="6"/>
  <c r="H216" i="6"/>
  <c r="W298" i="6"/>
  <c r="AC212" i="6"/>
  <c r="AE212" i="6" s="1"/>
  <c r="AA213" i="6"/>
  <c r="U215" i="6"/>
  <c r="X215" i="6" s="1"/>
  <c r="Y215" i="6" s="1"/>
  <c r="R216" i="6"/>
  <c r="AF211" i="5"/>
  <c r="AG232" i="5" s="1"/>
  <c r="Z214" i="5"/>
  <c r="AD212" i="5"/>
  <c r="AB212" i="5"/>
  <c r="L218" i="5" a="1"/>
  <c r="L218" i="5" s="1"/>
  <c r="T217" i="5"/>
  <c r="AA213" i="5"/>
  <c r="AC212" i="5"/>
  <c r="AE212" i="5" s="1"/>
  <c r="H216" i="5"/>
  <c r="V299" i="5"/>
  <c r="S215" i="5"/>
  <c r="W298" i="5"/>
  <c r="U215" i="5"/>
  <c r="X215" i="5" s="1"/>
  <c r="Y215" i="5" s="1"/>
  <c r="R216" i="5"/>
  <c r="AF211" i="4"/>
  <c r="AG232" i="4" s="1"/>
  <c r="Z214" i="4"/>
  <c r="AD212" i="4"/>
  <c r="AB212" i="4"/>
  <c r="U215" i="4"/>
  <c r="X215" i="4" s="1"/>
  <c r="Y215" i="4" s="1"/>
  <c r="R216" i="4"/>
  <c r="V299" i="4"/>
  <c r="H216" i="4"/>
  <c r="S215" i="4"/>
  <c r="AC212" i="4"/>
  <c r="AE212" i="4" s="1"/>
  <c r="AA213" i="4"/>
  <c r="L218" i="4" a="1"/>
  <c r="L218" i="4" s="1"/>
  <c r="T217" i="4"/>
  <c r="W298" i="4"/>
  <c r="Z214" i="1"/>
  <c r="AF211" i="1"/>
  <c r="AG232" i="1" s="1"/>
  <c r="AB212" i="1"/>
  <c r="AD212" i="1"/>
  <c r="AA213" i="1"/>
  <c r="AC212" i="1"/>
  <c r="AE212" i="1" s="1"/>
  <c r="T217" i="1"/>
  <c r="L218" i="1" a="1"/>
  <c r="L218" i="1" s="1"/>
  <c r="R216" i="1"/>
  <c r="U215" i="1"/>
  <c r="X215" i="1" s="1"/>
  <c r="Y215" i="1" s="1"/>
  <c r="V299" i="1"/>
  <c r="H216" i="1"/>
  <c r="S215" i="1"/>
  <c r="W298" i="1"/>
  <c r="AG233" i="9" l="1"/>
  <c r="AF216" i="11"/>
  <c r="AE218" i="11"/>
  <c r="AF215" i="11"/>
  <c r="AE217" i="11"/>
  <c r="Z215" i="11"/>
  <c r="V300" i="11"/>
  <c r="H217" i="11"/>
  <c r="S216" i="11"/>
  <c r="W299" i="11"/>
  <c r="R217" i="11"/>
  <c r="U216" i="11"/>
  <c r="X216" i="11" s="1"/>
  <c r="Y216" i="11" s="1"/>
  <c r="L219" i="11" a="1"/>
  <c r="L219" i="11" s="1"/>
  <c r="T218" i="11"/>
  <c r="AA214" i="11"/>
  <c r="AC213" i="11"/>
  <c r="AD213" i="11"/>
  <c r="AG234" i="11" s="1"/>
  <c r="AB213" i="11"/>
  <c r="AE216" i="10"/>
  <c r="AE217" i="10"/>
  <c r="AF217" i="10" s="1"/>
  <c r="AF215" i="10"/>
  <c r="Z215" i="10"/>
  <c r="L218" i="10" a="1"/>
  <c r="L218" i="10" s="1"/>
  <c r="T217" i="10"/>
  <c r="V300" i="10"/>
  <c r="S216" i="10"/>
  <c r="H217" i="10"/>
  <c r="U216" i="10"/>
  <c r="X216" i="10" s="1"/>
  <c r="Y216" i="10" s="1"/>
  <c r="R217" i="10"/>
  <c r="AC213" i="10"/>
  <c r="AA214" i="10"/>
  <c r="W299" i="10"/>
  <c r="AD213" i="10"/>
  <c r="AG234" i="10" s="1"/>
  <c r="AB213" i="10"/>
  <c r="AF213" i="9"/>
  <c r="AE215" i="9"/>
  <c r="Z215" i="9"/>
  <c r="T217" i="9"/>
  <c r="L218" i="9" a="1"/>
  <c r="L218" i="9" s="1"/>
  <c r="V300" i="9"/>
  <c r="H217" i="9"/>
  <c r="S216" i="9"/>
  <c r="AD213" i="9"/>
  <c r="AG234" i="9" s="1"/>
  <c r="AB213" i="9"/>
  <c r="R217" i="9"/>
  <c r="U216" i="9"/>
  <c r="X216" i="9" s="1"/>
  <c r="Y216" i="9" s="1"/>
  <c r="W299" i="9"/>
  <c r="AA214" i="9"/>
  <c r="AC213" i="9"/>
  <c r="AF212" i="8"/>
  <c r="AG233" i="8" s="1"/>
  <c r="Z215" i="8"/>
  <c r="V300" i="8"/>
  <c r="H217" i="8"/>
  <c r="S216" i="8"/>
  <c r="W299" i="8"/>
  <c r="L219" i="8" a="1"/>
  <c r="L219" i="8" s="1"/>
  <c r="T218" i="8"/>
  <c r="U216" i="8"/>
  <c r="X216" i="8" s="1"/>
  <c r="Y216" i="8" s="1"/>
  <c r="R217" i="8"/>
  <c r="AC213" i="8"/>
  <c r="AE213" i="8" s="1"/>
  <c r="AA214" i="8"/>
  <c r="AD213" i="8"/>
  <c r="AB213" i="8"/>
  <c r="AF212" i="7"/>
  <c r="AG233" i="7" s="1"/>
  <c r="Z215" i="7"/>
  <c r="R217" i="7"/>
  <c r="U216" i="7"/>
  <c r="X216" i="7" s="1"/>
  <c r="Y216" i="7" s="1"/>
  <c r="AD213" i="7"/>
  <c r="AB213" i="7"/>
  <c r="V300" i="7"/>
  <c r="H217" i="7"/>
  <c r="S216" i="7"/>
  <c r="W299" i="7"/>
  <c r="L218" i="7" a="1"/>
  <c r="L218" i="7" s="1"/>
  <c r="T217" i="7"/>
  <c r="AA214" i="7"/>
  <c r="AC213" i="7"/>
  <c r="AE213" i="7" s="1"/>
  <c r="AF212" i="6"/>
  <c r="AG233" i="6" s="1"/>
  <c r="Z215" i="6"/>
  <c r="V300" i="6"/>
  <c r="S216" i="6"/>
  <c r="H217" i="6"/>
  <c r="AD213" i="6"/>
  <c r="AB213" i="6"/>
  <c r="W299" i="6"/>
  <c r="AA214" i="6"/>
  <c r="AC213" i="6"/>
  <c r="AE213" i="6" s="1"/>
  <c r="L219" i="6" a="1"/>
  <c r="L219" i="6" s="1"/>
  <c r="T218" i="6"/>
  <c r="U216" i="6"/>
  <c r="X216" i="6" s="1"/>
  <c r="Y216" i="6" s="1"/>
  <c r="R217" i="6"/>
  <c r="AF212" i="5"/>
  <c r="AG233" i="5" s="1"/>
  <c r="Z215" i="5"/>
  <c r="W299" i="5"/>
  <c r="AD213" i="5"/>
  <c r="AB213" i="5"/>
  <c r="U216" i="5"/>
  <c r="X216" i="5" s="1"/>
  <c r="Y216" i="5" s="1"/>
  <c r="R217" i="5"/>
  <c r="V300" i="5"/>
  <c r="H217" i="5"/>
  <c r="S216" i="5"/>
  <c r="AA214" i="5"/>
  <c r="AC213" i="5"/>
  <c r="AE213" i="5" s="1"/>
  <c r="AF213" i="5" s="1"/>
  <c r="L219" i="5" a="1"/>
  <c r="L219" i="5" s="1"/>
  <c r="T218" i="5"/>
  <c r="AF212" i="4"/>
  <c r="AG233" i="4" s="1"/>
  <c r="Z215" i="4"/>
  <c r="AD213" i="4"/>
  <c r="AB213" i="4"/>
  <c r="T218" i="4"/>
  <c r="L219" i="4" a="1"/>
  <c r="L219" i="4" s="1"/>
  <c r="V300" i="4"/>
  <c r="S216" i="4"/>
  <c r="H217" i="4"/>
  <c r="W299" i="4"/>
  <c r="AA214" i="4"/>
  <c r="AC213" i="4"/>
  <c r="AE213" i="4" s="1"/>
  <c r="R217" i="4"/>
  <c r="U216" i="4"/>
  <c r="X216" i="4" s="1"/>
  <c r="Y216" i="4" s="1"/>
  <c r="Z215" i="1"/>
  <c r="T218" i="1"/>
  <c r="L219" i="1" a="1"/>
  <c r="L219" i="1" s="1"/>
  <c r="R217" i="1"/>
  <c r="U216" i="1"/>
  <c r="X216" i="1" s="1"/>
  <c r="Y216" i="1" s="1"/>
  <c r="V300" i="1"/>
  <c r="S216" i="1"/>
  <c r="H217" i="1"/>
  <c r="W299" i="1"/>
  <c r="AF212" i="1"/>
  <c r="AG233" i="1" s="1"/>
  <c r="AC213" i="1"/>
  <c r="AE213" i="1" s="1"/>
  <c r="AA214" i="1"/>
  <c r="AD213" i="1"/>
  <c r="AB213" i="1"/>
  <c r="AF217" i="11" l="1"/>
  <c r="AE219" i="11"/>
  <c r="AF219" i="11" s="1"/>
  <c r="AF218" i="11"/>
  <c r="AE220" i="11"/>
  <c r="Z216" i="11"/>
  <c r="L220" i="11" a="1"/>
  <c r="L220" i="11" s="1"/>
  <c r="T219" i="11"/>
  <c r="AD214" i="11"/>
  <c r="AG235" i="11" s="1"/>
  <c r="AB214" i="11"/>
  <c r="V301" i="11"/>
  <c r="S217" i="11"/>
  <c r="H218" i="11"/>
  <c r="W300" i="11"/>
  <c r="R218" i="11"/>
  <c r="U217" i="11"/>
  <c r="X217" i="11" s="1"/>
  <c r="Y217" i="11" s="1"/>
  <c r="AC214" i="11"/>
  <c r="AA215" i="11"/>
  <c r="AF216" i="10"/>
  <c r="AE218" i="10"/>
  <c r="Z216" i="10"/>
  <c r="W300" i="10"/>
  <c r="U217" i="10"/>
  <c r="X217" i="10" s="1"/>
  <c r="Y217" i="10" s="1"/>
  <c r="R218" i="10"/>
  <c r="L219" i="10" a="1"/>
  <c r="L219" i="10" s="1"/>
  <c r="T218" i="10"/>
  <c r="AD214" i="10"/>
  <c r="AG235" i="10" s="1"/>
  <c r="AB214" i="10"/>
  <c r="AA215" i="10"/>
  <c r="AC214" i="10"/>
  <c r="V301" i="10"/>
  <c r="H218" i="10"/>
  <c r="S217" i="10"/>
  <c r="AE216" i="9"/>
  <c r="AF216" i="9" s="1"/>
  <c r="AF215" i="9"/>
  <c r="AE217" i="9"/>
  <c r="Z216" i="9"/>
  <c r="AD214" i="9"/>
  <c r="AG235" i="9" s="1"/>
  <c r="AB214" i="9"/>
  <c r="W300" i="9"/>
  <c r="L219" i="9" a="1"/>
  <c r="L219" i="9" s="1"/>
  <c r="T218" i="9"/>
  <c r="H218" i="9"/>
  <c r="S217" i="9"/>
  <c r="V301" i="9"/>
  <c r="R218" i="9"/>
  <c r="U217" i="9"/>
  <c r="X217" i="9" s="1"/>
  <c r="Y217" i="9" s="1"/>
  <c r="AA215" i="9"/>
  <c r="AC214" i="9"/>
  <c r="AF213" i="8"/>
  <c r="AG234" i="8" s="1"/>
  <c r="Z216" i="8"/>
  <c r="AD214" i="8"/>
  <c r="AB214" i="8"/>
  <c r="U217" i="8"/>
  <c r="X217" i="8" s="1"/>
  <c r="Y217" i="8" s="1"/>
  <c r="R218" i="8"/>
  <c r="V301" i="8"/>
  <c r="H218" i="8"/>
  <c r="S217" i="8"/>
  <c r="L220" i="8" a="1"/>
  <c r="L220" i="8" s="1"/>
  <c r="T219" i="8"/>
  <c r="W300" i="8"/>
  <c r="AC214" i="8"/>
  <c r="AE214" i="8" s="1"/>
  <c r="AF214" i="8" s="1"/>
  <c r="AA215" i="8"/>
  <c r="AF213" i="7"/>
  <c r="AG234" i="7" s="1"/>
  <c r="Z216" i="7"/>
  <c r="W300" i="7"/>
  <c r="R218" i="7"/>
  <c r="U217" i="7"/>
  <c r="X217" i="7" s="1"/>
  <c r="Y217" i="7" s="1"/>
  <c r="T218" i="7"/>
  <c r="L219" i="7" a="1"/>
  <c r="L219" i="7" s="1"/>
  <c r="V301" i="7"/>
  <c r="S217" i="7"/>
  <c r="H218" i="7"/>
  <c r="AD214" i="7"/>
  <c r="AB214" i="7"/>
  <c r="AC214" i="7"/>
  <c r="AE214" i="7" s="1"/>
  <c r="AF214" i="7" s="1"/>
  <c r="AA215" i="7"/>
  <c r="AF213" i="6"/>
  <c r="AG234" i="6" s="1"/>
  <c r="Z216" i="6"/>
  <c r="L220" i="6" a="1"/>
  <c r="L220" i="6" s="1"/>
  <c r="T219" i="6"/>
  <c r="AD214" i="6"/>
  <c r="AB214" i="6"/>
  <c r="V301" i="6"/>
  <c r="H218" i="6"/>
  <c r="S217" i="6"/>
  <c r="R218" i="6"/>
  <c r="U217" i="6"/>
  <c r="X217" i="6" s="1"/>
  <c r="Y217" i="6" s="1"/>
  <c r="AA215" i="6"/>
  <c r="AC214" i="6"/>
  <c r="AE214" i="6" s="1"/>
  <c r="AF214" i="6" s="1"/>
  <c r="W300" i="6"/>
  <c r="AG234" i="5"/>
  <c r="Z216" i="5"/>
  <c r="L220" i="5" a="1"/>
  <c r="L220" i="5" s="1"/>
  <c r="T219" i="5"/>
  <c r="W300" i="5"/>
  <c r="V301" i="5"/>
  <c r="H218" i="5"/>
  <c r="S217" i="5"/>
  <c r="AC214" i="5"/>
  <c r="AE214" i="5" s="1"/>
  <c r="AA215" i="5"/>
  <c r="AB214" i="5"/>
  <c r="AD214" i="5"/>
  <c r="R218" i="5"/>
  <c r="U217" i="5"/>
  <c r="X217" i="5" s="1"/>
  <c r="Y217" i="5" s="1"/>
  <c r="AF213" i="4"/>
  <c r="AG234" i="4" s="1"/>
  <c r="Z216" i="4"/>
  <c r="V301" i="4"/>
  <c r="H218" i="4"/>
  <c r="S217" i="4"/>
  <c r="AB214" i="4"/>
  <c r="AD214" i="4"/>
  <c r="W300" i="4"/>
  <c r="T219" i="4"/>
  <c r="L220" i="4" a="1"/>
  <c r="L220" i="4" s="1"/>
  <c r="R218" i="4"/>
  <c r="U217" i="4"/>
  <c r="X217" i="4" s="1"/>
  <c r="Y217" i="4" s="1"/>
  <c r="AA215" i="4"/>
  <c r="AC214" i="4"/>
  <c r="AE214" i="4" s="1"/>
  <c r="Z216" i="1"/>
  <c r="AB214" i="1"/>
  <c r="AD214" i="1"/>
  <c r="V301" i="1"/>
  <c r="S217" i="1"/>
  <c r="H218" i="1"/>
  <c r="W300" i="1"/>
  <c r="AF213" i="1"/>
  <c r="AG234" i="1" s="1"/>
  <c r="U217" i="1"/>
  <c r="X217" i="1" s="1"/>
  <c r="Y217" i="1" s="1"/>
  <c r="R218" i="1"/>
  <c r="AA215" i="1"/>
  <c r="AC214" i="1"/>
  <c r="AE214" i="1" s="1"/>
  <c r="T219" i="1"/>
  <c r="L220" i="1" a="1"/>
  <c r="L220" i="1" s="1"/>
  <c r="AE221" i="11" l="1"/>
  <c r="AE222" i="11"/>
  <c r="AF220" i="11"/>
  <c r="Z217" i="11"/>
  <c r="R219" i="11"/>
  <c r="U218" i="11"/>
  <c r="X218" i="11" s="1"/>
  <c r="Y218" i="11" s="1"/>
  <c r="W301" i="11"/>
  <c r="V302" i="11"/>
  <c r="S218" i="11"/>
  <c r="H219" i="11"/>
  <c r="L221" i="11" a="1"/>
  <c r="L221" i="11" s="1"/>
  <c r="T220" i="11"/>
  <c r="AA216" i="11"/>
  <c r="AC215" i="11"/>
  <c r="AD215" i="11"/>
  <c r="AG236" i="11" s="1"/>
  <c r="AB215" i="11"/>
  <c r="AE219" i="10"/>
  <c r="AF219" i="10" s="1"/>
  <c r="AE220" i="10"/>
  <c r="AF218" i="10"/>
  <c r="Z217" i="10"/>
  <c r="L220" i="10" a="1"/>
  <c r="L220" i="10" s="1"/>
  <c r="T219" i="10"/>
  <c r="AD215" i="10"/>
  <c r="AG236" i="10" s="1"/>
  <c r="AB215" i="10"/>
  <c r="V302" i="10"/>
  <c r="H219" i="10"/>
  <c r="S218" i="10"/>
  <c r="AC215" i="10"/>
  <c r="AA216" i="10"/>
  <c r="U218" i="10"/>
  <c r="X218" i="10" s="1"/>
  <c r="Y218" i="10" s="1"/>
  <c r="R219" i="10"/>
  <c r="W301" i="10"/>
  <c r="AE218" i="9"/>
  <c r="AE219" i="9"/>
  <c r="AF217" i="9"/>
  <c r="Z217" i="9"/>
  <c r="V302" i="9"/>
  <c r="S218" i="9"/>
  <c r="H219" i="9"/>
  <c r="W301" i="9"/>
  <c r="U218" i="9"/>
  <c r="X218" i="9" s="1"/>
  <c r="Y218" i="9" s="1"/>
  <c r="R219" i="9"/>
  <c r="AB215" i="9"/>
  <c r="AD215" i="9"/>
  <c r="AG236" i="9" s="1"/>
  <c r="AC215" i="9"/>
  <c r="AA216" i="9"/>
  <c r="L220" i="9" a="1"/>
  <c r="L220" i="9" s="1"/>
  <c r="T219" i="9"/>
  <c r="AG235" i="8"/>
  <c r="Z217" i="8"/>
  <c r="U218" i="8"/>
  <c r="X218" i="8" s="1"/>
  <c r="Y218" i="8" s="1"/>
  <c r="R219" i="8"/>
  <c r="T220" i="8"/>
  <c r="L221" i="8" a="1"/>
  <c r="L221" i="8" s="1"/>
  <c r="V302" i="8"/>
  <c r="H219" i="8"/>
  <c r="S218" i="8"/>
  <c r="AC215" i="8"/>
  <c r="AE215" i="8" s="1"/>
  <c r="AA216" i="8"/>
  <c r="W301" i="8"/>
  <c r="AD215" i="8"/>
  <c r="AB215" i="8"/>
  <c r="AG235" i="7"/>
  <c r="Z217" i="7"/>
  <c r="W301" i="7"/>
  <c r="U218" i="7"/>
  <c r="X218" i="7" s="1"/>
  <c r="Y218" i="7" s="1"/>
  <c r="R219" i="7"/>
  <c r="T219" i="7"/>
  <c r="L220" i="7" a="1"/>
  <c r="L220" i="7" s="1"/>
  <c r="AC215" i="7"/>
  <c r="AE215" i="7" s="1"/>
  <c r="AA216" i="7"/>
  <c r="V302" i="7"/>
  <c r="S218" i="7"/>
  <c r="H219" i="7"/>
  <c r="AB215" i="7"/>
  <c r="AD215" i="7"/>
  <c r="AG235" i="6"/>
  <c r="Z217" i="6"/>
  <c r="AB215" i="6"/>
  <c r="AD215" i="6"/>
  <c r="V302" i="6"/>
  <c r="S218" i="6"/>
  <c r="H219" i="6"/>
  <c r="T220" i="6"/>
  <c r="L221" i="6" a="1"/>
  <c r="L221" i="6" s="1"/>
  <c r="R219" i="6"/>
  <c r="U218" i="6"/>
  <c r="X218" i="6" s="1"/>
  <c r="Y218" i="6" s="1"/>
  <c r="W301" i="6"/>
  <c r="AA216" i="6"/>
  <c r="AC215" i="6"/>
  <c r="AE215" i="6" s="1"/>
  <c r="AF214" i="5"/>
  <c r="AG235" i="5" s="1"/>
  <c r="Z217" i="5"/>
  <c r="AD215" i="5"/>
  <c r="AB215" i="5"/>
  <c r="T220" i="5"/>
  <c r="L221" i="5" a="1"/>
  <c r="L221" i="5" s="1"/>
  <c r="V302" i="5"/>
  <c r="S218" i="5"/>
  <c r="H219" i="5"/>
  <c r="AA216" i="5"/>
  <c r="AC215" i="5"/>
  <c r="AE215" i="5" s="1"/>
  <c r="AF215" i="5" s="1"/>
  <c r="W301" i="5"/>
  <c r="R219" i="5"/>
  <c r="U218" i="5"/>
  <c r="X218" i="5" s="1"/>
  <c r="Y218" i="5" s="1"/>
  <c r="AF214" i="4"/>
  <c r="AG235" i="4" s="1"/>
  <c r="Z217" i="4"/>
  <c r="T220" i="4"/>
  <c r="L221" i="4" a="1"/>
  <c r="L221" i="4" s="1"/>
  <c r="R219" i="4"/>
  <c r="U218" i="4"/>
  <c r="X218" i="4" s="1"/>
  <c r="Y218" i="4" s="1"/>
  <c r="W301" i="4"/>
  <c r="V302" i="4"/>
  <c r="S218" i="4"/>
  <c r="H219" i="4"/>
  <c r="AC215" i="4"/>
  <c r="AE215" i="4" s="1"/>
  <c r="AF215" i="4" s="1"/>
  <c r="AA216" i="4"/>
  <c r="AD215" i="4"/>
  <c r="AB215" i="4"/>
  <c r="Z217" i="1"/>
  <c r="AF214" i="1"/>
  <c r="AG235" i="1" s="1"/>
  <c r="AD215" i="1"/>
  <c r="AB215" i="1"/>
  <c r="U218" i="1"/>
  <c r="X218" i="1" s="1"/>
  <c r="Y218" i="1" s="1"/>
  <c r="R219" i="1"/>
  <c r="V302" i="1"/>
  <c r="H219" i="1"/>
  <c r="S218" i="1"/>
  <c r="W301" i="1"/>
  <c r="AC215" i="1"/>
  <c r="AE215" i="1" s="1"/>
  <c r="AA216" i="1"/>
  <c r="L221" i="1" a="1"/>
  <c r="L221" i="1" s="1"/>
  <c r="T220" i="1"/>
  <c r="AG236" i="4" l="1"/>
  <c r="AF222" i="11"/>
  <c r="AE224" i="11"/>
  <c r="AF221" i="11"/>
  <c r="AE223" i="11"/>
  <c r="Z218" i="11"/>
  <c r="T221" i="11"/>
  <c r="L222" i="11" a="1"/>
  <c r="L222" i="11" s="1"/>
  <c r="AD216" i="11"/>
  <c r="AG237" i="11" s="1"/>
  <c r="AB216" i="11"/>
  <c r="V303" i="11"/>
  <c r="S219" i="11"/>
  <c r="H220" i="11"/>
  <c r="R220" i="11"/>
  <c r="U219" i="11"/>
  <c r="X219" i="11" s="1"/>
  <c r="Y219" i="11" s="1"/>
  <c r="AA217" i="11"/>
  <c r="AC216" i="11"/>
  <c r="W302" i="11"/>
  <c r="AE221" i="10"/>
  <c r="AE222" i="10"/>
  <c r="AF220" i="10"/>
  <c r="Z218" i="10"/>
  <c r="AB216" i="10"/>
  <c r="AD216" i="10"/>
  <c r="AG237" i="10" s="1"/>
  <c r="L221" i="10" a="1"/>
  <c r="L221" i="10" s="1"/>
  <c r="T220" i="10"/>
  <c r="V303" i="10"/>
  <c r="H220" i="10"/>
  <c r="S219" i="10"/>
  <c r="AA217" i="10"/>
  <c r="AC216" i="10"/>
  <c r="W302" i="10"/>
  <c r="R220" i="10"/>
  <c r="U219" i="10"/>
  <c r="X219" i="10" s="1"/>
  <c r="Y219" i="10" s="1"/>
  <c r="AF219" i="9"/>
  <c r="AE221" i="9"/>
  <c r="AF218" i="9"/>
  <c r="AE220" i="9"/>
  <c r="AD216" i="9"/>
  <c r="AG237" i="9" s="1"/>
  <c r="AB216" i="9"/>
  <c r="U219" i="9"/>
  <c r="X219" i="9" s="1"/>
  <c r="Y219" i="9" s="1"/>
  <c r="R220" i="9"/>
  <c r="L221" i="9" a="1"/>
  <c r="L221" i="9" s="1"/>
  <c r="T220" i="9"/>
  <c r="H220" i="9"/>
  <c r="S219" i="9"/>
  <c r="V303" i="9"/>
  <c r="W302" i="9"/>
  <c r="Z218" i="9"/>
  <c r="AC216" i="9"/>
  <c r="AA217" i="9"/>
  <c r="AF215" i="8"/>
  <c r="AG236" i="8" s="1"/>
  <c r="Z218" i="8"/>
  <c r="AD216" i="8"/>
  <c r="AB216" i="8"/>
  <c r="R220" i="8"/>
  <c r="U219" i="8"/>
  <c r="X219" i="8" s="1"/>
  <c r="Y219" i="8" s="1"/>
  <c r="L222" i="8" a="1"/>
  <c r="L222" i="8" s="1"/>
  <c r="T221" i="8"/>
  <c r="W302" i="8"/>
  <c r="S219" i="8"/>
  <c r="V303" i="8"/>
  <c r="H220" i="8"/>
  <c r="AA217" i="8"/>
  <c r="AC216" i="8"/>
  <c r="AE216" i="8" s="1"/>
  <c r="AF215" i="7"/>
  <c r="AG236" i="7" s="1"/>
  <c r="Z218" i="7"/>
  <c r="W302" i="7"/>
  <c r="T220" i="7"/>
  <c r="L221" i="7" a="1"/>
  <c r="L221" i="7" s="1"/>
  <c r="AD216" i="7"/>
  <c r="AB216" i="7"/>
  <c r="U219" i="7"/>
  <c r="X219" i="7" s="1"/>
  <c r="Y219" i="7" s="1"/>
  <c r="R220" i="7"/>
  <c r="AC216" i="7"/>
  <c r="AE216" i="7" s="1"/>
  <c r="AA217" i="7"/>
  <c r="V303" i="7"/>
  <c r="H220" i="7"/>
  <c r="S219" i="7"/>
  <c r="AF215" i="6"/>
  <c r="AG236" i="6" s="1"/>
  <c r="Z218" i="6"/>
  <c r="T221" i="6"/>
  <c r="L222" i="6" a="1"/>
  <c r="L222" i="6" s="1"/>
  <c r="W302" i="6"/>
  <c r="AD216" i="6"/>
  <c r="AB216" i="6"/>
  <c r="V303" i="6"/>
  <c r="H220" i="6"/>
  <c r="S219" i="6"/>
  <c r="R220" i="6"/>
  <c r="U219" i="6"/>
  <c r="X219" i="6" s="1"/>
  <c r="Y219" i="6" s="1"/>
  <c r="AA217" i="6"/>
  <c r="AC216" i="6"/>
  <c r="AE216" i="6" s="1"/>
  <c r="AG236" i="5"/>
  <c r="Z218" i="5"/>
  <c r="V303" i="5"/>
  <c r="H220" i="5"/>
  <c r="S219" i="5"/>
  <c r="T221" i="5"/>
  <c r="L222" i="5" a="1"/>
  <c r="L222" i="5" s="1"/>
  <c r="AA217" i="5"/>
  <c r="AC216" i="5"/>
  <c r="AE216" i="5" s="1"/>
  <c r="AB216" i="5"/>
  <c r="AD216" i="5"/>
  <c r="W302" i="5"/>
  <c r="R220" i="5"/>
  <c r="U219" i="5"/>
  <c r="X219" i="5" s="1"/>
  <c r="Y219" i="5" s="1"/>
  <c r="Z218" i="4"/>
  <c r="V303" i="4"/>
  <c r="S219" i="4"/>
  <c r="H220" i="4"/>
  <c r="U219" i="4"/>
  <c r="X219" i="4" s="1"/>
  <c r="Y219" i="4" s="1"/>
  <c r="R220" i="4"/>
  <c r="W302" i="4"/>
  <c r="AC216" i="4"/>
  <c r="AE216" i="4" s="1"/>
  <c r="AA217" i="4"/>
  <c r="L222" i="4" a="1"/>
  <c r="L222" i="4" s="1"/>
  <c r="T221" i="4"/>
  <c r="AD216" i="4"/>
  <c r="AB216" i="4"/>
  <c r="Z218" i="1"/>
  <c r="AF215" i="1"/>
  <c r="AG236" i="1" s="1"/>
  <c r="W302" i="1"/>
  <c r="V303" i="1"/>
  <c r="H220" i="1"/>
  <c r="S219" i="1"/>
  <c r="AD216" i="1"/>
  <c r="AB216" i="1"/>
  <c r="R220" i="1"/>
  <c r="U219" i="1"/>
  <c r="X219" i="1" s="1"/>
  <c r="Y219" i="1" s="1"/>
  <c r="AC216" i="1"/>
  <c r="AE216" i="1" s="1"/>
  <c r="AA217" i="1"/>
  <c r="L222" i="1" a="1"/>
  <c r="L222" i="1" s="1"/>
  <c r="T221" i="1"/>
  <c r="AF223" i="11" l="1"/>
  <c r="AE225" i="11"/>
  <c r="AF224" i="11"/>
  <c r="AE226" i="11"/>
  <c r="Z219" i="11"/>
  <c r="AB217" i="11"/>
  <c r="AD217" i="11"/>
  <c r="AG238" i="11" s="1"/>
  <c r="T222" i="11"/>
  <c r="L223" i="11" a="1"/>
  <c r="L223" i="11" s="1"/>
  <c r="V304" i="11"/>
  <c r="S220" i="11"/>
  <c r="H221" i="11"/>
  <c r="R221" i="11"/>
  <c r="U220" i="11"/>
  <c r="X220" i="11" s="1"/>
  <c r="Y220" i="11" s="1"/>
  <c r="W303" i="11"/>
  <c r="AA218" i="11"/>
  <c r="AC217" i="11"/>
  <c r="AF222" i="10"/>
  <c r="AE224" i="10"/>
  <c r="AF221" i="10"/>
  <c r="AE223" i="10"/>
  <c r="Z219" i="10"/>
  <c r="AB217" i="10"/>
  <c r="AD217" i="10"/>
  <c r="AG238" i="10" s="1"/>
  <c r="T221" i="10"/>
  <c r="L222" i="10" a="1"/>
  <c r="L222" i="10" s="1"/>
  <c r="W303" i="10"/>
  <c r="V304" i="10"/>
  <c r="H221" i="10"/>
  <c r="S220" i="10"/>
  <c r="R221" i="10"/>
  <c r="U220" i="10"/>
  <c r="X220" i="10" s="1"/>
  <c r="Y220" i="10" s="1"/>
  <c r="AA218" i="10"/>
  <c r="AC217" i="10"/>
  <c r="AF220" i="9"/>
  <c r="AE222" i="9"/>
  <c r="AE223" i="9"/>
  <c r="AF221" i="9"/>
  <c r="Z219" i="9"/>
  <c r="W303" i="9"/>
  <c r="L222" i="9" a="1"/>
  <c r="L222" i="9" s="1"/>
  <c r="T221" i="9"/>
  <c r="V304" i="9"/>
  <c r="H221" i="9"/>
  <c r="S220" i="9"/>
  <c r="R221" i="9"/>
  <c r="U220" i="9"/>
  <c r="X220" i="9" s="1"/>
  <c r="Y220" i="9" s="1"/>
  <c r="AD217" i="9"/>
  <c r="AG238" i="9" s="1"/>
  <c r="AB217" i="9"/>
  <c r="AA218" i="9"/>
  <c r="AC217" i="9"/>
  <c r="AF216" i="8"/>
  <c r="AG237" i="8" s="1"/>
  <c r="Z219" i="8"/>
  <c r="L223" i="8" a="1"/>
  <c r="L223" i="8" s="1"/>
  <c r="T222" i="8"/>
  <c r="U220" i="8"/>
  <c r="X220" i="8" s="1"/>
  <c r="Y220" i="8" s="1"/>
  <c r="R221" i="8"/>
  <c r="V304" i="8"/>
  <c r="H221" i="8"/>
  <c r="S220" i="8"/>
  <c r="W303" i="8"/>
  <c r="AB217" i="8"/>
  <c r="AD217" i="8"/>
  <c r="AA218" i="8"/>
  <c r="AC217" i="8"/>
  <c r="AE217" i="8" s="1"/>
  <c r="AF216" i="7"/>
  <c r="AG237" i="7" s="1"/>
  <c r="Z219" i="7"/>
  <c r="AD217" i="7"/>
  <c r="AB217" i="7"/>
  <c r="U220" i="7"/>
  <c r="X220" i="7" s="1"/>
  <c r="Y220" i="7" s="1"/>
  <c r="R221" i="7"/>
  <c r="V304" i="7"/>
  <c r="H221" i="7"/>
  <c r="S220" i="7"/>
  <c r="AA218" i="7"/>
  <c r="AC217" i="7"/>
  <c r="AE217" i="7" s="1"/>
  <c r="AF217" i="7" s="1"/>
  <c r="L222" i="7" a="1"/>
  <c r="L222" i="7" s="1"/>
  <c r="T221" i="7"/>
  <c r="W303" i="7"/>
  <c r="AF216" i="6"/>
  <c r="AG237" i="6" s="1"/>
  <c r="Z219" i="6"/>
  <c r="V304" i="6"/>
  <c r="S220" i="6"/>
  <c r="H221" i="6"/>
  <c r="T222" i="6"/>
  <c r="L223" i="6" a="1"/>
  <c r="L223" i="6" s="1"/>
  <c r="R221" i="6"/>
  <c r="U220" i="6"/>
  <c r="X220" i="6" s="1"/>
  <c r="Y220" i="6" s="1"/>
  <c r="W303" i="6"/>
  <c r="AC217" i="6"/>
  <c r="AE217" i="6" s="1"/>
  <c r="AA218" i="6"/>
  <c r="AB217" i="6"/>
  <c r="AD217" i="6"/>
  <c r="AF216" i="5"/>
  <c r="AG237" i="5" s="1"/>
  <c r="Z219" i="5"/>
  <c r="T222" i="5"/>
  <c r="L223" i="5" a="1"/>
  <c r="L223" i="5" s="1"/>
  <c r="W303" i="5"/>
  <c r="AD217" i="5"/>
  <c r="AB217" i="5"/>
  <c r="R221" i="5"/>
  <c r="U220" i="5"/>
  <c r="X220" i="5" s="1"/>
  <c r="Y220" i="5" s="1"/>
  <c r="AC217" i="5"/>
  <c r="AE217" i="5" s="1"/>
  <c r="AA218" i="5"/>
  <c r="V304" i="5"/>
  <c r="S220" i="5"/>
  <c r="H221" i="5"/>
  <c r="AF216" i="4"/>
  <c r="AG237" i="4" s="1"/>
  <c r="Z219" i="4"/>
  <c r="L223" i="4" a="1"/>
  <c r="L223" i="4" s="1"/>
  <c r="T222" i="4"/>
  <c r="W303" i="4"/>
  <c r="AA218" i="4"/>
  <c r="AC217" i="4"/>
  <c r="AE217" i="4" s="1"/>
  <c r="AD217" i="4"/>
  <c r="AB217" i="4"/>
  <c r="U220" i="4"/>
  <c r="X220" i="4" s="1"/>
  <c r="Y220" i="4" s="1"/>
  <c r="R221" i="4"/>
  <c r="V304" i="4"/>
  <c r="H221" i="4"/>
  <c r="S220" i="4"/>
  <c r="Z219" i="1"/>
  <c r="AD217" i="1"/>
  <c r="AB217" i="1"/>
  <c r="U220" i="1"/>
  <c r="X220" i="1" s="1"/>
  <c r="Y220" i="1" s="1"/>
  <c r="R221" i="1"/>
  <c r="W303" i="1"/>
  <c r="AF216" i="1"/>
  <c r="AG237" i="1" s="1"/>
  <c r="V304" i="1"/>
  <c r="H221" i="1"/>
  <c r="S220" i="1"/>
  <c r="AA218" i="1"/>
  <c r="AC217" i="1"/>
  <c r="AE217" i="1" s="1"/>
  <c r="L223" i="1" a="1"/>
  <c r="L223" i="1" s="1"/>
  <c r="T222" i="1"/>
  <c r="AE228" i="11" l="1"/>
  <c r="AF226" i="11"/>
  <c r="AE227" i="11"/>
  <c r="AF225" i="11"/>
  <c r="Z220" i="11"/>
  <c r="V305" i="11"/>
  <c r="S221" i="11"/>
  <c r="H222" i="11"/>
  <c r="W304" i="11"/>
  <c r="R222" i="11"/>
  <c r="U221" i="11"/>
  <c r="X221" i="11" s="1"/>
  <c r="Y221" i="11" s="1"/>
  <c r="AD218" i="11"/>
  <c r="AG239" i="11" s="1"/>
  <c r="AB218" i="11"/>
  <c r="AC218" i="11"/>
  <c r="AA219" i="11"/>
  <c r="T223" i="11"/>
  <c r="L224" i="11" a="1"/>
  <c r="L224" i="11" s="1"/>
  <c r="AF223" i="10"/>
  <c r="AE225" i="10"/>
  <c r="AF224" i="10"/>
  <c r="AE226" i="10"/>
  <c r="Z220" i="10"/>
  <c r="V305" i="10"/>
  <c r="S221" i="10"/>
  <c r="H222" i="10"/>
  <c r="T222" i="10"/>
  <c r="L223" i="10" a="1"/>
  <c r="L223" i="10" s="1"/>
  <c r="R222" i="10"/>
  <c r="U221" i="10"/>
  <c r="X221" i="10" s="1"/>
  <c r="Y221" i="10" s="1"/>
  <c r="AD218" i="10"/>
  <c r="AG239" i="10" s="1"/>
  <c r="AB218" i="10"/>
  <c r="AC218" i="10"/>
  <c r="AA219" i="10"/>
  <c r="W304" i="10"/>
  <c r="AF223" i="9"/>
  <c r="AE225" i="9"/>
  <c r="AE224" i="9"/>
  <c r="AF222" i="9"/>
  <c r="Z220" i="9"/>
  <c r="L223" i="9" a="1"/>
  <c r="L223" i="9" s="1"/>
  <c r="T222" i="9"/>
  <c r="U221" i="9"/>
  <c r="X221" i="9" s="1"/>
  <c r="Y221" i="9" s="1"/>
  <c r="R222" i="9"/>
  <c r="V305" i="9"/>
  <c r="H222" i="9"/>
  <c r="S221" i="9"/>
  <c r="AD218" i="9"/>
  <c r="AG239" i="9" s="1"/>
  <c r="AB218" i="9"/>
  <c r="AA219" i="9"/>
  <c r="AC218" i="9"/>
  <c r="W304" i="9"/>
  <c r="AF217" i="8"/>
  <c r="AG238" i="8" s="1"/>
  <c r="Z220" i="8"/>
  <c r="V305" i="8"/>
  <c r="H222" i="8"/>
  <c r="S221" i="8"/>
  <c r="W304" i="8"/>
  <c r="U221" i="8"/>
  <c r="X221" i="8" s="1"/>
  <c r="Y221" i="8" s="1"/>
  <c r="R222" i="8"/>
  <c r="AD218" i="8"/>
  <c r="AB218" i="8"/>
  <c r="L224" i="8" a="1"/>
  <c r="L224" i="8" s="1"/>
  <c r="T223" i="8"/>
  <c r="AC218" i="8"/>
  <c r="AE218" i="8" s="1"/>
  <c r="AA219" i="8"/>
  <c r="AG238" i="7"/>
  <c r="Z220" i="7"/>
  <c r="L223" i="7" a="1"/>
  <c r="L223" i="7" s="1"/>
  <c r="T222" i="7"/>
  <c r="V305" i="7"/>
  <c r="H222" i="7"/>
  <c r="S221" i="7"/>
  <c r="W304" i="7"/>
  <c r="R222" i="7"/>
  <c r="U221" i="7"/>
  <c r="X221" i="7" s="1"/>
  <c r="Y221" i="7" s="1"/>
  <c r="AC218" i="7"/>
  <c r="AE218" i="7" s="1"/>
  <c r="AA219" i="7"/>
  <c r="AD218" i="7"/>
  <c r="AB218" i="7"/>
  <c r="AF217" i="6"/>
  <c r="AG238" i="6" s="1"/>
  <c r="Z220" i="6"/>
  <c r="V305" i="6"/>
  <c r="S221" i="6"/>
  <c r="H222" i="6"/>
  <c r="U221" i="6"/>
  <c r="X221" i="6" s="1"/>
  <c r="Y221" i="6" s="1"/>
  <c r="R222" i="6"/>
  <c r="T223" i="6"/>
  <c r="L224" i="6" a="1"/>
  <c r="L224" i="6" s="1"/>
  <c r="W304" i="6"/>
  <c r="AD218" i="6"/>
  <c r="AB218" i="6"/>
  <c r="AC218" i="6"/>
  <c r="AE218" i="6" s="1"/>
  <c r="AA219" i="6"/>
  <c r="AF217" i="5"/>
  <c r="AG238" i="5" s="1"/>
  <c r="Z220" i="5"/>
  <c r="AD218" i="5"/>
  <c r="AB218" i="5"/>
  <c r="L224" i="5" a="1"/>
  <c r="L224" i="5" s="1"/>
  <c r="T223" i="5"/>
  <c r="V305" i="5"/>
  <c r="S221" i="5"/>
  <c r="H222" i="5"/>
  <c r="U221" i="5"/>
  <c r="X221" i="5" s="1"/>
  <c r="Y221" i="5" s="1"/>
  <c r="R222" i="5"/>
  <c r="AC218" i="5"/>
  <c r="AE218" i="5" s="1"/>
  <c r="AA219" i="5"/>
  <c r="W304" i="5"/>
  <c r="AF217" i="4"/>
  <c r="AG238" i="4" s="1"/>
  <c r="Z220" i="4"/>
  <c r="R222" i="4"/>
  <c r="U221" i="4"/>
  <c r="X221" i="4" s="1"/>
  <c r="Y221" i="4" s="1"/>
  <c r="L224" i="4" a="1"/>
  <c r="L224" i="4" s="1"/>
  <c r="T223" i="4"/>
  <c r="AC218" i="4"/>
  <c r="AE218" i="4" s="1"/>
  <c r="AF218" i="4" s="1"/>
  <c r="AA219" i="4"/>
  <c r="AD218" i="4"/>
  <c r="AB218" i="4"/>
  <c r="V305" i="4"/>
  <c r="H222" i="4"/>
  <c r="S221" i="4"/>
  <c r="W304" i="4"/>
  <c r="Z220" i="1"/>
  <c r="AB218" i="1"/>
  <c r="AD218" i="1"/>
  <c r="W304" i="1"/>
  <c r="AF217" i="1"/>
  <c r="AG238" i="1" s="1"/>
  <c r="V305" i="1"/>
  <c r="H222" i="1"/>
  <c r="S221" i="1"/>
  <c r="R222" i="1"/>
  <c r="U221" i="1"/>
  <c r="X221" i="1" s="1"/>
  <c r="Y221" i="1" s="1"/>
  <c r="AC218" i="1"/>
  <c r="AE218" i="1" s="1"/>
  <c r="AA219" i="1"/>
  <c r="L224" i="1" a="1"/>
  <c r="L224" i="1" s="1"/>
  <c r="T223" i="1"/>
  <c r="AG239" i="4" l="1"/>
  <c r="AE229" i="11"/>
  <c r="AF227" i="11"/>
  <c r="AF228" i="11"/>
  <c r="AE230" i="11"/>
  <c r="Z221" i="11"/>
  <c r="W305" i="11"/>
  <c r="U222" i="11"/>
  <c r="X222" i="11" s="1"/>
  <c r="Y222" i="11" s="1"/>
  <c r="R223" i="11"/>
  <c r="L225" i="11" a="1"/>
  <c r="L225" i="11" s="1"/>
  <c r="T224" i="11"/>
  <c r="AC219" i="11"/>
  <c r="AA220" i="11"/>
  <c r="H223" i="11"/>
  <c r="S222" i="11"/>
  <c r="V306" i="11"/>
  <c r="AD219" i="11"/>
  <c r="AG240" i="11" s="1"/>
  <c r="AB219" i="11"/>
  <c r="AF226" i="10"/>
  <c r="AE228" i="10"/>
  <c r="AF225" i="10"/>
  <c r="AE227" i="10"/>
  <c r="Z221" i="10"/>
  <c r="V306" i="10"/>
  <c r="H223" i="10"/>
  <c r="S222" i="10"/>
  <c r="AD219" i="10"/>
  <c r="AG240" i="10" s="1"/>
  <c r="AB219" i="10"/>
  <c r="W305" i="10"/>
  <c r="U222" i="10"/>
  <c r="X222" i="10" s="1"/>
  <c r="Y222" i="10" s="1"/>
  <c r="R223" i="10"/>
  <c r="T223" i="10"/>
  <c r="L224" i="10" a="1"/>
  <c r="L224" i="10" s="1"/>
  <c r="AA220" i="10"/>
  <c r="AC219" i="10"/>
  <c r="AF224" i="9"/>
  <c r="AE226" i="9"/>
  <c r="AF225" i="9"/>
  <c r="AE227" i="9"/>
  <c r="Z221" i="9"/>
  <c r="AD219" i="9"/>
  <c r="AG240" i="9" s="1"/>
  <c r="AB219" i="9"/>
  <c r="V306" i="9"/>
  <c r="H223" i="9"/>
  <c r="S222" i="9"/>
  <c r="W305" i="9"/>
  <c r="R223" i="9"/>
  <c r="U222" i="9"/>
  <c r="X222" i="9" s="1"/>
  <c r="Y222" i="9" s="1"/>
  <c r="L224" i="9" a="1"/>
  <c r="L224" i="9" s="1"/>
  <c r="T223" i="9"/>
  <c r="AC219" i="9"/>
  <c r="AA220" i="9"/>
  <c r="AF218" i="8"/>
  <c r="AG239" i="8" s="1"/>
  <c r="Z221" i="8"/>
  <c r="L225" i="8" a="1"/>
  <c r="L225" i="8" s="1"/>
  <c r="T224" i="8"/>
  <c r="V306" i="8"/>
  <c r="H223" i="8"/>
  <c r="S222" i="8"/>
  <c r="U222" i="8"/>
  <c r="X222" i="8" s="1"/>
  <c r="Y222" i="8" s="1"/>
  <c r="R223" i="8"/>
  <c r="AD219" i="8"/>
  <c r="AB219" i="8"/>
  <c r="W305" i="8"/>
  <c r="AC219" i="8"/>
  <c r="AE219" i="8" s="1"/>
  <c r="AA220" i="8"/>
  <c r="AF218" i="7"/>
  <c r="AG239" i="7"/>
  <c r="Z221" i="7"/>
  <c r="AD219" i="7"/>
  <c r="AB219" i="7"/>
  <c r="L224" i="7" a="1"/>
  <c r="L224" i="7" s="1"/>
  <c r="T223" i="7"/>
  <c r="V306" i="7"/>
  <c r="S222" i="7"/>
  <c r="H223" i="7"/>
  <c r="AC219" i="7"/>
  <c r="AE219" i="7" s="1"/>
  <c r="AA220" i="7"/>
  <c r="U222" i="7"/>
  <c r="X222" i="7" s="1"/>
  <c r="Y222" i="7" s="1"/>
  <c r="R223" i="7"/>
  <c r="W305" i="7"/>
  <c r="AF218" i="6"/>
  <c r="AG239" i="6" s="1"/>
  <c r="Z221" i="6"/>
  <c r="U222" i="6"/>
  <c r="X222" i="6" s="1"/>
  <c r="Y222" i="6" s="1"/>
  <c r="R223" i="6"/>
  <c r="W305" i="6"/>
  <c r="V306" i="6"/>
  <c r="H223" i="6"/>
  <c r="S222" i="6"/>
  <c r="L225" i="6" a="1"/>
  <c r="L225" i="6" s="1"/>
  <c r="T224" i="6"/>
  <c r="AC219" i="6"/>
  <c r="AE219" i="6" s="1"/>
  <c r="AF219" i="6" s="1"/>
  <c r="AA220" i="6"/>
  <c r="AD219" i="6"/>
  <c r="AB219" i="6"/>
  <c r="AF218" i="5"/>
  <c r="AG239" i="5" s="1"/>
  <c r="Z221" i="5"/>
  <c r="U222" i="5"/>
  <c r="X222" i="5" s="1"/>
  <c r="Y222" i="5" s="1"/>
  <c r="R223" i="5"/>
  <c r="L225" i="5" a="1"/>
  <c r="L225" i="5" s="1"/>
  <c r="T224" i="5"/>
  <c r="AC219" i="5"/>
  <c r="AE219" i="5" s="1"/>
  <c r="AA220" i="5"/>
  <c r="V306" i="5"/>
  <c r="H223" i="5"/>
  <c r="S222" i="5"/>
  <c r="W305" i="5"/>
  <c r="AD219" i="5"/>
  <c r="AB219" i="5"/>
  <c r="Z221" i="4"/>
  <c r="V306" i="4"/>
  <c r="S222" i="4"/>
  <c r="H223" i="4"/>
  <c r="AD219" i="4"/>
  <c r="AB219" i="4"/>
  <c r="U222" i="4"/>
  <c r="X222" i="4" s="1"/>
  <c r="Y222" i="4" s="1"/>
  <c r="R223" i="4"/>
  <c r="W305" i="4"/>
  <c r="AC219" i="4"/>
  <c r="AE219" i="4" s="1"/>
  <c r="AA220" i="4"/>
  <c r="L225" i="4" a="1"/>
  <c r="L225" i="4" s="1"/>
  <c r="T224" i="4"/>
  <c r="Z221" i="1"/>
  <c r="AD219" i="1"/>
  <c r="AB219" i="1"/>
  <c r="R223" i="1"/>
  <c r="U222" i="1"/>
  <c r="X222" i="1" s="1"/>
  <c r="Y222" i="1" s="1"/>
  <c r="AF218" i="1"/>
  <c r="AG239" i="1" s="1"/>
  <c r="V306" i="1"/>
  <c r="S222" i="1"/>
  <c r="H223" i="1"/>
  <c r="W305" i="1"/>
  <c r="AA220" i="1"/>
  <c r="AC219" i="1"/>
  <c r="AE219" i="1" s="1"/>
  <c r="T224" i="1"/>
  <c r="L225" i="1" a="1"/>
  <c r="L225" i="1" s="1"/>
  <c r="AG240" i="6" l="1"/>
  <c r="AF230" i="11"/>
  <c r="AE232" i="11"/>
  <c r="AE231" i="11"/>
  <c r="AF229" i="11"/>
  <c r="Z222" i="11"/>
  <c r="V307" i="11"/>
  <c r="H224" i="11"/>
  <c r="S223" i="11"/>
  <c r="AD220" i="11"/>
  <c r="AG241" i="11" s="1"/>
  <c r="AB220" i="11"/>
  <c r="L226" i="11" a="1"/>
  <c r="L226" i="11" s="1"/>
  <c r="T225" i="11"/>
  <c r="U223" i="11"/>
  <c r="X223" i="11" s="1"/>
  <c r="Y223" i="11" s="1"/>
  <c r="R224" i="11"/>
  <c r="AC220" i="11"/>
  <c r="AA221" i="11"/>
  <c r="W306" i="11"/>
  <c r="AE229" i="10"/>
  <c r="AF227" i="10"/>
  <c r="AE230" i="10"/>
  <c r="AF228" i="10"/>
  <c r="Z222" i="10"/>
  <c r="L225" i="10" a="1"/>
  <c r="L225" i="10" s="1"/>
  <c r="T224" i="10"/>
  <c r="V307" i="10"/>
  <c r="H224" i="10"/>
  <c r="S223" i="10"/>
  <c r="W306" i="10"/>
  <c r="AD220" i="10"/>
  <c r="AG241" i="10" s="1"/>
  <c r="AB220" i="10"/>
  <c r="AC220" i="10"/>
  <c r="AA221" i="10"/>
  <c r="R224" i="10"/>
  <c r="U223" i="10"/>
  <c r="X223" i="10" s="1"/>
  <c r="Y223" i="10" s="1"/>
  <c r="AE229" i="9"/>
  <c r="AF227" i="9"/>
  <c r="AF226" i="9"/>
  <c r="AE228" i="9"/>
  <c r="Z222" i="9"/>
  <c r="L225" i="9" a="1"/>
  <c r="L225" i="9" s="1"/>
  <c r="T224" i="9"/>
  <c r="V307" i="9"/>
  <c r="S223" i="9"/>
  <c r="H224" i="9"/>
  <c r="W306" i="9"/>
  <c r="R224" i="9"/>
  <c r="U223" i="9"/>
  <c r="X223" i="9" s="1"/>
  <c r="Y223" i="9" s="1"/>
  <c r="AD220" i="9"/>
  <c r="AG241" i="9" s="1"/>
  <c r="AB220" i="9"/>
  <c r="AC220" i="9"/>
  <c r="AA221" i="9"/>
  <c r="AF219" i="8"/>
  <c r="AG240" i="8" s="1"/>
  <c r="Z222" i="8"/>
  <c r="L226" i="8" a="1"/>
  <c r="L226" i="8" s="1"/>
  <c r="T225" i="8"/>
  <c r="U223" i="8"/>
  <c r="X223" i="8" s="1"/>
  <c r="Y223" i="8" s="1"/>
  <c r="R224" i="8"/>
  <c r="AD220" i="8"/>
  <c r="AB220" i="8"/>
  <c r="W306" i="8"/>
  <c r="AA221" i="8"/>
  <c r="AC220" i="8"/>
  <c r="AE220" i="8" s="1"/>
  <c r="V307" i="8"/>
  <c r="H224" i="8"/>
  <c r="S223" i="8"/>
  <c r="AF219" i="7"/>
  <c r="AG240" i="7" s="1"/>
  <c r="Z222" i="7"/>
  <c r="V307" i="7"/>
  <c r="H224" i="7"/>
  <c r="S223" i="7"/>
  <c r="W306" i="7"/>
  <c r="U223" i="7"/>
  <c r="X223" i="7" s="1"/>
  <c r="Y223" i="7" s="1"/>
  <c r="R224" i="7"/>
  <c r="L225" i="7" a="1"/>
  <c r="L225" i="7" s="1"/>
  <c r="T224" i="7"/>
  <c r="AA221" i="7"/>
  <c r="AC220" i="7"/>
  <c r="AE220" i="7" s="1"/>
  <c r="AF220" i="7" s="1"/>
  <c r="AD220" i="7"/>
  <c r="AB220" i="7"/>
  <c r="Z222" i="6"/>
  <c r="L226" i="6" a="1"/>
  <c r="L226" i="6" s="1"/>
  <c r="T225" i="6"/>
  <c r="V307" i="6"/>
  <c r="H224" i="6"/>
  <c r="S223" i="6"/>
  <c r="U223" i="6"/>
  <c r="X223" i="6" s="1"/>
  <c r="Y223" i="6" s="1"/>
  <c r="R224" i="6"/>
  <c r="W306" i="6"/>
  <c r="AC220" i="6"/>
  <c r="AE220" i="6" s="1"/>
  <c r="AA221" i="6"/>
  <c r="AD220" i="6"/>
  <c r="AB220" i="6"/>
  <c r="AF219" i="5"/>
  <c r="AG240" i="5" s="1"/>
  <c r="Z222" i="5"/>
  <c r="V307" i="5"/>
  <c r="H224" i="5"/>
  <c r="S223" i="5"/>
  <c r="AD220" i="5"/>
  <c r="AB220" i="5"/>
  <c r="W306" i="5"/>
  <c r="U223" i="5"/>
  <c r="X223" i="5" s="1"/>
  <c r="Y223" i="5" s="1"/>
  <c r="R224" i="5"/>
  <c r="L226" i="5" a="1"/>
  <c r="L226" i="5" s="1"/>
  <c r="T225" i="5"/>
  <c r="AC220" i="5"/>
  <c r="AE220" i="5" s="1"/>
  <c r="AA221" i="5"/>
  <c r="AF219" i="4"/>
  <c r="AG240" i="4" s="1"/>
  <c r="Z222" i="4"/>
  <c r="V307" i="4"/>
  <c r="H224" i="4"/>
  <c r="S223" i="4"/>
  <c r="W306" i="4"/>
  <c r="T225" i="4"/>
  <c r="L226" i="4" a="1"/>
  <c r="L226" i="4" s="1"/>
  <c r="AC220" i="4"/>
  <c r="AE220" i="4" s="1"/>
  <c r="AA221" i="4"/>
  <c r="U223" i="4"/>
  <c r="X223" i="4" s="1"/>
  <c r="Y223" i="4" s="1"/>
  <c r="R224" i="4"/>
  <c r="AD220" i="4"/>
  <c r="AB220" i="4"/>
  <c r="Z222" i="1"/>
  <c r="AB220" i="1"/>
  <c r="AD220" i="1"/>
  <c r="AF219" i="1"/>
  <c r="AG240" i="1" s="1"/>
  <c r="V307" i="1"/>
  <c r="H224" i="1"/>
  <c r="S223" i="1"/>
  <c r="R224" i="1"/>
  <c r="U223" i="1"/>
  <c r="X223" i="1" s="1"/>
  <c r="Y223" i="1" s="1"/>
  <c r="W306" i="1"/>
  <c r="T225" i="1"/>
  <c r="L226" i="1" a="1"/>
  <c r="L226" i="1" s="1"/>
  <c r="AA221" i="1"/>
  <c r="AC220" i="1"/>
  <c r="AE220" i="1" s="1"/>
  <c r="AE233" i="11" l="1"/>
  <c r="AF231" i="11"/>
  <c r="AE234" i="11"/>
  <c r="AF232" i="11"/>
  <c r="Z223" i="11"/>
  <c r="U224" i="11"/>
  <c r="X224" i="11" s="1"/>
  <c r="Y224" i="11" s="1"/>
  <c r="R225" i="11"/>
  <c r="V308" i="11"/>
  <c r="H225" i="11"/>
  <c r="S224" i="11"/>
  <c r="W307" i="11"/>
  <c r="AA222" i="11"/>
  <c r="AC221" i="11"/>
  <c r="L227" i="11" a="1"/>
  <c r="L227" i="11" s="1"/>
  <c r="T226" i="11"/>
  <c r="AD221" i="11"/>
  <c r="AG242" i="11" s="1"/>
  <c r="AB221" i="11"/>
  <c r="AF230" i="10"/>
  <c r="AE232" i="10"/>
  <c r="AF229" i="10"/>
  <c r="AE231" i="10"/>
  <c r="Z223" i="10"/>
  <c r="W307" i="10"/>
  <c r="L226" i="10" a="1"/>
  <c r="L226" i="10" s="1"/>
  <c r="T225" i="10"/>
  <c r="AD221" i="10"/>
  <c r="AG242" i="10" s="1"/>
  <c r="AB221" i="10"/>
  <c r="V308" i="10"/>
  <c r="S224" i="10"/>
  <c r="H225" i="10"/>
  <c r="U224" i="10"/>
  <c r="X224" i="10" s="1"/>
  <c r="Y224" i="10" s="1"/>
  <c r="R225" i="10"/>
  <c r="AC221" i="10"/>
  <c r="AA222" i="10"/>
  <c r="AE230" i="9"/>
  <c r="AF228" i="9"/>
  <c r="AF229" i="9"/>
  <c r="AE231" i="9"/>
  <c r="Z223" i="9"/>
  <c r="U224" i="9"/>
  <c r="X224" i="9" s="1"/>
  <c r="Y224" i="9" s="1"/>
  <c r="R225" i="9"/>
  <c r="T225" i="9"/>
  <c r="L226" i="9" a="1"/>
  <c r="L226" i="9" s="1"/>
  <c r="V308" i="9"/>
  <c r="H225" i="9"/>
  <c r="S224" i="9"/>
  <c r="AB221" i="9"/>
  <c r="AD221" i="9"/>
  <c r="AG242" i="9" s="1"/>
  <c r="AA222" i="9"/>
  <c r="AC221" i="9"/>
  <c r="W307" i="9"/>
  <c r="AF220" i="8"/>
  <c r="AG241" i="8" s="1"/>
  <c r="Z223" i="8"/>
  <c r="AB221" i="8"/>
  <c r="AD221" i="8"/>
  <c r="R225" i="8"/>
  <c r="U224" i="8"/>
  <c r="X224" i="8" s="1"/>
  <c r="Y224" i="8" s="1"/>
  <c r="T226" i="8"/>
  <c r="L227" i="8" a="1"/>
  <c r="L227" i="8" s="1"/>
  <c r="V308" i="8"/>
  <c r="S224" i="8"/>
  <c r="H225" i="8"/>
  <c r="AC221" i="8"/>
  <c r="AE221" i="8" s="1"/>
  <c r="AA222" i="8"/>
  <c r="W307" i="8"/>
  <c r="AG241" i="7"/>
  <c r="Z223" i="7"/>
  <c r="AD221" i="7"/>
  <c r="AB221" i="7"/>
  <c r="L226" i="7" a="1"/>
  <c r="L226" i="7" s="1"/>
  <c r="T225" i="7"/>
  <c r="V308" i="7"/>
  <c r="H225" i="7"/>
  <c r="S224" i="7"/>
  <c r="W307" i="7"/>
  <c r="AA222" i="7"/>
  <c r="AC221" i="7"/>
  <c r="AE221" i="7" s="1"/>
  <c r="R225" i="7"/>
  <c r="U224" i="7"/>
  <c r="X224" i="7" s="1"/>
  <c r="Y224" i="7" s="1"/>
  <c r="AF220" i="6"/>
  <c r="AG241" i="6" s="1"/>
  <c r="Z223" i="6"/>
  <c r="L227" i="6" a="1"/>
  <c r="L227" i="6" s="1"/>
  <c r="T226" i="6"/>
  <c r="AA222" i="6"/>
  <c r="AC221" i="6"/>
  <c r="AE221" i="6" s="1"/>
  <c r="U224" i="6"/>
  <c r="X224" i="6" s="1"/>
  <c r="Y224" i="6" s="1"/>
  <c r="R225" i="6"/>
  <c r="V308" i="6"/>
  <c r="H225" i="6"/>
  <c r="S224" i="6"/>
  <c r="W307" i="6"/>
  <c r="AD221" i="6"/>
  <c r="AB221" i="6"/>
  <c r="AF220" i="5"/>
  <c r="AG241" i="5" s="1"/>
  <c r="L227" i="5" a="1"/>
  <c r="L227" i="5" s="1"/>
  <c r="T226" i="5"/>
  <c r="U224" i="5"/>
  <c r="X224" i="5" s="1"/>
  <c r="Y224" i="5" s="1"/>
  <c r="R225" i="5"/>
  <c r="H225" i="5"/>
  <c r="V308" i="5"/>
  <c r="S224" i="5"/>
  <c r="Z223" i="5"/>
  <c r="AD221" i="5"/>
  <c r="AB221" i="5"/>
  <c r="W307" i="5"/>
  <c r="AC221" i="5"/>
  <c r="AE221" i="5" s="1"/>
  <c r="AA222" i="5"/>
  <c r="AF220" i="4"/>
  <c r="AG241" i="4" s="1"/>
  <c r="Z223" i="4"/>
  <c r="T226" i="4"/>
  <c r="L227" i="4" a="1"/>
  <c r="L227" i="4" s="1"/>
  <c r="R225" i="4"/>
  <c r="U224" i="4"/>
  <c r="X224" i="4" s="1"/>
  <c r="Y224" i="4" s="1"/>
  <c r="W307" i="4"/>
  <c r="AD221" i="4"/>
  <c r="AB221" i="4"/>
  <c r="AA222" i="4"/>
  <c r="AC221" i="4"/>
  <c r="AE221" i="4" s="1"/>
  <c r="V308" i="4"/>
  <c r="H225" i="4"/>
  <c r="S224" i="4"/>
  <c r="Z223" i="1"/>
  <c r="R225" i="1"/>
  <c r="U224" i="1"/>
  <c r="X224" i="1" s="1"/>
  <c r="Y224" i="1" s="1"/>
  <c r="W307" i="1"/>
  <c r="AC221" i="1"/>
  <c r="AE221" i="1" s="1"/>
  <c r="AA222" i="1"/>
  <c r="T226" i="1"/>
  <c r="L227" i="1" a="1"/>
  <c r="L227" i="1" s="1"/>
  <c r="V308" i="1"/>
  <c r="S224" i="1"/>
  <c r="H225" i="1"/>
  <c r="AF220" i="1"/>
  <c r="AG241" i="1" s="1"/>
  <c r="AD221" i="1"/>
  <c r="AB221" i="1"/>
  <c r="AE236" i="11" l="1"/>
  <c r="AF234" i="11"/>
  <c r="AE235" i="11"/>
  <c r="AF233" i="11"/>
  <c r="Z224" i="11"/>
  <c r="AD222" i="11"/>
  <c r="AG243" i="11" s="1"/>
  <c r="AB222" i="11"/>
  <c r="L228" i="11" a="1"/>
  <c r="L228" i="11" s="1"/>
  <c r="T227" i="11"/>
  <c r="V309" i="11"/>
  <c r="H226" i="11"/>
  <c r="S225" i="11"/>
  <c r="U225" i="11"/>
  <c r="X225" i="11" s="1"/>
  <c r="Y225" i="11" s="1"/>
  <c r="R226" i="11"/>
  <c r="W308" i="11"/>
  <c r="AC222" i="11"/>
  <c r="AA223" i="11"/>
  <c r="AE233" i="10"/>
  <c r="AF231" i="10"/>
  <c r="AE234" i="10"/>
  <c r="AF232" i="10"/>
  <c r="Z224" i="10"/>
  <c r="L227" i="10" a="1"/>
  <c r="L227" i="10" s="1"/>
  <c r="T226" i="10"/>
  <c r="V309" i="10"/>
  <c r="H226" i="10"/>
  <c r="S225" i="10"/>
  <c r="W308" i="10"/>
  <c r="U225" i="10"/>
  <c r="X225" i="10" s="1"/>
  <c r="Y225" i="10" s="1"/>
  <c r="R226" i="10"/>
  <c r="AC222" i="10"/>
  <c r="AA223" i="10"/>
  <c r="AD222" i="10"/>
  <c r="AG243" i="10" s="1"/>
  <c r="AB222" i="10"/>
  <c r="AE233" i="9"/>
  <c r="AF231" i="9"/>
  <c r="AF230" i="9"/>
  <c r="AE232" i="9"/>
  <c r="Z224" i="9"/>
  <c r="T226" i="9"/>
  <c r="L227" i="9" a="1"/>
  <c r="L227" i="9" s="1"/>
  <c r="W308" i="9"/>
  <c r="H226" i="9"/>
  <c r="V309" i="9"/>
  <c r="S225" i="9"/>
  <c r="U225" i="9"/>
  <c r="X225" i="9" s="1"/>
  <c r="Y225" i="9" s="1"/>
  <c r="R226" i="9"/>
  <c r="AD222" i="9"/>
  <c r="AG243" i="9" s="1"/>
  <c r="AB222" i="9"/>
  <c r="AC222" i="9"/>
  <c r="AA223" i="9"/>
  <c r="AF221" i="8"/>
  <c r="AG242" i="8"/>
  <c r="Z224" i="8"/>
  <c r="W308" i="8"/>
  <c r="R226" i="8"/>
  <c r="U225" i="8"/>
  <c r="X225" i="8" s="1"/>
  <c r="Y225" i="8" s="1"/>
  <c r="L228" i="8" a="1"/>
  <c r="L228" i="8" s="1"/>
  <c r="T227" i="8"/>
  <c r="AA223" i="8"/>
  <c r="AC222" i="8"/>
  <c r="AE222" i="8" s="1"/>
  <c r="V309" i="8"/>
  <c r="S225" i="8"/>
  <c r="H226" i="8"/>
  <c r="AD222" i="8"/>
  <c r="AB222" i="8"/>
  <c r="AF221" i="7"/>
  <c r="AG242" i="7" s="1"/>
  <c r="Z224" i="7"/>
  <c r="AB222" i="7"/>
  <c r="AD222" i="7"/>
  <c r="T226" i="7"/>
  <c r="L227" i="7" a="1"/>
  <c r="L227" i="7" s="1"/>
  <c r="R226" i="7"/>
  <c r="U225" i="7"/>
  <c r="X225" i="7" s="1"/>
  <c r="Y225" i="7" s="1"/>
  <c r="AC222" i="7"/>
  <c r="AE222" i="7" s="1"/>
  <c r="AF222" i="7" s="1"/>
  <c r="AA223" i="7"/>
  <c r="V309" i="7"/>
  <c r="S225" i="7"/>
  <c r="H226" i="7"/>
  <c r="W308" i="7"/>
  <c r="AF221" i="6"/>
  <c r="AG242" i="6" s="1"/>
  <c r="Z224" i="6"/>
  <c r="AD222" i="6"/>
  <c r="AB222" i="6"/>
  <c r="L228" i="6" a="1"/>
  <c r="L228" i="6" s="1"/>
  <c r="T227" i="6"/>
  <c r="W308" i="6"/>
  <c r="U225" i="6"/>
  <c r="X225" i="6" s="1"/>
  <c r="Y225" i="6" s="1"/>
  <c r="R226" i="6"/>
  <c r="AC222" i="6"/>
  <c r="AE222" i="6" s="1"/>
  <c r="AF222" i="6" s="1"/>
  <c r="AA223" i="6"/>
  <c r="V309" i="6"/>
  <c r="H226" i="6"/>
  <c r="S225" i="6"/>
  <c r="AF221" i="5"/>
  <c r="AG242" i="5" s="1"/>
  <c r="AC222" i="5"/>
  <c r="AE222" i="5" s="1"/>
  <c r="AA223" i="5"/>
  <c r="W308" i="5"/>
  <c r="U225" i="5"/>
  <c r="X225" i="5" s="1"/>
  <c r="Y225" i="5" s="1"/>
  <c r="R226" i="5"/>
  <c r="Z224" i="5"/>
  <c r="V309" i="5"/>
  <c r="H226" i="5"/>
  <c r="S225" i="5"/>
  <c r="AD222" i="5"/>
  <c r="AB222" i="5"/>
  <c r="L228" i="5" a="1"/>
  <c r="L228" i="5" s="1"/>
  <c r="T227" i="5"/>
  <c r="AF221" i="4"/>
  <c r="AG242" i="4" s="1"/>
  <c r="Z224" i="4"/>
  <c r="V309" i="4"/>
  <c r="H226" i="4"/>
  <c r="S225" i="4"/>
  <c r="AB222" i="4"/>
  <c r="AD222" i="4"/>
  <c r="W308" i="4"/>
  <c r="T227" i="4"/>
  <c r="L228" i="4" a="1"/>
  <c r="L228" i="4" s="1"/>
  <c r="AA223" i="4"/>
  <c r="AC222" i="4"/>
  <c r="AE222" i="4" s="1"/>
  <c r="AF222" i="4" s="1"/>
  <c r="R226" i="4"/>
  <c r="U225" i="4"/>
  <c r="X225" i="4" s="1"/>
  <c r="Y225" i="4" s="1"/>
  <c r="Z224" i="1"/>
  <c r="V309" i="1"/>
  <c r="S225" i="1"/>
  <c r="H226" i="1"/>
  <c r="W308" i="1"/>
  <c r="AD222" i="1"/>
  <c r="AB222" i="1"/>
  <c r="U225" i="1"/>
  <c r="X225" i="1" s="1"/>
  <c r="Y225" i="1" s="1"/>
  <c r="R226" i="1"/>
  <c r="T227" i="1"/>
  <c r="L228" i="1" a="1"/>
  <c r="L228" i="1" s="1"/>
  <c r="AC222" i="1"/>
  <c r="AE222" i="1" s="1"/>
  <c r="AA223" i="1"/>
  <c r="AF221" i="1"/>
  <c r="AG242" i="1" s="1"/>
  <c r="AE223" i="4" l="1"/>
  <c r="AG243" i="4"/>
  <c r="AE237" i="11"/>
  <c r="AF235" i="11"/>
  <c r="AF236" i="11"/>
  <c r="AE238" i="11"/>
  <c r="Z225" i="11"/>
  <c r="U226" i="11"/>
  <c r="X226" i="11" s="1"/>
  <c r="Y226" i="11" s="1"/>
  <c r="R227" i="11"/>
  <c r="L229" i="11" a="1"/>
  <c r="L229" i="11" s="1"/>
  <c r="T228" i="11"/>
  <c r="V310" i="11"/>
  <c r="H227" i="11"/>
  <c r="S226" i="11"/>
  <c r="AD223" i="11"/>
  <c r="AG244" i="11" s="1"/>
  <c r="AB223" i="11"/>
  <c r="AA224" i="11"/>
  <c r="AC223" i="11"/>
  <c r="W309" i="11"/>
  <c r="AE236" i="10"/>
  <c r="AF234" i="10"/>
  <c r="AF233" i="10"/>
  <c r="AE235" i="10"/>
  <c r="Z225" i="10"/>
  <c r="V310" i="10"/>
  <c r="H227" i="10"/>
  <c r="S226" i="10"/>
  <c r="W309" i="10"/>
  <c r="L228" i="10" a="1"/>
  <c r="L228" i="10" s="1"/>
  <c r="T227" i="10"/>
  <c r="U226" i="10"/>
  <c r="X226" i="10" s="1"/>
  <c r="Y226" i="10" s="1"/>
  <c r="R227" i="10"/>
  <c r="AC223" i="10"/>
  <c r="AA224" i="10"/>
  <c r="AD223" i="10"/>
  <c r="AG244" i="10" s="1"/>
  <c r="AB223" i="10"/>
  <c r="AF232" i="9"/>
  <c r="AE234" i="9"/>
  <c r="AF233" i="9"/>
  <c r="AE235" i="9"/>
  <c r="Z225" i="9"/>
  <c r="U226" i="9"/>
  <c r="X226" i="9" s="1"/>
  <c r="Y226" i="9" s="1"/>
  <c r="R227" i="9"/>
  <c r="V310" i="9"/>
  <c r="S226" i="9"/>
  <c r="H227" i="9"/>
  <c r="L228" i="9" a="1"/>
  <c r="L228" i="9" s="1"/>
  <c r="T227" i="9"/>
  <c r="AC223" i="9"/>
  <c r="AA224" i="9"/>
  <c r="W309" i="9"/>
  <c r="AD223" i="9"/>
  <c r="AG244" i="9" s="1"/>
  <c r="AB223" i="9"/>
  <c r="AF222" i="8"/>
  <c r="AG243" i="8"/>
  <c r="Z225" i="8"/>
  <c r="V310" i="8"/>
  <c r="S226" i="8"/>
  <c r="H227" i="8"/>
  <c r="W309" i="8"/>
  <c r="T228" i="8"/>
  <c r="L229" i="8" a="1"/>
  <c r="L229" i="8" s="1"/>
  <c r="AA224" i="8"/>
  <c r="AC223" i="8"/>
  <c r="AE223" i="8" s="1"/>
  <c r="AB223" i="8"/>
  <c r="AD223" i="8"/>
  <c r="R227" i="8"/>
  <c r="U226" i="8"/>
  <c r="X226" i="8" s="1"/>
  <c r="Y226" i="8" s="1"/>
  <c r="AG243" i="7"/>
  <c r="Z225" i="7"/>
  <c r="W309" i="7"/>
  <c r="AD223" i="7"/>
  <c r="AB223" i="7"/>
  <c r="U226" i="7"/>
  <c r="X226" i="7" s="1"/>
  <c r="Y226" i="7" s="1"/>
  <c r="R227" i="7"/>
  <c r="T227" i="7"/>
  <c r="L228" i="7" a="1"/>
  <c r="L228" i="7" s="1"/>
  <c r="AC223" i="7"/>
  <c r="AE223" i="7" s="1"/>
  <c r="AA224" i="7"/>
  <c r="V310" i="7"/>
  <c r="S226" i="7"/>
  <c r="H227" i="7"/>
  <c r="AG243" i="6"/>
  <c r="Z225" i="6"/>
  <c r="U226" i="6"/>
  <c r="X226" i="6" s="1"/>
  <c r="Y226" i="6" s="1"/>
  <c r="R227" i="6"/>
  <c r="AD223" i="6"/>
  <c r="AB223" i="6"/>
  <c r="V310" i="6"/>
  <c r="H227" i="6"/>
  <c r="S226" i="6"/>
  <c r="AA224" i="6"/>
  <c r="AC223" i="6"/>
  <c r="AE223" i="6" s="1"/>
  <c r="AF223" i="6" s="1"/>
  <c r="L229" i="6" a="1"/>
  <c r="L229" i="6" s="1"/>
  <c r="T228" i="6"/>
  <c r="W309" i="6"/>
  <c r="AF222" i="5"/>
  <c r="AG243" i="5" s="1"/>
  <c r="Z225" i="5"/>
  <c r="V310" i="5"/>
  <c r="H227" i="5"/>
  <c r="S226" i="5"/>
  <c r="R227" i="5"/>
  <c r="U226" i="5"/>
  <c r="X226" i="5" s="1"/>
  <c r="Y226" i="5" s="1"/>
  <c r="AA224" i="5"/>
  <c r="AC223" i="5"/>
  <c r="AE223" i="5" s="1"/>
  <c r="AD223" i="5"/>
  <c r="AB223" i="5"/>
  <c r="W309" i="5"/>
  <c r="T228" i="5"/>
  <c r="L229" i="5" a="1"/>
  <c r="L229" i="5" s="1"/>
  <c r="AF223" i="4"/>
  <c r="AE224" i="4"/>
  <c r="Z225" i="4"/>
  <c r="AD223" i="4"/>
  <c r="AB223" i="4"/>
  <c r="T228" i="4"/>
  <c r="L229" i="4" a="1"/>
  <c r="L229" i="4" s="1"/>
  <c r="R227" i="4"/>
  <c r="U226" i="4"/>
  <c r="X226" i="4" s="1"/>
  <c r="Y226" i="4" s="1"/>
  <c r="AC223" i="4"/>
  <c r="AA224" i="4"/>
  <c r="V310" i="4"/>
  <c r="S226" i="4"/>
  <c r="H227" i="4"/>
  <c r="W309" i="4"/>
  <c r="Z225" i="1"/>
  <c r="AD223" i="1"/>
  <c r="AB223" i="1"/>
  <c r="L229" i="1" a="1"/>
  <c r="L229" i="1" s="1"/>
  <c r="T228" i="1"/>
  <c r="U226" i="1"/>
  <c r="X226" i="1" s="1"/>
  <c r="Y226" i="1" s="1"/>
  <c r="R227" i="1"/>
  <c r="V310" i="1"/>
  <c r="H227" i="1"/>
  <c r="S226" i="1"/>
  <c r="W309" i="1"/>
  <c r="AC223" i="1"/>
  <c r="AE223" i="1" s="1"/>
  <c r="AA224" i="1"/>
  <c r="AF222" i="1"/>
  <c r="AG243" i="1" s="1"/>
  <c r="AG244" i="4" l="1"/>
  <c r="AE240" i="11"/>
  <c r="AF238" i="11"/>
  <c r="AF237" i="11"/>
  <c r="AE239" i="11"/>
  <c r="Z226" i="11"/>
  <c r="AD224" i="11"/>
  <c r="AG245" i="11" s="1"/>
  <c r="AB224" i="11"/>
  <c r="R228" i="11"/>
  <c r="U227" i="11"/>
  <c r="X227" i="11" s="1"/>
  <c r="Y227" i="11" s="1"/>
  <c r="T229" i="11"/>
  <c r="L230" i="11" a="1"/>
  <c r="L230" i="11" s="1"/>
  <c r="W310" i="11"/>
  <c r="AA225" i="11"/>
  <c r="AC224" i="11"/>
  <c r="V311" i="11"/>
  <c r="H228" i="11"/>
  <c r="S227" i="11"/>
  <c r="AE237" i="10"/>
  <c r="AF235" i="10"/>
  <c r="AF236" i="10"/>
  <c r="AE238" i="10"/>
  <c r="Z226" i="10"/>
  <c r="R228" i="10"/>
  <c r="U227" i="10"/>
  <c r="X227" i="10" s="1"/>
  <c r="Y227" i="10" s="1"/>
  <c r="V311" i="10"/>
  <c r="H228" i="10"/>
  <c r="S227" i="10"/>
  <c r="W310" i="10"/>
  <c r="AA225" i="10"/>
  <c r="AC224" i="10"/>
  <c r="L229" i="10" a="1"/>
  <c r="L229" i="10" s="1"/>
  <c r="T228" i="10"/>
  <c r="AD224" i="10"/>
  <c r="AG245" i="10" s="1"/>
  <c r="AB224" i="10"/>
  <c r="AE237" i="9"/>
  <c r="AF235" i="9"/>
  <c r="AE236" i="9"/>
  <c r="AF234" i="9"/>
  <c r="Z226" i="9"/>
  <c r="AD224" i="9"/>
  <c r="AG245" i="9" s="1"/>
  <c r="AB224" i="9"/>
  <c r="W310" i="9"/>
  <c r="U227" i="9"/>
  <c r="X227" i="9" s="1"/>
  <c r="Y227" i="9" s="1"/>
  <c r="R228" i="9"/>
  <c r="V311" i="9"/>
  <c r="H228" i="9"/>
  <c r="S227" i="9"/>
  <c r="AC224" i="9"/>
  <c r="AA225" i="9"/>
  <c r="L229" i="9" a="1"/>
  <c r="L229" i="9" s="1"/>
  <c r="T228" i="9"/>
  <c r="AF223" i="8"/>
  <c r="AG244" i="8" s="1"/>
  <c r="Z226" i="8"/>
  <c r="T229" i="8"/>
  <c r="L230" i="8" a="1"/>
  <c r="L230" i="8" s="1"/>
  <c r="V311" i="8"/>
  <c r="S227" i="8"/>
  <c r="H228" i="8"/>
  <c r="AB224" i="8"/>
  <c r="AD224" i="8"/>
  <c r="W310" i="8"/>
  <c r="R228" i="8"/>
  <c r="U227" i="8"/>
  <c r="X227" i="8" s="1"/>
  <c r="Y227" i="8" s="1"/>
  <c r="AC224" i="8"/>
  <c r="AE224" i="8" s="1"/>
  <c r="AA225" i="8"/>
  <c r="AF223" i="7"/>
  <c r="AG244" i="7" s="1"/>
  <c r="Z226" i="7"/>
  <c r="V311" i="7"/>
  <c r="H228" i="7"/>
  <c r="S227" i="7"/>
  <c r="T228" i="7"/>
  <c r="L229" i="7" a="1"/>
  <c r="L229" i="7" s="1"/>
  <c r="AC224" i="7"/>
  <c r="AE224" i="7" s="1"/>
  <c r="AF224" i="7" s="1"/>
  <c r="AA225" i="7"/>
  <c r="AD224" i="7"/>
  <c r="AB224" i="7"/>
  <c r="U227" i="7"/>
  <c r="X227" i="7" s="1"/>
  <c r="Y227" i="7" s="1"/>
  <c r="R228" i="7"/>
  <c r="W310" i="7"/>
  <c r="AG244" i="6"/>
  <c r="Z226" i="6"/>
  <c r="AB224" i="6"/>
  <c r="AD224" i="6"/>
  <c r="W310" i="6"/>
  <c r="R228" i="6"/>
  <c r="U227" i="6"/>
  <c r="X227" i="6" s="1"/>
  <c r="Y227" i="6" s="1"/>
  <c r="T229" i="6"/>
  <c r="L230" i="6" a="1"/>
  <c r="L230" i="6" s="1"/>
  <c r="V311" i="6"/>
  <c r="H228" i="6"/>
  <c r="S227" i="6"/>
  <c r="AA225" i="6"/>
  <c r="AC224" i="6"/>
  <c r="AE224" i="6" s="1"/>
  <c r="AF223" i="5"/>
  <c r="AG244" i="5" s="1"/>
  <c r="Z226" i="5"/>
  <c r="V311" i="5"/>
  <c r="H228" i="5"/>
  <c r="S227" i="5"/>
  <c r="T229" i="5"/>
  <c r="L230" i="5" a="1"/>
  <c r="L230" i="5" s="1"/>
  <c r="W310" i="5"/>
  <c r="AB224" i="5"/>
  <c r="AD224" i="5"/>
  <c r="AA225" i="5"/>
  <c r="AC224" i="5"/>
  <c r="AE224" i="5" s="1"/>
  <c r="R228" i="5"/>
  <c r="U227" i="5"/>
  <c r="X227" i="5" s="1"/>
  <c r="Y227" i="5" s="1"/>
  <c r="AF224" i="4"/>
  <c r="AE225" i="4"/>
  <c r="AE226" i="4" s="1"/>
  <c r="Z226" i="4"/>
  <c r="W310" i="4"/>
  <c r="AD224" i="4"/>
  <c r="AB224" i="4"/>
  <c r="L230" i="4" a="1"/>
  <c r="L230" i="4" s="1"/>
  <c r="T229" i="4"/>
  <c r="AC224" i="4"/>
  <c r="AA225" i="4"/>
  <c r="U227" i="4"/>
  <c r="X227" i="4" s="1"/>
  <c r="Y227" i="4" s="1"/>
  <c r="R228" i="4"/>
  <c r="V311" i="4"/>
  <c r="S227" i="4"/>
  <c r="H228" i="4"/>
  <c r="Z226" i="1"/>
  <c r="AD224" i="1"/>
  <c r="AB224" i="1"/>
  <c r="AF223" i="1"/>
  <c r="AG244" i="1" s="1"/>
  <c r="U227" i="1"/>
  <c r="X227" i="1" s="1"/>
  <c r="Y227" i="1" s="1"/>
  <c r="R228" i="1"/>
  <c r="W310" i="1"/>
  <c r="L230" i="1" a="1"/>
  <c r="L230" i="1" s="1"/>
  <c r="T229" i="1"/>
  <c r="AC224" i="1"/>
  <c r="AE224" i="1" s="1"/>
  <c r="AA225" i="1"/>
  <c r="V311" i="1"/>
  <c r="H228" i="1"/>
  <c r="S227" i="1"/>
  <c r="AG245" i="4" l="1"/>
  <c r="AF239" i="11"/>
  <c r="AE241" i="11"/>
  <c r="AF240" i="11"/>
  <c r="AE242" i="11"/>
  <c r="Z227" i="11"/>
  <c r="AB225" i="11"/>
  <c r="AD225" i="11"/>
  <c r="AG246" i="11" s="1"/>
  <c r="R229" i="11"/>
  <c r="U228" i="11"/>
  <c r="X228" i="11" s="1"/>
  <c r="Y228" i="11" s="1"/>
  <c r="V312" i="11"/>
  <c r="S228" i="11"/>
  <c r="H229" i="11"/>
  <c r="AC225" i="11"/>
  <c r="AA226" i="11"/>
  <c r="T230" i="11"/>
  <c r="L231" i="11" a="1"/>
  <c r="L231" i="11" s="1"/>
  <c r="W311" i="11"/>
  <c r="AF238" i="10"/>
  <c r="AE240" i="10"/>
  <c r="AF237" i="10"/>
  <c r="AE239" i="10"/>
  <c r="Z227" i="10"/>
  <c r="AB225" i="10"/>
  <c r="AD225" i="10"/>
  <c r="AG246" i="10" s="1"/>
  <c r="T229" i="10"/>
  <c r="L230" i="10" a="1"/>
  <c r="L230" i="10" s="1"/>
  <c r="V312" i="10"/>
  <c r="H229" i="10"/>
  <c r="S228" i="10"/>
  <c r="R229" i="10"/>
  <c r="U228" i="10"/>
  <c r="X228" i="10" s="1"/>
  <c r="Y228" i="10" s="1"/>
  <c r="W311" i="10"/>
  <c r="AA226" i="10"/>
  <c r="AC225" i="10"/>
  <c r="AE238" i="9"/>
  <c r="AF236" i="9"/>
  <c r="AE239" i="9"/>
  <c r="AF237" i="9"/>
  <c r="Z227" i="9"/>
  <c r="V312" i="9"/>
  <c r="H229" i="9"/>
  <c r="S228" i="9"/>
  <c r="W311" i="9"/>
  <c r="L230" i="9" a="1"/>
  <c r="L230" i="9" s="1"/>
  <c r="T229" i="9"/>
  <c r="AA226" i="9"/>
  <c r="AC225" i="9"/>
  <c r="U228" i="9"/>
  <c r="X228" i="9" s="1"/>
  <c r="Y228" i="9" s="1"/>
  <c r="R229" i="9"/>
  <c r="AB225" i="9"/>
  <c r="AD225" i="9"/>
  <c r="AG246" i="9" s="1"/>
  <c r="AF224" i="8"/>
  <c r="AG245" i="8" s="1"/>
  <c r="Z227" i="8"/>
  <c r="U228" i="8"/>
  <c r="X228" i="8" s="1"/>
  <c r="Y228" i="8" s="1"/>
  <c r="R229" i="8"/>
  <c r="W311" i="8"/>
  <c r="T230" i="8"/>
  <c r="L231" i="8" a="1"/>
  <c r="L231" i="8" s="1"/>
  <c r="AD225" i="8"/>
  <c r="AB225" i="8"/>
  <c r="AC225" i="8"/>
  <c r="AE225" i="8" s="1"/>
  <c r="AA226" i="8"/>
  <c r="V312" i="8"/>
  <c r="S228" i="8"/>
  <c r="H229" i="8"/>
  <c r="AG245" i="7"/>
  <c r="Z227" i="7"/>
  <c r="W311" i="7"/>
  <c r="AD225" i="7"/>
  <c r="AB225" i="7"/>
  <c r="AA226" i="7"/>
  <c r="AC225" i="7"/>
  <c r="AE225" i="7" s="1"/>
  <c r="AF225" i="7" s="1"/>
  <c r="L230" i="7" a="1"/>
  <c r="L230" i="7" s="1"/>
  <c r="T229" i="7"/>
  <c r="V312" i="7"/>
  <c r="H229" i="7"/>
  <c r="S228" i="7"/>
  <c r="U228" i="7"/>
  <c r="X228" i="7" s="1"/>
  <c r="Y228" i="7" s="1"/>
  <c r="R229" i="7"/>
  <c r="AF224" i="6"/>
  <c r="AG245" i="6" s="1"/>
  <c r="Z227" i="6"/>
  <c r="V312" i="6"/>
  <c r="S228" i="6"/>
  <c r="H229" i="6"/>
  <c r="T230" i="6"/>
  <c r="L231" i="6" a="1"/>
  <c r="L231" i="6" s="1"/>
  <c r="AB225" i="6"/>
  <c r="AD225" i="6"/>
  <c r="R229" i="6"/>
  <c r="U228" i="6"/>
  <c r="X228" i="6" s="1"/>
  <c r="Y228" i="6" s="1"/>
  <c r="AC225" i="6"/>
  <c r="AE225" i="6" s="1"/>
  <c r="AA226" i="6"/>
  <c r="W311" i="6"/>
  <c r="AF224" i="5"/>
  <c r="AG245" i="5" s="1"/>
  <c r="Z227" i="5"/>
  <c r="T230" i="5"/>
  <c r="L231" i="5" a="1"/>
  <c r="L231" i="5" s="1"/>
  <c r="V312" i="5"/>
  <c r="S228" i="5"/>
  <c r="H229" i="5"/>
  <c r="W311" i="5"/>
  <c r="AC225" i="5"/>
  <c r="AE225" i="5" s="1"/>
  <c r="AA226" i="5"/>
  <c r="AD225" i="5"/>
  <c r="AB225" i="5"/>
  <c r="R229" i="5"/>
  <c r="U228" i="5"/>
  <c r="X228" i="5" s="1"/>
  <c r="Y228" i="5" s="1"/>
  <c r="AF226" i="4"/>
  <c r="AF225" i="4"/>
  <c r="AE227" i="4"/>
  <c r="Z227" i="4"/>
  <c r="AD225" i="4"/>
  <c r="AB225" i="4"/>
  <c r="L231" i="4" a="1"/>
  <c r="L231" i="4" s="1"/>
  <c r="T230" i="4"/>
  <c r="V312" i="4"/>
  <c r="H229" i="4"/>
  <c r="S228" i="4"/>
  <c r="AA226" i="4"/>
  <c r="AC225" i="4"/>
  <c r="U228" i="4"/>
  <c r="X228" i="4" s="1"/>
  <c r="Y228" i="4" s="1"/>
  <c r="R229" i="4"/>
  <c r="W311" i="4"/>
  <c r="AD225" i="1"/>
  <c r="AB225" i="1"/>
  <c r="AF224" i="1"/>
  <c r="AG245" i="1" s="1"/>
  <c r="L231" i="1" a="1"/>
  <c r="L231" i="1" s="1"/>
  <c r="T230" i="1"/>
  <c r="Z227" i="1"/>
  <c r="W311" i="1"/>
  <c r="U228" i="1"/>
  <c r="X228" i="1" s="1"/>
  <c r="Y228" i="1" s="1"/>
  <c r="R229" i="1"/>
  <c r="V312" i="1"/>
  <c r="H229" i="1"/>
  <c r="S228" i="1"/>
  <c r="AC225" i="1"/>
  <c r="AE225" i="1" s="1"/>
  <c r="AA226" i="1"/>
  <c r="AG246" i="4" l="1"/>
  <c r="AE244" i="11"/>
  <c r="AF242" i="11"/>
  <c r="AF241" i="11"/>
  <c r="AE243" i="11"/>
  <c r="Z228" i="11"/>
  <c r="AD226" i="11"/>
  <c r="AG247" i="11" s="1"/>
  <c r="AB226" i="11"/>
  <c r="U229" i="11"/>
  <c r="X229" i="11" s="1"/>
  <c r="Y229" i="11" s="1"/>
  <c r="R230" i="11"/>
  <c r="V313" i="11"/>
  <c r="S229" i="11"/>
  <c r="H230" i="11"/>
  <c r="W312" i="11"/>
  <c r="T231" i="11"/>
  <c r="L232" i="11" a="1"/>
  <c r="L232" i="11" s="1"/>
  <c r="AC226" i="11"/>
  <c r="AA227" i="11"/>
  <c r="AF239" i="10"/>
  <c r="AE241" i="10"/>
  <c r="AE242" i="10"/>
  <c r="AF240" i="10"/>
  <c r="Z228" i="10"/>
  <c r="V313" i="10"/>
  <c r="S229" i="10"/>
  <c r="H230" i="10"/>
  <c r="W312" i="10"/>
  <c r="T230" i="10"/>
  <c r="L231" i="10" a="1"/>
  <c r="L231" i="10" s="1"/>
  <c r="AD226" i="10"/>
  <c r="AG247" i="10" s="1"/>
  <c r="AB226" i="10"/>
  <c r="R230" i="10"/>
  <c r="U229" i="10"/>
  <c r="X229" i="10" s="1"/>
  <c r="Y229" i="10" s="1"/>
  <c r="AC226" i="10"/>
  <c r="AA227" i="10"/>
  <c r="AE241" i="9"/>
  <c r="AF239" i="9"/>
  <c r="AF238" i="9"/>
  <c r="AE240" i="9"/>
  <c r="Z228" i="9"/>
  <c r="U229" i="9"/>
  <c r="X229" i="9" s="1"/>
  <c r="Y229" i="9" s="1"/>
  <c r="R230" i="9"/>
  <c r="V313" i="9"/>
  <c r="H230" i="9"/>
  <c r="S229" i="9"/>
  <c r="AD226" i="9"/>
  <c r="AG247" i="9" s="1"/>
  <c r="AB226" i="9"/>
  <c r="W312" i="9"/>
  <c r="AA227" i="9"/>
  <c r="AC226" i="9"/>
  <c r="T230" i="9"/>
  <c r="L231" i="9" a="1"/>
  <c r="L231" i="9" s="1"/>
  <c r="AF225" i="8"/>
  <c r="AG246" i="8" s="1"/>
  <c r="Z228" i="8"/>
  <c r="AD226" i="8"/>
  <c r="AB226" i="8"/>
  <c r="U229" i="8"/>
  <c r="X229" i="8" s="1"/>
  <c r="Y229" i="8" s="1"/>
  <c r="R230" i="8"/>
  <c r="V313" i="8"/>
  <c r="H230" i="8"/>
  <c r="S229" i="8"/>
  <c r="AC226" i="8"/>
  <c r="AE226" i="8" s="1"/>
  <c r="AA227" i="8"/>
  <c r="L232" i="8" a="1"/>
  <c r="L232" i="8" s="1"/>
  <c r="T231" i="8"/>
  <c r="W312" i="8"/>
  <c r="AG246" i="7"/>
  <c r="Z228" i="7"/>
  <c r="V313" i="7"/>
  <c r="H230" i="7"/>
  <c r="S229" i="7"/>
  <c r="L231" i="7" a="1"/>
  <c r="L231" i="7" s="1"/>
  <c r="T230" i="7"/>
  <c r="W312" i="7"/>
  <c r="AC226" i="7"/>
  <c r="AE226" i="7" s="1"/>
  <c r="AF226" i="7" s="1"/>
  <c r="AA227" i="7"/>
  <c r="AD226" i="7"/>
  <c r="AB226" i="7"/>
  <c r="R230" i="7"/>
  <c r="U229" i="7"/>
  <c r="X229" i="7" s="1"/>
  <c r="Y229" i="7" s="1"/>
  <c r="AF225" i="6"/>
  <c r="AG246" i="6" s="1"/>
  <c r="Z228" i="6"/>
  <c r="T231" i="6"/>
  <c r="L232" i="6" a="1"/>
  <c r="L232" i="6" s="1"/>
  <c r="U229" i="6"/>
  <c r="X229" i="6" s="1"/>
  <c r="Y229" i="6" s="1"/>
  <c r="R230" i="6"/>
  <c r="V313" i="6"/>
  <c r="S229" i="6"/>
  <c r="H230" i="6"/>
  <c r="W312" i="6"/>
  <c r="AC226" i="6"/>
  <c r="AE226" i="6" s="1"/>
  <c r="AA227" i="6"/>
  <c r="AD226" i="6"/>
  <c r="AB226" i="6"/>
  <c r="AF225" i="5"/>
  <c r="AG246" i="5" s="1"/>
  <c r="Z228" i="5"/>
  <c r="L232" i="5" a="1"/>
  <c r="L232" i="5" s="1"/>
  <c r="T231" i="5"/>
  <c r="AC226" i="5"/>
  <c r="AE226" i="5" s="1"/>
  <c r="AA227" i="5"/>
  <c r="AD226" i="5"/>
  <c r="AB226" i="5"/>
  <c r="V313" i="5"/>
  <c r="S229" i="5"/>
  <c r="H230" i="5"/>
  <c r="W312" i="5"/>
  <c r="U229" i="5"/>
  <c r="X229" i="5" s="1"/>
  <c r="Y229" i="5" s="1"/>
  <c r="R230" i="5"/>
  <c r="AF227" i="4"/>
  <c r="AE228" i="4"/>
  <c r="Z228" i="4"/>
  <c r="V313" i="4"/>
  <c r="H230" i="4"/>
  <c r="S229" i="4"/>
  <c r="AD226" i="4"/>
  <c r="AG247" i="4" s="1"/>
  <c r="AB226" i="4"/>
  <c r="W312" i="4"/>
  <c r="L232" i="4" a="1"/>
  <c r="L232" i="4" s="1"/>
  <c r="T231" i="4"/>
  <c r="AC226" i="4"/>
  <c r="AA227" i="4"/>
  <c r="R230" i="4"/>
  <c r="U229" i="4"/>
  <c r="X229" i="4" s="1"/>
  <c r="Y229" i="4" s="1"/>
  <c r="Z228" i="1"/>
  <c r="AF225" i="1"/>
  <c r="AG246" i="1" s="1"/>
  <c r="W312" i="1"/>
  <c r="R230" i="1"/>
  <c r="U229" i="1"/>
  <c r="X229" i="1" s="1"/>
  <c r="Y229" i="1" s="1"/>
  <c r="V313" i="1"/>
  <c r="H230" i="1"/>
  <c r="S229" i="1"/>
  <c r="AC226" i="1"/>
  <c r="AA227" i="1"/>
  <c r="AE226" i="1"/>
  <c r="L232" i="1" a="1"/>
  <c r="L232" i="1" s="1"/>
  <c r="T231" i="1"/>
  <c r="AD226" i="1"/>
  <c r="AB226" i="1"/>
  <c r="AG247" i="7" l="1"/>
  <c r="AF243" i="11"/>
  <c r="AE245" i="11"/>
  <c r="AE246" i="11"/>
  <c r="AF244" i="11"/>
  <c r="Z229" i="11"/>
  <c r="V314" i="11"/>
  <c r="H231" i="11"/>
  <c r="S230" i="11"/>
  <c r="W313" i="11"/>
  <c r="U230" i="11"/>
  <c r="X230" i="11" s="1"/>
  <c r="Y230" i="11" s="1"/>
  <c r="R231" i="11"/>
  <c r="AD227" i="11"/>
  <c r="AG248" i="11" s="1"/>
  <c r="AB227" i="11"/>
  <c r="AC227" i="11"/>
  <c r="AA228" i="11"/>
  <c r="L233" i="11" a="1"/>
  <c r="L233" i="11" s="1"/>
  <c r="T232" i="11"/>
  <c r="AE244" i="10"/>
  <c r="AF242" i="10"/>
  <c r="AE243" i="10"/>
  <c r="AF241" i="10"/>
  <c r="Z229" i="10"/>
  <c r="U230" i="10"/>
  <c r="X230" i="10" s="1"/>
  <c r="Y230" i="10" s="1"/>
  <c r="R231" i="10"/>
  <c r="V314" i="10"/>
  <c r="S230" i="10"/>
  <c r="H231" i="10"/>
  <c r="AD227" i="10"/>
  <c r="AG248" i="10" s="1"/>
  <c r="AB227" i="10"/>
  <c r="W313" i="10"/>
  <c r="AC227" i="10"/>
  <c r="AA228" i="10"/>
  <c r="T231" i="10"/>
  <c r="L232" i="10" a="1"/>
  <c r="L232" i="10" s="1"/>
  <c r="AE242" i="9"/>
  <c r="AF240" i="9"/>
  <c r="AE243" i="9"/>
  <c r="AF241" i="9"/>
  <c r="Z229" i="9"/>
  <c r="W313" i="9"/>
  <c r="R231" i="9"/>
  <c r="U230" i="9"/>
  <c r="X230" i="9" s="1"/>
  <c r="Y230" i="9" s="1"/>
  <c r="V314" i="9"/>
  <c r="S230" i="9"/>
  <c r="H231" i="9"/>
  <c r="AB227" i="9"/>
  <c r="AD227" i="9"/>
  <c r="AG248" i="9" s="1"/>
  <c r="AA228" i="9"/>
  <c r="AC227" i="9"/>
  <c r="T231" i="9"/>
  <c r="L232" i="9" a="1"/>
  <c r="L232" i="9" s="1"/>
  <c r="AF226" i="8"/>
  <c r="AG247" i="8"/>
  <c r="Z229" i="8"/>
  <c r="AD227" i="8"/>
  <c r="AB227" i="8"/>
  <c r="V314" i="8"/>
  <c r="H231" i="8"/>
  <c r="S230" i="8"/>
  <c r="U230" i="8"/>
  <c r="X230" i="8" s="1"/>
  <c r="Y230" i="8" s="1"/>
  <c r="R231" i="8"/>
  <c r="L233" i="8" a="1"/>
  <c r="L233" i="8" s="1"/>
  <c r="T232" i="8"/>
  <c r="AA228" i="8"/>
  <c r="AC227" i="8"/>
  <c r="AE227" i="8" s="1"/>
  <c r="W313" i="8"/>
  <c r="Z229" i="7"/>
  <c r="U230" i="7"/>
  <c r="X230" i="7" s="1"/>
  <c r="Y230" i="7" s="1"/>
  <c r="R231" i="7"/>
  <c r="V314" i="7"/>
  <c r="S230" i="7"/>
  <c r="H231" i="7"/>
  <c r="W313" i="7"/>
  <c r="AD227" i="7"/>
  <c r="AB227" i="7"/>
  <c r="AC227" i="7"/>
  <c r="AE227" i="7" s="1"/>
  <c r="AF227" i="7" s="1"/>
  <c r="AA228" i="7"/>
  <c r="L232" i="7" a="1"/>
  <c r="L232" i="7" s="1"/>
  <c r="T231" i="7"/>
  <c r="AF226" i="6"/>
  <c r="AG247" i="6" s="1"/>
  <c r="Z229" i="6"/>
  <c r="AD227" i="6"/>
  <c r="AB227" i="6"/>
  <c r="L233" i="6" a="1"/>
  <c r="L233" i="6" s="1"/>
  <c r="T232" i="6"/>
  <c r="W313" i="6"/>
  <c r="U230" i="6"/>
  <c r="X230" i="6" s="1"/>
  <c r="Y230" i="6" s="1"/>
  <c r="R231" i="6"/>
  <c r="AC227" i="6"/>
  <c r="AE227" i="6" s="1"/>
  <c r="AA228" i="6"/>
  <c r="V314" i="6"/>
  <c r="H231" i="6"/>
  <c r="S230" i="6"/>
  <c r="AF226" i="5"/>
  <c r="AG247" i="5" s="1"/>
  <c r="Z229" i="5"/>
  <c r="V314" i="5"/>
  <c r="H231" i="5"/>
  <c r="S230" i="5"/>
  <c r="L233" i="5" a="1"/>
  <c r="L233" i="5" s="1"/>
  <c r="T232" i="5"/>
  <c r="AD227" i="5"/>
  <c r="AB227" i="5"/>
  <c r="AC227" i="5"/>
  <c r="AE227" i="5" s="1"/>
  <c r="AA228" i="5"/>
  <c r="W313" i="5"/>
  <c r="U230" i="5"/>
  <c r="X230" i="5" s="1"/>
  <c r="Y230" i="5" s="1"/>
  <c r="R231" i="5"/>
  <c r="AF228" i="4"/>
  <c r="AE229" i="4"/>
  <c r="Z229" i="4"/>
  <c r="AB227" i="4"/>
  <c r="AD227" i="4"/>
  <c r="AG248" i="4" s="1"/>
  <c r="U230" i="4"/>
  <c r="X230" i="4" s="1"/>
  <c r="Y230" i="4" s="1"/>
  <c r="R231" i="4"/>
  <c r="AC227" i="4"/>
  <c r="AA228" i="4"/>
  <c r="L233" i="4" a="1"/>
  <c r="L233" i="4" s="1"/>
  <c r="T232" i="4"/>
  <c r="V314" i="4"/>
  <c r="S230" i="4"/>
  <c r="H231" i="4"/>
  <c r="W313" i="4"/>
  <c r="Z229" i="1"/>
  <c r="T232" i="1"/>
  <c r="L233" i="1" a="1"/>
  <c r="L233" i="1" s="1"/>
  <c r="V314" i="1"/>
  <c r="H231" i="1"/>
  <c r="S230" i="1"/>
  <c r="AF226" i="1"/>
  <c r="AG247" i="1" s="1"/>
  <c r="R231" i="1"/>
  <c r="U230" i="1"/>
  <c r="X230" i="1" s="1"/>
  <c r="Y230" i="1" s="1"/>
  <c r="AA228" i="1"/>
  <c r="AC227" i="1"/>
  <c r="AE227" i="1" s="1"/>
  <c r="AD227" i="1"/>
  <c r="AB227" i="1"/>
  <c r="W313" i="1"/>
  <c r="AF246" i="11" l="1"/>
  <c r="AE248" i="11"/>
  <c r="AF245" i="11"/>
  <c r="AE247" i="11"/>
  <c r="Z230" i="11"/>
  <c r="V315" i="11"/>
  <c r="H232" i="11"/>
  <c r="S231" i="11"/>
  <c r="W314" i="11"/>
  <c r="L234" i="11" a="1"/>
  <c r="L234" i="11" s="1"/>
  <c r="T233" i="11"/>
  <c r="AC228" i="11"/>
  <c r="AA229" i="11"/>
  <c r="U231" i="11"/>
  <c r="X231" i="11" s="1"/>
  <c r="Y231" i="11" s="1"/>
  <c r="R232" i="11"/>
  <c r="AD228" i="11"/>
  <c r="AG249" i="11" s="1"/>
  <c r="AB228" i="11"/>
  <c r="AE245" i="10"/>
  <c r="AF243" i="10"/>
  <c r="AE246" i="10"/>
  <c r="AF244" i="10"/>
  <c r="Z230" i="10"/>
  <c r="W314" i="10"/>
  <c r="U231" i="10"/>
  <c r="X231" i="10" s="1"/>
  <c r="Y231" i="10" s="1"/>
  <c r="R232" i="10"/>
  <c r="L233" i="10" a="1"/>
  <c r="L233" i="10" s="1"/>
  <c r="T232" i="10"/>
  <c r="AC228" i="10"/>
  <c r="AA229" i="10"/>
  <c r="V315" i="10"/>
  <c r="H232" i="10"/>
  <c r="S231" i="10"/>
  <c r="AD228" i="10"/>
  <c r="AG249" i="10" s="1"/>
  <c r="AB228" i="10"/>
  <c r="AE245" i="9"/>
  <c r="AF243" i="9"/>
  <c r="AF242" i="9"/>
  <c r="AE244" i="9"/>
  <c r="Z230" i="9"/>
  <c r="R232" i="9"/>
  <c r="U231" i="9"/>
  <c r="X231" i="9" s="1"/>
  <c r="Y231" i="9" s="1"/>
  <c r="W314" i="9"/>
  <c r="T232" i="9"/>
  <c r="L233" i="9" a="1"/>
  <c r="L233" i="9" s="1"/>
  <c r="V315" i="9"/>
  <c r="S231" i="9"/>
  <c r="H232" i="9"/>
  <c r="AC228" i="9"/>
  <c r="AA229" i="9"/>
  <c r="AB228" i="9"/>
  <c r="AD228" i="9"/>
  <c r="AG249" i="9" s="1"/>
  <c r="AF227" i="8"/>
  <c r="AG248" i="8" s="1"/>
  <c r="Z230" i="8"/>
  <c r="AB228" i="8"/>
  <c r="AD228" i="8"/>
  <c r="L234" i="8" a="1"/>
  <c r="L234" i="8" s="1"/>
  <c r="T233" i="8"/>
  <c r="W314" i="8"/>
  <c r="AC228" i="8"/>
  <c r="AE228" i="8" s="1"/>
  <c r="AA229" i="8"/>
  <c r="U231" i="8"/>
  <c r="X231" i="8" s="1"/>
  <c r="Y231" i="8" s="1"/>
  <c r="R232" i="8"/>
  <c r="V315" i="8"/>
  <c r="H232" i="8"/>
  <c r="S231" i="8"/>
  <c r="AG248" i="7"/>
  <c r="Z230" i="7"/>
  <c r="V315" i="7"/>
  <c r="H232" i="7"/>
  <c r="S231" i="7"/>
  <c r="W314" i="7"/>
  <c r="U231" i="7"/>
  <c r="X231" i="7" s="1"/>
  <c r="Y231" i="7" s="1"/>
  <c r="R232" i="7"/>
  <c r="L233" i="7" a="1"/>
  <c r="L233" i="7" s="1"/>
  <c r="T232" i="7"/>
  <c r="AA229" i="7"/>
  <c r="AC228" i="7"/>
  <c r="AE228" i="7" s="1"/>
  <c r="AF228" i="7" s="1"/>
  <c r="AD228" i="7"/>
  <c r="AB228" i="7"/>
  <c r="AF227" i="6"/>
  <c r="AG248" i="6" s="1"/>
  <c r="Z230" i="6"/>
  <c r="W314" i="6"/>
  <c r="V315" i="6"/>
  <c r="H232" i="6"/>
  <c r="S231" i="6"/>
  <c r="L234" i="6" a="1"/>
  <c r="L234" i="6" s="1"/>
  <c r="T233" i="6"/>
  <c r="U231" i="6"/>
  <c r="X231" i="6" s="1"/>
  <c r="Y231" i="6" s="1"/>
  <c r="R232" i="6"/>
  <c r="AC228" i="6"/>
  <c r="AE228" i="6" s="1"/>
  <c r="AA229" i="6"/>
  <c r="AD228" i="6"/>
  <c r="AB228" i="6"/>
  <c r="AF227" i="5"/>
  <c r="AG248" i="5" s="1"/>
  <c r="Z230" i="5"/>
  <c r="AD228" i="5"/>
  <c r="AB228" i="5"/>
  <c r="V315" i="5"/>
  <c r="H232" i="5"/>
  <c r="S231" i="5"/>
  <c r="U231" i="5"/>
  <c r="X231" i="5" s="1"/>
  <c r="Y231" i="5" s="1"/>
  <c r="R232" i="5"/>
  <c r="W314" i="5"/>
  <c r="L234" i="5" a="1"/>
  <c r="L234" i="5" s="1"/>
  <c r="T233" i="5"/>
  <c r="AC228" i="5"/>
  <c r="AE228" i="5" s="1"/>
  <c r="AF228" i="5" s="1"/>
  <c r="AA229" i="5"/>
  <c r="AF229" i="4"/>
  <c r="AE230" i="4"/>
  <c r="AE231" i="4" s="1"/>
  <c r="Z230" i="4"/>
  <c r="AD228" i="4"/>
  <c r="AG249" i="4" s="1"/>
  <c r="AB228" i="4"/>
  <c r="L234" i="4" a="1"/>
  <c r="L234" i="4" s="1"/>
  <c r="T233" i="4"/>
  <c r="V315" i="4"/>
  <c r="H232" i="4"/>
  <c r="S231" i="4"/>
  <c r="AC228" i="4"/>
  <c r="AA229" i="4"/>
  <c r="W314" i="4"/>
  <c r="U231" i="4"/>
  <c r="X231" i="4" s="1"/>
  <c r="Y231" i="4" s="1"/>
  <c r="R232" i="4"/>
  <c r="Z230" i="1"/>
  <c r="AB228" i="1"/>
  <c r="AD228" i="1"/>
  <c r="R232" i="1"/>
  <c r="U231" i="1"/>
  <c r="X231" i="1" s="1"/>
  <c r="Y231" i="1" s="1"/>
  <c r="T233" i="1"/>
  <c r="L234" i="1" a="1"/>
  <c r="L234" i="1" s="1"/>
  <c r="AA229" i="1"/>
  <c r="AC228" i="1"/>
  <c r="AF227" i="1"/>
  <c r="AG248" i="1" s="1"/>
  <c r="AE228" i="1"/>
  <c r="V315" i="1"/>
  <c r="H232" i="1"/>
  <c r="S231" i="1"/>
  <c r="W314" i="1"/>
  <c r="AF247" i="11" l="1"/>
  <c r="AE249" i="11"/>
  <c r="AF248" i="11"/>
  <c r="AE250" i="11"/>
  <c r="Z231" i="11"/>
  <c r="AD229" i="11"/>
  <c r="AG250" i="11" s="1"/>
  <c r="AB229" i="11"/>
  <c r="V316" i="11"/>
  <c r="H233" i="11"/>
  <c r="S232" i="11"/>
  <c r="W315" i="11"/>
  <c r="L235" i="11" a="1"/>
  <c r="L235" i="11" s="1"/>
  <c r="T234" i="11"/>
  <c r="AC229" i="11"/>
  <c r="AA230" i="11"/>
  <c r="U232" i="11"/>
  <c r="X232" i="11" s="1"/>
  <c r="Y232" i="11" s="1"/>
  <c r="R233" i="11"/>
  <c r="AE248" i="10"/>
  <c r="AF246" i="10"/>
  <c r="AE247" i="10"/>
  <c r="AF245" i="10"/>
  <c r="Z231" i="10"/>
  <c r="U232" i="10"/>
  <c r="X232" i="10" s="1"/>
  <c r="Y232" i="10" s="1"/>
  <c r="R233" i="10"/>
  <c r="V316" i="10"/>
  <c r="H233" i="10"/>
  <c r="S232" i="10"/>
  <c r="AD229" i="10"/>
  <c r="AG250" i="10" s="1"/>
  <c r="AB229" i="10"/>
  <c r="L234" i="10" a="1"/>
  <c r="L234" i="10" s="1"/>
  <c r="T233" i="10"/>
  <c r="W315" i="10"/>
  <c r="AC229" i="10"/>
  <c r="AA230" i="10"/>
  <c r="AE246" i="9"/>
  <c r="AF244" i="9"/>
  <c r="AF245" i="9"/>
  <c r="AE247" i="9"/>
  <c r="Z231" i="9"/>
  <c r="W315" i="9"/>
  <c r="U232" i="9"/>
  <c r="X232" i="9" s="1"/>
  <c r="Y232" i="9" s="1"/>
  <c r="R233" i="9"/>
  <c r="V316" i="9"/>
  <c r="S232" i="9"/>
  <c r="H233" i="9"/>
  <c r="AC229" i="9"/>
  <c r="AA230" i="9"/>
  <c r="T233" i="9"/>
  <c r="L234" i="9" a="1"/>
  <c r="L234" i="9" s="1"/>
  <c r="AD229" i="9"/>
  <c r="AG250" i="9" s="1"/>
  <c r="AB229" i="9"/>
  <c r="AF228" i="8"/>
  <c r="AG249" i="8"/>
  <c r="Z231" i="8"/>
  <c r="L235" i="8" a="1"/>
  <c r="L235" i="8" s="1"/>
  <c r="T234" i="8"/>
  <c r="U232" i="8"/>
  <c r="X232" i="8" s="1"/>
  <c r="Y232" i="8" s="1"/>
  <c r="R233" i="8"/>
  <c r="V316" i="8"/>
  <c r="H233" i="8"/>
  <c r="S232" i="8"/>
  <c r="AA230" i="8"/>
  <c r="AC229" i="8"/>
  <c r="AE229" i="8" s="1"/>
  <c r="AF229" i="8" s="1"/>
  <c r="AD229" i="8"/>
  <c r="AB229" i="8"/>
  <c r="W315" i="8"/>
  <c r="AG249" i="7"/>
  <c r="Z231" i="7"/>
  <c r="L234" i="7" a="1"/>
  <c r="L234" i="7" s="1"/>
  <c r="T233" i="7"/>
  <c r="AD229" i="7"/>
  <c r="AB229" i="7"/>
  <c r="R233" i="7"/>
  <c r="U232" i="7"/>
  <c r="X232" i="7" s="1"/>
  <c r="Y232" i="7" s="1"/>
  <c r="W315" i="7"/>
  <c r="AA230" i="7"/>
  <c r="AC229" i="7"/>
  <c r="AE229" i="7" s="1"/>
  <c r="AF229" i="7" s="1"/>
  <c r="V316" i="7"/>
  <c r="H233" i="7"/>
  <c r="S232" i="7"/>
  <c r="AF228" i="6"/>
  <c r="AG249" i="6" s="1"/>
  <c r="Z231" i="6"/>
  <c r="U232" i="6"/>
  <c r="X232" i="6" s="1"/>
  <c r="Y232" i="6" s="1"/>
  <c r="R233" i="6"/>
  <c r="L235" i="6" a="1"/>
  <c r="L235" i="6" s="1"/>
  <c r="T234" i="6"/>
  <c r="W315" i="6"/>
  <c r="AC229" i="6"/>
  <c r="AE229" i="6" s="1"/>
  <c r="AE230" i="6" s="1"/>
  <c r="AA230" i="6"/>
  <c r="V316" i="6"/>
  <c r="H233" i="6"/>
  <c r="S232" i="6"/>
  <c r="AD229" i="6"/>
  <c r="AB229" i="6"/>
  <c r="AG249" i="5"/>
  <c r="Z231" i="5"/>
  <c r="U232" i="5"/>
  <c r="X232" i="5" s="1"/>
  <c r="Y232" i="5" s="1"/>
  <c r="R233" i="5"/>
  <c r="L235" i="5" a="1"/>
  <c r="L235" i="5" s="1"/>
  <c r="T234" i="5"/>
  <c r="AD229" i="5"/>
  <c r="AB229" i="5"/>
  <c r="W315" i="5"/>
  <c r="AC229" i="5"/>
  <c r="AE229" i="5" s="1"/>
  <c r="AF229" i="5" s="1"/>
  <c r="AA230" i="5"/>
  <c r="V316" i="5"/>
  <c r="H233" i="5"/>
  <c r="S232" i="5"/>
  <c r="AF231" i="4"/>
  <c r="AF230" i="4"/>
  <c r="AE232" i="4"/>
  <c r="Z231" i="4"/>
  <c r="AD229" i="4"/>
  <c r="AG250" i="4" s="1"/>
  <c r="AB229" i="4"/>
  <c r="V316" i="4"/>
  <c r="H233" i="4"/>
  <c r="S232" i="4"/>
  <c r="T234" i="4"/>
  <c r="L235" i="4" a="1"/>
  <c r="L235" i="4" s="1"/>
  <c r="AA230" i="4"/>
  <c r="AC229" i="4"/>
  <c r="W315" i="4"/>
  <c r="R233" i="4"/>
  <c r="U232" i="4"/>
  <c r="X232" i="4" s="1"/>
  <c r="Y232" i="4" s="1"/>
  <c r="Z231" i="1"/>
  <c r="AF228" i="1"/>
  <c r="AG249" i="1" s="1"/>
  <c r="AD229" i="1"/>
  <c r="AB229" i="1"/>
  <c r="T234" i="1"/>
  <c r="L235" i="1" a="1"/>
  <c r="L235" i="1" s="1"/>
  <c r="AC229" i="1"/>
  <c r="AE229" i="1" s="1"/>
  <c r="AA230" i="1"/>
  <c r="V316" i="1"/>
  <c r="S232" i="1"/>
  <c r="H233" i="1"/>
  <c r="W315" i="1"/>
  <c r="R233" i="1"/>
  <c r="U232" i="1"/>
  <c r="X232" i="1" s="1"/>
  <c r="Y232" i="1" s="1"/>
  <c r="AF250" i="11" l="1"/>
  <c r="AE252" i="11"/>
  <c r="AE251" i="11"/>
  <c r="AF249" i="11"/>
  <c r="Z232" i="11"/>
  <c r="V317" i="11"/>
  <c r="H234" i="11"/>
  <c r="S233" i="11"/>
  <c r="W316" i="11"/>
  <c r="U233" i="11"/>
  <c r="X233" i="11" s="1"/>
  <c r="Y233" i="11" s="1"/>
  <c r="R234" i="11"/>
  <c r="AC230" i="11"/>
  <c r="AA231" i="11"/>
  <c r="L236" i="11" a="1"/>
  <c r="L236" i="11" s="1"/>
  <c r="T235" i="11"/>
  <c r="AD230" i="11"/>
  <c r="AG251" i="11" s="1"/>
  <c r="AB230" i="11"/>
  <c r="AF247" i="10"/>
  <c r="AE249" i="10"/>
  <c r="AE250" i="10"/>
  <c r="AF248" i="10"/>
  <c r="Z232" i="10"/>
  <c r="W316" i="10"/>
  <c r="U233" i="10"/>
  <c r="X233" i="10" s="1"/>
  <c r="Y233" i="10" s="1"/>
  <c r="R234" i="10"/>
  <c r="L235" i="10" a="1"/>
  <c r="L235" i="10" s="1"/>
  <c r="T234" i="10"/>
  <c r="V317" i="10"/>
  <c r="H234" i="10"/>
  <c r="S233" i="10"/>
  <c r="AD230" i="10"/>
  <c r="AG251" i="10" s="1"/>
  <c r="AB230" i="10"/>
  <c r="AC230" i="10"/>
  <c r="AA231" i="10"/>
  <c r="AF247" i="9"/>
  <c r="AE249" i="9"/>
  <c r="AF246" i="9"/>
  <c r="AE248" i="9"/>
  <c r="Z232" i="9"/>
  <c r="V317" i="9"/>
  <c r="H234" i="9"/>
  <c r="S233" i="9"/>
  <c r="W316" i="9"/>
  <c r="U233" i="9"/>
  <c r="X233" i="9" s="1"/>
  <c r="Y233" i="9" s="1"/>
  <c r="R234" i="9"/>
  <c r="AD230" i="9"/>
  <c r="AG251" i="9" s="1"/>
  <c r="AB230" i="9"/>
  <c r="AC230" i="9"/>
  <c r="AA231" i="9"/>
  <c r="T234" i="9"/>
  <c r="L235" i="9" a="1"/>
  <c r="L235" i="9" s="1"/>
  <c r="AG250" i="8"/>
  <c r="Z232" i="8"/>
  <c r="U233" i="8"/>
  <c r="X233" i="8" s="1"/>
  <c r="Y233" i="8" s="1"/>
  <c r="R234" i="8"/>
  <c r="W316" i="8"/>
  <c r="L236" i="8" a="1"/>
  <c r="L236" i="8" s="1"/>
  <c r="T235" i="8"/>
  <c r="V317" i="8"/>
  <c r="H234" i="8"/>
  <c r="S233" i="8"/>
  <c r="AA231" i="8"/>
  <c r="AC230" i="8"/>
  <c r="AE230" i="8" s="1"/>
  <c r="AD230" i="8"/>
  <c r="AB230" i="8"/>
  <c r="AG250" i="7"/>
  <c r="Z232" i="7"/>
  <c r="V317" i="7"/>
  <c r="S233" i="7"/>
  <c r="H234" i="7"/>
  <c r="AB230" i="7"/>
  <c r="AD230" i="7"/>
  <c r="W316" i="7"/>
  <c r="R234" i="7"/>
  <c r="U233" i="7"/>
  <c r="X233" i="7" s="1"/>
  <c r="Y233" i="7" s="1"/>
  <c r="AC230" i="7"/>
  <c r="AE230" i="7" s="1"/>
  <c r="AF230" i="7" s="1"/>
  <c r="AA231" i="7"/>
  <c r="T234" i="7"/>
  <c r="L235" i="7" a="1"/>
  <c r="L235" i="7" s="1"/>
  <c r="AF230" i="6"/>
  <c r="AF229" i="6"/>
  <c r="AG250" i="6" s="1"/>
  <c r="AE231" i="6"/>
  <c r="AF231" i="6" s="1"/>
  <c r="Z232" i="6"/>
  <c r="V317" i="6"/>
  <c r="H234" i="6"/>
  <c r="S233" i="6"/>
  <c r="W316" i="6"/>
  <c r="AD230" i="6"/>
  <c r="AB230" i="6"/>
  <c r="U233" i="6"/>
  <c r="X233" i="6" s="1"/>
  <c r="Y233" i="6" s="1"/>
  <c r="R234" i="6"/>
  <c r="AC230" i="6"/>
  <c r="AA231" i="6"/>
  <c r="L236" i="6" a="1"/>
  <c r="L236" i="6" s="1"/>
  <c r="T235" i="6"/>
  <c r="AG250" i="5"/>
  <c r="Z232" i="5"/>
  <c r="AD230" i="5"/>
  <c r="AB230" i="5"/>
  <c r="V317" i="5"/>
  <c r="H234" i="5"/>
  <c r="S233" i="5"/>
  <c r="W316" i="5"/>
  <c r="AC230" i="5"/>
  <c r="AE230" i="5" s="1"/>
  <c r="AF230" i="5" s="1"/>
  <c r="AA231" i="5"/>
  <c r="L236" i="5" a="1"/>
  <c r="L236" i="5" s="1"/>
  <c r="T235" i="5"/>
  <c r="U233" i="5"/>
  <c r="X233" i="5" s="1"/>
  <c r="Y233" i="5" s="1"/>
  <c r="R234" i="5"/>
  <c r="AF232" i="4"/>
  <c r="AE233" i="4"/>
  <c r="AE234" i="4" s="1"/>
  <c r="Z232" i="4"/>
  <c r="AB230" i="4"/>
  <c r="AD230" i="4"/>
  <c r="AG251" i="4" s="1"/>
  <c r="V317" i="4"/>
  <c r="S233" i="4"/>
  <c r="H234" i="4"/>
  <c r="W316" i="4"/>
  <c r="AC230" i="4"/>
  <c r="AA231" i="4"/>
  <c r="T235" i="4"/>
  <c r="L236" i="4" a="1"/>
  <c r="L236" i="4" s="1"/>
  <c r="R234" i="4"/>
  <c r="U233" i="4"/>
  <c r="X233" i="4" s="1"/>
  <c r="Y233" i="4" s="1"/>
  <c r="Z232" i="1"/>
  <c r="AD230" i="1"/>
  <c r="AB230" i="1"/>
  <c r="T235" i="1"/>
  <c r="L236" i="1" a="1"/>
  <c r="L236" i="1" s="1"/>
  <c r="AF229" i="1"/>
  <c r="AG250" i="1" s="1"/>
  <c r="AC230" i="1"/>
  <c r="AA231" i="1"/>
  <c r="V317" i="1"/>
  <c r="S233" i="1"/>
  <c r="H234" i="1"/>
  <c r="W316" i="1"/>
  <c r="AE230" i="1"/>
  <c r="U233" i="1"/>
  <c r="X233" i="1" s="1"/>
  <c r="Y233" i="1" s="1"/>
  <c r="R234" i="1"/>
  <c r="AG251" i="6" l="1"/>
  <c r="AF251" i="11"/>
  <c r="AE253" i="11"/>
  <c r="AF252" i="11"/>
  <c r="AE254" i="11"/>
  <c r="Z233" i="11"/>
  <c r="AD231" i="11"/>
  <c r="AG252" i="11" s="1"/>
  <c r="AB231" i="11"/>
  <c r="U234" i="11"/>
  <c r="X234" i="11" s="1"/>
  <c r="Y234" i="11" s="1"/>
  <c r="R235" i="11"/>
  <c r="V318" i="11"/>
  <c r="H235" i="11"/>
  <c r="S234" i="11"/>
  <c r="W317" i="11"/>
  <c r="L237" i="11" a="1"/>
  <c r="L237" i="11" s="1"/>
  <c r="T236" i="11"/>
  <c r="AA232" i="11"/>
  <c r="AC231" i="11"/>
  <c r="AE252" i="10"/>
  <c r="AF250" i="10"/>
  <c r="AF249" i="10"/>
  <c r="AE251" i="10"/>
  <c r="Z233" i="10"/>
  <c r="L236" i="10" a="1"/>
  <c r="L236" i="10" s="1"/>
  <c r="T235" i="10"/>
  <c r="V318" i="10"/>
  <c r="H235" i="10"/>
  <c r="S234" i="10"/>
  <c r="U234" i="10"/>
  <c r="X234" i="10" s="1"/>
  <c r="Y234" i="10" s="1"/>
  <c r="R235" i="10"/>
  <c r="W317" i="10"/>
  <c r="AC231" i="10"/>
  <c r="AA232" i="10"/>
  <c r="AD231" i="10"/>
  <c r="AG252" i="10" s="1"/>
  <c r="AB231" i="10"/>
  <c r="AE251" i="9"/>
  <c r="AF249" i="9"/>
  <c r="AF248" i="9"/>
  <c r="AE250" i="9"/>
  <c r="Z233" i="9"/>
  <c r="H235" i="9"/>
  <c r="S234" i="9"/>
  <c r="V318" i="9"/>
  <c r="L236" i="9" a="1"/>
  <c r="L236" i="9" s="1"/>
  <c r="T235" i="9"/>
  <c r="W317" i="9"/>
  <c r="AC231" i="9"/>
  <c r="AA232" i="9"/>
  <c r="U234" i="9"/>
  <c r="X234" i="9" s="1"/>
  <c r="Y234" i="9" s="1"/>
  <c r="R235" i="9"/>
  <c r="AD231" i="9"/>
  <c r="AG252" i="9" s="1"/>
  <c r="AB231" i="9"/>
  <c r="AE231" i="8"/>
  <c r="AF230" i="8"/>
  <c r="AG251" i="8" s="1"/>
  <c r="AE232" i="8"/>
  <c r="Z233" i="8"/>
  <c r="AD231" i="8"/>
  <c r="AB231" i="8"/>
  <c r="W317" i="8"/>
  <c r="R235" i="8"/>
  <c r="U234" i="8"/>
  <c r="X234" i="8" s="1"/>
  <c r="Y234" i="8" s="1"/>
  <c r="V318" i="8"/>
  <c r="H235" i="8"/>
  <c r="S234" i="8"/>
  <c r="AA232" i="8"/>
  <c r="AC231" i="8"/>
  <c r="T236" i="8"/>
  <c r="L237" i="8" a="1"/>
  <c r="L237" i="8" s="1"/>
  <c r="AG251" i="7"/>
  <c r="Z233" i="7"/>
  <c r="U234" i="7"/>
  <c r="X234" i="7" s="1"/>
  <c r="Y234" i="7" s="1"/>
  <c r="R235" i="7"/>
  <c r="L236" i="7" a="1"/>
  <c r="L236" i="7" s="1"/>
  <c r="T235" i="7"/>
  <c r="W317" i="7"/>
  <c r="AC231" i="7"/>
  <c r="AE231" i="7" s="1"/>
  <c r="AF231" i="7" s="1"/>
  <c r="AA232" i="7"/>
  <c r="V318" i="7"/>
  <c r="H235" i="7"/>
  <c r="S234" i="7"/>
  <c r="AD231" i="7"/>
  <c r="AB231" i="7"/>
  <c r="AE232" i="6"/>
  <c r="Z233" i="6"/>
  <c r="U234" i="6"/>
  <c r="X234" i="6" s="1"/>
  <c r="Y234" i="6" s="1"/>
  <c r="R235" i="6"/>
  <c r="W317" i="6"/>
  <c r="L237" i="6" a="1"/>
  <c r="L237" i="6" s="1"/>
  <c r="T236" i="6"/>
  <c r="AA232" i="6"/>
  <c r="AC231" i="6"/>
  <c r="V318" i="6"/>
  <c r="H235" i="6"/>
  <c r="S234" i="6"/>
  <c r="AD231" i="6"/>
  <c r="AG252" i="6" s="1"/>
  <c r="AB231" i="6"/>
  <c r="AG251" i="5"/>
  <c r="Z233" i="5"/>
  <c r="T236" i="5"/>
  <c r="L237" i="5" a="1"/>
  <c r="L237" i="5" s="1"/>
  <c r="AA232" i="5"/>
  <c r="AC231" i="5"/>
  <c r="AE231" i="5" s="1"/>
  <c r="AF231" i="5" s="1"/>
  <c r="AD231" i="5"/>
  <c r="AB231" i="5"/>
  <c r="V318" i="5"/>
  <c r="H235" i="5"/>
  <c r="S234" i="5"/>
  <c r="W317" i="5"/>
  <c r="R235" i="5"/>
  <c r="U234" i="5"/>
  <c r="X234" i="5" s="1"/>
  <c r="Y234" i="5" s="1"/>
  <c r="AF234" i="4"/>
  <c r="AF233" i="4"/>
  <c r="AE235" i="4"/>
  <c r="Z233" i="4"/>
  <c r="AD231" i="4"/>
  <c r="AG252" i="4" s="1"/>
  <c r="AB231" i="4"/>
  <c r="V318" i="4"/>
  <c r="S234" i="4"/>
  <c r="H235" i="4"/>
  <c r="W317" i="4"/>
  <c r="U234" i="4"/>
  <c r="X234" i="4" s="1"/>
  <c r="Y234" i="4" s="1"/>
  <c r="R235" i="4"/>
  <c r="AC231" i="4"/>
  <c r="AA232" i="4"/>
  <c r="T236" i="4"/>
  <c r="L237" i="4" a="1"/>
  <c r="L237" i="4" s="1"/>
  <c r="Z233" i="1"/>
  <c r="AD231" i="1"/>
  <c r="AB231" i="1"/>
  <c r="AF230" i="1"/>
  <c r="AG251" i="1" s="1"/>
  <c r="L237" i="1" a="1"/>
  <c r="L237" i="1" s="1"/>
  <c r="T236" i="1"/>
  <c r="V318" i="1"/>
  <c r="H235" i="1"/>
  <c r="S234" i="1"/>
  <c r="W317" i="1"/>
  <c r="U234" i="1"/>
  <c r="X234" i="1" s="1"/>
  <c r="Y234" i="1" s="1"/>
  <c r="R235" i="1"/>
  <c r="AC231" i="1"/>
  <c r="AE231" i="1" s="1"/>
  <c r="AA232" i="1"/>
  <c r="AF254" i="11" l="1"/>
  <c r="AE256" i="11"/>
  <c r="AF253" i="11"/>
  <c r="AE255" i="11"/>
  <c r="Z234" i="11"/>
  <c r="T237" i="11"/>
  <c r="L238" i="11" a="1"/>
  <c r="L238" i="11" s="1"/>
  <c r="V319" i="11"/>
  <c r="H236" i="11"/>
  <c r="S235" i="11"/>
  <c r="R236" i="11"/>
  <c r="U235" i="11"/>
  <c r="X235" i="11" s="1"/>
  <c r="Y235" i="11" s="1"/>
  <c r="W318" i="11"/>
  <c r="AD232" i="11"/>
  <c r="AG253" i="11" s="1"/>
  <c r="AB232" i="11"/>
  <c r="AA233" i="11"/>
  <c r="AC232" i="11"/>
  <c r="AE253" i="10"/>
  <c r="AF251" i="10"/>
  <c r="AF252" i="10"/>
  <c r="AE254" i="10"/>
  <c r="Z234" i="10"/>
  <c r="R236" i="10"/>
  <c r="U235" i="10"/>
  <c r="X235" i="10" s="1"/>
  <c r="Y235" i="10" s="1"/>
  <c r="V319" i="10"/>
  <c r="H236" i="10"/>
  <c r="S235" i="10"/>
  <c r="W318" i="10"/>
  <c r="L237" i="10" a="1"/>
  <c r="L237" i="10" s="1"/>
  <c r="T236" i="10"/>
  <c r="AA233" i="10"/>
  <c r="AC232" i="10"/>
  <c r="AD232" i="10"/>
  <c r="AG253" i="10" s="1"/>
  <c r="AB232" i="10"/>
  <c r="AF250" i="9"/>
  <c r="AE252" i="9"/>
  <c r="AE253" i="9"/>
  <c r="AF251" i="9"/>
  <c r="Z234" i="9"/>
  <c r="AD232" i="9"/>
  <c r="AG253" i="9" s="1"/>
  <c r="AB232" i="9"/>
  <c r="V319" i="9"/>
  <c r="H236" i="9"/>
  <c r="S235" i="9"/>
  <c r="AC232" i="9"/>
  <c r="AA233" i="9"/>
  <c r="L237" i="9" a="1"/>
  <c r="L237" i="9" s="1"/>
  <c r="T236" i="9"/>
  <c r="W318" i="9"/>
  <c r="U235" i="9"/>
  <c r="X235" i="9" s="1"/>
  <c r="Y235" i="9" s="1"/>
  <c r="R236" i="9"/>
  <c r="AF232" i="8"/>
  <c r="AF231" i="8"/>
  <c r="AG252" i="8" s="1"/>
  <c r="AE233" i="8"/>
  <c r="AF233" i="8" s="1"/>
  <c r="Z234" i="8"/>
  <c r="AB232" i="8"/>
  <c r="AD232" i="8"/>
  <c r="AG253" i="8" s="1"/>
  <c r="V319" i="8"/>
  <c r="S235" i="8"/>
  <c r="H236" i="8"/>
  <c r="T237" i="8"/>
  <c r="L238" i="8" a="1"/>
  <c r="L238" i="8" s="1"/>
  <c r="W318" i="8"/>
  <c r="AC232" i="8"/>
  <c r="AA233" i="8"/>
  <c r="R236" i="8"/>
  <c r="U235" i="8"/>
  <c r="X235" i="8" s="1"/>
  <c r="Y235" i="8" s="1"/>
  <c r="AG252" i="7"/>
  <c r="Z234" i="7"/>
  <c r="V319" i="7"/>
  <c r="H236" i="7"/>
  <c r="S235" i="7"/>
  <c r="W318" i="7"/>
  <c r="AD232" i="7"/>
  <c r="AB232" i="7"/>
  <c r="R236" i="7"/>
  <c r="U235" i="7"/>
  <c r="X235" i="7" s="1"/>
  <c r="Y235" i="7" s="1"/>
  <c r="L237" i="7" a="1"/>
  <c r="L237" i="7" s="1"/>
  <c r="T236" i="7"/>
  <c r="AC232" i="7"/>
  <c r="AE232" i="7" s="1"/>
  <c r="AE233" i="7" s="1"/>
  <c r="AF233" i="7" s="1"/>
  <c r="AA233" i="7"/>
  <c r="AE233" i="6"/>
  <c r="AE234" i="6" s="1"/>
  <c r="AF232" i="6"/>
  <c r="Z234" i="6"/>
  <c r="W318" i="6"/>
  <c r="V319" i="6"/>
  <c r="H236" i="6"/>
  <c r="S235" i="6"/>
  <c r="R236" i="6"/>
  <c r="U235" i="6"/>
  <c r="X235" i="6" s="1"/>
  <c r="Y235" i="6" s="1"/>
  <c r="T237" i="6"/>
  <c r="L238" i="6" a="1"/>
  <c r="L238" i="6" s="1"/>
  <c r="AB232" i="6"/>
  <c r="AD232" i="6"/>
  <c r="AA233" i="6"/>
  <c r="AC232" i="6"/>
  <c r="AG252" i="5"/>
  <c r="Z234" i="5"/>
  <c r="W318" i="5"/>
  <c r="V319" i="5"/>
  <c r="H236" i="5"/>
  <c r="S235" i="5"/>
  <c r="T237" i="5"/>
  <c r="L238" i="5" a="1"/>
  <c r="L238" i="5" s="1"/>
  <c r="R236" i="5"/>
  <c r="U235" i="5"/>
  <c r="X235" i="5" s="1"/>
  <c r="Y235" i="5" s="1"/>
  <c r="AA233" i="5"/>
  <c r="AC232" i="5"/>
  <c r="AE232" i="5" s="1"/>
  <c r="AB232" i="5"/>
  <c r="AD232" i="5"/>
  <c r="AF235" i="4"/>
  <c r="AE236" i="4"/>
  <c r="Z234" i="4"/>
  <c r="V319" i="4"/>
  <c r="H236" i="4"/>
  <c r="S235" i="4"/>
  <c r="W318" i="4"/>
  <c r="U235" i="4"/>
  <c r="X235" i="4" s="1"/>
  <c r="Y235" i="4" s="1"/>
  <c r="R236" i="4"/>
  <c r="AC232" i="4"/>
  <c r="AA233" i="4"/>
  <c r="L238" i="4" a="1"/>
  <c r="L238" i="4" s="1"/>
  <c r="T237" i="4"/>
  <c r="AD232" i="4"/>
  <c r="AG253" i="4" s="1"/>
  <c r="AB232" i="4"/>
  <c r="Z234" i="1"/>
  <c r="V319" i="1"/>
  <c r="H236" i="1"/>
  <c r="S235" i="1"/>
  <c r="W318" i="1"/>
  <c r="AF231" i="1"/>
  <c r="AG252" i="1" s="1"/>
  <c r="AC232" i="1"/>
  <c r="AA233" i="1"/>
  <c r="L238" i="1" a="1"/>
  <c r="L238" i="1" s="1"/>
  <c r="T237" i="1"/>
  <c r="AE232" i="1"/>
  <c r="AE233" i="1" s="1"/>
  <c r="AD232" i="1"/>
  <c r="AB232" i="1"/>
  <c r="U235" i="1"/>
  <c r="X235" i="1" s="1"/>
  <c r="Y235" i="1" s="1"/>
  <c r="R236" i="1"/>
  <c r="AG253" i="6" l="1"/>
  <c r="AF255" i="11"/>
  <c r="AE257" i="11"/>
  <c r="AE258" i="11"/>
  <c r="AF256" i="11"/>
  <c r="Z235" i="11"/>
  <c r="V320" i="11"/>
  <c r="S236" i="11"/>
  <c r="H237" i="11"/>
  <c r="W319" i="11"/>
  <c r="AB233" i="11"/>
  <c r="AD233" i="11"/>
  <c r="AG254" i="11" s="1"/>
  <c r="T238" i="11"/>
  <c r="L239" i="11" a="1"/>
  <c r="L239" i="11" s="1"/>
  <c r="R237" i="11"/>
  <c r="U236" i="11"/>
  <c r="X236" i="11" s="1"/>
  <c r="Y236" i="11" s="1"/>
  <c r="AC233" i="11"/>
  <c r="AA234" i="11"/>
  <c r="AE256" i="10"/>
  <c r="AF254" i="10"/>
  <c r="AF253" i="10"/>
  <c r="AE255" i="10"/>
  <c r="Z235" i="10"/>
  <c r="T237" i="10"/>
  <c r="L238" i="10" a="1"/>
  <c r="L238" i="10" s="1"/>
  <c r="AB233" i="10"/>
  <c r="AD233" i="10"/>
  <c r="AG254" i="10" s="1"/>
  <c r="V320" i="10"/>
  <c r="H237" i="10"/>
  <c r="S236" i="10"/>
  <c r="W319" i="10"/>
  <c r="R237" i="10"/>
  <c r="U236" i="10"/>
  <c r="X236" i="10" s="1"/>
  <c r="Y236" i="10" s="1"/>
  <c r="AA234" i="10"/>
  <c r="AC233" i="10"/>
  <c r="AF253" i="9"/>
  <c r="AE255" i="9"/>
  <c r="AE254" i="9"/>
  <c r="AF252" i="9"/>
  <c r="Z235" i="9"/>
  <c r="L238" i="9" a="1"/>
  <c r="L238" i="9" s="1"/>
  <c r="T237" i="9"/>
  <c r="V320" i="9"/>
  <c r="H237" i="9"/>
  <c r="S236" i="9"/>
  <c r="U236" i="9"/>
  <c r="X236" i="9" s="1"/>
  <c r="Y236" i="9" s="1"/>
  <c r="R237" i="9"/>
  <c r="AD233" i="9"/>
  <c r="AG254" i="9" s="1"/>
  <c r="AB233" i="9"/>
  <c r="W319" i="9"/>
  <c r="AA234" i="9"/>
  <c r="AC233" i="9"/>
  <c r="AE234" i="8"/>
  <c r="Z235" i="8"/>
  <c r="AD233" i="8"/>
  <c r="AG254" i="8" s="1"/>
  <c r="AB233" i="8"/>
  <c r="T238" i="8"/>
  <c r="L239" i="8" a="1"/>
  <c r="L239" i="8" s="1"/>
  <c r="V320" i="8"/>
  <c r="S236" i="8"/>
  <c r="H237" i="8"/>
  <c r="U236" i="8"/>
  <c r="X236" i="8" s="1"/>
  <c r="Y236" i="8" s="1"/>
  <c r="R237" i="8"/>
  <c r="AC233" i="8"/>
  <c r="AA234" i="8"/>
  <c r="W319" i="8"/>
  <c r="AE234" i="7"/>
  <c r="AF232" i="7"/>
  <c r="AG253" i="7" s="1"/>
  <c r="Z235" i="7"/>
  <c r="L238" i="7" a="1"/>
  <c r="L238" i="7" s="1"/>
  <c r="T237" i="7"/>
  <c r="U236" i="7"/>
  <c r="X236" i="7" s="1"/>
  <c r="Y236" i="7" s="1"/>
  <c r="R237" i="7"/>
  <c r="V320" i="7"/>
  <c r="H237" i="7"/>
  <c r="S236" i="7"/>
  <c r="AB233" i="7"/>
  <c r="AD233" i="7"/>
  <c r="AG254" i="7" s="1"/>
  <c r="W319" i="7"/>
  <c r="AC233" i="7"/>
  <c r="AA234" i="7"/>
  <c r="AF234" i="6"/>
  <c r="AF233" i="6"/>
  <c r="AE235" i="6"/>
  <c r="V320" i="6"/>
  <c r="S236" i="6"/>
  <c r="H237" i="6"/>
  <c r="W319" i="6"/>
  <c r="T238" i="6"/>
  <c r="L239" i="6" a="1"/>
  <c r="L239" i="6" s="1"/>
  <c r="Z235" i="6"/>
  <c r="R237" i="6"/>
  <c r="U236" i="6"/>
  <c r="X236" i="6" s="1"/>
  <c r="Y236" i="6" s="1"/>
  <c r="AB233" i="6"/>
  <c r="AD233" i="6"/>
  <c r="AG254" i="6" s="1"/>
  <c r="AC233" i="6"/>
  <c r="AA234" i="6"/>
  <c r="AF232" i="5"/>
  <c r="AG253" i="5" s="1"/>
  <c r="Z235" i="5"/>
  <c r="AD233" i="5"/>
  <c r="AB233" i="5"/>
  <c r="R237" i="5"/>
  <c r="U236" i="5"/>
  <c r="X236" i="5" s="1"/>
  <c r="Y236" i="5" s="1"/>
  <c r="T238" i="5"/>
  <c r="L239" i="5" a="1"/>
  <c r="L239" i="5" s="1"/>
  <c r="V320" i="5"/>
  <c r="S236" i="5"/>
  <c r="H237" i="5"/>
  <c r="W319" i="5"/>
  <c r="AC233" i="5"/>
  <c r="AE233" i="5" s="1"/>
  <c r="AA234" i="5"/>
  <c r="AF236" i="4"/>
  <c r="AE237" i="4"/>
  <c r="Z235" i="4"/>
  <c r="L239" i="4" a="1"/>
  <c r="L239" i="4" s="1"/>
  <c r="T238" i="4"/>
  <c r="V320" i="4"/>
  <c r="H237" i="4"/>
  <c r="S236" i="4"/>
  <c r="AD233" i="4"/>
  <c r="AG254" i="4" s="1"/>
  <c r="AB233" i="4"/>
  <c r="U236" i="4"/>
  <c r="X236" i="4" s="1"/>
  <c r="Y236" i="4" s="1"/>
  <c r="R237" i="4"/>
  <c r="AA234" i="4"/>
  <c r="AC233" i="4"/>
  <c r="W319" i="4"/>
  <c r="AF233" i="1"/>
  <c r="Z235" i="1"/>
  <c r="L239" i="1" a="1"/>
  <c r="L239" i="1" s="1"/>
  <c r="T238" i="1"/>
  <c r="AF232" i="1"/>
  <c r="AG253" i="1" s="1"/>
  <c r="AE234" i="1"/>
  <c r="AD233" i="1"/>
  <c r="AB233" i="1"/>
  <c r="U236" i="1"/>
  <c r="X236" i="1" s="1"/>
  <c r="Y236" i="1" s="1"/>
  <c r="R237" i="1"/>
  <c r="AC233" i="1"/>
  <c r="AA234" i="1"/>
  <c r="V320" i="1"/>
  <c r="H237" i="1"/>
  <c r="S236" i="1"/>
  <c r="W319" i="1"/>
  <c r="AG254" i="1" l="1"/>
  <c r="AE260" i="11"/>
  <c r="AF258" i="11"/>
  <c r="AF257" i="11"/>
  <c r="AE259" i="11"/>
  <c r="Z236" i="11"/>
  <c r="T239" i="11"/>
  <c r="L240" i="11" a="1"/>
  <c r="L240" i="11" s="1"/>
  <c r="V321" i="11"/>
  <c r="S237" i="11"/>
  <c r="H238" i="11"/>
  <c r="AD234" i="11"/>
  <c r="AG255" i="11" s="1"/>
  <c r="AB234" i="11"/>
  <c r="W320" i="11"/>
  <c r="AC234" i="11"/>
  <c r="AA235" i="11"/>
  <c r="U237" i="11"/>
  <c r="X237" i="11" s="1"/>
  <c r="Y237" i="11" s="1"/>
  <c r="R238" i="11"/>
  <c r="AF255" i="10"/>
  <c r="AE257" i="10"/>
  <c r="AE258" i="10"/>
  <c r="AF256" i="10"/>
  <c r="Z236" i="10"/>
  <c r="V321" i="10"/>
  <c r="S237" i="10"/>
  <c r="H238" i="10"/>
  <c r="R238" i="10"/>
  <c r="U237" i="10"/>
  <c r="X237" i="10" s="1"/>
  <c r="Y237" i="10" s="1"/>
  <c r="W320" i="10"/>
  <c r="AD234" i="10"/>
  <c r="AG255" i="10" s="1"/>
  <c r="AB234" i="10"/>
  <c r="AC234" i="10"/>
  <c r="AA235" i="10"/>
  <c r="T238" i="10"/>
  <c r="L239" i="10" a="1"/>
  <c r="L239" i="10" s="1"/>
  <c r="AF254" i="9"/>
  <c r="AE256" i="9"/>
  <c r="AE257" i="9"/>
  <c r="AF255" i="9"/>
  <c r="Z236" i="9"/>
  <c r="W320" i="9"/>
  <c r="L239" i="9" a="1"/>
  <c r="L239" i="9" s="1"/>
  <c r="T238" i="9"/>
  <c r="AB234" i="9"/>
  <c r="AD234" i="9"/>
  <c r="AG255" i="9" s="1"/>
  <c r="AA235" i="9"/>
  <c r="AC234" i="9"/>
  <c r="U237" i="9"/>
  <c r="X237" i="9" s="1"/>
  <c r="Y237" i="9" s="1"/>
  <c r="R238" i="9"/>
  <c r="V321" i="9"/>
  <c r="H238" i="9"/>
  <c r="S237" i="9"/>
  <c r="AE235" i="8"/>
  <c r="AE236" i="8"/>
  <c r="AF234" i="8"/>
  <c r="Z236" i="8"/>
  <c r="U237" i="8"/>
  <c r="X237" i="8" s="1"/>
  <c r="Y237" i="8" s="1"/>
  <c r="R238" i="8"/>
  <c r="AD234" i="8"/>
  <c r="AG255" i="8" s="1"/>
  <c r="AB234" i="8"/>
  <c r="L240" i="8" a="1"/>
  <c r="L240" i="8" s="1"/>
  <c r="T239" i="8"/>
  <c r="AC234" i="8"/>
  <c r="AA235" i="8"/>
  <c r="V321" i="8"/>
  <c r="H238" i="8"/>
  <c r="S237" i="8"/>
  <c r="W320" i="8"/>
  <c r="AF234" i="7"/>
  <c r="AE235" i="7"/>
  <c r="AE236" i="7" s="1"/>
  <c r="Z236" i="7"/>
  <c r="T238" i="7"/>
  <c r="L239" i="7" a="1"/>
  <c r="L239" i="7" s="1"/>
  <c r="W320" i="7"/>
  <c r="R238" i="7"/>
  <c r="U237" i="7"/>
  <c r="X237" i="7" s="1"/>
  <c r="Y237" i="7" s="1"/>
  <c r="AC234" i="7"/>
  <c r="AA235" i="7"/>
  <c r="V321" i="7"/>
  <c r="H238" i="7"/>
  <c r="S237" i="7"/>
  <c r="AD234" i="7"/>
  <c r="AB234" i="7"/>
  <c r="AF235" i="6"/>
  <c r="AE236" i="6"/>
  <c r="Z236" i="6"/>
  <c r="AC234" i="6"/>
  <c r="AA235" i="6"/>
  <c r="U237" i="6"/>
  <c r="X237" i="6" s="1"/>
  <c r="Y237" i="6" s="1"/>
  <c r="R238" i="6"/>
  <c r="W320" i="6"/>
  <c r="T239" i="6"/>
  <c r="L240" i="6" a="1"/>
  <c r="L240" i="6" s="1"/>
  <c r="AD234" i="6"/>
  <c r="AG255" i="6" s="1"/>
  <c r="AB234" i="6"/>
  <c r="V321" i="6"/>
  <c r="S237" i="6"/>
  <c r="H238" i="6"/>
  <c r="AF233" i="5"/>
  <c r="AG254" i="5" s="1"/>
  <c r="Z236" i="5"/>
  <c r="V321" i="5"/>
  <c r="S237" i="5"/>
  <c r="H238" i="5"/>
  <c r="L240" i="5" a="1"/>
  <c r="L240" i="5" s="1"/>
  <c r="T239" i="5"/>
  <c r="W320" i="5"/>
  <c r="U237" i="5"/>
  <c r="X237" i="5" s="1"/>
  <c r="Y237" i="5" s="1"/>
  <c r="R238" i="5"/>
  <c r="AC234" i="5"/>
  <c r="AE234" i="5" s="1"/>
  <c r="AF234" i="5" s="1"/>
  <c r="AA235" i="5"/>
  <c r="AD234" i="5"/>
  <c r="AB234" i="5"/>
  <c r="AF237" i="4"/>
  <c r="AE238" i="4"/>
  <c r="Z236" i="4"/>
  <c r="R238" i="4"/>
  <c r="U237" i="4"/>
  <c r="X237" i="4" s="1"/>
  <c r="Y237" i="4" s="1"/>
  <c r="AD234" i="4"/>
  <c r="AG255" i="4" s="1"/>
  <c r="AB234" i="4"/>
  <c r="W320" i="4"/>
  <c r="V321" i="4"/>
  <c r="H238" i="4"/>
  <c r="S237" i="4"/>
  <c r="L240" i="4" a="1"/>
  <c r="L240" i="4" s="1"/>
  <c r="T239" i="4"/>
  <c r="AC234" i="4"/>
  <c r="AA235" i="4"/>
  <c r="Z236" i="1"/>
  <c r="W320" i="1"/>
  <c r="U237" i="1"/>
  <c r="X237" i="1" s="1"/>
  <c r="Y237" i="1" s="1"/>
  <c r="R238" i="1"/>
  <c r="AF234" i="1"/>
  <c r="AD234" i="1"/>
  <c r="AB234" i="1"/>
  <c r="L240" i="1" a="1"/>
  <c r="L240" i="1" s="1"/>
  <c r="T239" i="1"/>
  <c r="AC234" i="1"/>
  <c r="AA235" i="1"/>
  <c r="AE235" i="1"/>
  <c r="V321" i="1"/>
  <c r="H238" i="1"/>
  <c r="S237" i="1"/>
  <c r="AG255" i="1" l="1"/>
  <c r="AG255" i="7"/>
  <c r="AE261" i="11"/>
  <c r="AF259" i="11"/>
  <c r="AF260" i="11"/>
  <c r="AE262" i="11"/>
  <c r="Z237" i="11"/>
  <c r="W321" i="11"/>
  <c r="L241" i="11" a="1"/>
  <c r="L241" i="11" s="1"/>
  <c r="T240" i="11"/>
  <c r="U238" i="11"/>
  <c r="X238" i="11" s="1"/>
  <c r="Y238" i="11" s="1"/>
  <c r="R239" i="11"/>
  <c r="AC235" i="11"/>
  <c r="AA236" i="11"/>
  <c r="V322" i="11"/>
  <c r="H239" i="11"/>
  <c r="S238" i="11"/>
  <c r="AD235" i="11"/>
  <c r="AG256" i="11" s="1"/>
  <c r="AB235" i="11"/>
  <c r="AF258" i="10"/>
  <c r="AE260" i="10"/>
  <c r="AE259" i="10"/>
  <c r="AF257" i="10"/>
  <c r="Z237" i="10"/>
  <c r="AD235" i="10"/>
  <c r="AG256" i="10" s="1"/>
  <c r="AB235" i="10"/>
  <c r="V322" i="10"/>
  <c r="S238" i="10"/>
  <c r="H239" i="10"/>
  <c r="W321" i="10"/>
  <c r="U238" i="10"/>
  <c r="X238" i="10" s="1"/>
  <c r="Y238" i="10" s="1"/>
  <c r="R239" i="10"/>
  <c r="AC235" i="10"/>
  <c r="AA236" i="10"/>
  <c r="T239" i="10"/>
  <c r="L240" i="10" a="1"/>
  <c r="L240" i="10" s="1"/>
  <c r="AF257" i="9"/>
  <c r="AE259" i="9"/>
  <c r="AE258" i="9"/>
  <c r="AF256" i="9"/>
  <c r="Z237" i="9"/>
  <c r="R239" i="9"/>
  <c r="U238" i="9"/>
  <c r="X238" i="9" s="1"/>
  <c r="Y238" i="9" s="1"/>
  <c r="AD235" i="9"/>
  <c r="AG256" i="9" s="1"/>
  <c r="AB235" i="9"/>
  <c r="L240" i="9" a="1"/>
  <c r="L240" i="9" s="1"/>
  <c r="T239" i="9"/>
  <c r="V322" i="9"/>
  <c r="H239" i="9"/>
  <c r="S238" i="9"/>
  <c r="AA236" i="9"/>
  <c r="AC235" i="9"/>
  <c r="W321" i="9"/>
  <c r="AF236" i="8"/>
  <c r="AE238" i="8"/>
  <c r="AE237" i="8"/>
  <c r="AF235" i="8"/>
  <c r="Z237" i="8"/>
  <c r="AD235" i="8"/>
  <c r="AG256" i="8" s="1"/>
  <c r="AB235" i="8"/>
  <c r="V322" i="8"/>
  <c r="H239" i="8"/>
  <c r="S238" i="8"/>
  <c r="L241" i="8" a="1"/>
  <c r="L241" i="8" s="1"/>
  <c r="T240" i="8"/>
  <c r="U238" i="8"/>
  <c r="X238" i="8" s="1"/>
  <c r="Y238" i="8" s="1"/>
  <c r="R239" i="8"/>
  <c r="W321" i="8"/>
  <c r="AC235" i="8"/>
  <c r="AA236" i="8"/>
  <c r="AE238" i="7"/>
  <c r="AF236" i="7"/>
  <c r="AE237" i="7"/>
  <c r="AF235" i="7"/>
  <c r="Z237" i="7"/>
  <c r="W321" i="7"/>
  <c r="V322" i="7"/>
  <c r="H239" i="7"/>
  <c r="S238" i="7"/>
  <c r="U238" i="7"/>
  <c r="X238" i="7" s="1"/>
  <c r="Y238" i="7" s="1"/>
  <c r="R239" i="7"/>
  <c r="AD235" i="7"/>
  <c r="AB235" i="7"/>
  <c r="AA236" i="7"/>
  <c r="AC235" i="7"/>
  <c r="L240" i="7" a="1"/>
  <c r="L240" i="7" s="1"/>
  <c r="T239" i="7"/>
  <c r="AF236" i="6"/>
  <c r="AE237" i="6"/>
  <c r="Z237" i="6"/>
  <c r="L241" i="6" a="1"/>
  <c r="L241" i="6" s="1"/>
  <c r="T240" i="6"/>
  <c r="AD235" i="6"/>
  <c r="AG256" i="6" s="1"/>
  <c r="AB235" i="6"/>
  <c r="AC235" i="6"/>
  <c r="AA236" i="6"/>
  <c r="W321" i="6"/>
  <c r="U238" i="6"/>
  <c r="X238" i="6" s="1"/>
  <c r="Y238" i="6" s="1"/>
  <c r="R239" i="6"/>
  <c r="V322" i="6"/>
  <c r="H239" i="6"/>
  <c r="S238" i="6"/>
  <c r="AG255" i="5"/>
  <c r="Z237" i="5"/>
  <c r="AD235" i="5"/>
  <c r="AB235" i="5"/>
  <c r="U238" i="5"/>
  <c r="X238" i="5" s="1"/>
  <c r="Y238" i="5" s="1"/>
  <c r="R239" i="5"/>
  <c r="V322" i="5"/>
  <c r="H239" i="5"/>
  <c r="S238" i="5"/>
  <c r="AC235" i="5"/>
  <c r="AE235" i="5" s="1"/>
  <c r="AA236" i="5"/>
  <c r="L241" i="5" a="1"/>
  <c r="L241" i="5" s="1"/>
  <c r="T240" i="5"/>
  <c r="W321" i="5"/>
  <c r="AF238" i="4"/>
  <c r="AE239" i="4"/>
  <c r="Z237" i="4"/>
  <c r="T240" i="4"/>
  <c r="L241" i="4" a="1"/>
  <c r="L241" i="4" s="1"/>
  <c r="W321" i="4"/>
  <c r="AD235" i="4"/>
  <c r="AG256" i="4" s="1"/>
  <c r="AB235" i="4"/>
  <c r="U238" i="4"/>
  <c r="X238" i="4" s="1"/>
  <c r="Y238" i="4" s="1"/>
  <c r="R239" i="4"/>
  <c r="AC235" i="4"/>
  <c r="AA236" i="4"/>
  <c r="V322" i="4"/>
  <c r="S238" i="4"/>
  <c r="H239" i="4"/>
  <c r="Z237" i="1"/>
  <c r="AF235" i="1"/>
  <c r="AB235" i="1"/>
  <c r="AD235" i="1"/>
  <c r="T240" i="1"/>
  <c r="L241" i="1" a="1"/>
  <c r="L241" i="1" s="1"/>
  <c r="R239" i="1"/>
  <c r="U238" i="1"/>
  <c r="X238" i="1" s="1"/>
  <c r="Y238" i="1" s="1"/>
  <c r="AA236" i="1"/>
  <c r="AC235" i="1"/>
  <c r="W321" i="1"/>
  <c r="AE236" i="1"/>
  <c r="V322" i="1"/>
  <c r="H239" i="1"/>
  <c r="S238" i="1"/>
  <c r="AG256" i="1" l="1"/>
  <c r="AG256" i="7"/>
  <c r="AF262" i="11"/>
  <c r="AE264" i="11"/>
  <c r="AF261" i="11"/>
  <c r="AE263" i="11"/>
  <c r="Z238" i="11"/>
  <c r="U239" i="11"/>
  <c r="X239" i="11" s="1"/>
  <c r="Y239" i="11" s="1"/>
  <c r="R240" i="11"/>
  <c r="W322" i="11"/>
  <c r="V323" i="11"/>
  <c r="H240" i="11"/>
  <c r="S239" i="11"/>
  <c r="L242" i="11" a="1"/>
  <c r="L242" i="11" s="1"/>
  <c r="T241" i="11"/>
  <c r="AC236" i="11"/>
  <c r="AA237" i="11"/>
  <c r="AD236" i="11"/>
  <c r="AG257" i="11" s="1"/>
  <c r="AB236" i="11"/>
  <c r="AE261" i="10"/>
  <c r="AF259" i="10"/>
  <c r="AF260" i="10"/>
  <c r="AE262" i="10"/>
  <c r="Z238" i="10"/>
  <c r="W322" i="10"/>
  <c r="U239" i="10"/>
  <c r="X239" i="10" s="1"/>
  <c r="Y239" i="10" s="1"/>
  <c r="R240" i="10"/>
  <c r="L241" i="10" a="1"/>
  <c r="L241" i="10" s="1"/>
  <c r="T240" i="10"/>
  <c r="AC236" i="10"/>
  <c r="AA237" i="10"/>
  <c r="V323" i="10"/>
  <c r="H240" i="10"/>
  <c r="S239" i="10"/>
  <c r="AD236" i="10"/>
  <c r="AG257" i="10" s="1"/>
  <c r="AB236" i="10"/>
  <c r="AF258" i="9"/>
  <c r="AE260" i="9"/>
  <c r="AE261" i="9"/>
  <c r="AF259" i="9"/>
  <c r="Z238" i="9"/>
  <c r="V323" i="9"/>
  <c r="S239" i="9"/>
  <c r="H240" i="9"/>
  <c r="R240" i="9"/>
  <c r="U239" i="9"/>
  <c r="X239" i="9" s="1"/>
  <c r="Y239" i="9" s="1"/>
  <c r="AB236" i="9"/>
  <c r="AD236" i="9"/>
  <c r="AG257" i="9" s="1"/>
  <c r="W322" i="9"/>
  <c r="AC236" i="9"/>
  <c r="AA237" i="9"/>
  <c r="T240" i="9"/>
  <c r="L241" i="9" a="1"/>
  <c r="L241" i="9" s="1"/>
  <c r="AF237" i="8"/>
  <c r="AE239" i="8"/>
  <c r="AE240" i="8"/>
  <c r="AF238" i="8"/>
  <c r="Z238" i="8"/>
  <c r="U239" i="8"/>
  <c r="X239" i="8" s="1"/>
  <c r="Y239" i="8" s="1"/>
  <c r="R240" i="8"/>
  <c r="AD236" i="8"/>
  <c r="AG257" i="8" s="1"/>
  <c r="AB236" i="8"/>
  <c r="W322" i="8"/>
  <c r="AC236" i="8"/>
  <c r="AA237" i="8"/>
  <c r="L242" i="8" a="1"/>
  <c r="L242" i="8" s="1"/>
  <c r="T241" i="8"/>
  <c r="V323" i="8"/>
  <c r="H240" i="8"/>
  <c r="S239" i="8"/>
  <c r="AF237" i="7"/>
  <c r="AE239" i="7"/>
  <c r="AE240" i="7"/>
  <c r="AF238" i="7"/>
  <c r="Z238" i="7"/>
  <c r="AD236" i="7"/>
  <c r="AG257" i="7" s="1"/>
  <c r="AB236" i="7"/>
  <c r="L241" i="7" a="1"/>
  <c r="L241" i="7" s="1"/>
  <c r="T240" i="7"/>
  <c r="U239" i="7"/>
  <c r="X239" i="7" s="1"/>
  <c r="Y239" i="7" s="1"/>
  <c r="R240" i="7"/>
  <c r="V323" i="7"/>
  <c r="H240" i="7"/>
  <c r="S239" i="7"/>
  <c r="AC236" i="7"/>
  <c r="AA237" i="7"/>
  <c r="W322" i="7"/>
  <c r="AF237" i="6"/>
  <c r="AE238" i="6"/>
  <c r="AE239" i="6" s="1"/>
  <c r="Z238" i="6"/>
  <c r="AD236" i="6"/>
  <c r="AG257" i="6" s="1"/>
  <c r="AB236" i="6"/>
  <c r="L242" i="6" a="1"/>
  <c r="L242" i="6" s="1"/>
  <c r="T241" i="6"/>
  <c r="V323" i="6"/>
  <c r="H240" i="6"/>
  <c r="S239" i="6"/>
  <c r="AC236" i="6"/>
  <c r="AA237" i="6"/>
  <c r="U239" i="6"/>
  <c r="X239" i="6" s="1"/>
  <c r="Y239" i="6" s="1"/>
  <c r="R240" i="6"/>
  <c r="W322" i="6"/>
  <c r="AF235" i="5"/>
  <c r="AG256" i="5" s="1"/>
  <c r="Z238" i="5"/>
  <c r="L242" i="5" a="1"/>
  <c r="L242" i="5" s="1"/>
  <c r="T241" i="5"/>
  <c r="AD236" i="5"/>
  <c r="AB236" i="5"/>
  <c r="W322" i="5"/>
  <c r="AC236" i="5"/>
  <c r="AE236" i="5" s="1"/>
  <c r="AA237" i="5"/>
  <c r="V323" i="5"/>
  <c r="H240" i="5"/>
  <c r="S239" i="5"/>
  <c r="U239" i="5"/>
  <c r="X239" i="5" s="1"/>
  <c r="Y239" i="5" s="1"/>
  <c r="R240" i="5"/>
  <c r="AF239" i="4"/>
  <c r="AE240" i="4"/>
  <c r="Z238" i="4"/>
  <c r="R240" i="4"/>
  <c r="U239" i="4"/>
  <c r="X239" i="4" s="1"/>
  <c r="Y239" i="4" s="1"/>
  <c r="AD236" i="4"/>
  <c r="AG257" i="4" s="1"/>
  <c r="AB236" i="4"/>
  <c r="V323" i="4"/>
  <c r="H240" i="4"/>
  <c r="S239" i="4"/>
  <c r="AA237" i="4"/>
  <c r="AC236" i="4"/>
  <c r="L242" i="4" a="1"/>
  <c r="L242" i="4" s="1"/>
  <c r="T241" i="4"/>
  <c r="W322" i="4"/>
  <c r="Z238" i="1"/>
  <c r="AF236" i="1"/>
  <c r="R240" i="1"/>
  <c r="U239" i="1"/>
  <c r="X239" i="1" s="1"/>
  <c r="Y239" i="1" s="1"/>
  <c r="T241" i="1"/>
  <c r="L242" i="1" a="1"/>
  <c r="L242" i="1" s="1"/>
  <c r="W322" i="1"/>
  <c r="AB236" i="1"/>
  <c r="AD236" i="1"/>
  <c r="AG257" i="1" s="1"/>
  <c r="AA237" i="1"/>
  <c r="AC236" i="1"/>
  <c r="AE237" i="1"/>
  <c r="V323" i="1"/>
  <c r="H240" i="1"/>
  <c r="S239" i="1"/>
  <c r="AF263" i="11" l="1"/>
  <c r="AE265" i="11"/>
  <c r="AF264" i="11"/>
  <c r="AE266" i="11"/>
  <c r="Z239" i="11"/>
  <c r="V324" i="11"/>
  <c r="H241" i="11"/>
  <c r="S240" i="11"/>
  <c r="W323" i="11"/>
  <c r="U240" i="11"/>
  <c r="X240" i="11" s="1"/>
  <c r="Y240" i="11" s="1"/>
  <c r="R241" i="11"/>
  <c r="L243" i="11" a="1"/>
  <c r="L243" i="11" s="1"/>
  <c r="T242" i="11"/>
  <c r="AC237" i="11"/>
  <c r="AA238" i="11"/>
  <c r="AD237" i="11"/>
  <c r="AG258" i="11" s="1"/>
  <c r="AB237" i="11"/>
  <c r="AE264" i="10"/>
  <c r="AF262" i="10"/>
  <c r="AE263" i="10"/>
  <c r="AF261" i="10"/>
  <c r="Z239" i="10"/>
  <c r="V324" i="10"/>
  <c r="H241" i="10"/>
  <c r="S240" i="10"/>
  <c r="AD237" i="10"/>
  <c r="AG258" i="10" s="1"/>
  <c r="AB237" i="10"/>
  <c r="L242" i="10" a="1"/>
  <c r="L242" i="10" s="1"/>
  <c r="T241" i="10"/>
  <c r="U240" i="10"/>
  <c r="X240" i="10" s="1"/>
  <c r="Y240" i="10" s="1"/>
  <c r="R241" i="10"/>
  <c r="W323" i="10"/>
  <c r="AC237" i="10"/>
  <c r="AA238" i="10"/>
  <c r="AE263" i="9"/>
  <c r="AF261" i="9"/>
  <c r="AE262" i="9"/>
  <c r="AF260" i="9"/>
  <c r="Z239" i="9"/>
  <c r="V324" i="9"/>
  <c r="S240" i="9"/>
  <c r="H241" i="9"/>
  <c r="T241" i="9"/>
  <c r="L242" i="9" a="1"/>
  <c r="L242" i="9" s="1"/>
  <c r="W323" i="9"/>
  <c r="U240" i="9"/>
  <c r="X240" i="9" s="1"/>
  <c r="Y240" i="9" s="1"/>
  <c r="R241" i="9"/>
  <c r="AC237" i="9"/>
  <c r="AA238" i="9"/>
  <c r="AD237" i="9"/>
  <c r="AG258" i="9" s="1"/>
  <c r="AB237" i="9"/>
  <c r="AE242" i="8"/>
  <c r="AF240" i="8"/>
  <c r="AF239" i="8"/>
  <c r="AE241" i="8"/>
  <c r="Z239" i="8"/>
  <c r="L243" i="8" a="1"/>
  <c r="L243" i="8" s="1"/>
  <c r="T242" i="8"/>
  <c r="AD237" i="8"/>
  <c r="AG258" i="8" s="1"/>
  <c r="AB237" i="8"/>
  <c r="U240" i="8"/>
  <c r="X240" i="8" s="1"/>
  <c r="Y240" i="8" s="1"/>
  <c r="R241" i="8"/>
  <c r="V324" i="8"/>
  <c r="H241" i="8"/>
  <c r="S240" i="8"/>
  <c r="AC237" i="8"/>
  <c r="AA238" i="8"/>
  <c r="W323" i="8"/>
  <c r="AF240" i="7"/>
  <c r="AE242" i="7"/>
  <c r="AE241" i="7"/>
  <c r="AF239" i="7"/>
  <c r="Z239" i="7"/>
  <c r="AD237" i="7"/>
  <c r="AG258" i="7" s="1"/>
  <c r="AB237" i="7"/>
  <c r="W323" i="7"/>
  <c r="V324" i="7"/>
  <c r="H241" i="7"/>
  <c r="S240" i="7"/>
  <c r="T241" i="7"/>
  <c r="L242" i="7" a="1"/>
  <c r="L242" i="7" s="1"/>
  <c r="AC237" i="7"/>
  <c r="AA238" i="7"/>
  <c r="R241" i="7"/>
  <c r="U240" i="7"/>
  <c r="X240" i="7" s="1"/>
  <c r="Y240" i="7" s="1"/>
  <c r="AE240" i="6"/>
  <c r="AF238" i="6"/>
  <c r="AE241" i="6"/>
  <c r="AF239" i="6"/>
  <c r="Z239" i="6"/>
  <c r="W323" i="6"/>
  <c r="L243" i="6" a="1"/>
  <c r="L243" i="6" s="1"/>
  <c r="T242" i="6"/>
  <c r="AD237" i="6"/>
  <c r="AG258" i="6" s="1"/>
  <c r="AB237" i="6"/>
  <c r="AC237" i="6"/>
  <c r="AA238" i="6"/>
  <c r="V324" i="6"/>
  <c r="H241" i="6"/>
  <c r="S240" i="6"/>
  <c r="U240" i="6"/>
  <c r="X240" i="6" s="1"/>
  <c r="Y240" i="6" s="1"/>
  <c r="R241" i="6"/>
  <c r="AF236" i="5"/>
  <c r="AG257" i="5" s="1"/>
  <c r="Z239" i="5"/>
  <c r="L243" i="5" a="1"/>
  <c r="L243" i="5" s="1"/>
  <c r="T242" i="5"/>
  <c r="W323" i="5"/>
  <c r="AC237" i="5"/>
  <c r="AE237" i="5" s="1"/>
  <c r="AF237" i="5" s="1"/>
  <c r="AA238" i="5"/>
  <c r="V324" i="5"/>
  <c r="H241" i="5"/>
  <c r="S240" i="5"/>
  <c r="AD237" i="5"/>
  <c r="AB237" i="5"/>
  <c r="U240" i="5"/>
  <c r="X240" i="5" s="1"/>
  <c r="Y240" i="5" s="1"/>
  <c r="R241" i="5"/>
  <c r="AF240" i="4"/>
  <c r="AE241" i="4"/>
  <c r="AE242" i="4" s="1"/>
  <c r="Z239" i="4"/>
  <c r="W323" i="4"/>
  <c r="L243" i="4" a="1"/>
  <c r="L243" i="4" s="1"/>
  <c r="T242" i="4"/>
  <c r="AD237" i="4"/>
  <c r="AG258" i="4" s="1"/>
  <c r="AB237" i="4"/>
  <c r="AA238" i="4"/>
  <c r="AC237" i="4"/>
  <c r="V324" i="4"/>
  <c r="S240" i="4"/>
  <c r="H241" i="4"/>
  <c r="R241" i="4"/>
  <c r="U240" i="4"/>
  <c r="X240" i="4" s="1"/>
  <c r="Y240" i="4" s="1"/>
  <c r="Z239" i="1"/>
  <c r="AF237" i="1"/>
  <c r="T242" i="1"/>
  <c r="L243" i="1" a="1"/>
  <c r="L243" i="1" s="1"/>
  <c r="AD237" i="1"/>
  <c r="AB237" i="1"/>
  <c r="R241" i="1"/>
  <c r="U240" i="1"/>
  <c r="X240" i="1" s="1"/>
  <c r="Y240" i="1" s="1"/>
  <c r="AC237" i="1"/>
  <c r="AA238" i="1"/>
  <c r="W323" i="1"/>
  <c r="AE238" i="1"/>
  <c r="V324" i="1"/>
  <c r="S240" i="1"/>
  <c r="H241" i="1"/>
  <c r="AF266" i="11" l="1"/>
  <c r="AE268" i="11"/>
  <c r="AE267" i="11"/>
  <c r="AF265" i="11"/>
  <c r="Z240" i="11"/>
  <c r="L244" i="11" a="1"/>
  <c r="L244" i="11" s="1"/>
  <c r="T243" i="11"/>
  <c r="V325" i="11"/>
  <c r="H242" i="11"/>
  <c r="S241" i="11"/>
  <c r="W324" i="11"/>
  <c r="U241" i="11"/>
  <c r="X241" i="11" s="1"/>
  <c r="Y241" i="11" s="1"/>
  <c r="R242" i="11"/>
  <c r="AC238" i="11"/>
  <c r="AA239" i="11"/>
  <c r="AD238" i="11"/>
  <c r="AG259" i="11" s="1"/>
  <c r="AB238" i="11"/>
  <c r="AE265" i="10"/>
  <c r="AF263" i="10"/>
  <c r="AF264" i="10"/>
  <c r="AE266" i="10"/>
  <c r="Z240" i="10"/>
  <c r="V325" i="10"/>
  <c r="H242" i="10"/>
  <c r="S241" i="10"/>
  <c r="U241" i="10"/>
  <c r="X241" i="10" s="1"/>
  <c r="Y241" i="10" s="1"/>
  <c r="R242" i="10"/>
  <c r="W324" i="10"/>
  <c r="L243" i="10" a="1"/>
  <c r="L243" i="10" s="1"/>
  <c r="T242" i="10"/>
  <c r="AC238" i="10"/>
  <c r="AA239" i="10"/>
  <c r="AD238" i="10"/>
  <c r="AG259" i="10" s="1"/>
  <c r="AB238" i="10"/>
  <c r="AF262" i="9"/>
  <c r="AE264" i="9"/>
  <c r="AE265" i="9"/>
  <c r="AF263" i="9"/>
  <c r="Z240" i="9"/>
  <c r="AD238" i="9"/>
  <c r="AG259" i="9" s="1"/>
  <c r="AB238" i="9"/>
  <c r="W324" i="9"/>
  <c r="V325" i="9"/>
  <c r="H242" i="9"/>
  <c r="S241" i="9"/>
  <c r="U241" i="9"/>
  <c r="X241" i="9" s="1"/>
  <c r="Y241" i="9" s="1"/>
  <c r="R242" i="9"/>
  <c r="T242" i="9"/>
  <c r="L243" i="9" a="1"/>
  <c r="L243" i="9" s="1"/>
  <c r="AC238" i="9"/>
  <c r="AA239" i="9"/>
  <c r="AE243" i="8"/>
  <c r="AF241" i="8"/>
  <c r="AE244" i="8"/>
  <c r="AF242" i="8"/>
  <c r="Z240" i="8"/>
  <c r="W324" i="8"/>
  <c r="V325" i="8"/>
  <c r="H242" i="8"/>
  <c r="S241" i="8"/>
  <c r="L244" i="8" a="1"/>
  <c r="L244" i="8" s="1"/>
  <c r="T243" i="8"/>
  <c r="AA239" i="8"/>
  <c r="AC238" i="8"/>
  <c r="U241" i="8"/>
  <c r="X241" i="8" s="1"/>
  <c r="Y241" i="8" s="1"/>
  <c r="R242" i="8"/>
  <c r="AD238" i="8"/>
  <c r="AG259" i="8" s="1"/>
  <c r="AB238" i="8"/>
  <c r="AE243" i="7"/>
  <c r="AF241" i="7"/>
  <c r="AE244" i="7"/>
  <c r="AF242" i="7"/>
  <c r="Z240" i="7"/>
  <c r="AB238" i="7"/>
  <c r="AD238" i="7"/>
  <c r="AG259" i="7" s="1"/>
  <c r="T242" i="7"/>
  <c r="L243" i="7" a="1"/>
  <c r="L243" i="7" s="1"/>
  <c r="W324" i="7"/>
  <c r="U241" i="7"/>
  <c r="X241" i="7" s="1"/>
  <c r="Y241" i="7" s="1"/>
  <c r="R242" i="7"/>
  <c r="V325" i="7"/>
  <c r="H242" i="7"/>
  <c r="S241" i="7"/>
  <c r="AA239" i="7"/>
  <c r="AC238" i="7"/>
  <c r="AE243" i="6"/>
  <c r="AF241" i="6"/>
  <c r="AF240" i="6"/>
  <c r="AE242" i="6"/>
  <c r="Z240" i="6"/>
  <c r="AD238" i="6"/>
  <c r="AG259" i="6" s="1"/>
  <c r="AB238" i="6"/>
  <c r="W324" i="6"/>
  <c r="V325" i="6"/>
  <c r="H242" i="6"/>
  <c r="S241" i="6"/>
  <c r="U241" i="6"/>
  <c r="X241" i="6" s="1"/>
  <c r="Y241" i="6" s="1"/>
  <c r="R242" i="6"/>
  <c r="AC238" i="6"/>
  <c r="AA239" i="6"/>
  <c r="T243" i="6"/>
  <c r="L244" i="6" a="1"/>
  <c r="L244" i="6" s="1"/>
  <c r="AG258" i="5"/>
  <c r="Z240" i="5"/>
  <c r="V325" i="5"/>
  <c r="H242" i="5"/>
  <c r="S241" i="5"/>
  <c r="AD238" i="5"/>
  <c r="AB238" i="5"/>
  <c r="W324" i="5"/>
  <c r="AC238" i="5"/>
  <c r="AE238" i="5" s="1"/>
  <c r="AA239" i="5"/>
  <c r="L244" i="5" a="1"/>
  <c r="L244" i="5" s="1"/>
  <c r="T243" i="5"/>
  <c r="U241" i="5"/>
  <c r="X241" i="5" s="1"/>
  <c r="Y241" i="5" s="1"/>
  <c r="R242" i="5"/>
  <c r="AF241" i="4"/>
  <c r="AE243" i="4"/>
  <c r="AF242" i="4"/>
  <c r="AE244" i="4"/>
  <c r="Z240" i="4"/>
  <c r="AB238" i="4"/>
  <c r="AD238" i="4"/>
  <c r="AG259" i="4" s="1"/>
  <c r="L244" i="4" a="1"/>
  <c r="L244" i="4" s="1"/>
  <c r="T243" i="4"/>
  <c r="U241" i="4"/>
  <c r="X241" i="4" s="1"/>
  <c r="Y241" i="4" s="1"/>
  <c r="R242" i="4"/>
  <c r="AC238" i="4"/>
  <c r="AA239" i="4"/>
  <c r="V325" i="4"/>
  <c r="H242" i="4"/>
  <c r="S241" i="4"/>
  <c r="W324" i="4"/>
  <c r="Z240" i="1"/>
  <c r="AF238" i="1"/>
  <c r="AD238" i="1"/>
  <c r="AB238" i="1"/>
  <c r="AE239" i="1"/>
  <c r="W324" i="1"/>
  <c r="U241" i="1"/>
  <c r="X241" i="1" s="1"/>
  <c r="Y241" i="1" s="1"/>
  <c r="R242" i="1"/>
  <c r="AG258" i="1"/>
  <c r="V325" i="1"/>
  <c r="S241" i="1"/>
  <c r="H242" i="1"/>
  <c r="AC238" i="1"/>
  <c r="AA239" i="1"/>
  <c r="T243" i="1"/>
  <c r="L244" i="1" a="1"/>
  <c r="L244" i="1" s="1"/>
  <c r="AE269" i="11" l="1"/>
  <c r="AF267" i="11"/>
  <c r="AE270" i="11"/>
  <c r="AF268" i="11"/>
  <c r="Z241" i="11"/>
  <c r="W325" i="11"/>
  <c r="AD239" i="11"/>
  <c r="AG260" i="11" s="1"/>
  <c r="AB239" i="11"/>
  <c r="L245" i="11" a="1"/>
  <c r="L245" i="11" s="1"/>
  <c r="T244" i="11"/>
  <c r="AA240" i="11"/>
  <c r="AC239" i="11"/>
  <c r="U242" i="11"/>
  <c r="X242" i="11" s="1"/>
  <c r="Y242" i="11" s="1"/>
  <c r="R243" i="11"/>
  <c r="V326" i="11"/>
  <c r="H243" i="11"/>
  <c r="S242" i="11"/>
  <c r="AF266" i="10"/>
  <c r="AE268" i="10"/>
  <c r="AF265" i="10"/>
  <c r="AE267" i="10"/>
  <c r="Z241" i="10"/>
  <c r="L244" i="10" a="1"/>
  <c r="L244" i="10" s="1"/>
  <c r="T243" i="10"/>
  <c r="V326" i="10"/>
  <c r="H243" i="10"/>
  <c r="S242" i="10"/>
  <c r="W325" i="10"/>
  <c r="AC239" i="10"/>
  <c r="AA240" i="10"/>
  <c r="U242" i="10"/>
  <c r="X242" i="10" s="1"/>
  <c r="Y242" i="10" s="1"/>
  <c r="R243" i="10"/>
  <c r="AD239" i="10"/>
  <c r="AG260" i="10" s="1"/>
  <c r="AB239" i="10"/>
  <c r="AF265" i="9"/>
  <c r="AE267" i="9"/>
  <c r="AF264" i="9"/>
  <c r="AE266" i="9"/>
  <c r="Z241" i="9"/>
  <c r="W325" i="9"/>
  <c r="AD239" i="9"/>
  <c r="AG260" i="9" s="1"/>
  <c r="AB239" i="9"/>
  <c r="U242" i="9"/>
  <c r="X242" i="9" s="1"/>
  <c r="Y242" i="9" s="1"/>
  <c r="R243" i="9"/>
  <c r="V326" i="9"/>
  <c r="H243" i="9"/>
  <c r="S242" i="9"/>
  <c r="AC239" i="9"/>
  <c r="AA240" i="9"/>
  <c r="L244" i="9" a="1"/>
  <c r="L244" i="9" s="1"/>
  <c r="T243" i="9"/>
  <c r="AF244" i="8"/>
  <c r="AE246" i="8"/>
  <c r="AF243" i="8"/>
  <c r="AE245" i="8"/>
  <c r="Z241" i="8"/>
  <c r="W325" i="8"/>
  <c r="T244" i="8"/>
  <c r="L245" i="8" a="1"/>
  <c r="L245" i="8" s="1"/>
  <c r="AD239" i="8"/>
  <c r="AG260" i="8" s="1"/>
  <c r="AB239" i="8"/>
  <c r="AA240" i="8"/>
  <c r="AC239" i="8"/>
  <c r="V326" i="8"/>
  <c r="H243" i="8"/>
  <c r="S242" i="8"/>
  <c r="R243" i="8"/>
  <c r="U242" i="8"/>
  <c r="X242" i="8" s="1"/>
  <c r="Y242" i="8" s="1"/>
  <c r="AF244" i="7"/>
  <c r="AE246" i="7"/>
  <c r="AF243" i="7"/>
  <c r="AE245" i="7"/>
  <c r="Z241" i="7"/>
  <c r="W325" i="7"/>
  <c r="AD239" i="7"/>
  <c r="AG260" i="7" s="1"/>
  <c r="AB239" i="7"/>
  <c r="V326" i="7"/>
  <c r="H243" i="7"/>
  <c r="S242" i="7"/>
  <c r="U242" i="7"/>
  <c r="X242" i="7" s="1"/>
  <c r="Y242" i="7" s="1"/>
  <c r="R243" i="7"/>
  <c r="AA240" i="7"/>
  <c r="AC239" i="7"/>
  <c r="L244" i="7" a="1"/>
  <c r="L244" i="7" s="1"/>
  <c r="T243" i="7"/>
  <c r="AF242" i="6"/>
  <c r="AE244" i="6"/>
  <c r="AF243" i="6"/>
  <c r="AE245" i="6"/>
  <c r="Z241" i="6"/>
  <c r="AD239" i="6"/>
  <c r="AG260" i="6" s="1"/>
  <c r="AB239" i="6"/>
  <c r="W325" i="6"/>
  <c r="R243" i="6"/>
  <c r="U242" i="6"/>
  <c r="X242" i="6" s="1"/>
  <c r="Y242" i="6" s="1"/>
  <c r="V326" i="6"/>
  <c r="S242" i="6"/>
  <c r="H243" i="6"/>
  <c r="AA240" i="6"/>
  <c r="AC239" i="6"/>
  <c r="L245" i="6" a="1"/>
  <c r="L245" i="6" s="1"/>
  <c r="T244" i="6"/>
  <c r="AE239" i="5"/>
  <c r="AF239" i="5" s="1"/>
  <c r="AF238" i="5"/>
  <c r="AG259" i="5" s="1"/>
  <c r="AE240" i="5"/>
  <c r="Z241" i="5"/>
  <c r="AD239" i="5"/>
  <c r="AG260" i="5" s="1"/>
  <c r="AB239" i="5"/>
  <c r="W325" i="5"/>
  <c r="T244" i="5"/>
  <c r="L245" i="5" a="1"/>
  <c r="L245" i="5" s="1"/>
  <c r="V326" i="5"/>
  <c r="H243" i="5"/>
  <c r="S242" i="5"/>
  <c r="AA240" i="5"/>
  <c r="AC239" i="5"/>
  <c r="R243" i="5"/>
  <c r="U242" i="5"/>
  <c r="X242" i="5" s="1"/>
  <c r="Y242" i="5" s="1"/>
  <c r="AE246" i="4"/>
  <c r="AF244" i="4"/>
  <c r="AF243" i="4"/>
  <c r="AE245" i="4"/>
  <c r="Z241" i="4"/>
  <c r="W325" i="4"/>
  <c r="R243" i="4"/>
  <c r="U242" i="4"/>
  <c r="X242" i="4" s="1"/>
  <c r="Y242" i="4" s="1"/>
  <c r="T244" i="4"/>
  <c r="L245" i="4" a="1"/>
  <c r="L245" i="4" s="1"/>
  <c r="AC239" i="4"/>
  <c r="AA240" i="4"/>
  <c r="V326" i="4"/>
  <c r="H243" i="4"/>
  <c r="S242" i="4"/>
  <c r="AD239" i="4"/>
  <c r="AG260" i="4" s="1"/>
  <c r="AB239" i="4"/>
  <c r="AG259" i="1"/>
  <c r="Z241" i="1"/>
  <c r="W325" i="1"/>
  <c r="AF239" i="1"/>
  <c r="L245" i="1" a="1"/>
  <c r="L245" i="1" s="1"/>
  <c r="T244" i="1"/>
  <c r="U242" i="1"/>
  <c r="X242" i="1" s="1"/>
  <c r="Y242" i="1" s="1"/>
  <c r="R243" i="1"/>
  <c r="AC239" i="1"/>
  <c r="AA240" i="1"/>
  <c r="V326" i="1"/>
  <c r="H243" i="1"/>
  <c r="S242" i="1"/>
  <c r="AE240" i="1"/>
  <c r="AD239" i="1"/>
  <c r="AB239" i="1"/>
  <c r="AE272" i="11" l="1"/>
  <c r="AF270" i="11"/>
  <c r="AE271" i="11"/>
  <c r="AF269" i="11"/>
  <c r="Z242" i="11"/>
  <c r="V327" i="11"/>
  <c r="H244" i="11"/>
  <c r="S243" i="11"/>
  <c r="AB240" i="11"/>
  <c r="AD240" i="11"/>
  <c r="AG261" i="11" s="1"/>
  <c r="R244" i="11"/>
  <c r="U243" i="11"/>
  <c r="X243" i="11" s="1"/>
  <c r="Y243" i="11" s="1"/>
  <c r="T245" i="11"/>
  <c r="L246" i="11" a="1"/>
  <c r="L246" i="11" s="1"/>
  <c r="AA241" i="11"/>
  <c r="AC240" i="11"/>
  <c r="W326" i="11"/>
  <c r="AE269" i="10"/>
  <c r="AF267" i="10"/>
  <c r="AE270" i="10"/>
  <c r="AF268" i="10"/>
  <c r="Z242" i="10"/>
  <c r="V327" i="10"/>
  <c r="H244" i="10"/>
  <c r="S243" i="10"/>
  <c r="W326" i="10"/>
  <c r="AD240" i="10"/>
  <c r="AG261" i="10" s="1"/>
  <c r="AB240" i="10"/>
  <c r="L245" i="10" a="1"/>
  <c r="L245" i="10" s="1"/>
  <c r="T244" i="10"/>
  <c r="AA241" i="10"/>
  <c r="AC240" i="10"/>
  <c r="R244" i="10"/>
  <c r="U243" i="10"/>
  <c r="X243" i="10" s="1"/>
  <c r="Y243" i="10" s="1"/>
  <c r="AF266" i="9"/>
  <c r="AE268" i="9"/>
  <c r="AE269" i="9"/>
  <c r="AF267" i="9"/>
  <c r="Z242" i="9"/>
  <c r="W326" i="9"/>
  <c r="U243" i="9"/>
  <c r="X243" i="9" s="1"/>
  <c r="Y243" i="9" s="1"/>
  <c r="R244" i="9"/>
  <c r="V327" i="9"/>
  <c r="H244" i="9"/>
  <c r="S243" i="9"/>
  <c r="L245" i="9" a="1"/>
  <c r="L245" i="9" s="1"/>
  <c r="T244" i="9"/>
  <c r="AC240" i="9"/>
  <c r="AA241" i="9"/>
  <c r="AD240" i="9"/>
  <c r="AG261" i="9" s="1"/>
  <c r="AB240" i="9"/>
  <c r="AF245" i="8"/>
  <c r="AE247" i="8"/>
  <c r="AF246" i="8"/>
  <c r="AE248" i="8"/>
  <c r="Z242" i="8"/>
  <c r="W326" i="8"/>
  <c r="V327" i="8"/>
  <c r="S243" i="8"/>
  <c r="H244" i="8"/>
  <c r="AB240" i="8"/>
  <c r="AD240" i="8"/>
  <c r="AG261" i="8" s="1"/>
  <c r="T245" i="8"/>
  <c r="L246" i="8" a="1"/>
  <c r="L246" i="8" s="1"/>
  <c r="R244" i="8"/>
  <c r="U243" i="8"/>
  <c r="X243" i="8" s="1"/>
  <c r="Y243" i="8" s="1"/>
  <c r="AC240" i="8"/>
  <c r="AA241" i="8"/>
  <c r="AF245" i="7"/>
  <c r="AE247" i="7"/>
  <c r="AE248" i="7"/>
  <c r="AF246" i="7"/>
  <c r="Z242" i="7"/>
  <c r="R244" i="7"/>
  <c r="U243" i="7"/>
  <c r="X243" i="7" s="1"/>
  <c r="Y243" i="7" s="1"/>
  <c r="W326" i="7"/>
  <c r="AD240" i="7"/>
  <c r="AG261" i="7" s="1"/>
  <c r="AB240" i="7"/>
  <c r="L245" i="7" a="1"/>
  <c r="L245" i="7" s="1"/>
  <c r="T244" i="7"/>
  <c r="AC240" i="7"/>
  <c r="AA241" i="7"/>
  <c r="V327" i="7"/>
  <c r="H244" i="7"/>
  <c r="S243" i="7"/>
  <c r="AF244" i="6"/>
  <c r="AE246" i="6"/>
  <c r="AE247" i="6"/>
  <c r="AF245" i="6"/>
  <c r="Z242" i="6"/>
  <c r="U243" i="6"/>
  <c r="X243" i="6" s="1"/>
  <c r="Y243" i="6" s="1"/>
  <c r="R244" i="6"/>
  <c r="V327" i="6"/>
  <c r="H244" i="6"/>
  <c r="S243" i="6"/>
  <c r="W326" i="6"/>
  <c r="L246" i="6" a="1"/>
  <c r="L246" i="6" s="1"/>
  <c r="T245" i="6"/>
  <c r="AA241" i="6"/>
  <c r="AC240" i="6"/>
  <c r="AB240" i="6"/>
  <c r="AD240" i="6"/>
  <c r="AG261" i="6" s="1"/>
  <c r="AE241" i="5"/>
  <c r="AE242" i="5"/>
  <c r="AF240" i="5"/>
  <c r="Z242" i="5"/>
  <c r="AB240" i="5"/>
  <c r="AD240" i="5"/>
  <c r="AG261" i="5" s="1"/>
  <c r="W326" i="5"/>
  <c r="V327" i="5"/>
  <c r="H244" i="5"/>
  <c r="S243" i="5"/>
  <c r="R244" i="5"/>
  <c r="U243" i="5"/>
  <c r="X243" i="5" s="1"/>
  <c r="Y243" i="5" s="1"/>
  <c r="AA241" i="5"/>
  <c r="AC240" i="5"/>
  <c r="T245" i="5"/>
  <c r="L246" i="5" a="1"/>
  <c r="L246" i="5" s="1"/>
  <c r="AF245" i="4"/>
  <c r="AE247" i="4"/>
  <c r="AF246" i="4"/>
  <c r="AE248" i="4"/>
  <c r="Z242" i="4"/>
  <c r="W326" i="4"/>
  <c r="L246" i="4" a="1"/>
  <c r="L246" i="4" s="1"/>
  <c r="T245" i="4"/>
  <c r="AA241" i="4"/>
  <c r="AC240" i="4"/>
  <c r="V327" i="4"/>
  <c r="H244" i="4"/>
  <c r="S243" i="4"/>
  <c r="AD240" i="4"/>
  <c r="AG261" i="4" s="1"/>
  <c r="AB240" i="4"/>
  <c r="R244" i="4"/>
  <c r="U243" i="4"/>
  <c r="X243" i="4" s="1"/>
  <c r="Y243" i="4" s="1"/>
  <c r="Z242" i="1"/>
  <c r="AF240" i="1"/>
  <c r="AD240" i="1"/>
  <c r="AB240" i="1"/>
  <c r="V327" i="1"/>
  <c r="H244" i="1"/>
  <c r="S243" i="1"/>
  <c r="U243" i="1"/>
  <c r="X243" i="1" s="1"/>
  <c r="Y243" i="1" s="1"/>
  <c r="R244" i="1"/>
  <c r="AE241" i="1"/>
  <c r="W326" i="1"/>
  <c r="AC240" i="1"/>
  <c r="AA241" i="1"/>
  <c r="L246" i="1" a="1"/>
  <c r="L246" i="1" s="1"/>
  <c r="T245" i="1"/>
  <c r="AG260" i="1"/>
  <c r="AE273" i="11" l="1"/>
  <c r="AF271" i="11"/>
  <c r="AF272" i="11"/>
  <c r="AE274" i="11"/>
  <c r="Z243" i="11"/>
  <c r="AB241" i="11"/>
  <c r="AD241" i="11"/>
  <c r="AG262" i="11" s="1"/>
  <c r="T246" i="11"/>
  <c r="L247" i="11" a="1"/>
  <c r="L247" i="11" s="1"/>
  <c r="V328" i="11"/>
  <c r="S244" i="11"/>
  <c r="H245" i="11"/>
  <c r="R245" i="11"/>
  <c r="U244" i="11"/>
  <c r="X244" i="11" s="1"/>
  <c r="Y244" i="11" s="1"/>
  <c r="W327" i="11"/>
  <c r="AC241" i="11"/>
  <c r="AA242" i="11"/>
  <c r="AF270" i="10"/>
  <c r="AE272" i="10"/>
  <c r="AF269" i="10"/>
  <c r="AE271" i="10"/>
  <c r="Z243" i="10"/>
  <c r="T245" i="10"/>
  <c r="L246" i="10" a="1"/>
  <c r="L246" i="10" s="1"/>
  <c r="AB241" i="10"/>
  <c r="AD241" i="10"/>
  <c r="AG262" i="10" s="1"/>
  <c r="W327" i="10"/>
  <c r="R245" i="10"/>
  <c r="U244" i="10"/>
  <c r="X244" i="10" s="1"/>
  <c r="Y244" i="10" s="1"/>
  <c r="AA242" i="10"/>
  <c r="AC241" i="10"/>
  <c r="V328" i="10"/>
  <c r="H245" i="10"/>
  <c r="S244" i="10"/>
  <c r="AF269" i="9"/>
  <c r="AE271" i="9"/>
  <c r="AF268" i="9"/>
  <c r="AE270" i="9"/>
  <c r="Z243" i="9"/>
  <c r="W327" i="9"/>
  <c r="L246" i="9" a="1"/>
  <c r="L246" i="9" s="1"/>
  <c r="T245" i="9"/>
  <c r="U244" i="9"/>
  <c r="X244" i="9" s="1"/>
  <c r="Y244" i="9" s="1"/>
  <c r="R245" i="9"/>
  <c r="AC241" i="9"/>
  <c r="AA242" i="9"/>
  <c r="V328" i="9"/>
  <c r="H245" i="9"/>
  <c r="S244" i="9"/>
  <c r="AD241" i="9"/>
  <c r="AG262" i="9" s="1"/>
  <c r="AB241" i="9"/>
  <c r="AF248" i="8"/>
  <c r="AE250" i="8"/>
  <c r="AE249" i="8"/>
  <c r="AF247" i="8"/>
  <c r="Z243" i="8"/>
  <c r="U244" i="8"/>
  <c r="X244" i="8" s="1"/>
  <c r="Y244" i="8" s="1"/>
  <c r="R245" i="8"/>
  <c r="T246" i="8"/>
  <c r="L247" i="8" a="1"/>
  <c r="L247" i="8" s="1"/>
  <c r="W327" i="8"/>
  <c r="AD241" i="8"/>
  <c r="AG262" i="8" s="1"/>
  <c r="AB241" i="8"/>
  <c r="AC241" i="8"/>
  <c r="AA242" i="8"/>
  <c r="V328" i="8"/>
  <c r="S244" i="8"/>
  <c r="H245" i="8"/>
  <c r="AE250" i="7"/>
  <c r="AF248" i="7"/>
  <c r="AE249" i="7"/>
  <c r="AF247" i="7"/>
  <c r="Z243" i="7"/>
  <c r="AB241" i="7"/>
  <c r="AD241" i="7"/>
  <c r="AG262" i="7" s="1"/>
  <c r="L246" i="7" a="1"/>
  <c r="L246" i="7" s="1"/>
  <c r="T245" i="7"/>
  <c r="U244" i="7"/>
  <c r="X244" i="7" s="1"/>
  <c r="Y244" i="7" s="1"/>
  <c r="R245" i="7"/>
  <c r="V328" i="7"/>
  <c r="S244" i="7"/>
  <c r="H245" i="7"/>
  <c r="AC241" i="7"/>
  <c r="AA242" i="7"/>
  <c r="W327" i="7"/>
  <c r="AE249" i="6"/>
  <c r="AF247" i="6"/>
  <c r="AE248" i="6"/>
  <c r="AF246" i="6"/>
  <c r="Z243" i="6"/>
  <c r="V328" i="6"/>
  <c r="H245" i="6"/>
  <c r="S244" i="6"/>
  <c r="AB241" i="6"/>
  <c r="AD241" i="6"/>
  <c r="AG262" i="6" s="1"/>
  <c r="U244" i="6"/>
  <c r="X244" i="6" s="1"/>
  <c r="Y244" i="6" s="1"/>
  <c r="R245" i="6"/>
  <c r="AC241" i="6"/>
  <c r="AA242" i="6"/>
  <c r="T246" i="6"/>
  <c r="L247" i="6" a="1"/>
  <c r="L247" i="6" s="1"/>
  <c r="W327" i="6"/>
  <c r="AF242" i="5"/>
  <c r="AE243" i="5"/>
  <c r="AF241" i="5"/>
  <c r="Z243" i="5"/>
  <c r="V328" i="5"/>
  <c r="S244" i="5"/>
  <c r="H245" i="5"/>
  <c r="L247" i="5" a="1"/>
  <c r="L247" i="5" s="1"/>
  <c r="T246" i="5"/>
  <c r="W327" i="5"/>
  <c r="AC241" i="5"/>
  <c r="AA242" i="5"/>
  <c r="AD241" i="5"/>
  <c r="AB241" i="5"/>
  <c r="R245" i="5"/>
  <c r="U244" i="5"/>
  <c r="X244" i="5" s="1"/>
  <c r="Y244" i="5" s="1"/>
  <c r="AE249" i="4"/>
  <c r="AF247" i="4"/>
  <c r="AF248" i="4"/>
  <c r="AE250" i="4"/>
  <c r="Z243" i="4"/>
  <c r="W327" i="4"/>
  <c r="R245" i="4"/>
  <c r="U244" i="4"/>
  <c r="X244" i="4" s="1"/>
  <c r="Y244" i="4" s="1"/>
  <c r="V328" i="4"/>
  <c r="H245" i="4"/>
  <c r="S244" i="4"/>
  <c r="AD241" i="4"/>
  <c r="AG262" i="4" s="1"/>
  <c r="AB241" i="4"/>
  <c r="AA242" i="4"/>
  <c r="AC241" i="4"/>
  <c r="T246" i="4"/>
  <c r="L247" i="4" a="1"/>
  <c r="L247" i="4" s="1"/>
  <c r="AG261" i="1"/>
  <c r="Z243" i="1"/>
  <c r="AD241" i="1"/>
  <c r="AB241" i="1"/>
  <c r="AF241" i="1"/>
  <c r="U244" i="1"/>
  <c r="X244" i="1" s="1"/>
  <c r="Y244" i="1" s="1"/>
  <c r="R245" i="1"/>
  <c r="W327" i="1"/>
  <c r="AE242" i="1"/>
  <c r="AC241" i="1"/>
  <c r="AA242" i="1"/>
  <c r="V328" i="1"/>
  <c r="H245" i="1"/>
  <c r="S244" i="1"/>
  <c r="L247" i="1" a="1"/>
  <c r="L247" i="1" s="1"/>
  <c r="T246" i="1"/>
  <c r="AE276" i="11" l="1"/>
  <c r="AF274" i="11"/>
  <c r="AF273" i="11"/>
  <c r="AE275" i="11"/>
  <c r="Z244" i="11"/>
  <c r="V329" i="11"/>
  <c r="S245" i="11"/>
  <c r="H246" i="11"/>
  <c r="W328" i="11"/>
  <c r="U245" i="11"/>
  <c r="X245" i="11" s="1"/>
  <c r="Y245" i="11" s="1"/>
  <c r="R246" i="11"/>
  <c r="AD242" i="11"/>
  <c r="AG263" i="11" s="1"/>
  <c r="AB242" i="11"/>
  <c r="AC242" i="11"/>
  <c r="AA243" i="11"/>
  <c r="L248" i="11" a="1"/>
  <c r="L248" i="11" s="1"/>
  <c r="T247" i="11"/>
  <c r="AF271" i="10"/>
  <c r="AE273" i="10"/>
  <c r="AE274" i="10"/>
  <c r="AF272" i="10"/>
  <c r="Z244" i="10"/>
  <c r="T246" i="10"/>
  <c r="L247" i="10" a="1"/>
  <c r="L247" i="10" s="1"/>
  <c r="AD242" i="10"/>
  <c r="AG263" i="10" s="1"/>
  <c r="AB242" i="10"/>
  <c r="R246" i="10"/>
  <c r="U245" i="10"/>
  <c r="X245" i="10" s="1"/>
  <c r="Y245" i="10" s="1"/>
  <c r="V329" i="10"/>
  <c r="S245" i="10"/>
  <c r="H246" i="10"/>
  <c r="AC242" i="10"/>
  <c r="AA243" i="10"/>
  <c r="W328" i="10"/>
  <c r="AE272" i="9"/>
  <c r="AF270" i="9"/>
  <c r="AE273" i="9"/>
  <c r="AF271" i="9"/>
  <c r="Z244" i="9"/>
  <c r="U245" i="9"/>
  <c r="X245" i="9" s="1"/>
  <c r="Y245" i="9" s="1"/>
  <c r="R246" i="9"/>
  <c r="AD242" i="9"/>
  <c r="AG263" i="9" s="1"/>
  <c r="AB242" i="9"/>
  <c r="W328" i="9"/>
  <c r="V329" i="9"/>
  <c r="H246" i="9"/>
  <c r="S245" i="9"/>
  <c r="L247" i="9" a="1"/>
  <c r="L247" i="9" s="1"/>
  <c r="T246" i="9"/>
  <c r="AA243" i="9"/>
  <c r="AC242" i="9"/>
  <c r="AE251" i="8"/>
  <c r="AF249" i="8"/>
  <c r="AF250" i="8"/>
  <c r="AE252" i="8"/>
  <c r="Z244" i="8"/>
  <c r="L248" i="8" a="1"/>
  <c r="L248" i="8" s="1"/>
  <c r="T247" i="8"/>
  <c r="U245" i="8"/>
  <c r="X245" i="8" s="1"/>
  <c r="Y245" i="8" s="1"/>
  <c r="R246" i="8"/>
  <c r="AD242" i="8"/>
  <c r="AG263" i="8" s="1"/>
  <c r="AB242" i="8"/>
  <c r="V329" i="8"/>
  <c r="H246" i="8"/>
  <c r="S245" i="8"/>
  <c r="AC242" i="8"/>
  <c r="AA243" i="8"/>
  <c r="W328" i="8"/>
  <c r="AE251" i="7"/>
  <c r="AF249" i="7"/>
  <c r="AE252" i="7"/>
  <c r="AF250" i="7"/>
  <c r="Z244" i="7"/>
  <c r="W328" i="7"/>
  <c r="V329" i="7"/>
  <c r="H246" i="7"/>
  <c r="S245" i="7"/>
  <c r="U245" i="7"/>
  <c r="X245" i="7" s="1"/>
  <c r="Y245" i="7" s="1"/>
  <c r="R246" i="7"/>
  <c r="AA243" i="7"/>
  <c r="AC242" i="7"/>
  <c r="T246" i="7"/>
  <c r="L247" i="7" a="1"/>
  <c r="L247" i="7" s="1"/>
  <c r="AD242" i="7"/>
  <c r="AG263" i="7" s="1"/>
  <c r="AB242" i="7"/>
  <c r="AF248" i="6"/>
  <c r="AE250" i="6"/>
  <c r="AF249" i="6"/>
  <c r="AE251" i="6"/>
  <c r="Z244" i="6"/>
  <c r="AD242" i="6"/>
  <c r="AG263" i="6" s="1"/>
  <c r="AB242" i="6"/>
  <c r="V329" i="6"/>
  <c r="H246" i="6"/>
  <c r="S245" i="6"/>
  <c r="R246" i="6"/>
  <c r="U245" i="6"/>
  <c r="X245" i="6" s="1"/>
  <c r="Y245" i="6" s="1"/>
  <c r="W328" i="6"/>
  <c r="AC242" i="6"/>
  <c r="AA243" i="6"/>
  <c r="L248" i="6" a="1"/>
  <c r="L248" i="6" s="1"/>
  <c r="T247" i="6"/>
  <c r="AF243" i="5"/>
  <c r="AG262" i="5"/>
  <c r="AE244" i="5"/>
  <c r="AE245" i="5" s="1"/>
  <c r="Z244" i="5"/>
  <c r="AD242" i="5"/>
  <c r="AG263" i="5" s="1"/>
  <c r="AB242" i="5"/>
  <c r="W328" i="5"/>
  <c r="U245" i="5"/>
  <c r="X245" i="5" s="1"/>
  <c r="Y245" i="5" s="1"/>
  <c r="R246" i="5"/>
  <c r="V329" i="5"/>
  <c r="H246" i="5"/>
  <c r="S245" i="5"/>
  <c r="AC242" i="5"/>
  <c r="AA243" i="5"/>
  <c r="L248" i="5" a="1"/>
  <c r="L248" i="5" s="1"/>
  <c r="T247" i="5"/>
  <c r="AE252" i="4"/>
  <c r="AF250" i="4"/>
  <c r="AE251" i="4"/>
  <c r="AF249" i="4"/>
  <c r="Z244" i="4"/>
  <c r="AB242" i="4"/>
  <c r="AD242" i="4"/>
  <c r="AG263" i="4" s="1"/>
  <c r="T247" i="4"/>
  <c r="L248" i="4" a="1"/>
  <c r="L248" i="4" s="1"/>
  <c r="AC242" i="4"/>
  <c r="AA243" i="4"/>
  <c r="V329" i="4"/>
  <c r="S245" i="4"/>
  <c r="H246" i="4"/>
  <c r="W328" i="4"/>
  <c r="U245" i="4"/>
  <c r="X245" i="4" s="1"/>
  <c r="Y245" i="4" s="1"/>
  <c r="R246" i="4"/>
  <c r="Z244" i="1"/>
  <c r="W328" i="1"/>
  <c r="V329" i="1"/>
  <c r="H246" i="1"/>
  <c r="S245" i="1"/>
  <c r="AG262" i="1"/>
  <c r="AD242" i="1"/>
  <c r="AB242" i="1"/>
  <c r="AF242" i="1"/>
  <c r="U245" i="1"/>
  <c r="X245" i="1" s="1"/>
  <c r="Y245" i="1" s="1"/>
  <c r="R246" i="1"/>
  <c r="AE243" i="1"/>
  <c r="AC242" i="1"/>
  <c r="AA243" i="1"/>
  <c r="L248" i="1" a="1"/>
  <c r="L248" i="1" s="1"/>
  <c r="T247" i="1"/>
  <c r="AF275" i="11" l="1"/>
  <c r="AE277" i="11"/>
  <c r="AF276" i="11"/>
  <c r="AE278" i="11"/>
  <c r="Z245" i="11"/>
  <c r="U246" i="11"/>
  <c r="X246" i="11" s="1"/>
  <c r="Y246" i="11" s="1"/>
  <c r="R247" i="11"/>
  <c r="V330" i="11"/>
  <c r="H247" i="11"/>
  <c r="S246" i="11"/>
  <c r="W329" i="11"/>
  <c r="L249" i="11" a="1"/>
  <c r="L249" i="11" s="1"/>
  <c r="T248" i="11"/>
  <c r="AC243" i="11"/>
  <c r="AA244" i="11"/>
  <c r="AD243" i="11"/>
  <c r="AG264" i="11" s="1"/>
  <c r="AB243" i="11"/>
  <c r="AF274" i="10"/>
  <c r="AE276" i="10"/>
  <c r="AE275" i="10"/>
  <c r="AF273" i="10"/>
  <c r="Z245" i="10"/>
  <c r="AD243" i="10"/>
  <c r="AG264" i="10" s="1"/>
  <c r="AB243" i="10"/>
  <c r="L248" i="10" a="1"/>
  <c r="L248" i="10" s="1"/>
  <c r="T247" i="10"/>
  <c r="V330" i="10"/>
  <c r="H247" i="10"/>
  <c r="S246" i="10"/>
  <c r="W329" i="10"/>
  <c r="R247" i="10"/>
  <c r="U246" i="10"/>
  <c r="X246" i="10" s="1"/>
  <c r="Y246" i="10" s="1"/>
  <c r="AC243" i="10"/>
  <c r="AA244" i="10"/>
  <c r="AF273" i="9"/>
  <c r="AE275" i="9"/>
  <c r="AE274" i="9"/>
  <c r="AF272" i="9"/>
  <c r="Z245" i="9"/>
  <c r="V330" i="9"/>
  <c r="H247" i="9"/>
  <c r="S246" i="9"/>
  <c r="W329" i="9"/>
  <c r="R247" i="9"/>
  <c r="U246" i="9"/>
  <c r="X246" i="9" s="1"/>
  <c r="Y246" i="9" s="1"/>
  <c r="L248" i="9" a="1"/>
  <c r="L248" i="9" s="1"/>
  <c r="T247" i="9"/>
  <c r="AD243" i="9"/>
  <c r="AG264" i="9" s="1"/>
  <c r="AB243" i="9"/>
  <c r="AA244" i="9"/>
  <c r="AC243" i="9"/>
  <c r="AF252" i="8"/>
  <c r="AE254" i="8"/>
  <c r="AF251" i="8"/>
  <c r="AE253" i="8"/>
  <c r="Z245" i="8"/>
  <c r="W329" i="8"/>
  <c r="L249" i="8" a="1"/>
  <c r="L249" i="8" s="1"/>
  <c r="T248" i="8"/>
  <c r="V330" i="8"/>
  <c r="H247" i="8"/>
  <c r="S246" i="8"/>
  <c r="U246" i="8"/>
  <c r="X246" i="8" s="1"/>
  <c r="Y246" i="8" s="1"/>
  <c r="R247" i="8"/>
  <c r="AC243" i="8"/>
  <c r="AA244" i="8"/>
  <c r="AD243" i="8"/>
  <c r="AG264" i="8" s="1"/>
  <c r="AB243" i="8"/>
  <c r="AF252" i="7"/>
  <c r="AE254" i="7"/>
  <c r="AE253" i="7"/>
  <c r="AF251" i="7"/>
  <c r="Z245" i="7"/>
  <c r="W329" i="7"/>
  <c r="R247" i="7"/>
  <c r="U246" i="7"/>
  <c r="X246" i="7" s="1"/>
  <c r="Y246" i="7" s="1"/>
  <c r="AD243" i="7"/>
  <c r="AG264" i="7" s="1"/>
  <c r="AB243" i="7"/>
  <c r="V330" i="7"/>
  <c r="H247" i="7"/>
  <c r="S246" i="7"/>
  <c r="AC243" i="7"/>
  <c r="AA244" i="7"/>
  <c r="L248" i="7" a="1"/>
  <c r="L248" i="7" s="1"/>
  <c r="T247" i="7"/>
  <c r="AE253" i="6"/>
  <c r="AF251" i="6"/>
  <c r="AE252" i="6"/>
  <c r="AF250" i="6"/>
  <c r="Z245" i="6"/>
  <c r="V330" i="6"/>
  <c r="H247" i="6"/>
  <c r="S246" i="6"/>
  <c r="W329" i="6"/>
  <c r="U246" i="6"/>
  <c r="X246" i="6" s="1"/>
  <c r="Y246" i="6" s="1"/>
  <c r="R247" i="6"/>
  <c r="L249" i="6" a="1"/>
  <c r="L249" i="6" s="1"/>
  <c r="T248" i="6"/>
  <c r="AA244" i="6"/>
  <c r="AC243" i="6"/>
  <c r="AD243" i="6"/>
  <c r="AG264" i="6" s="1"/>
  <c r="AB243" i="6"/>
  <c r="AF245" i="5"/>
  <c r="AE246" i="5"/>
  <c r="AF244" i="5"/>
  <c r="Z245" i="5"/>
  <c r="L249" i="5" a="1"/>
  <c r="L249" i="5" s="1"/>
  <c r="T248" i="5"/>
  <c r="AD243" i="5"/>
  <c r="AG264" i="5" s="1"/>
  <c r="AB243" i="5"/>
  <c r="W329" i="5"/>
  <c r="V330" i="5"/>
  <c r="H247" i="5"/>
  <c r="S246" i="5"/>
  <c r="U246" i="5"/>
  <c r="X246" i="5" s="1"/>
  <c r="Y246" i="5" s="1"/>
  <c r="R247" i="5"/>
  <c r="AC243" i="5"/>
  <c r="AA244" i="5"/>
  <c r="AE253" i="4"/>
  <c r="AF251" i="4"/>
  <c r="AE254" i="4"/>
  <c r="AF252" i="4"/>
  <c r="Z245" i="4"/>
  <c r="V330" i="4"/>
  <c r="H247" i="4"/>
  <c r="S246" i="4"/>
  <c r="U246" i="4"/>
  <c r="X246" i="4" s="1"/>
  <c r="Y246" i="4" s="1"/>
  <c r="R247" i="4"/>
  <c r="L249" i="4" a="1"/>
  <c r="L249" i="4" s="1"/>
  <c r="T248" i="4"/>
  <c r="AC243" i="4"/>
  <c r="AA244" i="4"/>
  <c r="W329" i="4"/>
  <c r="AD243" i="4"/>
  <c r="AG264" i="4" s="1"/>
  <c r="AB243" i="4"/>
  <c r="Z245" i="1"/>
  <c r="AF243" i="1"/>
  <c r="R247" i="1"/>
  <c r="U246" i="1"/>
  <c r="X246" i="1" s="1"/>
  <c r="Y246" i="1" s="1"/>
  <c r="AG263" i="1"/>
  <c r="AE244" i="1"/>
  <c r="AE245" i="1" s="1"/>
  <c r="V330" i="1"/>
  <c r="H247" i="1"/>
  <c r="S246" i="1"/>
  <c r="W329" i="1"/>
  <c r="AA244" i="1"/>
  <c r="AC243" i="1"/>
  <c r="L249" i="1" a="1"/>
  <c r="L249" i="1" s="1"/>
  <c r="T248" i="1"/>
  <c r="AB243" i="1"/>
  <c r="AD243" i="1"/>
  <c r="AE280" i="11" l="1"/>
  <c r="AF278" i="11"/>
  <c r="AF277" i="11"/>
  <c r="AE279" i="11"/>
  <c r="Z246" i="11"/>
  <c r="L250" i="11" a="1"/>
  <c r="L250" i="11" s="1"/>
  <c r="T249" i="11"/>
  <c r="U247" i="11"/>
  <c r="X247" i="11" s="1"/>
  <c r="Y247" i="11" s="1"/>
  <c r="R248" i="11"/>
  <c r="AC244" i="11"/>
  <c r="AA245" i="11"/>
  <c r="V331" i="11"/>
  <c r="H248" i="11"/>
  <c r="S247" i="11"/>
  <c r="W330" i="11"/>
  <c r="AD244" i="11"/>
  <c r="AG265" i="11" s="1"/>
  <c r="AB244" i="11"/>
  <c r="AE277" i="10"/>
  <c r="AF275" i="10"/>
  <c r="AF276" i="10"/>
  <c r="AE278" i="10"/>
  <c r="Z246" i="10"/>
  <c r="U247" i="10"/>
  <c r="X247" i="10" s="1"/>
  <c r="Y247" i="10" s="1"/>
  <c r="R248" i="10"/>
  <c r="T248" i="10"/>
  <c r="L249" i="10" a="1"/>
  <c r="L249" i="10" s="1"/>
  <c r="V331" i="10"/>
  <c r="H248" i="10"/>
  <c r="S247" i="10"/>
  <c r="AD244" i="10"/>
  <c r="AG265" i="10" s="1"/>
  <c r="AB244" i="10"/>
  <c r="W330" i="10"/>
  <c r="AC244" i="10"/>
  <c r="AA245" i="10"/>
  <c r="AE276" i="9"/>
  <c r="AF274" i="9"/>
  <c r="AF275" i="9"/>
  <c r="AE277" i="9"/>
  <c r="Z246" i="9"/>
  <c r="V331" i="9"/>
  <c r="S247" i="9"/>
  <c r="H248" i="9"/>
  <c r="W330" i="9"/>
  <c r="T248" i="9"/>
  <c r="L249" i="9" a="1"/>
  <c r="L249" i="9" s="1"/>
  <c r="AB244" i="9"/>
  <c r="AD244" i="9"/>
  <c r="AG265" i="9" s="1"/>
  <c r="AC244" i="9"/>
  <c r="AA245" i="9"/>
  <c r="R248" i="9"/>
  <c r="U247" i="9"/>
  <c r="X247" i="9" s="1"/>
  <c r="Y247" i="9" s="1"/>
  <c r="AF253" i="8"/>
  <c r="AE255" i="8"/>
  <c r="AF254" i="8"/>
  <c r="AE256" i="8"/>
  <c r="Z246" i="8"/>
  <c r="U247" i="8"/>
  <c r="X247" i="8" s="1"/>
  <c r="Y247" i="8" s="1"/>
  <c r="R248" i="8"/>
  <c r="V331" i="8"/>
  <c r="H248" i="8"/>
  <c r="S247" i="8"/>
  <c r="L250" i="8" a="1"/>
  <c r="L250" i="8" s="1"/>
  <c r="T249" i="8"/>
  <c r="W330" i="8"/>
  <c r="AC244" i="8"/>
  <c r="AA245" i="8"/>
  <c r="AD244" i="8"/>
  <c r="AG265" i="8" s="1"/>
  <c r="AB244" i="8"/>
  <c r="AE255" i="7"/>
  <c r="AF253" i="7"/>
  <c r="AE256" i="7"/>
  <c r="AF254" i="7"/>
  <c r="Z246" i="7"/>
  <c r="W330" i="7"/>
  <c r="V331" i="7"/>
  <c r="H248" i="7"/>
  <c r="S247" i="7"/>
  <c r="L249" i="7" a="1"/>
  <c r="L249" i="7" s="1"/>
  <c r="T248" i="7"/>
  <c r="AA245" i="7"/>
  <c r="AC244" i="7"/>
  <c r="U247" i="7"/>
  <c r="X247" i="7" s="1"/>
  <c r="Y247" i="7" s="1"/>
  <c r="R248" i="7"/>
  <c r="AD244" i="7"/>
  <c r="AG265" i="7" s="1"/>
  <c r="AB244" i="7"/>
  <c r="AF252" i="6"/>
  <c r="AE254" i="6"/>
  <c r="AF253" i="6"/>
  <c r="AE255" i="6"/>
  <c r="Z246" i="6"/>
  <c r="AB244" i="6"/>
  <c r="AD244" i="6"/>
  <c r="AG265" i="6" s="1"/>
  <c r="L250" i="6" a="1"/>
  <c r="L250" i="6" s="1"/>
  <c r="T249" i="6"/>
  <c r="V331" i="6"/>
  <c r="H248" i="6"/>
  <c r="S247" i="6"/>
  <c r="W330" i="6"/>
  <c r="AA245" i="6"/>
  <c r="AC244" i="6"/>
  <c r="R248" i="6"/>
  <c r="U247" i="6"/>
  <c r="X247" i="6" s="1"/>
  <c r="Y247" i="6" s="1"/>
  <c r="AF246" i="5"/>
  <c r="AE247" i="5"/>
  <c r="Z246" i="5"/>
  <c r="V331" i="5"/>
  <c r="H248" i="5"/>
  <c r="S247" i="5"/>
  <c r="R248" i="5"/>
  <c r="U247" i="5"/>
  <c r="X247" i="5" s="1"/>
  <c r="Y247" i="5" s="1"/>
  <c r="T249" i="5"/>
  <c r="L250" i="5" a="1"/>
  <c r="L250" i="5" s="1"/>
  <c r="AC244" i="5"/>
  <c r="AA245" i="5"/>
  <c r="W330" i="5"/>
  <c r="AD244" i="5"/>
  <c r="AG265" i="5" s="1"/>
  <c r="AB244" i="5"/>
  <c r="AF254" i="4"/>
  <c r="AE256" i="4"/>
  <c r="AF253" i="4"/>
  <c r="AE255" i="4"/>
  <c r="Z246" i="4"/>
  <c r="L250" i="4" a="1"/>
  <c r="L250" i="4" s="1"/>
  <c r="T249" i="4"/>
  <c r="AA245" i="4"/>
  <c r="AC244" i="4"/>
  <c r="AD244" i="4"/>
  <c r="AG265" i="4" s="1"/>
  <c r="AB244" i="4"/>
  <c r="R248" i="4"/>
  <c r="U247" i="4"/>
  <c r="X247" i="4" s="1"/>
  <c r="Y247" i="4" s="1"/>
  <c r="V331" i="4"/>
  <c r="H248" i="4"/>
  <c r="S247" i="4"/>
  <c r="W330" i="4"/>
  <c r="AF245" i="1"/>
  <c r="Z246" i="1"/>
  <c r="T249" i="1"/>
  <c r="L250" i="1" a="1"/>
  <c r="L250" i="1" s="1"/>
  <c r="W330" i="1"/>
  <c r="AB244" i="1"/>
  <c r="AD244" i="1"/>
  <c r="V331" i="1"/>
  <c r="H248" i="1"/>
  <c r="S247" i="1"/>
  <c r="AE246" i="1"/>
  <c r="AF244" i="1"/>
  <c r="R248" i="1"/>
  <c r="U247" i="1"/>
  <c r="X247" i="1" s="1"/>
  <c r="Y247" i="1" s="1"/>
  <c r="AG264" i="1"/>
  <c r="AA245" i="1"/>
  <c r="AC244" i="1"/>
  <c r="AF279" i="11" l="1"/>
  <c r="AE281" i="11"/>
  <c r="AF280" i="11"/>
  <c r="AE282" i="11"/>
  <c r="Z247" i="11"/>
  <c r="U248" i="11"/>
  <c r="X248" i="11" s="1"/>
  <c r="Y248" i="11" s="1"/>
  <c r="R249" i="11"/>
  <c r="W331" i="11"/>
  <c r="V332" i="11"/>
  <c r="H249" i="11"/>
  <c r="S248" i="11"/>
  <c r="AD245" i="11"/>
  <c r="AG266" i="11" s="1"/>
  <c r="AB245" i="11"/>
  <c r="T250" i="11"/>
  <c r="L251" i="11" a="1"/>
  <c r="L251" i="11" s="1"/>
  <c r="AC245" i="11"/>
  <c r="AA246" i="11"/>
  <c r="AF278" i="10"/>
  <c r="AE280" i="10"/>
  <c r="AF277" i="10"/>
  <c r="AE279" i="10"/>
  <c r="Z247" i="10"/>
  <c r="V332" i="10"/>
  <c r="S248" i="10"/>
  <c r="H249" i="10"/>
  <c r="W331" i="10"/>
  <c r="T249" i="10"/>
  <c r="L250" i="10" a="1"/>
  <c r="L250" i="10" s="1"/>
  <c r="R249" i="10"/>
  <c r="U248" i="10"/>
  <c r="X248" i="10" s="1"/>
  <c r="Y248" i="10" s="1"/>
  <c r="AD245" i="10"/>
  <c r="AG266" i="10" s="1"/>
  <c r="AB245" i="10"/>
  <c r="AC245" i="10"/>
  <c r="AA246" i="10"/>
  <c r="AF277" i="9"/>
  <c r="AE279" i="9"/>
  <c r="AE278" i="9"/>
  <c r="AF276" i="9"/>
  <c r="Z247" i="9"/>
  <c r="V332" i="9"/>
  <c r="S248" i="9"/>
  <c r="H249" i="9"/>
  <c r="W331" i="9"/>
  <c r="T249" i="9"/>
  <c r="L250" i="9" a="1"/>
  <c r="L250" i="9" s="1"/>
  <c r="U248" i="9"/>
  <c r="X248" i="9" s="1"/>
  <c r="Y248" i="9" s="1"/>
  <c r="R249" i="9"/>
  <c r="AC245" i="9"/>
  <c r="AA246" i="9"/>
  <c r="AD245" i="9"/>
  <c r="AG266" i="9" s="1"/>
  <c r="AB245" i="9"/>
  <c r="AF256" i="8"/>
  <c r="AE258" i="8"/>
  <c r="AE257" i="8"/>
  <c r="AF255" i="8"/>
  <c r="Z247" i="8"/>
  <c r="V332" i="8"/>
  <c r="H249" i="8"/>
  <c r="S248" i="8"/>
  <c r="W331" i="8"/>
  <c r="U248" i="8"/>
  <c r="X248" i="8" s="1"/>
  <c r="Y248" i="8" s="1"/>
  <c r="R249" i="8"/>
  <c r="AC245" i="8"/>
  <c r="AA246" i="8"/>
  <c r="L251" i="8" a="1"/>
  <c r="L251" i="8" s="1"/>
  <c r="T250" i="8"/>
  <c r="AD245" i="8"/>
  <c r="AG266" i="8" s="1"/>
  <c r="AB245" i="8"/>
  <c r="AF256" i="7"/>
  <c r="AE258" i="7"/>
  <c r="AF255" i="7"/>
  <c r="AE257" i="7"/>
  <c r="Z247" i="7"/>
  <c r="R249" i="7"/>
  <c r="U248" i="7"/>
  <c r="X248" i="7" s="1"/>
  <c r="Y248" i="7" s="1"/>
  <c r="V332" i="7"/>
  <c r="H249" i="7"/>
  <c r="S248" i="7"/>
  <c r="AD245" i="7"/>
  <c r="AG266" i="7" s="1"/>
  <c r="AB245" i="7"/>
  <c r="AC245" i="7"/>
  <c r="AA246" i="7"/>
  <c r="L250" i="7" a="1"/>
  <c r="L250" i="7" s="1"/>
  <c r="T249" i="7"/>
  <c r="W331" i="7"/>
  <c r="AF254" i="6"/>
  <c r="AE256" i="6"/>
  <c r="AF255" i="6"/>
  <c r="AE257" i="6"/>
  <c r="Z247" i="6"/>
  <c r="R249" i="6"/>
  <c r="U248" i="6"/>
  <c r="X248" i="6" s="1"/>
  <c r="Y248" i="6" s="1"/>
  <c r="AD245" i="6"/>
  <c r="AG266" i="6" s="1"/>
  <c r="AB245" i="6"/>
  <c r="W331" i="6"/>
  <c r="T250" i="6"/>
  <c r="L251" i="6" a="1"/>
  <c r="L251" i="6" s="1"/>
  <c r="AA246" i="6"/>
  <c r="AC245" i="6"/>
  <c r="V332" i="6"/>
  <c r="H249" i="6"/>
  <c r="S248" i="6"/>
  <c r="AF247" i="5"/>
  <c r="AE248" i="5"/>
  <c r="Z247" i="5"/>
  <c r="T250" i="5"/>
  <c r="L251" i="5" a="1"/>
  <c r="L251" i="5" s="1"/>
  <c r="R249" i="5"/>
  <c r="U248" i="5"/>
  <c r="X248" i="5" s="1"/>
  <c r="Y248" i="5" s="1"/>
  <c r="V332" i="5"/>
  <c r="H249" i="5"/>
  <c r="S248" i="5"/>
  <c r="AA246" i="5"/>
  <c r="AC245" i="5"/>
  <c r="AD245" i="5"/>
  <c r="AG266" i="5" s="1"/>
  <c r="AB245" i="5"/>
  <c r="W331" i="5"/>
  <c r="AF255" i="4"/>
  <c r="AE257" i="4"/>
  <c r="AF256" i="4"/>
  <c r="AE258" i="4"/>
  <c r="Z247" i="4"/>
  <c r="U248" i="4"/>
  <c r="X248" i="4" s="1"/>
  <c r="Y248" i="4" s="1"/>
  <c r="R249" i="4"/>
  <c r="V332" i="4"/>
  <c r="H249" i="4"/>
  <c r="S248" i="4"/>
  <c r="W331" i="4"/>
  <c r="AB245" i="4"/>
  <c r="AD245" i="4"/>
  <c r="AG266" i="4" s="1"/>
  <c r="AC245" i="4"/>
  <c r="AA246" i="4"/>
  <c r="L251" i="4" a="1"/>
  <c r="L251" i="4" s="1"/>
  <c r="T250" i="4"/>
  <c r="W331" i="1"/>
  <c r="AF246" i="1"/>
  <c r="AE248" i="1"/>
  <c r="L251" i="1" a="1"/>
  <c r="L251" i="1" s="1"/>
  <c r="T250" i="1"/>
  <c r="Z247" i="1"/>
  <c r="V332" i="1"/>
  <c r="S248" i="1"/>
  <c r="H249" i="1"/>
  <c r="AC245" i="1"/>
  <c r="AA246" i="1"/>
  <c r="R249" i="1"/>
  <c r="U248" i="1"/>
  <c r="X248" i="1" s="1"/>
  <c r="Y248" i="1" s="1"/>
  <c r="AG265" i="1"/>
  <c r="AD245" i="1"/>
  <c r="AG266" i="1" s="1"/>
  <c r="AB245" i="1"/>
  <c r="AE247" i="1"/>
  <c r="AF282" i="11" l="1"/>
  <c r="AE284" i="11"/>
  <c r="AE283" i="11"/>
  <c r="AF281" i="11"/>
  <c r="Z248" i="11"/>
  <c r="W332" i="11"/>
  <c r="R250" i="11"/>
  <c r="U249" i="11"/>
  <c r="X249" i="11" s="1"/>
  <c r="Y249" i="11" s="1"/>
  <c r="AD246" i="11"/>
  <c r="AG267" i="11" s="1"/>
  <c r="AB246" i="11"/>
  <c r="V333" i="11"/>
  <c r="H250" i="11"/>
  <c r="S249" i="11"/>
  <c r="AC246" i="11"/>
  <c r="AA247" i="11"/>
  <c r="L252" i="11" a="1"/>
  <c r="L252" i="11" s="1"/>
  <c r="T251" i="11"/>
  <c r="AF279" i="10"/>
  <c r="AE281" i="10"/>
  <c r="AF280" i="10"/>
  <c r="AE282" i="10"/>
  <c r="Z248" i="10"/>
  <c r="V333" i="10"/>
  <c r="S249" i="10"/>
  <c r="H250" i="10"/>
  <c r="L251" i="10" a="1"/>
  <c r="L251" i="10" s="1"/>
  <c r="T250" i="10"/>
  <c r="W332" i="10"/>
  <c r="U249" i="10"/>
  <c r="X249" i="10" s="1"/>
  <c r="Y249" i="10" s="1"/>
  <c r="R250" i="10"/>
  <c r="AA247" i="10"/>
  <c r="AC246" i="10"/>
  <c r="AD246" i="10"/>
  <c r="AG267" i="10" s="1"/>
  <c r="AB246" i="10"/>
  <c r="AE280" i="9"/>
  <c r="AF278" i="9"/>
  <c r="AF279" i="9"/>
  <c r="AE281" i="9"/>
  <c r="Z248" i="9"/>
  <c r="U249" i="9"/>
  <c r="X249" i="9" s="1"/>
  <c r="Y249" i="9" s="1"/>
  <c r="R250" i="9"/>
  <c r="V333" i="9"/>
  <c r="H250" i="9"/>
  <c r="S249" i="9"/>
  <c r="W332" i="9"/>
  <c r="L251" i="9" a="1"/>
  <c r="L251" i="9" s="1"/>
  <c r="T250" i="9"/>
  <c r="AC246" i="9"/>
  <c r="AA247" i="9"/>
  <c r="AD246" i="9"/>
  <c r="AG267" i="9" s="1"/>
  <c r="AB246" i="9"/>
  <c r="AF257" i="8"/>
  <c r="AE259" i="8"/>
  <c r="AF258" i="8"/>
  <c r="AE260" i="8"/>
  <c r="Z248" i="8"/>
  <c r="L252" i="8" a="1"/>
  <c r="L252" i="8" s="1"/>
  <c r="T251" i="8"/>
  <c r="AD246" i="8"/>
  <c r="AG267" i="8" s="1"/>
  <c r="AB246" i="8"/>
  <c r="U249" i="8"/>
  <c r="X249" i="8" s="1"/>
  <c r="Y249" i="8" s="1"/>
  <c r="R250" i="8"/>
  <c r="V333" i="8"/>
  <c r="H250" i="8"/>
  <c r="S249" i="8"/>
  <c r="W332" i="8"/>
  <c r="AA247" i="8"/>
  <c r="AC246" i="8"/>
  <c r="AE259" i="7"/>
  <c r="AF257" i="7"/>
  <c r="AE260" i="7"/>
  <c r="AF258" i="7"/>
  <c r="Z248" i="7"/>
  <c r="AB246" i="7"/>
  <c r="AD246" i="7"/>
  <c r="AG267" i="7" s="1"/>
  <c r="W332" i="7"/>
  <c r="R250" i="7"/>
  <c r="U249" i="7"/>
  <c r="X249" i="7" s="1"/>
  <c r="Y249" i="7" s="1"/>
  <c r="T250" i="7"/>
  <c r="L251" i="7" a="1"/>
  <c r="L251" i="7" s="1"/>
  <c r="V333" i="7"/>
  <c r="H250" i="7"/>
  <c r="S249" i="7"/>
  <c r="AA247" i="7"/>
  <c r="AC246" i="7"/>
  <c r="AF256" i="6"/>
  <c r="AE258" i="6"/>
  <c r="AE259" i="6"/>
  <c r="AF257" i="6"/>
  <c r="Z248" i="6"/>
  <c r="V333" i="6"/>
  <c r="S249" i="6"/>
  <c r="H250" i="6"/>
  <c r="W332" i="6"/>
  <c r="R250" i="6"/>
  <c r="U249" i="6"/>
  <c r="X249" i="6" s="1"/>
  <c r="Y249" i="6" s="1"/>
  <c r="AB246" i="6"/>
  <c r="AD246" i="6"/>
  <c r="AG267" i="6" s="1"/>
  <c r="AA247" i="6"/>
  <c r="AC246" i="6"/>
  <c r="L252" i="6" a="1"/>
  <c r="L252" i="6" s="1"/>
  <c r="T251" i="6"/>
  <c r="AF248" i="5"/>
  <c r="AE250" i="5"/>
  <c r="AE249" i="5"/>
  <c r="Z248" i="5"/>
  <c r="T251" i="5"/>
  <c r="L252" i="5" a="1"/>
  <c r="L252" i="5" s="1"/>
  <c r="AB246" i="5"/>
  <c r="AD246" i="5"/>
  <c r="AG267" i="5" s="1"/>
  <c r="W332" i="5"/>
  <c r="R250" i="5"/>
  <c r="U249" i="5"/>
  <c r="X249" i="5" s="1"/>
  <c r="Y249" i="5" s="1"/>
  <c r="AA247" i="5"/>
  <c r="AC246" i="5"/>
  <c r="V333" i="5"/>
  <c r="S249" i="5"/>
  <c r="H250" i="5"/>
  <c r="AE260" i="4"/>
  <c r="AF258" i="4"/>
  <c r="AF257" i="4"/>
  <c r="AE259" i="4"/>
  <c r="Z248" i="4"/>
  <c r="AD246" i="4"/>
  <c r="AG267" i="4" s="1"/>
  <c r="AB246" i="4"/>
  <c r="L252" i="4" a="1"/>
  <c r="L252" i="4" s="1"/>
  <c r="T251" i="4"/>
  <c r="V333" i="4"/>
  <c r="H250" i="4"/>
  <c r="S249" i="4"/>
  <c r="W332" i="4"/>
  <c r="AC246" i="4"/>
  <c r="AA247" i="4"/>
  <c r="R250" i="4"/>
  <c r="U249" i="4"/>
  <c r="X249" i="4" s="1"/>
  <c r="Y249" i="4" s="1"/>
  <c r="Z248" i="1"/>
  <c r="U249" i="1"/>
  <c r="X249" i="1" s="1"/>
  <c r="Y249" i="1" s="1"/>
  <c r="R250" i="1"/>
  <c r="V333" i="1"/>
  <c r="H250" i="1"/>
  <c r="S249" i="1"/>
  <c r="W332" i="1"/>
  <c r="L252" i="1" a="1"/>
  <c r="L252" i="1" s="1"/>
  <c r="T251" i="1"/>
  <c r="AD246" i="1"/>
  <c r="AG267" i="1" s="1"/>
  <c r="AB246" i="1"/>
  <c r="AC246" i="1"/>
  <c r="AA247" i="1"/>
  <c r="AE250" i="1"/>
  <c r="AF248" i="1"/>
  <c r="AF247" i="1"/>
  <c r="AE249" i="1"/>
  <c r="AE285" i="11" l="1"/>
  <c r="AF283" i="11"/>
  <c r="AF284" i="11"/>
  <c r="AE286" i="11"/>
  <c r="Z249" i="11"/>
  <c r="R251" i="11"/>
  <c r="U250" i="11"/>
  <c r="X250" i="11" s="1"/>
  <c r="Y250" i="11" s="1"/>
  <c r="V334" i="11"/>
  <c r="S250" i="11"/>
  <c r="H251" i="11"/>
  <c r="W333" i="11"/>
  <c r="T252" i="11"/>
  <c r="L253" i="11" a="1"/>
  <c r="L253" i="11" s="1"/>
  <c r="AA248" i="11"/>
  <c r="AC247" i="11"/>
  <c r="AD247" i="11"/>
  <c r="AG268" i="11" s="1"/>
  <c r="AB247" i="11"/>
  <c r="AE284" i="10"/>
  <c r="AF282" i="10"/>
  <c r="AF281" i="10"/>
  <c r="AE283" i="10"/>
  <c r="Z249" i="10"/>
  <c r="L252" i="10" a="1"/>
  <c r="L252" i="10" s="1"/>
  <c r="T251" i="10"/>
  <c r="V334" i="10"/>
  <c r="H251" i="10"/>
  <c r="S250" i="10"/>
  <c r="R251" i="10"/>
  <c r="U250" i="10"/>
  <c r="X250" i="10" s="1"/>
  <c r="Y250" i="10" s="1"/>
  <c r="W333" i="10"/>
  <c r="AC247" i="10"/>
  <c r="AA248" i="10"/>
  <c r="AB247" i="10"/>
  <c r="AD247" i="10"/>
  <c r="AG268" i="10" s="1"/>
  <c r="AF281" i="9"/>
  <c r="AE283" i="9"/>
  <c r="AE282" i="9"/>
  <c r="AF280" i="9"/>
  <c r="Z249" i="9"/>
  <c r="AD247" i="9"/>
  <c r="AG268" i="9" s="1"/>
  <c r="AB247" i="9"/>
  <c r="U250" i="9"/>
  <c r="X250" i="9" s="1"/>
  <c r="Y250" i="9" s="1"/>
  <c r="R251" i="9"/>
  <c r="W333" i="9"/>
  <c r="AC247" i="9"/>
  <c r="AA248" i="9"/>
  <c r="L252" i="9" a="1"/>
  <c r="L252" i="9" s="1"/>
  <c r="T251" i="9"/>
  <c r="V334" i="9"/>
  <c r="H251" i="9"/>
  <c r="S250" i="9"/>
  <c r="AE262" i="8"/>
  <c r="AF260" i="8"/>
  <c r="AE261" i="8"/>
  <c r="AF259" i="8"/>
  <c r="Z249" i="8"/>
  <c r="AD247" i="8"/>
  <c r="AG268" i="8" s="1"/>
  <c r="AB247" i="8"/>
  <c r="W333" i="8"/>
  <c r="R251" i="8"/>
  <c r="U250" i="8"/>
  <c r="X250" i="8" s="1"/>
  <c r="Y250" i="8" s="1"/>
  <c r="T252" i="8"/>
  <c r="L253" i="8" a="1"/>
  <c r="L253" i="8" s="1"/>
  <c r="AA248" i="8"/>
  <c r="AC247" i="8"/>
  <c r="V334" i="8"/>
  <c r="H251" i="8"/>
  <c r="S250" i="8"/>
  <c r="AE262" i="7"/>
  <c r="AF260" i="7"/>
  <c r="AF259" i="7"/>
  <c r="AE261" i="7"/>
  <c r="Z249" i="7"/>
  <c r="AD247" i="7"/>
  <c r="AG268" i="7" s="1"/>
  <c r="AB247" i="7"/>
  <c r="W333" i="7"/>
  <c r="T251" i="7"/>
  <c r="L252" i="7" a="1"/>
  <c r="L252" i="7" s="1"/>
  <c r="R251" i="7"/>
  <c r="U250" i="7"/>
  <c r="X250" i="7" s="1"/>
  <c r="Y250" i="7" s="1"/>
  <c r="AA248" i="7"/>
  <c r="AC247" i="7"/>
  <c r="V334" i="7"/>
  <c r="H251" i="7"/>
  <c r="S250" i="7"/>
  <c r="AE261" i="6"/>
  <c r="AF259" i="6"/>
  <c r="AE260" i="6"/>
  <c r="AF258" i="6"/>
  <c r="Z249" i="6"/>
  <c r="AD247" i="6"/>
  <c r="AG268" i="6" s="1"/>
  <c r="AB247" i="6"/>
  <c r="R251" i="6"/>
  <c r="U250" i="6"/>
  <c r="X250" i="6" s="1"/>
  <c r="Y250" i="6" s="1"/>
  <c r="V334" i="6"/>
  <c r="S250" i="6"/>
  <c r="H251" i="6"/>
  <c r="W333" i="6"/>
  <c r="T252" i="6"/>
  <c r="L253" i="6" a="1"/>
  <c r="L253" i="6" s="1"/>
  <c r="AC247" i="6"/>
  <c r="AA248" i="6"/>
  <c r="AF250" i="5"/>
  <c r="AE252" i="5"/>
  <c r="AF249" i="5"/>
  <c r="AE251" i="5"/>
  <c r="Z249" i="5"/>
  <c r="AB247" i="5"/>
  <c r="AD247" i="5"/>
  <c r="AG268" i="5" s="1"/>
  <c r="U250" i="5"/>
  <c r="X250" i="5" s="1"/>
  <c r="Y250" i="5" s="1"/>
  <c r="R251" i="5"/>
  <c r="V334" i="5"/>
  <c r="H251" i="5"/>
  <c r="S250" i="5"/>
  <c r="L253" i="5" a="1"/>
  <c r="L253" i="5" s="1"/>
  <c r="T252" i="5"/>
  <c r="AC247" i="5"/>
  <c r="AA248" i="5"/>
  <c r="W333" i="5"/>
  <c r="AF259" i="4"/>
  <c r="AE261" i="4"/>
  <c r="AF260" i="4"/>
  <c r="AE262" i="4"/>
  <c r="Z249" i="4"/>
  <c r="AD247" i="4"/>
  <c r="AG268" i="4" s="1"/>
  <c r="AB247" i="4"/>
  <c r="U250" i="4"/>
  <c r="X250" i="4" s="1"/>
  <c r="Y250" i="4" s="1"/>
  <c r="R251" i="4"/>
  <c r="V334" i="4"/>
  <c r="S250" i="4"/>
  <c r="H251" i="4"/>
  <c r="W333" i="4"/>
  <c r="AA248" i="4"/>
  <c r="AC247" i="4"/>
  <c r="L253" i="4" a="1"/>
  <c r="L253" i="4" s="1"/>
  <c r="T252" i="4"/>
  <c r="Z249" i="1"/>
  <c r="AF250" i="1"/>
  <c r="AD247" i="1"/>
  <c r="AG268" i="1" s="1"/>
  <c r="AB247" i="1"/>
  <c r="AE251" i="1"/>
  <c r="AE252" i="1" s="1"/>
  <c r="AF249" i="1"/>
  <c r="V334" i="1"/>
  <c r="H251" i="1"/>
  <c r="S250" i="1"/>
  <c r="U250" i="1"/>
  <c r="X250" i="1" s="1"/>
  <c r="Y250" i="1" s="1"/>
  <c r="R251" i="1"/>
  <c r="AA248" i="1"/>
  <c r="AC247" i="1"/>
  <c r="T252" i="1"/>
  <c r="L253" i="1" a="1"/>
  <c r="L253" i="1" s="1"/>
  <c r="W333" i="1"/>
  <c r="AE288" i="11" l="1"/>
  <c r="AF286" i="11"/>
  <c r="AE287" i="11"/>
  <c r="AF285" i="11"/>
  <c r="Z250" i="11"/>
  <c r="AB248" i="11"/>
  <c r="AD248" i="11"/>
  <c r="AG269" i="11" s="1"/>
  <c r="H252" i="11"/>
  <c r="S251" i="11"/>
  <c r="V335" i="11"/>
  <c r="W334" i="11"/>
  <c r="U251" i="11"/>
  <c r="X251" i="11" s="1"/>
  <c r="Y251" i="11" s="1"/>
  <c r="R252" i="11"/>
  <c r="AC248" i="11"/>
  <c r="AA249" i="11"/>
  <c r="T253" i="11"/>
  <c r="L254" i="11" a="1"/>
  <c r="L254" i="11" s="1"/>
  <c r="AF283" i="10"/>
  <c r="AE285" i="10"/>
  <c r="AF284" i="10"/>
  <c r="AE286" i="10"/>
  <c r="Z250" i="10"/>
  <c r="U251" i="10"/>
  <c r="X251" i="10" s="1"/>
  <c r="Y251" i="10" s="1"/>
  <c r="R252" i="10"/>
  <c r="AD248" i="10"/>
  <c r="AG269" i="10" s="1"/>
  <c r="AB248" i="10"/>
  <c r="V335" i="10"/>
  <c r="H252" i="10"/>
  <c r="S251" i="10"/>
  <c r="W334" i="10"/>
  <c r="L253" i="10" a="1"/>
  <c r="L253" i="10" s="1"/>
  <c r="T252" i="10"/>
  <c r="AA249" i="10"/>
  <c r="AC248" i="10"/>
  <c r="AE284" i="9"/>
  <c r="AF282" i="9"/>
  <c r="AE285" i="9"/>
  <c r="AF283" i="9"/>
  <c r="Z250" i="9"/>
  <c r="AD248" i="9"/>
  <c r="AG269" i="9" s="1"/>
  <c r="AB248" i="9"/>
  <c r="W334" i="9"/>
  <c r="R252" i="9"/>
  <c r="U251" i="9"/>
  <c r="X251" i="9" s="1"/>
  <c r="Y251" i="9" s="1"/>
  <c r="V335" i="9"/>
  <c r="H252" i="9"/>
  <c r="S251" i="9"/>
  <c r="AC248" i="9"/>
  <c r="AA249" i="9"/>
  <c r="L253" i="9" a="1"/>
  <c r="L253" i="9" s="1"/>
  <c r="T252" i="9"/>
  <c r="AE263" i="8"/>
  <c r="AF261" i="8"/>
  <c r="AE264" i="8"/>
  <c r="AF262" i="8"/>
  <c r="Z250" i="8"/>
  <c r="T253" i="8"/>
  <c r="L254" i="8" a="1"/>
  <c r="L254" i="8" s="1"/>
  <c r="R252" i="8"/>
  <c r="U251" i="8"/>
  <c r="X251" i="8" s="1"/>
  <c r="Y251" i="8" s="1"/>
  <c r="V335" i="8"/>
  <c r="S251" i="8"/>
  <c r="H252" i="8"/>
  <c r="AC248" i="8"/>
  <c r="AA249" i="8"/>
  <c r="AB248" i="8"/>
  <c r="AD248" i="8"/>
  <c r="AG269" i="8" s="1"/>
  <c r="W334" i="8"/>
  <c r="AF261" i="7"/>
  <c r="AE263" i="7"/>
  <c r="AE264" i="7"/>
  <c r="AF262" i="7"/>
  <c r="Z250" i="7"/>
  <c r="T252" i="7"/>
  <c r="L253" i="7" a="1"/>
  <c r="L253" i="7" s="1"/>
  <c r="R252" i="7"/>
  <c r="U251" i="7"/>
  <c r="X251" i="7" s="1"/>
  <c r="Y251" i="7" s="1"/>
  <c r="V335" i="7"/>
  <c r="S251" i="7"/>
  <c r="H252" i="7"/>
  <c r="AC248" i="7"/>
  <c r="AA249" i="7"/>
  <c r="AB248" i="7"/>
  <c r="AD248" i="7"/>
  <c r="AG269" i="7" s="1"/>
  <c r="W334" i="7"/>
  <c r="AE262" i="6"/>
  <c r="AF260" i="6"/>
  <c r="AF261" i="6"/>
  <c r="AE263" i="6"/>
  <c r="Z250" i="6"/>
  <c r="L254" i="6" a="1"/>
  <c r="L254" i="6" s="1"/>
  <c r="T253" i="6"/>
  <c r="V335" i="6"/>
  <c r="S251" i="6"/>
  <c r="H252" i="6"/>
  <c r="AC248" i="6"/>
  <c r="AA249" i="6"/>
  <c r="W334" i="6"/>
  <c r="U251" i="6"/>
  <c r="X251" i="6" s="1"/>
  <c r="Y251" i="6" s="1"/>
  <c r="R252" i="6"/>
  <c r="AB248" i="6"/>
  <c r="AD248" i="6"/>
  <c r="AG269" i="6" s="1"/>
  <c r="AE253" i="5"/>
  <c r="AF251" i="5"/>
  <c r="AE254" i="5"/>
  <c r="AF252" i="5"/>
  <c r="Z250" i="5"/>
  <c r="V335" i="5"/>
  <c r="H252" i="5"/>
  <c r="S251" i="5"/>
  <c r="W334" i="5"/>
  <c r="AC248" i="5"/>
  <c r="AA249" i="5"/>
  <c r="L254" i="5" a="1"/>
  <c r="L254" i="5" s="1"/>
  <c r="T253" i="5"/>
  <c r="U251" i="5"/>
  <c r="X251" i="5" s="1"/>
  <c r="Y251" i="5" s="1"/>
  <c r="R252" i="5"/>
  <c r="AD248" i="5"/>
  <c r="AG269" i="5" s="1"/>
  <c r="AB248" i="5"/>
  <c r="AE263" i="4"/>
  <c r="AF261" i="4"/>
  <c r="AF262" i="4"/>
  <c r="AE264" i="4"/>
  <c r="Z250" i="4"/>
  <c r="AB248" i="4"/>
  <c r="AD248" i="4"/>
  <c r="AG269" i="4" s="1"/>
  <c r="L254" i="4" a="1"/>
  <c r="L254" i="4" s="1"/>
  <c r="T253" i="4"/>
  <c r="W334" i="4"/>
  <c r="V335" i="4"/>
  <c r="S251" i="4"/>
  <c r="H252" i="4"/>
  <c r="R252" i="4"/>
  <c r="U251" i="4"/>
  <c r="X251" i="4" s="1"/>
  <c r="Y251" i="4" s="1"/>
  <c r="AA249" i="4"/>
  <c r="AC248" i="4"/>
  <c r="Z250" i="1"/>
  <c r="V335" i="1"/>
  <c r="H252" i="1"/>
  <c r="S251" i="1"/>
  <c r="R252" i="1"/>
  <c r="U251" i="1"/>
  <c r="X251" i="1" s="1"/>
  <c r="Y251" i="1" s="1"/>
  <c r="W334" i="1"/>
  <c r="AE253" i="1"/>
  <c r="AF251" i="1"/>
  <c r="AE254" i="1"/>
  <c r="AF252" i="1"/>
  <c r="AD248" i="1"/>
  <c r="AG269" i="1" s="1"/>
  <c r="AB248" i="1"/>
  <c r="AC248" i="1"/>
  <c r="AA249" i="1"/>
  <c r="L254" i="1" a="1"/>
  <c r="L254" i="1" s="1"/>
  <c r="T253" i="1"/>
  <c r="AF287" i="11" l="1"/>
  <c r="AE289" i="11"/>
  <c r="AE290" i="11"/>
  <c r="AF288" i="11"/>
  <c r="Z251" i="11"/>
  <c r="R253" i="11"/>
  <c r="U252" i="11"/>
  <c r="X252" i="11" s="1"/>
  <c r="Y252" i="11" s="1"/>
  <c r="W335" i="11"/>
  <c r="T254" i="11"/>
  <c r="L255" i="11" a="1"/>
  <c r="L255" i="11" s="1"/>
  <c r="V336" i="11"/>
  <c r="H253" i="11"/>
  <c r="S252" i="11"/>
  <c r="AC249" i="11"/>
  <c r="AA250" i="11"/>
  <c r="AD249" i="11"/>
  <c r="AG270" i="11" s="1"/>
  <c r="AB249" i="11"/>
  <c r="AE288" i="10"/>
  <c r="AF286" i="10"/>
  <c r="AE287" i="10"/>
  <c r="AF285" i="10"/>
  <c r="Z251" i="10"/>
  <c r="L254" i="10" a="1"/>
  <c r="L254" i="10" s="1"/>
  <c r="T253" i="10"/>
  <c r="R253" i="10"/>
  <c r="U252" i="10"/>
  <c r="X252" i="10" s="1"/>
  <c r="Y252" i="10" s="1"/>
  <c r="V336" i="10"/>
  <c r="S252" i="10"/>
  <c r="H253" i="10"/>
  <c r="W335" i="10"/>
  <c r="AD249" i="10"/>
  <c r="AG270" i="10" s="1"/>
  <c r="AB249" i="10"/>
  <c r="AA250" i="10"/>
  <c r="AC249" i="10"/>
  <c r="AE287" i="9"/>
  <c r="AF285" i="9"/>
  <c r="AE286" i="9"/>
  <c r="AF284" i="9"/>
  <c r="Z251" i="9"/>
  <c r="W335" i="9"/>
  <c r="V336" i="9"/>
  <c r="S252" i="9"/>
  <c r="H253" i="9"/>
  <c r="R253" i="9"/>
  <c r="U252" i="9"/>
  <c r="X252" i="9" s="1"/>
  <c r="Y252" i="9" s="1"/>
  <c r="L254" i="9" a="1"/>
  <c r="L254" i="9" s="1"/>
  <c r="T253" i="9"/>
  <c r="AA250" i="9"/>
  <c r="AC249" i="9"/>
  <c r="AD249" i="9"/>
  <c r="AG270" i="9" s="1"/>
  <c r="AB249" i="9"/>
  <c r="AE266" i="8"/>
  <c r="AF264" i="8"/>
  <c r="AE265" i="8"/>
  <c r="AF263" i="8"/>
  <c r="Z251" i="8"/>
  <c r="T254" i="8"/>
  <c r="L255" i="8" a="1"/>
  <c r="L255" i="8" s="1"/>
  <c r="V336" i="8"/>
  <c r="S252" i="8"/>
  <c r="H253" i="8"/>
  <c r="AD249" i="8"/>
  <c r="AG270" i="8" s="1"/>
  <c r="AB249" i="8"/>
  <c r="W335" i="8"/>
  <c r="U252" i="8"/>
  <c r="X252" i="8" s="1"/>
  <c r="Y252" i="8" s="1"/>
  <c r="R253" i="8"/>
  <c r="AC249" i="8"/>
  <c r="AA250" i="8"/>
  <c r="AE266" i="7"/>
  <c r="AF264" i="7"/>
  <c r="AF263" i="7"/>
  <c r="AE265" i="7"/>
  <c r="Z251" i="7"/>
  <c r="AD249" i="7"/>
  <c r="AG270" i="7" s="1"/>
  <c r="AB249" i="7"/>
  <c r="V336" i="7"/>
  <c r="H253" i="7"/>
  <c r="S252" i="7"/>
  <c r="W335" i="7"/>
  <c r="R253" i="7"/>
  <c r="U252" i="7"/>
  <c r="X252" i="7" s="1"/>
  <c r="Y252" i="7" s="1"/>
  <c r="AC249" i="7"/>
  <c r="AA250" i="7"/>
  <c r="L254" i="7" a="1"/>
  <c r="L254" i="7" s="1"/>
  <c r="T253" i="7"/>
  <c r="AF263" i="6"/>
  <c r="AE265" i="6"/>
  <c r="AF262" i="6"/>
  <c r="AE264" i="6"/>
  <c r="Z251" i="6"/>
  <c r="AD249" i="6"/>
  <c r="AG270" i="6" s="1"/>
  <c r="AB249" i="6"/>
  <c r="T254" i="6"/>
  <c r="L255" i="6" a="1"/>
  <c r="L255" i="6" s="1"/>
  <c r="V336" i="6"/>
  <c r="H253" i="6"/>
  <c r="S252" i="6"/>
  <c r="AC249" i="6"/>
  <c r="AA250" i="6"/>
  <c r="W335" i="6"/>
  <c r="U252" i="6"/>
  <c r="X252" i="6" s="1"/>
  <c r="Y252" i="6" s="1"/>
  <c r="R253" i="6"/>
  <c r="AF254" i="5"/>
  <c r="AE256" i="5"/>
  <c r="AF253" i="5"/>
  <c r="AE255" i="5"/>
  <c r="Z251" i="5"/>
  <c r="AD249" i="5"/>
  <c r="AG270" i="5" s="1"/>
  <c r="AB249" i="5"/>
  <c r="V336" i="5"/>
  <c r="H253" i="5"/>
  <c r="S252" i="5"/>
  <c r="R253" i="5"/>
  <c r="U252" i="5"/>
  <c r="X252" i="5" s="1"/>
  <c r="Y252" i="5" s="1"/>
  <c r="W335" i="5"/>
  <c r="L255" i="5" a="1"/>
  <c r="L255" i="5" s="1"/>
  <c r="T254" i="5"/>
  <c r="AC249" i="5"/>
  <c r="AA250" i="5"/>
  <c r="AE266" i="4"/>
  <c r="AF264" i="4"/>
  <c r="AE265" i="4"/>
  <c r="AF263" i="4"/>
  <c r="Z251" i="4"/>
  <c r="R253" i="4"/>
  <c r="U252" i="4"/>
  <c r="X252" i="4" s="1"/>
  <c r="Y252" i="4" s="1"/>
  <c r="AD249" i="4"/>
  <c r="AG270" i="4" s="1"/>
  <c r="AB249" i="4"/>
  <c r="V336" i="4"/>
  <c r="S252" i="4"/>
  <c r="H253" i="4"/>
  <c r="W335" i="4"/>
  <c r="T254" i="4"/>
  <c r="L255" i="4" a="1"/>
  <c r="L255" i="4" s="1"/>
  <c r="AC249" i="4"/>
  <c r="AA250" i="4"/>
  <c r="Z251" i="1"/>
  <c r="AE255" i="1"/>
  <c r="AF253" i="1"/>
  <c r="AF254" i="1"/>
  <c r="AE256" i="1"/>
  <c r="L255" i="1" a="1"/>
  <c r="L255" i="1" s="1"/>
  <c r="T254" i="1"/>
  <c r="AC249" i="1"/>
  <c r="AA250" i="1"/>
  <c r="U252" i="1"/>
  <c r="X252" i="1" s="1"/>
  <c r="Y252" i="1" s="1"/>
  <c r="R253" i="1"/>
  <c r="V336" i="1"/>
  <c r="S252" i="1"/>
  <c r="H253" i="1"/>
  <c r="W335" i="1"/>
  <c r="AD249" i="1"/>
  <c r="AG270" i="1" s="1"/>
  <c r="AB249" i="1"/>
  <c r="AF290" i="11" l="1"/>
  <c r="AE292" i="11"/>
  <c r="AE291" i="11"/>
  <c r="AF289" i="11"/>
  <c r="Z252" i="11"/>
  <c r="L256" i="11" a="1"/>
  <c r="L256" i="11" s="1"/>
  <c r="T255" i="11"/>
  <c r="W336" i="11"/>
  <c r="U253" i="11"/>
  <c r="X253" i="11" s="1"/>
  <c r="Y253" i="11" s="1"/>
  <c r="R254" i="11"/>
  <c r="S253" i="11"/>
  <c r="V337" i="11"/>
  <c r="H254" i="11"/>
  <c r="AC250" i="11"/>
  <c r="AA251" i="11"/>
  <c r="AB250" i="11"/>
  <c r="AD250" i="11"/>
  <c r="AG271" i="11" s="1"/>
  <c r="AE289" i="10"/>
  <c r="AF287" i="10"/>
  <c r="AE290" i="10"/>
  <c r="AF288" i="10"/>
  <c r="Z252" i="10"/>
  <c r="R254" i="10"/>
  <c r="U253" i="10"/>
  <c r="X253" i="10" s="1"/>
  <c r="Y253" i="10" s="1"/>
  <c r="L255" i="10" a="1"/>
  <c r="L255" i="10" s="1"/>
  <c r="T254" i="10"/>
  <c r="V337" i="10"/>
  <c r="S253" i="10"/>
  <c r="H254" i="10"/>
  <c r="W336" i="10"/>
  <c r="AD250" i="10"/>
  <c r="AG271" i="10" s="1"/>
  <c r="AB250" i="10"/>
  <c r="AC250" i="10"/>
  <c r="AA251" i="10"/>
  <c r="AE288" i="9"/>
  <c r="AF286" i="9"/>
  <c r="AE289" i="9"/>
  <c r="AF287" i="9"/>
  <c r="Z252" i="9"/>
  <c r="L255" i="9" a="1"/>
  <c r="L255" i="9" s="1"/>
  <c r="T254" i="9"/>
  <c r="U253" i="9"/>
  <c r="X253" i="9" s="1"/>
  <c r="Y253" i="9" s="1"/>
  <c r="R254" i="9"/>
  <c r="W336" i="9"/>
  <c r="V337" i="9"/>
  <c r="H254" i="9"/>
  <c r="S253" i="9"/>
  <c r="AA251" i="9"/>
  <c r="AC250" i="9"/>
  <c r="AD250" i="9"/>
  <c r="AG271" i="9" s="1"/>
  <c r="AB250" i="9"/>
  <c r="AF265" i="8"/>
  <c r="AE267" i="8"/>
  <c r="AE268" i="8"/>
  <c r="AF266" i="8"/>
  <c r="Z252" i="8"/>
  <c r="U253" i="8"/>
  <c r="X253" i="8" s="1"/>
  <c r="Y253" i="8" s="1"/>
  <c r="R254" i="8"/>
  <c r="V337" i="8"/>
  <c r="H254" i="8"/>
  <c r="S253" i="8"/>
  <c r="W336" i="8"/>
  <c r="L256" i="8" a="1"/>
  <c r="L256" i="8" s="1"/>
  <c r="T255" i="8"/>
  <c r="AD250" i="8"/>
  <c r="AG271" i="8" s="1"/>
  <c r="AB250" i="8"/>
  <c r="AC250" i="8"/>
  <c r="AA251" i="8"/>
  <c r="AF265" i="7"/>
  <c r="AE267" i="7"/>
  <c r="AF266" i="7"/>
  <c r="AE268" i="7"/>
  <c r="Z252" i="7"/>
  <c r="AD250" i="7"/>
  <c r="AG271" i="7" s="1"/>
  <c r="AB250" i="7"/>
  <c r="L255" i="7" a="1"/>
  <c r="L255" i="7" s="1"/>
  <c r="T254" i="7"/>
  <c r="U253" i="7"/>
  <c r="X253" i="7" s="1"/>
  <c r="Y253" i="7" s="1"/>
  <c r="R254" i="7"/>
  <c r="V337" i="7"/>
  <c r="S253" i="7"/>
  <c r="H254" i="7"/>
  <c r="AC250" i="7"/>
  <c r="AA251" i="7"/>
  <c r="W336" i="7"/>
  <c r="AE267" i="6"/>
  <c r="AF265" i="6"/>
  <c r="AF264" i="6"/>
  <c r="AE266" i="6"/>
  <c r="Z252" i="6"/>
  <c r="AD250" i="6"/>
  <c r="AG271" i="6" s="1"/>
  <c r="AB250" i="6"/>
  <c r="W336" i="6"/>
  <c r="V337" i="6"/>
  <c r="H254" i="6"/>
  <c r="S253" i="6"/>
  <c r="AA251" i="6"/>
  <c r="AC250" i="6"/>
  <c r="L256" i="6" a="1"/>
  <c r="L256" i="6" s="1"/>
  <c r="T255" i="6"/>
  <c r="U253" i="6"/>
  <c r="X253" i="6" s="1"/>
  <c r="Y253" i="6" s="1"/>
  <c r="R254" i="6"/>
  <c r="AF255" i="5"/>
  <c r="AE257" i="5"/>
  <c r="AE258" i="5"/>
  <c r="AF256" i="5"/>
  <c r="Z252" i="5"/>
  <c r="L256" i="5" a="1"/>
  <c r="L256" i="5" s="1"/>
  <c r="T255" i="5"/>
  <c r="R254" i="5"/>
  <c r="U253" i="5"/>
  <c r="X253" i="5" s="1"/>
  <c r="Y253" i="5" s="1"/>
  <c r="V337" i="5"/>
  <c r="H254" i="5"/>
  <c r="S253" i="5"/>
  <c r="AA251" i="5"/>
  <c r="AC250" i="5"/>
  <c r="W336" i="5"/>
  <c r="AD250" i="5"/>
  <c r="AG271" i="5" s="1"/>
  <c r="AB250" i="5"/>
  <c r="AE267" i="4"/>
  <c r="AF265" i="4"/>
  <c r="AF266" i="4"/>
  <c r="AE268" i="4"/>
  <c r="Z252" i="4"/>
  <c r="AB250" i="4"/>
  <c r="AD250" i="4"/>
  <c r="AG271" i="4" s="1"/>
  <c r="L256" i="4" a="1"/>
  <c r="L256" i="4" s="1"/>
  <c r="T255" i="4"/>
  <c r="V337" i="4"/>
  <c r="S253" i="4"/>
  <c r="H254" i="4"/>
  <c r="AC250" i="4"/>
  <c r="AA251" i="4"/>
  <c r="W336" i="4"/>
  <c r="U253" i="4"/>
  <c r="X253" i="4" s="1"/>
  <c r="Y253" i="4" s="1"/>
  <c r="R254" i="4"/>
  <c r="Z252" i="1"/>
  <c r="W336" i="1"/>
  <c r="U253" i="1"/>
  <c r="X253" i="1" s="1"/>
  <c r="Y253" i="1" s="1"/>
  <c r="R254" i="1"/>
  <c r="V337" i="1"/>
  <c r="H254" i="1"/>
  <c r="S253" i="1"/>
  <c r="AB250" i="1"/>
  <c r="AD250" i="1"/>
  <c r="AG271" i="1" s="1"/>
  <c r="AE258" i="1"/>
  <c r="AF256" i="1"/>
  <c r="AA251" i="1"/>
  <c r="AC250" i="1"/>
  <c r="T255" i="1"/>
  <c r="L256" i="1" a="1"/>
  <c r="L256" i="1" s="1"/>
  <c r="AE257" i="1"/>
  <c r="AF255" i="1"/>
  <c r="AF291" i="11" l="1"/>
  <c r="AE293" i="11"/>
  <c r="AF292" i="11"/>
  <c r="AE294" i="11"/>
  <c r="Z253" i="11"/>
  <c r="L257" i="11" a="1"/>
  <c r="L257" i="11" s="1"/>
  <c r="T256" i="11"/>
  <c r="W337" i="11"/>
  <c r="AA252" i="11"/>
  <c r="AC251" i="11"/>
  <c r="V338" i="11"/>
  <c r="H255" i="11"/>
  <c r="S254" i="11"/>
  <c r="U254" i="11"/>
  <c r="X254" i="11" s="1"/>
  <c r="Y254" i="11" s="1"/>
  <c r="R255" i="11"/>
  <c r="AD251" i="11"/>
  <c r="AG272" i="11" s="1"/>
  <c r="AB251" i="11"/>
  <c r="AE292" i="10"/>
  <c r="AF290" i="10"/>
  <c r="AE291" i="10"/>
  <c r="AF289" i="10"/>
  <c r="Z253" i="10"/>
  <c r="L256" i="10" a="1"/>
  <c r="L256" i="10" s="1"/>
  <c r="T255" i="10"/>
  <c r="U254" i="10"/>
  <c r="X254" i="10" s="1"/>
  <c r="Y254" i="10" s="1"/>
  <c r="R255" i="10"/>
  <c r="W337" i="10"/>
  <c r="AD251" i="10"/>
  <c r="AG272" i="10" s="1"/>
  <c r="AB251" i="10"/>
  <c r="V338" i="10"/>
  <c r="H255" i="10"/>
  <c r="S254" i="10"/>
  <c r="AA252" i="10"/>
  <c r="AC251" i="10"/>
  <c r="AE291" i="9"/>
  <c r="AF289" i="9"/>
  <c r="AE290" i="9"/>
  <c r="AF288" i="9"/>
  <c r="Z253" i="9"/>
  <c r="R255" i="9"/>
  <c r="U254" i="9"/>
  <c r="X254" i="9" s="1"/>
  <c r="Y254" i="9" s="1"/>
  <c r="V338" i="9"/>
  <c r="H255" i="9"/>
  <c r="S254" i="9"/>
  <c r="W337" i="9"/>
  <c r="L256" i="9" a="1"/>
  <c r="L256" i="9" s="1"/>
  <c r="T255" i="9"/>
  <c r="AD251" i="9"/>
  <c r="AG272" i="9" s="1"/>
  <c r="AB251" i="9"/>
  <c r="AA252" i="9"/>
  <c r="AC251" i="9"/>
  <c r="AE270" i="8"/>
  <c r="AF268" i="8"/>
  <c r="AE269" i="8"/>
  <c r="AF267" i="8"/>
  <c r="Z253" i="8"/>
  <c r="L257" i="8" a="1"/>
  <c r="L257" i="8" s="1"/>
  <c r="T256" i="8"/>
  <c r="AD251" i="8"/>
  <c r="AG272" i="8" s="1"/>
  <c r="AB251" i="8"/>
  <c r="W337" i="8"/>
  <c r="U254" i="8"/>
  <c r="X254" i="8" s="1"/>
  <c r="Y254" i="8" s="1"/>
  <c r="R255" i="8"/>
  <c r="AC251" i="8"/>
  <c r="AA252" i="8"/>
  <c r="V338" i="8"/>
  <c r="H255" i="8"/>
  <c r="S254" i="8"/>
  <c r="AE270" i="7"/>
  <c r="AF268" i="7"/>
  <c r="AE269" i="7"/>
  <c r="AF267" i="7"/>
  <c r="Z253" i="7"/>
  <c r="V338" i="7"/>
  <c r="H255" i="7"/>
  <c r="S254" i="7"/>
  <c r="U254" i="7"/>
  <c r="X254" i="7" s="1"/>
  <c r="Y254" i="7" s="1"/>
  <c r="R255" i="7"/>
  <c r="L256" i="7" a="1"/>
  <c r="L256" i="7" s="1"/>
  <c r="T255" i="7"/>
  <c r="AA252" i="7"/>
  <c r="AC251" i="7"/>
  <c r="W337" i="7"/>
  <c r="AD251" i="7"/>
  <c r="AG272" i="7" s="1"/>
  <c r="AB251" i="7"/>
  <c r="AF266" i="6"/>
  <c r="AE268" i="6"/>
  <c r="AE269" i="6"/>
  <c r="AF267" i="6"/>
  <c r="Z253" i="6"/>
  <c r="V338" i="6"/>
  <c r="H255" i="6"/>
  <c r="S254" i="6"/>
  <c r="L257" i="6" a="1"/>
  <c r="L257" i="6" s="1"/>
  <c r="T256" i="6"/>
  <c r="W337" i="6"/>
  <c r="R255" i="6"/>
  <c r="U254" i="6"/>
  <c r="X254" i="6" s="1"/>
  <c r="Y254" i="6" s="1"/>
  <c r="AD251" i="6"/>
  <c r="AG272" i="6" s="1"/>
  <c r="AB251" i="6"/>
  <c r="AA252" i="6"/>
  <c r="AC251" i="6"/>
  <c r="AF257" i="5"/>
  <c r="AE259" i="5"/>
  <c r="AF258" i="5"/>
  <c r="AE260" i="5"/>
  <c r="Z253" i="5"/>
  <c r="AB251" i="5"/>
  <c r="AD251" i="5"/>
  <c r="AG272" i="5" s="1"/>
  <c r="U254" i="5"/>
  <c r="X254" i="5" s="1"/>
  <c r="Y254" i="5" s="1"/>
  <c r="R255" i="5"/>
  <c r="T256" i="5"/>
  <c r="L257" i="5" a="1"/>
  <c r="L257" i="5" s="1"/>
  <c r="V338" i="5"/>
  <c r="H255" i="5"/>
  <c r="S254" i="5"/>
  <c r="AA252" i="5"/>
  <c r="AC251" i="5"/>
  <c r="W337" i="5"/>
  <c r="AF268" i="4"/>
  <c r="AE270" i="4"/>
  <c r="AE269" i="4"/>
  <c r="AF267" i="4"/>
  <c r="Z253" i="4"/>
  <c r="U254" i="4"/>
  <c r="X254" i="4" s="1"/>
  <c r="Y254" i="4" s="1"/>
  <c r="R255" i="4"/>
  <c r="AD251" i="4"/>
  <c r="AG272" i="4" s="1"/>
  <c r="AB251" i="4"/>
  <c r="L257" i="4" a="1"/>
  <c r="L257" i="4" s="1"/>
  <c r="T256" i="4"/>
  <c r="V338" i="4"/>
  <c r="H255" i="4"/>
  <c r="S254" i="4"/>
  <c r="AC251" i="4"/>
  <c r="AA252" i="4"/>
  <c r="W337" i="4"/>
  <c r="Z253" i="1"/>
  <c r="AD251" i="1"/>
  <c r="AG272" i="1" s="1"/>
  <c r="AB251" i="1"/>
  <c r="AF258" i="1"/>
  <c r="AE260" i="1"/>
  <c r="V338" i="1"/>
  <c r="H255" i="1"/>
  <c r="S254" i="1"/>
  <c r="W337" i="1"/>
  <c r="R255" i="1"/>
  <c r="U254" i="1"/>
  <c r="X254" i="1" s="1"/>
  <c r="Y254" i="1" s="1"/>
  <c r="AE259" i="1"/>
  <c r="AF257" i="1"/>
  <c r="AC251" i="1"/>
  <c r="AA252" i="1"/>
  <c r="L257" i="1" a="1"/>
  <c r="L257" i="1" s="1"/>
  <c r="T256" i="1"/>
  <c r="AE296" i="11" l="1"/>
  <c r="AF294" i="11"/>
  <c r="AE295" i="11"/>
  <c r="AF293" i="11"/>
  <c r="Z254" i="11"/>
  <c r="V339" i="11"/>
  <c r="H256" i="11"/>
  <c r="S255" i="11"/>
  <c r="L258" i="11" a="1"/>
  <c r="L258" i="11" s="1"/>
  <c r="T257" i="11"/>
  <c r="AC252" i="11"/>
  <c r="AA253" i="11"/>
  <c r="W338" i="11"/>
  <c r="AD252" i="11"/>
  <c r="AG273" i="11" s="1"/>
  <c r="AB252" i="11"/>
  <c r="R256" i="11"/>
  <c r="U255" i="11"/>
  <c r="X255" i="11" s="1"/>
  <c r="Y255" i="11" s="1"/>
  <c r="AE293" i="10"/>
  <c r="AF291" i="10"/>
  <c r="AF292" i="10"/>
  <c r="AE294" i="10"/>
  <c r="Z254" i="10"/>
  <c r="V339" i="10"/>
  <c r="H256" i="10"/>
  <c r="S255" i="10"/>
  <c r="R256" i="10"/>
  <c r="U255" i="10"/>
  <c r="X255" i="10" s="1"/>
  <c r="Y255" i="10" s="1"/>
  <c r="T256" i="10"/>
  <c r="L257" i="10" a="1"/>
  <c r="L257" i="10" s="1"/>
  <c r="AB252" i="10"/>
  <c r="AD252" i="10"/>
  <c r="AG273" i="10" s="1"/>
  <c r="AC252" i="10"/>
  <c r="AA253" i="10"/>
  <c r="W338" i="10"/>
  <c r="AF290" i="9"/>
  <c r="AE292" i="9"/>
  <c r="AF291" i="9"/>
  <c r="AE293" i="9"/>
  <c r="Z254" i="9"/>
  <c r="T256" i="9"/>
  <c r="L257" i="9" a="1"/>
  <c r="L257" i="9" s="1"/>
  <c r="V339" i="9"/>
  <c r="H256" i="9"/>
  <c r="S255" i="9"/>
  <c r="W338" i="9"/>
  <c r="R256" i="9"/>
  <c r="U255" i="9"/>
  <c r="X255" i="9" s="1"/>
  <c r="Y255" i="9" s="1"/>
  <c r="AD252" i="9"/>
  <c r="AG273" i="9" s="1"/>
  <c r="AB252" i="9"/>
  <c r="AA253" i="9"/>
  <c r="AC252" i="9"/>
  <c r="AF269" i="8"/>
  <c r="AE271" i="8"/>
  <c r="AF270" i="8"/>
  <c r="AE272" i="8"/>
  <c r="Z254" i="8"/>
  <c r="U255" i="8"/>
  <c r="X255" i="8" s="1"/>
  <c r="Y255" i="8" s="1"/>
  <c r="R256" i="8"/>
  <c r="T257" i="8"/>
  <c r="L258" i="8" a="1"/>
  <c r="L258" i="8" s="1"/>
  <c r="V339" i="8"/>
  <c r="H256" i="8"/>
  <c r="S255" i="8"/>
  <c r="AC252" i="8"/>
  <c r="AA253" i="8"/>
  <c r="AD252" i="8"/>
  <c r="AG273" i="8" s="1"/>
  <c r="AB252" i="8"/>
  <c r="W338" i="8"/>
  <c r="AF269" i="7"/>
  <c r="AE271" i="7"/>
  <c r="AE272" i="7"/>
  <c r="AF270" i="7"/>
  <c r="Z254" i="7"/>
  <c r="W338" i="7"/>
  <c r="AD252" i="7"/>
  <c r="AG273" i="7" s="1"/>
  <c r="AB252" i="7"/>
  <c r="L257" i="7" a="1"/>
  <c r="L257" i="7" s="1"/>
  <c r="T256" i="7"/>
  <c r="AA253" i="7"/>
  <c r="AC252" i="7"/>
  <c r="R256" i="7"/>
  <c r="U255" i="7"/>
  <c r="X255" i="7" s="1"/>
  <c r="Y255" i="7" s="1"/>
  <c r="V339" i="7"/>
  <c r="H256" i="7"/>
  <c r="S255" i="7"/>
  <c r="AE271" i="6"/>
  <c r="AF269" i="6"/>
  <c r="AE270" i="6"/>
  <c r="AF268" i="6"/>
  <c r="Z254" i="6"/>
  <c r="L258" i="6" a="1"/>
  <c r="L258" i="6" s="1"/>
  <c r="T257" i="6"/>
  <c r="U255" i="6"/>
  <c r="X255" i="6" s="1"/>
  <c r="Y255" i="6" s="1"/>
  <c r="R256" i="6"/>
  <c r="V339" i="6"/>
  <c r="H256" i="6"/>
  <c r="S255" i="6"/>
  <c r="W338" i="6"/>
  <c r="AD252" i="6"/>
  <c r="AG273" i="6" s="1"/>
  <c r="AB252" i="6"/>
  <c r="AA253" i="6"/>
  <c r="AC252" i="6"/>
  <c r="AF260" i="5"/>
  <c r="AE262" i="5"/>
  <c r="AF259" i="5"/>
  <c r="AE261" i="5"/>
  <c r="Z254" i="5"/>
  <c r="V339" i="5"/>
  <c r="H256" i="5"/>
  <c r="S255" i="5"/>
  <c r="AD252" i="5"/>
  <c r="AG273" i="5" s="1"/>
  <c r="AB252" i="5"/>
  <c r="W338" i="5"/>
  <c r="AC252" i="5"/>
  <c r="AA253" i="5"/>
  <c r="L258" i="5" a="1"/>
  <c r="L258" i="5" s="1"/>
  <c r="T257" i="5"/>
  <c r="R256" i="5"/>
  <c r="U255" i="5"/>
  <c r="X255" i="5" s="1"/>
  <c r="Y255" i="5" s="1"/>
  <c r="AE271" i="4"/>
  <c r="AF269" i="4"/>
  <c r="AF270" i="4"/>
  <c r="AE272" i="4"/>
  <c r="Z254" i="4"/>
  <c r="L258" i="4" a="1"/>
  <c r="L258" i="4" s="1"/>
  <c r="T257" i="4"/>
  <c r="W338" i="4"/>
  <c r="R256" i="4"/>
  <c r="U255" i="4"/>
  <c r="X255" i="4" s="1"/>
  <c r="Y255" i="4" s="1"/>
  <c r="AA253" i="4"/>
  <c r="AC252" i="4"/>
  <c r="AD252" i="4"/>
  <c r="AG273" i="4" s="1"/>
  <c r="AB252" i="4"/>
  <c r="V339" i="4"/>
  <c r="H256" i="4"/>
  <c r="S255" i="4"/>
  <c r="Z254" i="1"/>
  <c r="U255" i="1"/>
  <c r="X255" i="1" s="1"/>
  <c r="Y255" i="1" s="1"/>
  <c r="R256" i="1"/>
  <c r="V339" i="1"/>
  <c r="S255" i="1"/>
  <c r="H256" i="1"/>
  <c r="AF259" i="1"/>
  <c r="AE261" i="1"/>
  <c r="W338" i="1"/>
  <c r="AF260" i="1"/>
  <c r="AE262" i="1"/>
  <c r="AC252" i="1"/>
  <c r="AA253" i="1"/>
  <c r="L258" i="1" a="1"/>
  <c r="L258" i="1" s="1"/>
  <c r="T257" i="1"/>
  <c r="AD252" i="1"/>
  <c r="AG273" i="1" s="1"/>
  <c r="AB252" i="1"/>
  <c r="AF295" i="11" l="1"/>
  <c r="AE297" i="11"/>
  <c r="AF296" i="11"/>
  <c r="AE298" i="11"/>
  <c r="Z255" i="11"/>
  <c r="AD253" i="11"/>
  <c r="AG274" i="11" s="1"/>
  <c r="AB253" i="11"/>
  <c r="V340" i="11"/>
  <c r="H257" i="11"/>
  <c r="S256" i="11"/>
  <c r="W339" i="11"/>
  <c r="U256" i="11"/>
  <c r="X256" i="11" s="1"/>
  <c r="Y256" i="11" s="1"/>
  <c r="R257" i="11"/>
  <c r="AA254" i="11"/>
  <c r="AC253" i="11"/>
  <c r="L259" i="11" a="1"/>
  <c r="L259" i="11" s="1"/>
  <c r="T258" i="11"/>
  <c r="AE296" i="10"/>
  <c r="AF294" i="10"/>
  <c r="AF293" i="10"/>
  <c r="AE295" i="10"/>
  <c r="Z255" i="10"/>
  <c r="V340" i="10"/>
  <c r="S256" i="10"/>
  <c r="H257" i="10"/>
  <c r="T257" i="10"/>
  <c r="L258" i="10" a="1"/>
  <c r="L258" i="10" s="1"/>
  <c r="U256" i="10"/>
  <c r="X256" i="10" s="1"/>
  <c r="Y256" i="10" s="1"/>
  <c r="R257" i="10"/>
  <c r="W339" i="10"/>
  <c r="AC253" i="10"/>
  <c r="AA254" i="10"/>
  <c r="AD253" i="10"/>
  <c r="AG274" i="10" s="1"/>
  <c r="AB253" i="10"/>
  <c r="AE295" i="9"/>
  <c r="AF293" i="9"/>
  <c r="AE294" i="9"/>
  <c r="AF292" i="9"/>
  <c r="Z255" i="9"/>
  <c r="AB253" i="9"/>
  <c r="AD253" i="9"/>
  <c r="AG274" i="9" s="1"/>
  <c r="V340" i="9"/>
  <c r="S256" i="9"/>
  <c r="H257" i="9"/>
  <c r="W339" i="9"/>
  <c r="T257" i="9"/>
  <c r="L258" i="9" a="1"/>
  <c r="L258" i="9" s="1"/>
  <c r="R257" i="9"/>
  <c r="U256" i="9"/>
  <c r="X256" i="9" s="1"/>
  <c r="Y256" i="9" s="1"/>
  <c r="AC253" i="9"/>
  <c r="AA254" i="9"/>
  <c r="AE274" i="8"/>
  <c r="AF272" i="8"/>
  <c r="AF271" i="8"/>
  <c r="AE273" i="8"/>
  <c r="Z255" i="8"/>
  <c r="AD253" i="8"/>
  <c r="AG274" i="8" s="1"/>
  <c r="AB253" i="8"/>
  <c r="W339" i="8"/>
  <c r="V340" i="8"/>
  <c r="H257" i="8"/>
  <c r="S256" i="8"/>
  <c r="AC253" i="8"/>
  <c r="AA254" i="8"/>
  <c r="T258" i="8"/>
  <c r="L259" i="8" a="1"/>
  <c r="L259" i="8" s="1"/>
  <c r="R257" i="8"/>
  <c r="U256" i="8"/>
  <c r="X256" i="8" s="1"/>
  <c r="Y256" i="8" s="1"/>
  <c r="AF272" i="7"/>
  <c r="AE274" i="7"/>
  <c r="AE273" i="7"/>
  <c r="AF271" i="7"/>
  <c r="Z255" i="7"/>
  <c r="R257" i="7"/>
  <c r="U256" i="7"/>
  <c r="X256" i="7" s="1"/>
  <c r="Y256" i="7" s="1"/>
  <c r="L258" i="7" a="1"/>
  <c r="L258" i="7" s="1"/>
  <c r="T257" i="7"/>
  <c r="V340" i="7"/>
  <c r="S256" i="7"/>
  <c r="H257" i="7"/>
  <c r="AA254" i="7"/>
  <c r="AC253" i="7"/>
  <c r="AD253" i="7"/>
  <c r="AG274" i="7" s="1"/>
  <c r="AB253" i="7"/>
  <c r="W339" i="7"/>
  <c r="AF270" i="6"/>
  <c r="AE272" i="6"/>
  <c r="AF271" i="6"/>
  <c r="AE273" i="6"/>
  <c r="Z255" i="6"/>
  <c r="W339" i="6"/>
  <c r="R257" i="6"/>
  <c r="U256" i="6"/>
  <c r="X256" i="6" s="1"/>
  <c r="Y256" i="6" s="1"/>
  <c r="V340" i="6"/>
  <c r="H257" i="6"/>
  <c r="S256" i="6"/>
  <c r="T258" i="6"/>
  <c r="L259" i="6" a="1"/>
  <c r="L259" i="6" s="1"/>
  <c r="AB253" i="6"/>
  <c r="AD253" i="6"/>
  <c r="AG274" i="6" s="1"/>
  <c r="AA254" i="6"/>
  <c r="AC253" i="6"/>
  <c r="AE263" i="5"/>
  <c r="AF261" i="5"/>
  <c r="AF262" i="5"/>
  <c r="AE264" i="5"/>
  <c r="Z255" i="5"/>
  <c r="AD253" i="5"/>
  <c r="AG274" i="5" s="1"/>
  <c r="AB253" i="5"/>
  <c r="R257" i="5"/>
  <c r="U256" i="5"/>
  <c r="X256" i="5" s="1"/>
  <c r="Y256" i="5" s="1"/>
  <c r="L259" i="5" a="1"/>
  <c r="L259" i="5" s="1"/>
  <c r="T258" i="5"/>
  <c r="V340" i="5"/>
  <c r="S256" i="5"/>
  <c r="H257" i="5"/>
  <c r="W339" i="5"/>
  <c r="AC253" i="5"/>
  <c r="AA254" i="5"/>
  <c r="AF272" i="4"/>
  <c r="AE274" i="4"/>
  <c r="AE273" i="4"/>
  <c r="AF271" i="4"/>
  <c r="Z255" i="4"/>
  <c r="W339" i="4"/>
  <c r="V340" i="4"/>
  <c r="S256" i="4"/>
  <c r="H257" i="4"/>
  <c r="AB253" i="4"/>
  <c r="AD253" i="4"/>
  <c r="AG274" i="4" s="1"/>
  <c r="R257" i="4"/>
  <c r="U256" i="4"/>
  <c r="X256" i="4" s="1"/>
  <c r="Y256" i="4" s="1"/>
  <c r="AA254" i="4"/>
  <c r="AC253" i="4"/>
  <c r="L259" i="4" a="1"/>
  <c r="L259" i="4" s="1"/>
  <c r="T258" i="4"/>
  <c r="Z255" i="1"/>
  <c r="AF262" i="1"/>
  <c r="AE264" i="1"/>
  <c r="AD253" i="1"/>
  <c r="AG274" i="1" s="1"/>
  <c r="AB253" i="1"/>
  <c r="V340" i="1"/>
  <c r="H257" i="1"/>
  <c r="S256" i="1"/>
  <c r="L259" i="1" a="1"/>
  <c r="L259" i="1" s="1"/>
  <c r="T258" i="1"/>
  <c r="AE263" i="1"/>
  <c r="AF261" i="1"/>
  <c r="W339" i="1"/>
  <c r="U256" i="1"/>
  <c r="X256" i="1" s="1"/>
  <c r="Y256" i="1" s="1"/>
  <c r="R257" i="1"/>
  <c r="AA254" i="1"/>
  <c r="AC253" i="1"/>
  <c r="AF298" i="11" l="1"/>
  <c r="AE300" i="11"/>
  <c r="AE299" i="11"/>
  <c r="AF297" i="11"/>
  <c r="Z256" i="11"/>
  <c r="W340" i="11"/>
  <c r="R258" i="11"/>
  <c r="U257" i="11"/>
  <c r="X257" i="11" s="1"/>
  <c r="Y257" i="11" s="1"/>
  <c r="AB254" i="11"/>
  <c r="AD254" i="11"/>
  <c r="AG275" i="11" s="1"/>
  <c r="V341" i="11"/>
  <c r="H258" i="11"/>
  <c r="S257" i="11"/>
  <c r="L260" i="11" a="1"/>
  <c r="L260" i="11" s="1"/>
  <c r="T259" i="11"/>
  <c r="AC254" i="11"/>
  <c r="AA255" i="11"/>
  <c r="AE297" i="10"/>
  <c r="AF295" i="10"/>
  <c r="AE298" i="10"/>
  <c r="AF296" i="10"/>
  <c r="Z256" i="10"/>
  <c r="U257" i="10"/>
  <c r="X257" i="10" s="1"/>
  <c r="Y257" i="10" s="1"/>
  <c r="R258" i="10"/>
  <c r="W340" i="10"/>
  <c r="T258" i="10"/>
  <c r="L259" i="10" a="1"/>
  <c r="L259" i="10" s="1"/>
  <c r="AA255" i="10"/>
  <c r="AC254" i="10"/>
  <c r="V341" i="10"/>
  <c r="H258" i="10"/>
  <c r="S257" i="10"/>
  <c r="AD254" i="10"/>
  <c r="AG275" i="10" s="1"/>
  <c r="AB254" i="10"/>
  <c r="AF294" i="9"/>
  <c r="AE296" i="9"/>
  <c r="AF295" i="9"/>
  <c r="AE297" i="9"/>
  <c r="Z256" i="9"/>
  <c r="V341" i="9"/>
  <c r="S257" i="9"/>
  <c r="H258" i="9"/>
  <c r="U257" i="9"/>
  <c r="X257" i="9" s="1"/>
  <c r="Y257" i="9" s="1"/>
  <c r="R258" i="9"/>
  <c r="W340" i="9"/>
  <c r="T258" i="9"/>
  <c r="L259" i="9" a="1"/>
  <c r="L259" i="9" s="1"/>
  <c r="AC254" i="9"/>
  <c r="AA255" i="9"/>
  <c r="AD254" i="9"/>
  <c r="AG275" i="9" s="1"/>
  <c r="AB254" i="9"/>
  <c r="AF273" i="8"/>
  <c r="AE275" i="8"/>
  <c r="AE276" i="8"/>
  <c r="AF274" i="8"/>
  <c r="Z256" i="8"/>
  <c r="T259" i="8"/>
  <c r="L260" i="8" a="1"/>
  <c r="L260" i="8" s="1"/>
  <c r="AD254" i="8"/>
  <c r="AG275" i="8" s="1"/>
  <c r="AB254" i="8"/>
  <c r="V341" i="8"/>
  <c r="H258" i="8"/>
  <c r="S257" i="8"/>
  <c r="W340" i="8"/>
  <c r="U257" i="8"/>
  <c r="X257" i="8" s="1"/>
  <c r="Y257" i="8" s="1"/>
  <c r="R258" i="8"/>
  <c r="AA255" i="8"/>
  <c r="AC254" i="8"/>
  <c r="AE275" i="7"/>
  <c r="AF273" i="7"/>
  <c r="AF274" i="7"/>
  <c r="AE276" i="7"/>
  <c r="Z256" i="7"/>
  <c r="AB254" i="7"/>
  <c r="AD254" i="7"/>
  <c r="AG275" i="7" s="1"/>
  <c r="W340" i="7"/>
  <c r="R258" i="7"/>
  <c r="U257" i="7"/>
  <c r="X257" i="7" s="1"/>
  <c r="Y257" i="7" s="1"/>
  <c r="V341" i="7"/>
  <c r="H258" i="7"/>
  <c r="S257" i="7"/>
  <c r="AA255" i="7"/>
  <c r="AC254" i="7"/>
  <c r="T258" i="7"/>
  <c r="L259" i="7" a="1"/>
  <c r="L259" i="7" s="1"/>
  <c r="AE275" i="6"/>
  <c r="AF273" i="6"/>
  <c r="AF272" i="6"/>
  <c r="AE274" i="6"/>
  <c r="Z256" i="6"/>
  <c r="T259" i="6"/>
  <c r="L260" i="6" a="1"/>
  <c r="L260" i="6" s="1"/>
  <c r="V341" i="6"/>
  <c r="H258" i="6"/>
  <c r="S257" i="6"/>
  <c r="W340" i="6"/>
  <c r="AB254" i="6"/>
  <c r="AD254" i="6"/>
  <c r="AG275" i="6" s="1"/>
  <c r="AA255" i="6"/>
  <c r="AC254" i="6"/>
  <c r="U257" i="6"/>
  <c r="X257" i="6" s="1"/>
  <c r="Y257" i="6" s="1"/>
  <c r="R258" i="6"/>
  <c r="AE266" i="5"/>
  <c r="AF264" i="5"/>
  <c r="AF263" i="5"/>
  <c r="AE265" i="5"/>
  <c r="Z256" i="5"/>
  <c r="V341" i="5"/>
  <c r="S257" i="5"/>
  <c r="H258" i="5"/>
  <c r="AD254" i="5"/>
  <c r="AG275" i="5" s="1"/>
  <c r="AB254" i="5"/>
  <c r="W340" i="5"/>
  <c r="AA255" i="5"/>
  <c r="AC254" i="5"/>
  <c r="T259" i="5"/>
  <c r="L260" i="5" a="1"/>
  <c r="L260" i="5" s="1"/>
  <c r="R258" i="5"/>
  <c r="U257" i="5"/>
  <c r="X257" i="5" s="1"/>
  <c r="Y257" i="5" s="1"/>
  <c r="AF273" i="4"/>
  <c r="AE275" i="4"/>
  <c r="AF274" i="4"/>
  <c r="AE276" i="4"/>
  <c r="Z256" i="4"/>
  <c r="T259" i="4"/>
  <c r="L260" i="4" a="1"/>
  <c r="L260" i="4" s="1"/>
  <c r="U257" i="4"/>
  <c r="X257" i="4" s="1"/>
  <c r="Y257" i="4" s="1"/>
  <c r="R258" i="4"/>
  <c r="V341" i="4"/>
  <c r="S257" i="4"/>
  <c r="H258" i="4"/>
  <c r="AC254" i="4"/>
  <c r="AA255" i="4"/>
  <c r="AD254" i="4"/>
  <c r="AG275" i="4" s="1"/>
  <c r="AB254" i="4"/>
  <c r="W340" i="4"/>
  <c r="Z256" i="1"/>
  <c r="AF263" i="1"/>
  <c r="AE265" i="1"/>
  <c r="AE266" i="1"/>
  <c r="AF264" i="1"/>
  <c r="V341" i="1"/>
  <c r="H258" i="1"/>
  <c r="S257" i="1"/>
  <c r="W340" i="1"/>
  <c r="AC254" i="1"/>
  <c r="AA255" i="1"/>
  <c r="L260" i="1" a="1"/>
  <c r="L260" i="1" s="1"/>
  <c r="T259" i="1"/>
  <c r="AD254" i="1"/>
  <c r="AG275" i="1" s="1"/>
  <c r="AB254" i="1"/>
  <c r="R258" i="1"/>
  <c r="U257" i="1"/>
  <c r="X257" i="1" s="1"/>
  <c r="Y257" i="1" s="1"/>
  <c r="AF299" i="11" l="1"/>
  <c r="AE301" i="11"/>
  <c r="AF300" i="11"/>
  <c r="AE302" i="11"/>
  <c r="Z257" i="11"/>
  <c r="W341" i="11"/>
  <c r="T260" i="11"/>
  <c r="L261" i="11" a="1"/>
  <c r="L261" i="11" s="1"/>
  <c r="V342" i="11"/>
  <c r="S258" i="11"/>
  <c r="H259" i="11"/>
  <c r="R259" i="11"/>
  <c r="U258" i="11"/>
  <c r="X258" i="11" s="1"/>
  <c r="Y258" i="11" s="1"/>
  <c r="AD255" i="11"/>
  <c r="AG276" i="11" s="1"/>
  <c r="AB255" i="11"/>
  <c r="AC255" i="11"/>
  <c r="AA256" i="11"/>
  <c r="AE300" i="10"/>
  <c r="AF298" i="10"/>
  <c r="AE299" i="10"/>
  <c r="AF297" i="10"/>
  <c r="Z257" i="10"/>
  <c r="AB255" i="10"/>
  <c r="AD255" i="10"/>
  <c r="AG276" i="10" s="1"/>
  <c r="W341" i="10"/>
  <c r="V342" i="10"/>
  <c r="H259" i="10"/>
  <c r="S258" i="10"/>
  <c r="U258" i="10"/>
  <c r="X258" i="10" s="1"/>
  <c r="Y258" i="10" s="1"/>
  <c r="R259" i="10"/>
  <c r="L260" i="10" a="1"/>
  <c r="L260" i="10" s="1"/>
  <c r="T259" i="10"/>
  <c r="AC255" i="10"/>
  <c r="AA256" i="10"/>
  <c r="AF297" i="9"/>
  <c r="AE299" i="9"/>
  <c r="AF296" i="9"/>
  <c r="AE298" i="9"/>
  <c r="Z257" i="9"/>
  <c r="AD255" i="9"/>
  <c r="AG276" i="9" s="1"/>
  <c r="AB255" i="9"/>
  <c r="U258" i="9"/>
  <c r="X258" i="9" s="1"/>
  <c r="Y258" i="9" s="1"/>
  <c r="R259" i="9"/>
  <c r="L260" i="9" a="1"/>
  <c r="L260" i="9" s="1"/>
  <c r="T259" i="9"/>
  <c r="V342" i="9"/>
  <c r="H259" i="9"/>
  <c r="S258" i="9"/>
  <c r="W341" i="9"/>
  <c r="AA256" i="9"/>
  <c r="AC255" i="9"/>
  <c r="AE278" i="8"/>
  <c r="AF276" i="8"/>
  <c r="AE277" i="8"/>
  <c r="AF275" i="8"/>
  <c r="Z257" i="8"/>
  <c r="U258" i="8"/>
  <c r="X258" i="8" s="1"/>
  <c r="Y258" i="8" s="1"/>
  <c r="R259" i="8"/>
  <c r="AD255" i="8"/>
  <c r="AG276" i="8" s="1"/>
  <c r="AB255" i="8"/>
  <c r="W341" i="8"/>
  <c r="V342" i="8"/>
  <c r="S258" i="8"/>
  <c r="H259" i="8"/>
  <c r="AA256" i="8"/>
  <c r="AC255" i="8"/>
  <c r="T260" i="8"/>
  <c r="L261" i="8" a="1"/>
  <c r="L261" i="8" s="1"/>
  <c r="AE278" i="7"/>
  <c r="AF276" i="7"/>
  <c r="AE277" i="7"/>
  <c r="AF275" i="7"/>
  <c r="Z257" i="7"/>
  <c r="W341" i="7"/>
  <c r="V342" i="7"/>
  <c r="S258" i="7"/>
  <c r="H259" i="7"/>
  <c r="T259" i="7"/>
  <c r="L260" i="7" a="1"/>
  <c r="L260" i="7" s="1"/>
  <c r="R259" i="7"/>
  <c r="U258" i="7"/>
  <c r="X258" i="7" s="1"/>
  <c r="Y258" i="7" s="1"/>
  <c r="AC255" i="7"/>
  <c r="AA256" i="7"/>
  <c r="AD255" i="7"/>
  <c r="AG276" i="7" s="1"/>
  <c r="AB255" i="7"/>
  <c r="AF274" i="6"/>
  <c r="AE276" i="6"/>
  <c r="AE277" i="6"/>
  <c r="AF275" i="6"/>
  <c r="Z257" i="6"/>
  <c r="V342" i="6"/>
  <c r="S258" i="6"/>
  <c r="H259" i="6"/>
  <c r="AD255" i="6"/>
  <c r="AG276" i="6" s="1"/>
  <c r="AB255" i="6"/>
  <c r="W341" i="6"/>
  <c r="T260" i="6"/>
  <c r="L261" i="6" a="1"/>
  <c r="L261" i="6" s="1"/>
  <c r="R259" i="6"/>
  <c r="U258" i="6"/>
  <c r="X258" i="6" s="1"/>
  <c r="Y258" i="6" s="1"/>
  <c r="AC255" i="6"/>
  <c r="AA256" i="6"/>
  <c r="AE267" i="5"/>
  <c r="AF265" i="5"/>
  <c r="AF266" i="5"/>
  <c r="AE268" i="5"/>
  <c r="Z257" i="5"/>
  <c r="T260" i="5"/>
  <c r="L261" i="5" a="1"/>
  <c r="L261" i="5" s="1"/>
  <c r="AB255" i="5"/>
  <c r="AD255" i="5"/>
  <c r="AG276" i="5" s="1"/>
  <c r="W341" i="5"/>
  <c r="R259" i="5"/>
  <c r="U258" i="5"/>
  <c r="X258" i="5" s="1"/>
  <c r="Y258" i="5" s="1"/>
  <c r="AA256" i="5"/>
  <c r="AC255" i="5"/>
  <c r="V342" i="5"/>
  <c r="S258" i="5"/>
  <c r="H259" i="5"/>
  <c r="AE278" i="4"/>
  <c r="AF276" i="4"/>
  <c r="AF275" i="4"/>
  <c r="AE277" i="4"/>
  <c r="Z257" i="4"/>
  <c r="V342" i="4"/>
  <c r="H259" i="4"/>
  <c r="S258" i="4"/>
  <c r="W341" i="4"/>
  <c r="R259" i="4"/>
  <c r="U258" i="4"/>
  <c r="X258" i="4" s="1"/>
  <c r="Y258" i="4" s="1"/>
  <c r="AD255" i="4"/>
  <c r="AG276" i="4" s="1"/>
  <c r="AB255" i="4"/>
  <c r="AA256" i="4"/>
  <c r="AC255" i="4"/>
  <c r="T260" i="4"/>
  <c r="L261" i="4" a="1"/>
  <c r="L261" i="4" s="1"/>
  <c r="Z257" i="1"/>
  <c r="L261" i="1" a="1"/>
  <c r="L261" i="1" s="1"/>
  <c r="T260" i="1"/>
  <c r="AE267" i="1"/>
  <c r="AF265" i="1"/>
  <c r="AD255" i="1"/>
  <c r="AG276" i="1" s="1"/>
  <c r="AB255" i="1"/>
  <c r="W341" i="1"/>
  <c r="AA256" i="1"/>
  <c r="AC255" i="1"/>
  <c r="V342" i="1"/>
  <c r="S258" i="1"/>
  <c r="H259" i="1"/>
  <c r="AE268" i="1"/>
  <c r="AF266" i="1"/>
  <c r="R259" i="1"/>
  <c r="U258" i="1"/>
  <c r="X258" i="1" s="1"/>
  <c r="Y258" i="1" s="1"/>
  <c r="AE304" i="11" l="1"/>
  <c r="AF302" i="11"/>
  <c r="AF301" i="11"/>
  <c r="AE303" i="11"/>
  <c r="Z258" i="11"/>
  <c r="U259" i="11"/>
  <c r="X259" i="11" s="1"/>
  <c r="Y259" i="11" s="1"/>
  <c r="R260" i="11"/>
  <c r="W342" i="11"/>
  <c r="L262" i="11" a="1"/>
  <c r="L262" i="11" s="1"/>
  <c r="T261" i="11"/>
  <c r="V343" i="11"/>
  <c r="H260" i="11"/>
  <c r="S259" i="11"/>
  <c r="AA257" i="11"/>
  <c r="AC256" i="11"/>
  <c r="AB256" i="11"/>
  <c r="AD256" i="11"/>
  <c r="AG277" i="11" s="1"/>
  <c r="AF299" i="10"/>
  <c r="AE301" i="10"/>
  <c r="AE302" i="10"/>
  <c r="AF300" i="10"/>
  <c r="Z258" i="10"/>
  <c r="V343" i="10"/>
  <c r="S259" i="10"/>
  <c r="H260" i="10"/>
  <c r="W342" i="10"/>
  <c r="L261" i="10" a="1"/>
  <c r="L261" i="10" s="1"/>
  <c r="T260" i="10"/>
  <c r="R260" i="10"/>
  <c r="U259" i="10"/>
  <c r="X259" i="10" s="1"/>
  <c r="Y259" i="10" s="1"/>
  <c r="AA257" i="10"/>
  <c r="AC256" i="10"/>
  <c r="AD256" i="10"/>
  <c r="AG277" i="10" s="1"/>
  <c r="AB256" i="10"/>
  <c r="AF298" i="9"/>
  <c r="AE300" i="9"/>
  <c r="AE301" i="9"/>
  <c r="AF299" i="9"/>
  <c r="Z258" i="9"/>
  <c r="V343" i="9"/>
  <c r="H260" i="9"/>
  <c r="S259" i="9"/>
  <c r="W342" i="9"/>
  <c r="AD256" i="9"/>
  <c r="AG277" i="9" s="1"/>
  <c r="AB256" i="9"/>
  <c r="AA257" i="9"/>
  <c r="AC256" i="9"/>
  <c r="L261" i="9" a="1"/>
  <c r="L261" i="9" s="1"/>
  <c r="T260" i="9"/>
  <c r="R260" i="9"/>
  <c r="U259" i="9"/>
  <c r="X259" i="9" s="1"/>
  <c r="Y259" i="9" s="1"/>
  <c r="AF277" i="8"/>
  <c r="AE279" i="8"/>
  <c r="AF278" i="8"/>
  <c r="AE280" i="8"/>
  <c r="Z258" i="8"/>
  <c r="V343" i="8"/>
  <c r="H260" i="8"/>
  <c r="S259" i="8"/>
  <c r="W342" i="8"/>
  <c r="AD256" i="8"/>
  <c r="AG277" i="8" s="1"/>
  <c r="AB256" i="8"/>
  <c r="U259" i="8"/>
  <c r="X259" i="8" s="1"/>
  <c r="Y259" i="8" s="1"/>
  <c r="R260" i="8"/>
  <c r="L262" i="8" a="1"/>
  <c r="L262" i="8" s="1"/>
  <c r="T261" i="8"/>
  <c r="AC256" i="8"/>
  <c r="AA257" i="8"/>
  <c r="AF277" i="7"/>
  <c r="AE279" i="7"/>
  <c r="AE280" i="7"/>
  <c r="AF278" i="7"/>
  <c r="Z258" i="7"/>
  <c r="T260" i="7"/>
  <c r="L261" i="7" a="1"/>
  <c r="L261" i="7" s="1"/>
  <c r="AA257" i="7"/>
  <c r="AC256" i="7"/>
  <c r="AD256" i="7"/>
  <c r="AG277" i="7" s="1"/>
  <c r="AB256" i="7"/>
  <c r="U259" i="7"/>
  <c r="X259" i="7" s="1"/>
  <c r="Y259" i="7" s="1"/>
  <c r="R260" i="7"/>
  <c r="V343" i="7"/>
  <c r="H260" i="7"/>
  <c r="S259" i="7"/>
  <c r="W342" i="7"/>
  <c r="AF277" i="6"/>
  <c r="AE279" i="6"/>
  <c r="AF276" i="6"/>
  <c r="AE278" i="6"/>
  <c r="Z258" i="6"/>
  <c r="U259" i="6"/>
  <c r="X259" i="6" s="1"/>
  <c r="Y259" i="6" s="1"/>
  <c r="R260" i="6"/>
  <c r="L262" i="6" a="1"/>
  <c r="L262" i="6" s="1"/>
  <c r="T261" i="6"/>
  <c r="AB256" i="6"/>
  <c r="AD256" i="6"/>
  <c r="AG277" i="6" s="1"/>
  <c r="W342" i="6"/>
  <c r="AC256" i="6"/>
  <c r="AA257" i="6"/>
  <c r="V343" i="6"/>
  <c r="S259" i="6"/>
  <c r="H260" i="6"/>
  <c r="AF268" i="5"/>
  <c r="AE270" i="5"/>
  <c r="AF267" i="5"/>
  <c r="AE269" i="5"/>
  <c r="Z258" i="5"/>
  <c r="AD256" i="5"/>
  <c r="AG277" i="5" s="1"/>
  <c r="AB256" i="5"/>
  <c r="U259" i="5"/>
  <c r="X259" i="5" s="1"/>
  <c r="Y259" i="5" s="1"/>
  <c r="R260" i="5"/>
  <c r="T261" i="5"/>
  <c r="L262" i="5" a="1"/>
  <c r="L262" i="5" s="1"/>
  <c r="V343" i="5"/>
  <c r="S259" i="5"/>
  <c r="H260" i="5"/>
  <c r="AC256" i="5"/>
  <c r="AA257" i="5"/>
  <c r="W342" i="5"/>
  <c r="AF277" i="4"/>
  <c r="AE279" i="4"/>
  <c r="AE280" i="4"/>
  <c r="AF278" i="4"/>
  <c r="Z258" i="4"/>
  <c r="T261" i="4"/>
  <c r="L262" i="4" a="1"/>
  <c r="L262" i="4" s="1"/>
  <c r="AB256" i="4"/>
  <c r="AD256" i="4"/>
  <c r="AG277" i="4" s="1"/>
  <c r="R260" i="4"/>
  <c r="U259" i="4"/>
  <c r="X259" i="4" s="1"/>
  <c r="Y259" i="4" s="1"/>
  <c r="AA257" i="4"/>
  <c r="AC256" i="4"/>
  <c r="V343" i="4"/>
  <c r="S259" i="4"/>
  <c r="H260" i="4"/>
  <c r="W342" i="4"/>
  <c r="Z258" i="1"/>
  <c r="AF268" i="1"/>
  <c r="AE270" i="1"/>
  <c r="AD256" i="1"/>
  <c r="AG277" i="1" s="1"/>
  <c r="AB256" i="1"/>
  <c r="V343" i="1"/>
  <c r="S259" i="1"/>
  <c r="H260" i="1"/>
  <c r="W342" i="1"/>
  <c r="T261" i="1"/>
  <c r="L262" i="1" a="1"/>
  <c r="L262" i="1" s="1"/>
  <c r="AF267" i="1"/>
  <c r="AE269" i="1"/>
  <c r="R260" i="1"/>
  <c r="U259" i="1"/>
  <c r="X259" i="1" s="1"/>
  <c r="Y259" i="1" s="1"/>
  <c r="AC256" i="1"/>
  <c r="AA257" i="1"/>
  <c r="AE305" i="11" l="1"/>
  <c r="AF303" i="11"/>
  <c r="AE306" i="11"/>
  <c r="AF304" i="11"/>
  <c r="Z259" i="11"/>
  <c r="V344" i="11"/>
  <c r="H261" i="11"/>
  <c r="S260" i="11"/>
  <c r="W343" i="11"/>
  <c r="AD257" i="11"/>
  <c r="AG278" i="11" s="1"/>
  <c r="AB257" i="11"/>
  <c r="T262" i="11"/>
  <c r="L263" i="11" a="1"/>
  <c r="L263" i="11" s="1"/>
  <c r="R261" i="11"/>
  <c r="U260" i="11"/>
  <c r="X260" i="11" s="1"/>
  <c r="Y260" i="11" s="1"/>
  <c r="AC257" i="11"/>
  <c r="AA258" i="11"/>
  <c r="AE304" i="10"/>
  <c r="AF302" i="10"/>
  <c r="AF301" i="10"/>
  <c r="AE303" i="10"/>
  <c r="Z259" i="10"/>
  <c r="AD257" i="10"/>
  <c r="AG278" i="10" s="1"/>
  <c r="AB257" i="10"/>
  <c r="V344" i="10"/>
  <c r="S260" i="10"/>
  <c r="H261" i="10"/>
  <c r="W343" i="10"/>
  <c r="R261" i="10"/>
  <c r="U260" i="10"/>
  <c r="X260" i="10" s="1"/>
  <c r="Y260" i="10" s="1"/>
  <c r="AC257" i="10"/>
  <c r="AA258" i="10"/>
  <c r="T261" i="10"/>
  <c r="L262" i="10" a="1"/>
  <c r="L262" i="10" s="1"/>
  <c r="AF301" i="9"/>
  <c r="AE303" i="9"/>
  <c r="AE302" i="9"/>
  <c r="AF300" i="9"/>
  <c r="Z259" i="9"/>
  <c r="L262" i="9" a="1"/>
  <c r="L262" i="9" s="1"/>
  <c r="T261" i="9"/>
  <c r="V344" i="9"/>
  <c r="S260" i="9"/>
  <c r="H261" i="9"/>
  <c r="W343" i="9"/>
  <c r="AD257" i="9"/>
  <c r="AG278" i="9" s="1"/>
  <c r="AB257" i="9"/>
  <c r="U260" i="9"/>
  <c r="X260" i="9" s="1"/>
  <c r="Y260" i="9" s="1"/>
  <c r="R261" i="9"/>
  <c r="AA258" i="9"/>
  <c r="AC257" i="9"/>
  <c r="AE282" i="8"/>
  <c r="AF280" i="8"/>
  <c r="AF279" i="8"/>
  <c r="AE281" i="8"/>
  <c r="Z259" i="8"/>
  <c r="V344" i="8"/>
  <c r="H261" i="8"/>
  <c r="S260" i="8"/>
  <c r="AD257" i="8"/>
  <c r="AG278" i="8" s="1"/>
  <c r="AB257" i="8"/>
  <c r="W343" i="8"/>
  <c r="L263" i="8" a="1"/>
  <c r="L263" i="8" s="1"/>
  <c r="T262" i="8"/>
  <c r="AA258" i="8"/>
  <c r="AC257" i="8"/>
  <c r="R261" i="8"/>
  <c r="U260" i="8"/>
  <c r="X260" i="8" s="1"/>
  <c r="Y260" i="8" s="1"/>
  <c r="AE282" i="7"/>
  <c r="AF280" i="7"/>
  <c r="AF279" i="7"/>
  <c r="AE281" i="7"/>
  <c r="Z259" i="7"/>
  <c r="V344" i="7"/>
  <c r="H261" i="7"/>
  <c r="S260" i="7"/>
  <c r="W343" i="7"/>
  <c r="R261" i="7"/>
  <c r="U260" i="7"/>
  <c r="X260" i="7" s="1"/>
  <c r="Y260" i="7" s="1"/>
  <c r="L262" i="7" a="1"/>
  <c r="L262" i="7" s="1"/>
  <c r="T261" i="7"/>
  <c r="AC257" i="7"/>
  <c r="AA258" i="7"/>
  <c r="AD257" i="7"/>
  <c r="AG278" i="7" s="1"/>
  <c r="AB257" i="7"/>
  <c r="AF279" i="6"/>
  <c r="AE281" i="6"/>
  <c r="AF278" i="6"/>
  <c r="AE280" i="6"/>
  <c r="Z259" i="6"/>
  <c r="AD257" i="6"/>
  <c r="AG278" i="6" s="1"/>
  <c r="AB257" i="6"/>
  <c r="U260" i="6"/>
  <c r="X260" i="6" s="1"/>
  <c r="Y260" i="6" s="1"/>
  <c r="R261" i="6"/>
  <c r="V344" i="6"/>
  <c r="H261" i="6"/>
  <c r="S260" i="6"/>
  <c r="AC257" i="6"/>
  <c r="AA258" i="6"/>
  <c r="T262" i="6"/>
  <c r="L263" i="6" a="1"/>
  <c r="L263" i="6" s="1"/>
  <c r="W343" i="6"/>
  <c r="AE271" i="5"/>
  <c r="AF269" i="5"/>
  <c r="AE272" i="5"/>
  <c r="AF270" i="5"/>
  <c r="Z259" i="5"/>
  <c r="W343" i="5"/>
  <c r="V344" i="5"/>
  <c r="H261" i="5"/>
  <c r="S260" i="5"/>
  <c r="U260" i="5"/>
  <c r="X260" i="5" s="1"/>
  <c r="Y260" i="5" s="1"/>
  <c r="R261" i="5"/>
  <c r="L263" i="5" a="1"/>
  <c r="L263" i="5" s="1"/>
  <c r="T262" i="5"/>
  <c r="AC257" i="5"/>
  <c r="AA258" i="5"/>
  <c r="AB257" i="5"/>
  <c r="AD257" i="5"/>
  <c r="AG278" i="5" s="1"/>
  <c r="AE282" i="4"/>
  <c r="AF280" i="4"/>
  <c r="AE281" i="4"/>
  <c r="AF279" i="4"/>
  <c r="Z259" i="4"/>
  <c r="W343" i="4"/>
  <c r="R261" i="4"/>
  <c r="U260" i="4"/>
  <c r="X260" i="4" s="1"/>
  <c r="Y260" i="4" s="1"/>
  <c r="L263" i="4" a="1"/>
  <c r="L263" i="4" s="1"/>
  <c r="T262" i="4"/>
  <c r="AC257" i="4"/>
  <c r="AA258" i="4"/>
  <c r="V344" i="4"/>
  <c r="S260" i="4"/>
  <c r="H261" i="4"/>
  <c r="AD257" i="4"/>
  <c r="AG278" i="4" s="1"/>
  <c r="AB257" i="4"/>
  <c r="Z259" i="1"/>
  <c r="T262" i="1"/>
  <c r="L263" i="1" a="1"/>
  <c r="L263" i="1" s="1"/>
  <c r="R261" i="1"/>
  <c r="U260" i="1"/>
  <c r="X260" i="1" s="1"/>
  <c r="Y260" i="1" s="1"/>
  <c r="AB257" i="1"/>
  <c r="AD257" i="1"/>
  <c r="AG278" i="1" s="1"/>
  <c r="W343" i="1"/>
  <c r="AF270" i="1"/>
  <c r="AE272" i="1"/>
  <c r="AC257" i="1"/>
  <c r="AA258" i="1"/>
  <c r="AF269" i="1"/>
  <c r="AE271" i="1"/>
  <c r="V344" i="1"/>
  <c r="S260" i="1"/>
  <c r="H261" i="1"/>
  <c r="AF306" i="11" l="1"/>
  <c r="AE308" i="11"/>
  <c r="AF305" i="11"/>
  <c r="AE307" i="11"/>
  <c r="Z260" i="11"/>
  <c r="R262" i="11"/>
  <c r="U261" i="11"/>
  <c r="X261" i="11" s="1"/>
  <c r="Y261" i="11" s="1"/>
  <c r="S261" i="11"/>
  <c r="V345" i="11"/>
  <c r="H262" i="11"/>
  <c r="L264" i="11" a="1"/>
  <c r="L264" i="11" s="1"/>
  <c r="T263" i="11"/>
  <c r="AB258" i="11"/>
  <c r="AD258" i="11"/>
  <c r="AG279" i="11" s="1"/>
  <c r="W344" i="11"/>
  <c r="AC258" i="11"/>
  <c r="AA259" i="11"/>
  <c r="AF303" i="10"/>
  <c r="AE305" i="10"/>
  <c r="AF304" i="10"/>
  <c r="AE306" i="10"/>
  <c r="Z260" i="10"/>
  <c r="V345" i="10"/>
  <c r="S261" i="10"/>
  <c r="H262" i="10"/>
  <c r="W344" i="10"/>
  <c r="R262" i="10"/>
  <c r="U261" i="10"/>
  <c r="X261" i="10" s="1"/>
  <c r="Y261" i="10" s="1"/>
  <c r="L263" i="10" a="1"/>
  <c r="L263" i="10" s="1"/>
  <c r="T262" i="10"/>
  <c r="AC258" i="10"/>
  <c r="AA259" i="10"/>
  <c r="AD258" i="10"/>
  <c r="AG279" i="10" s="1"/>
  <c r="AB258" i="10"/>
  <c r="AF302" i="9"/>
  <c r="AE304" i="9"/>
  <c r="AF303" i="9"/>
  <c r="AE305" i="9"/>
  <c r="Z260" i="9"/>
  <c r="AD258" i="9"/>
  <c r="AG279" i="9" s="1"/>
  <c r="AB258" i="9"/>
  <c r="W344" i="9"/>
  <c r="L263" i="9" a="1"/>
  <c r="L263" i="9" s="1"/>
  <c r="T262" i="9"/>
  <c r="U261" i="9"/>
  <c r="X261" i="9" s="1"/>
  <c r="Y261" i="9" s="1"/>
  <c r="R262" i="9"/>
  <c r="AA259" i="9"/>
  <c r="AC258" i="9"/>
  <c r="V345" i="9"/>
  <c r="H262" i="9"/>
  <c r="S261" i="9"/>
  <c r="AE283" i="8"/>
  <c r="AF281" i="8"/>
  <c r="AF282" i="8"/>
  <c r="AE284" i="8"/>
  <c r="Z260" i="8"/>
  <c r="U261" i="8"/>
  <c r="X261" i="8" s="1"/>
  <c r="Y261" i="8" s="1"/>
  <c r="R262" i="8"/>
  <c r="V345" i="8"/>
  <c r="S261" i="8"/>
  <c r="H262" i="8"/>
  <c r="W344" i="8"/>
  <c r="L264" i="8" a="1"/>
  <c r="L264" i="8" s="1"/>
  <c r="T263" i="8"/>
  <c r="AA259" i="8"/>
  <c r="AC258" i="8"/>
  <c r="AD258" i="8"/>
  <c r="AG279" i="8" s="1"/>
  <c r="AB258" i="8"/>
  <c r="AE283" i="7"/>
  <c r="AF281" i="7"/>
  <c r="AF282" i="7"/>
  <c r="AE284" i="7"/>
  <c r="Z260" i="7"/>
  <c r="L263" i="7" a="1"/>
  <c r="L263" i="7" s="1"/>
  <c r="T262" i="7"/>
  <c r="U261" i="7"/>
  <c r="X261" i="7" s="1"/>
  <c r="Y261" i="7" s="1"/>
  <c r="R262" i="7"/>
  <c r="V345" i="7"/>
  <c r="S261" i="7"/>
  <c r="H262" i="7"/>
  <c r="W344" i="7"/>
  <c r="AC258" i="7"/>
  <c r="AA259" i="7"/>
  <c r="AD258" i="7"/>
  <c r="AG279" i="7" s="1"/>
  <c r="AB258" i="7"/>
  <c r="AF280" i="6"/>
  <c r="AE282" i="6"/>
  <c r="AE283" i="6"/>
  <c r="AF281" i="6"/>
  <c r="Z260" i="6"/>
  <c r="V345" i="6"/>
  <c r="H262" i="6"/>
  <c r="S261" i="6"/>
  <c r="W344" i="6"/>
  <c r="U261" i="6"/>
  <c r="X261" i="6" s="1"/>
  <c r="Y261" i="6" s="1"/>
  <c r="R262" i="6"/>
  <c r="AD258" i="6"/>
  <c r="AG279" i="6" s="1"/>
  <c r="AB258" i="6"/>
  <c r="AC258" i="6"/>
  <c r="AA259" i="6"/>
  <c r="L264" i="6" a="1"/>
  <c r="L264" i="6" s="1"/>
  <c r="T263" i="6"/>
  <c r="AF272" i="5"/>
  <c r="AE274" i="5"/>
  <c r="AF271" i="5"/>
  <c r="AE273" i="5"/>
  <c r="Z260" i="5"/>
  <c r="AD258" i="5"/>
  <c r="AG279" i="5" s="1"/>
  <c r="AB258" i="5"/>
  <c r="U261" i="5"/>
  <c r="X261" i="5" s="1"/>
  <c r="Y261" i="5" s="1"/>
  <c r="R262" i="5"/>
  <c r="L264" i="5" a="1"/>
  <c r="L264" i="5" s="1"/>
  <c r="T263" i="5"/>
  <c r="W344" i="5"/>
  <c r="AC258" i="5"/>
  <c r="AA259" i="5"/>
  <c r="V345" i="5"/>
  <c r="H262" i="5"/>
  <c r="S261" i="5"/>
  <c r="AF281" i="4"/>
  <c r="AE283" i="4"/>
  <c r="AE284" i="4"/>
  <c r="AF282" i="4"/>
  <c r="Z260" i="4"/>
  <c r="AD258" i="4"/>
  <c r="AG279" i="4" s="1"/>
  <c r="AB258" i="4"/>
  <c r="L264" i="4" a="1"/>
  <c r="L264" i="4" s="1"/>
  <c r="T263" i="4"/>
  <c r="V345" i="4"/>
  <c r="S261" i="4"/>
  <c r="H262" i="4"/>
  <c r="W344" i="4"/>
  <c r="U261" i="4"/>
  <c r="X261" i="4" s="1"/>
  <c r="Y261" i="4" s="1"/>
  <c r="R262" i="4"/>
  <c r="AC258" i="4"/>
  <c r="AA259" i="4"/>
  <c r="Z260" i="1"/>
  <c r="AF271" i="1"/>
  <c r="AE273" i="1"/>
  <c r="AD258" i="1"/>
  <c r="AG279" i="1" s="1"/>
  <c r="AB258" i="1"/>
  <c r="AE274" i="1"/>
  <c r="AF272" i="1"/>
  <c r="T263" i="1"/>
  <c r="L264" i="1" a="1"/>
  <c r="L264" i="1" s="1"/>
  <c r="AC258" i="1"/>
  <c r="AA259" i="1"/>
  <c r="U261" i="1"/>
  <c r="X261" i="1" s="1"/>
  <c r="Y261" i="1" s="1"/>
  <c r="R262" i="1"/>
  <c r="V345" i="1"/>
  <c r="S261" i="1"/>
  <c r="H262" i="1"/>
  <c r="W344" i="1"/>
  <c r="AE309" i="11" l="1"/>
  <c r="AF307" i="11"/>
  <c r="AE310" i="11"/>
  <c r="AF308" i="11"/>
  <c r="Z261" i="11"/>
  <c r="L265" i="11" a="1"/>
  <c r="L265" i="11" s="1"/>
  <c r="T264" i="11"/>
  <c r="U262" i="11"/>
  <c r="X262" i="11" s="1"/>
  <c r="Y262" i="11" s="1"/>
  <c r="R263" i="11"/>
  <c r="V346" i="11"/>
  <c r="H263" i="11"/>
  <c r="S262" i="11"/>
  <c r="AD259" i="11"/>
  <c r="AG280" i="11" s="1"/>
  <c r="AB259" i="11"/>
  <c r="W345" i="11"/>
  <c r="AA260" i="11"/>
  <c r="AC259" i="11"/>
  <c r="AF306" i="10"/>
  <c r="AE308" i="10"/>
  <c r="AF305" i="10"/>
  <c r="AE307" i="10"/>
  <c r="Z261" i="10"/>
  <c r="T263" i="10"/>
  <c r="L264" i="10" a="1"/>
  <c r="L264" i="10" s="1"/>
  <c r="V346" i="10"/>
  <c r="S262" i="10"/>
  <c r="H263" i="10"/>
  <c r="W345" i="10"/>
  <c r="AD259" i="10"/>
  <c r="AG280" i="10" s="1"/>
  <c r="AB259" i="10"/>
  <c r="U262" i="10"/>
  <c r="X262" i="10" s="1"/>
  <c r="Y262" i="10" s="1"/>
  <c r="R263" i="10"/>
  <c r="AA260" i="10"/>
  <c r="AC259" i="10"/>
  <c r="AE307" i="9"/>
  <c r="AF305" i="9"/>
  <c r="AE306" i="9"/>
  <c r="AF304" i="9"/>
  <c r="Z261" i="9"/>
  <c r="R263" i="9"/>
  <c r="U262" i="9"/>
  <c r="X262" i="9" s="1"/>
  <c r="Y262" i="9" s="1"/>
  <c r="AD259" i="9"/>
  <c r="AG280" i="9" s="1"/>
  <c r="AB259" i="9"/>
  <c r="L264" i="9" a="1"/>
  <c r="L264" i="9" s="1"/>
  <c r="T263" i="9"/>
  <c r="V346" i="9"/>
  <c r="S262" i="9"/>
  <c r="H263" i="9"/>
  <c r="AC259" i="9"/>
  <c r="AA260" i="9"/>
  <c r="W345" i="9"/>
  <c r="AE286" i="8"/>
  <c r="AF284" i="8"/>
  <c r="AF283" i="8"/>
  <c r="AE285" i="8"/>
  <c r="Z261" i="8"/>
  <c r="AD259" i="8"/>
  <c r="AG280" i="8" s="1"/>
  <c r="AB259" i="8"/>
  <c r="W345" i="8"/>
  <c r="R263" i="8"/>
  <c r="U262" i="8"/>
  <c r="X262" i="8" s="1"/>
  <c r="Y262" i="8" s="1"/>
  <c r="T264" i="8"/>
  <c r="L265" i="8" a="1"/>
  <c r="L265" i="8" s="1"/>
  <c r="V346" i="8"/>
  <c r="H263" i="8"/>
  <c r="S262" i="8"/>
  <c r="AA260" i="8"/>
  <c r="AC259" i="8"/>
  <c r="AF284" i="7"/>
  <c r="AE286" i="7"/>
  <c r="AE285" i="7"/>
  <c r="AF283" i="7"/>
  <c r="Z261" i="7"/>
  <c r="U262" i="7"/>
  <c r="X262" i="7" s="1"/>
  <c r="Y262" i="7" s="1"/>
  <c r="R263" i="7"/>
  <c r="L264" i="7" a="1"/>
  <c r="L264" i="7" s="1"/>
  <c r="T263" i="7"/>
  <c r="W345" i="7"/>
  <c r="AC259" i="7"/>
  <c r="AA260" i="7"/>
  <c r="V346" i="7"/>
  <c r="H263" i="7"/>
  <c r="S262" i="7"/>
  <c r="AD259" i="7"/>
  <c r="AG280" i="7" s="1"/>
  <c r="AB259" i="7"/>
  <c r="AF283" i="6"/>
  <c r="AE285" i="6"/>
  <c r="AF282" i="6"/>
  <c r="AE284" i="6"/>
  <c r="Z261" i="6"/>
  <c r="U262" i="6"/>
  <c r="X262" i="6" s="1"/>
  <c r="Y262" i="6" s="1"/>
  <c r="R263" i="6"/>
  <c r="V346" i="6"/>
  <c r="H263" i="6"/>
  <c r="S262" i="6"/>
  <c r="W345" i="6"/>
  <c r="L265" i="6" a="1"/>
  <c r="L265" i="6" s="1"/>
  <c r="T264" i="6"/>
  <c r="AC259" i="6"/>
  <c r="AA260" i="6"/>
  <c r="AD259" i="6"/>
  <c r="AG280" i="6" s="1"/>
  <c r="AB259" i="6"/>
  <c r="AF274" i="5"/>
  <c r="AE276" i="5"/>
  <c r="AF273" i="5"/>
  <c r="AE275" i="5"/>
  <c r="Z261" i="5"/>
  <c r="AD259" i="5"/>
  <c r="AG280" i="5" s="1"/>
  <c r="AB259" i="5"/>
  <c r="L265" i="5" a="1"/>
  <c r="L265" i="5" s="1"/>
  <c r="T264" i="5"/>
  <c r="V346" i="5"/>
  <c r="H263" i="5"/>
  <c r="S262" i="5"/>
  <c r="AA260" i="5"/>
  <c r="AC259" i="5"/>
  <c r="U262" i="5"/>
  <c r="X262" i="5" s="1"/>
  <c r="Y262" i="5" s="1"/>
  <c r="R263" i="5"/>
  <c r="W345" i="5"/>
  <c r="AE286" i="4"/>
  <c r="AF284" i="4"/>
  <c r="AE285" i="4"/>
  <c r="AF283" i="4"/>
  <c r="Z261" i="4"/>
  <c r="U262" i="4"/>
  <c r="X262" i="4" s="1"/>
  <c r="Y262" i="4" s="1"/>
  <c r="R263" i="4"/>
  <c r="AD259" i="4"/>
  <c r="AG280" i="4" s="1"/>
  <c r="AB259" i="4"/>
  <c r="W345" i="4"/>
  <c r="L265" i="4" a="1"/>
  <c r="L265" i="4" s="1"/>
  <c r="T264" i="4"/>
  <c r="AA260" i="4"/>
  <c r="AC259" i="4"/>
  <c r="V346" i="4"/>
  <c r="H263" i="4"/>
  <c r="S262" i="4"/>
  <c r="Z261" i="1"/>
  <c r="U262" i="1"/>
  <c r="X262" i="1" s="1"/>
  <c r="Y262" i="1" s="1"/>
  <c r="R263" i="1"/>
  <c r="W345" i="1"/>
  <c r="AE275" i="1"/>
  <c r="AF273" i="1"/>
  <c r="AD259" i="1"/>
  <c r="AG280" i="1" s="1"/>
  <c r="AB259" i="1"/>
  <c r="L265" i="1" a="1"/>
  <c r="L265" i="1" s="1"/>
  <c r="T264" i="1"/>
  <c r="AA260" i="1"/>
  <c r="AC259" i="1"/>
  <c r="AE276" i="1"/>
  <c r="AF274" i="1"/>
  <c r="V346" i="1"/>
  <c r="H263" i="1"/>
  <c r="S262" i="1"/>
  <c r="AE312" i="11" l="1"/>
  <c r="AF310" i="11"/>
  <c r="AE311" i="11"/>
  <c r="AF309" i="11"/>
  <c r="Z262" i="11"/>
  <c r="W346" i="11"/>
  <c r="R264" i="11"/>
  <c r="U263" i="11"/>
  <c r="X263" i="11" s="1"/>
  <c r="Y263" i="11" s="1"/>
  <c r="L266" i="11" a="1"/>
  <c r="L266" i="11" s="1"/>
  <c r="T265" i="11"/>
  <c r="AD260" i="11"/>
  <c r="AG281" i="11" s="1"/>
  <c r="AB260" i="11"/>
  <c r="AC260" i="11"/>
  <c r="AA261" i="11"/>
  <c r="V347" i="11"/>
  <c r="H264" i="11"/>
  <c r="S263" i="11"/>
  <c r="AE309" i="10"/>
  <c r="AF307" i="10"/>
  <c r="AE310" i="10"/>
  <c r="AF308" i="10"/>
  <c r="Z262" i="10"/>
  <c r="V347" i="10"/>
  <c r="H264" i="10"/>
  <c r="S263" i="10"/>
  <c r="W346" i="10"/>
  <c r="T264" i="10"/>
  <c r="L265" i="10" a="1"/>
  <c r="L265" i="10" s="1"/>
  <c r="AB260" i="10"/>
  <c r="AD260" i="10"/>
  <c r="AG281" i="10" s="1"/>
  <c r="AC260" i="10"/>
  <c r="AA261" i="10"/>
  <c r="U263" i="10"/>
  <c r="X263" i="10" s="1"/>
  <c r="Y263" i="10" s="1"/>
  <c r="R264" i="10"/>
  <c r="AF306" i="9"/>
  <c r="AE308" i="9"/>
  <c r="AE309" i="9"/>
  <c r="AF307" i="9"/>
  <c r="Z262" i="9"/>
  <c r="V347" i="9"/>
  <c r="S263" i="9"/>
  <c r="H264" i="9"/>
  <c r="T264" i="9"/>
  <c r="L265" i="9" a="1"/>
  <c r="L265" i="9" s="1"/>
  <c r="W346" i="9"/>
  <c r="U263" i="9"/>
  <c r="X263" i="9" s="1"/>
  <c r="Y263" i="9" s="1"/>
  <c r="R264" i="9"/>
  <c r="AA261" i="9"/>
  <c r="AC260" i="9"/>
  <c r="AB260" i="9"/>
  <c r="AD260" i="9"/>
  <c r="AG281" i="9" s="1"/>
  <c r="AF285" i="8"/>
  <c r="AE287" i="8"/>
  <c r="AF286" i="8"/>
  <c r="AE288" i="8"/>
  <c r="Z262" i="8"/>
  <c r="L266" i="8" a="1"/>
  <c r="L266" i="8" s="1"/>
  <c r="T265" i="8"/>
  <c r="V347" i="8"/>
  <c r="S263" i="8"/>
  <c r="H264" i="8"/>
  <c r="AD260" i="8"/>
  <c r="AG281" i="8" s="1"/>
  <c r="AB260" i="8"/>
  <c r="AC260" i="8"/>
  <c r="AA261" i="8"/>
  <c r="W346" i="8"/>
  <c r="R264" i="8"/>
  <c r="U263" i="8"/>
  <c r="X263" i="8" s="1"/>
  <c r="Y263" i="8" s="1"/>
  <c r="AF285" i="7"/>
  <c r="AE287" i="7"/>
  <c r="AE288" i="7"/>
  <c r="AF286" i="7"/>
  <c r="Z262" i="7"/>
  <c r="V347" i="7"/>
  <c r="H264" i="7"/>
  <c r="S263" i="7"/>
  <c r="L265" i="7" a="1"/>
  <c r="L265" i="7" s="1"/>
  <c r="T264" i="7"/>
  <c r="W346" i="7"/>
  <c r="U263" i="7"/>
  <c r="X263" i="7" s="1"/>
  <c r="Y263" i="7" s="1"/>
  <c r="R264" i="7"/>
  <c r="AC260" i="7"/>
  <c r="AA261" i="7"/>
  <c r="AD260" i="7"/>
  <c r="AG281" i="7" s="1"/>
  <c r="AB260" i="7"/>
  <c r="AF284" i="6"/>
  <c r="AE286" i="6"/>
  <c r="AF285" i="6"/>
  <c r="AE287" i="6"/>
  <c r="Z262" i="6"/>
  <c r="W346" i="6"/>
  <c r="V347" i="6"/>
  <c r="H264" i="6"/>
  <c r="S263" i="6"/>
  <c r="AC260" i="6"/>
  <c r="AA261" i="6"/>
  <c r="L266" i="6" a="1"/>
  <c r="L266" i="6" s="1"/>
  <c r="T265" i="6"/>
  <c r="U263" i="6"/>
  <c r="X263" i="6" s="1"/>
  <c r="Y263" i="6" s="1"/>
  <c r="R264" i="6"/>
  <c r="AD260" i="6"/>
  <c r="AG281" i="6" s="1"/>
  <c r="AB260" i="6"/>
  <c r="AF275" i="5"/>
  <c r="AE277" i="5"/>
  <c r="AF276" i="5"/>
  <c r="AE278" i="5"/>
  <c r="Z262" i="5"/>
  <c r="V347" i="5"/>
  <c r="H264" i="5"/>
  <c r="S263" i="5"/>
  <c r="AD260" i="5"/>
  <c r="AG281" i="5" s="1"/>
  <c r="AB260" i="5"/>
  <c r="W346" i="5"/>
  <c r="U263" i="5"/>
  <c r="X263" i="5" s="1"/>
  <c r="Y263" i="5" s="1"/>
  <c r="R264" i="5"/>
  <c r="AC260" i="5"/>
  <c r="AA261" i="5"/>
  <c r="L266" i="5" a="1"/>
  <c r="L266" i="5" s="1"/>
  <c r="T265" i="5"/>
  <c r="AE287" i="4"/>
  <c r="AF285" i="4"/>
  <c r="AE288" i="4"/>
  <c r="AF286" i="4"/>
  <c r="Z262" i="4"/>
  <c r="V347" i="4"/>
  <c r="H264" i="4"/>
  <c r="S263" i="4"/>
  <c r="L266" i="4" a="1"/>
  <c r="L266" i="4" s="1"/>
  <c r="T265" i="4"/>
  <c r="W346" i="4"/>
  <c r="AD260" i="4"/>
  <c r="AG281" i="4" s="1"/>
  <c r="AB260" i="4"/>
  <c r="U263" i="4"/>
  <c r="X263" i="4" s="1"/>
  <c r="Y263" i="4" s="1"/>
  <c r="R264" i="4"/>
  <c r="AA261" i="4"/>
  <c r="AC260" i="4"/>
  <c r="Z262" i="1"/>
  <c r="AF275" i="1"/>
  <c r="AE277" i="1"/>
  <c r="R264" i="1"/>
  <c r="U263" i="1"/>
  <c r="X263" i="1" s="1"/>
  <c r="Y263" i="1" s="1"/>
  <c r="L266" i="1" a="1"/>
  <c r="L266" i="1" s="1"/>
  <c r="T265" i="1"/>
  <c r="AF276" i="1"/>
  <c r="AE278" i="1"/>
  <c r="V347" i="1"/>
  <c r="H264" i="1"/>
  <c r="S263" i="1"/>
  <c r="AC260" i="1"/>
  <c r="AA261" i="1"/>
  <c r="AB260" i="1"/>
  <c r="AD260" i="1"/>
  <c r="AG281" i="1" s="1"/>
  <c r="W346" i="1"/>
  <c r="AE313" i="11" l="1"/>
  <c r="AF311" i="11"/>
  <c r="AE314" i="11"/>
  <c r="AF312" i="11"/>
  <c r="Z263" i="11"/>
  <c r="U264" i="11"/>
  <c r="X264" i="11" s="1"/>
  <c r="Y264" i="11" s="1"/>
  <c r="R265" i="11"/>
  <c r="L267" i="11" a="1"/>
  <c r="L267" i="11" s="1"/>
  <c r="T266" i="11"/>
  <c r="V348" i="11"/>
  <c r="S264" i="11"/>
  <c r="H265" i="11"/>
  <c r="AA262" i="11"/>
  <c r="AC261" i="11"/>
  <c r="AD261" i="11"/>
  <c r="AG282" i="11" s="1"/>
  <c r="AB261" i="11"/>
  <c r="W347" i="11"/>
  <c r="AF310" i="10"/>
  <c r="AE312" i="10"/>
  <c r="AF309" i="10"/>
  <c r="AE311" i="10"/>
  <c r="Z263" i="10"/>
  <c r="V348" i="10"/>
  <c r="H265" i="10"/>
  <c r="S264" i="10"/>
  <c r="W347" i="10"/>
  <c r="T265" i="10"/>
  <c r="L266" i="10" a="1"/>
  <c r="L266" i="10" s="1"/>
  <c r="U264" i="10"/>
  <c r="X264" i="10" s="1"/>
  <c r="Y264" i="10" s="1"/>
  <c r="R265" i="10"/>
  <c r="AC261" i="10"/>
  <c r="AA262" i="10"/>
  <c r="AD261" i="10"/>
  <c r="AG282" i="10" s="1"/>
  <c r="AB261" i="10"/>
  <c r="AE311" i="9"/>
  <c r="AF309" i="9"/>
  <c r="AF308" i="9"/>
  <c r="AE310" i="9"/>
  <c r="Z263" i="9"/>
  <c r="R265" i="9"/>
  <c r="U264" i="9"/>
  <c r="X264" i="9" s="1"/>
  <c r="Y264" i="9" s="1"/>
  <c r="T265" i="9"/>
  <c r="L266" i="9" a="1"/>
  <c r="L266" i="9" s="1"/>
  <c r="V348" i="9"/>
  <c r="H265" i="9"/>
  <c r="S264" i="9"/>
  <c r="AD261" i="9"/>
  <c r="AG282" i="9" s="1"/>
  <c r="AB261" i="9"/>
  <c r="W347" i="9"/>
  <c r="AC261" i="9"/>
  <c r="AA262" i="9"/>
  <c r="AF288" i="8"/>
  <c r="AE290" i="8"/>
  <c r="AE289" i="8"/>
  <c r="AF287" i="8"/>
  <c r="Z263" i="8"/>
  <c r="AD261" i="8"/>
  <c r="AG282" i="8" s="1"/>
  <c r="AB261" i="8"/>
  <c r="T266" i="8"/>
  <c r="L267" i="8" a="1"/>
  <c r="L267" i="8" s="1"/>
  <c r="U264" i="8"/>
  <c r="X264" i="8" s="1"/>
  <c r="Y264" i="8" s="1"/>
  <c r="R265" i="8"/>
  <c r="V348" i="8"/>
  <c r="S264" i="8"/>
  <c r="H265" i="8"/>
  <c r="AA262" i="8"/>
  <c r="AC261" i="8"/>
  <c r="W347" i="8"/>
  <c r="AE290" i="7"/>
  <c r="AF288" i="7"/>
  <c r="AF287" i="7"/>
  <c r="AE289" i="7"/>
  <c r="Z263" i="7"/>
  <c r="R265" i="7"/>
  <c r="U264" i="7"/>
  <c r="X264" i="7" s="1"/>
  <c r="Y264" i="7" s="1"/>
  <c r="V348" i="7"/>
  <c r="H265" i="7"/>
  <c r="S264" i="7"/>
  <c r="W347" i="7"/>
  <c r="L266" i="7" a="1"/>
  <c r="L266" i="7" s="1"/>
  <c r="T265" i="7"/>
  <c r="AA262" i="7"/>
  <c r="AC261" i="7"/>
  <c r="AD261" i="7"/>
  <c r="AG282" i="7" s="1"/>
  <c r="AB261" i="7"/>
  <c r="AF287" i="6"/>
  <c r="AE289" i="6"/>
  <c r="AE288" i="6"/>
  <c r="AF286" i="6"/>
  <c r="Z263" i="6"/>
  <c r="AB261" i="6"/>
  <c r="AD261" i="6"/>
  <c r="AG282" i="6" s="1"/>
  <c r="V348" i="6"/>
  <c r="H265" i="6"/>
  <c r="S264" i="6"/>
  <c r="AA262" i="6"/>
  <c r="AC261" i="6"/>
  <c r="T266" i="6"/>
  <c r="L267" i="6" a="1"/>
  <c r="L267" i="6" s="1"/>
  <c r="W347" i="6"/>
  <c r="R265" i="6"/>
  <c r="U264" i="6"/>
  <c r="X264" i="6" s="1"/>
  <c r="Y264" i="6" s="1"/>
  <c r="AE280" i="5"/>
  <c r="AF278" i="5"/>
  <c r="AE279" i="5"/>
  <c r="AF277" i="5"/>
  <c r="Z263" i="5"/>
  <c r="U264" i="5"/>
  <c r="X264" i="5" s="1"/>
  <c r="Y264" i="5" s="1"/>
  <c r="R265" i="5"/>
  <c r="V348" i="5"/>
  <c r="H265" i="5"/>
  <c r="S264" i="5"/>
  <c r="L267" i="5" a="1"/>
  <c r="L267" i="5" s="1"/>
  <c r="T266" i="5"/>
  <c r="AA262" i="5"/>
  <c r="AC261" i="5"/>
  <c r="W347" i="5"/>
  <c r="AB261" i="5"/>
  <c r="AD261" i="5"/>
  <c r="AG282" i="5" s="1"/>
  <c r="AF288" i="4"/>
  <c r="AE290" i="4"/>
  <c r="AE289" i="4"/>
  <c r="AF287" i="4"/>
  <c r="Z263" i="4"/>
  <c r="U264" i="4"/>
  <c r="X264" i="4" s="1"/>
  <c r="Y264" i="4" s="1"/>
  <c r="R265" i="4"/>
  <c r="AB261" i="4"/>
  <c r="AD261" i="4"/>
  <c r="AG282" i="4" s="1"/>
  <c r="W347" i="4"/>
  <c r="AC261" i="4"/>
  <c r="AA262" i="4"/>
  <c r="L267" i="4" a="1"/>
  <c r="L267" i="4" s="1"/>
  <c r="T266" i="4"/>
  <c r="V348" i="4"/>
  <c r="H265" i="4"/>
  <c r="S264" i="4"/>
  <c r="Z263" i="1"/>
  <c r="W347" i="1"/>
  <c r="AD261" i="1"/>
  <c r="AG282" i="1" s="1"/>
  <c r="AB261" i="1"/>
  <c r="AF278" i="1"/>
  <c r="AE280" i="1"/>
  <c r="U264" i="1"/>
  <c r="X264" i="1" s="1"/>
  <c r="Y264" i="1" s="1"/>
  <c r="R265" i="1"/>
  <c r="V348" i="1"/>
  <c r="S264" i="1"/>
  <c r="H265" i="1"/>
  <c r="AA262" i="1"/>
  <c r="AC261" i="1"/>
  <c r="T266" i="1"/>
  <c r="L267" i="1" a="1"/>
  <c r="L267" i="1" s="1"/>
  <c r="AF277" i="1"/>
  <c r="AE279" i="1"/>
  <c r="AF314" i="11" l="1"/>
  <c r="AE316" i="11"/>
  <c r="AF313" i="11"/>
  <c r="AE315" i="11"/>
  <c r="Z264" i="11"/>
  <c r="W348" i="11"/>
  <c r="V349" i="11"/>
  <c r="H266" i="11"/>
  <c r="S265" i="11"/>
  <c r="R266" i="11"/>
  <c r="U265" i="11"/>
  <c r="X265" i="11" s="1"/>
  <c r="Y265" i="11" s="1"/>
  <c r="AD262" i="11"/>
  <c r="AG283" i="11" s="1"/>
  <c r="AB262" i="11"/>
  <c r="T267" i="11"/>
  <c r="L268" i="11" a="1"/>
  <c r="L268" i="11" s="1"/>
  <c r="AA263" i="11"/>
  <c r="AC262" i="11"/>
  <c r="AE313" i="10"/>
  <c r="AF311" i="10"/>
  <c r="AE314" i="10"/>
  <c r="AF312" i="10"/>
  <c r="Z264" i="10"/>
  <c r="V349" i="10"/>
  <c r="H266" i="10"/>
  <c r="S265" i="10"/>
  <c r="W348" i="10"/>
  <c r="L267" i="10" a="1"/>
  <c r="L267" i="10" s="1"/>
  <c r="T266" i="10"/>
  <c r="AA263" i="10"/>
  <c r="AC262" i="10"/>
  <c r="U265" i="10"/>
  <c r="X265" i="10" s="1"/>
  <c r="Y265" i="10" s="1"/>
  <c r="R266" i="10"/>
  <c r="AD262" i="10"/>
  <c r="AG283" i="10" s="1"/>
  <c r="AB262" i="10"/>
  <c r="AF310" i="9"/>
  <c r="AE312" i="9"/>
  <c r="AF311" i="9"/>
  <c r="AE313" i="9"/>
  <c r="Z264" i="9"/>
  <c r="W348" i="9"/>
  <c r="V349" i="9"/>
  <c r="S265" i="9"/>
  <c r="H266" i="9"/>
  <c r="AD262" i="9"/>
  <c r="AG283" i="9" s="1"/>
  <c r="AB262" i="9"/>
  <c r="U265" i="9"/>
  <c r="X265" i="9" s="1"/>
  <c r="Y265" i="9" s="1"/>
  <c r="R266" i="9"/>
  <c r="L267" i="9" a="1"/>
  <c r="L267" i="9" s="1"/>
  <c r="T266" i="9"/>
  <c r="AC262" i="9"/>
  <c r="AA263" i="9"/>
  <c r="AE291" i="8"/>
  <c r="AF289" i="8"/>
  <c r="AF290" i="8"/>
  <c r="AE292" i="8"/>
  <c r="Z264" i="8"/>
  <c r="AB262" i="8"/>
  <c r="AD262" i="8"/>
  <c r="AG283" i="8" s="1"/>
  <c r="V349" i="8"/>
  <c r="H266" i="8"/>
  <c r="S265" i="8"/>
  <c r="W348" i="8"/>
  <c r="T267" i="8"/>
  <c r="L268" i="8" a="1"/>
  <c r="L268" i="8" s="1"/>
  <c r="AC262" i="8"/>
  <c r="AA263" i="8"/>
  <c r="R266" i="8"/>
  <c r="U265" i="8"/>
  <c r="X265" i="8" s="1"/>
  <c r="Y265" i="8" s="1"/>
  <c r="AF289" i="7"/>
  <c r="AE291" i="7"/>
  <c r="AE292" i="7"/>
  <c r="AF290" i="7"/>
  <c r="Z264" i="7"/>
  <c r="V349" i="7"/>
  <c r="H266" i="7"/>
  <c r="S265" i="7"/>
  <c r="W348" i="7"/>
  <c r="T266" i="7"/>
  <c r="L267" i="7" a="1"/>
  <c r="L267" i="7" s="1"/>
  <c r="AB262" i="7"/>
  <c r="AD262" i="7"/>
  <c r="AG283" i="7" s="1"/>
  <c r="R266" i="7"/>
  <c r="U265" i="7"/>
  <c r="X265" i="7" s="1"/>
  <c r="Y265" i="7" s="1"/>
  <c r="AC262" i="7"/>
  <c r="AA263" i="7"/>
  <c r="AE290" i="6"/>
  <c r="AF288" i="6"/>
  <c r="AE291" i="6"/>
  <c r="AF289" i="6"/>
  <c r="Z264" i="6"/>
  <c r="L268" i="6" a="1"/>
  <c r="L268" i="6" s="1"/>
  <c r="T267" i="6"/>
  <c r="W348" i="6"/>
  <c r="AB262" i="6"/>
  <c r="AD262" i="6"/>
  <c r="AG283" i="6" s="1"/>
  <c r="V349" i="6"/>
  <c r="H266" i="6"/>
  <c r="S265" i="6"/>
  <c r="R266" i="6"/>
  <c r="U265" i="6"/>
  <c r="X265" i="6" s="1"/>
  <c r="Y265" i="6" s="1"/>
  <c r="AA263" i="6"/>
  <c r="AC262" i="6"/>
  <c r="AE281" i="5"/>
  <c r="AF279" i="5"/>
  <c r="AE282" i="5"/>
  <c r="AF280" i="5"/>
  <c r="Z264" i="5"/>
  <c r="R266" i="5"/>
  <c r="U265" i="5"/>
  <c r="X265" i="5" s="1"/>
  <c r="Y265" i="5" s="1"/>
  <c r="AD262" i="5"/>
  <c r="AG283" i="5" s="1"/>
  <c r="AB262" i="5"/>
  <c r="V349" i="5"/>
  <c r="H266" i="5"/>
  <c r="S265" i="5"/>
  <c r="T267" i="5"/>
  <c r="L268" i="5" a="1"/>
  <c r="L268" i="5" s="1"/>
  <c r="W348" i="5"/>
  <c r="AA263" i="5"/>
  <c r="AC262" i="5"/>
  <c r="AE292" i="4"/>
  <c r="AF290" i="4"/>
  <c r="AF289" i="4"/>
  <c r="AE291" i="4"/>
  <c r="Z264" i="4"/>
  <c r="W348" i="4"/>
  <c r="AD262" i="4"/>
  <c r="AG283" i="4" s="1"/>
  <c r="AB262" i="4"/>
  <c r="V349" i="4"/>
  <c r="H266" i="4"/>
  <c r="S265" i="4"/>
  <c r="T267" i="4"/>
  <c r="L268" i="4" a="1"/>
  <c r="L268" i="4" s="1"/>
  <c r="R266" i="4"/>
  <c r="U265" i="4"/>
  <c r="X265" i="4" s="1"/>
  <c r="Y265" i="4" s="1"/>
  <c r="AC262" i="4"/>
  <c r="AA263" i="4"/>
  <c r="Z264" i="1"/>
  <c r="V349" i="1"/>
  <c r="H266" i="1"/>
  <c r="S265" i="1"/>
  <c r="W348" i="1"/>
  <c r="AE282" i="1"/>
  <c r="AF280" i="1"/>
  <c r="AF279" i="1"/>
  <c r="AE281" i="1"/>
  <c r="AD262" i="1"/>
  <c r="AG283" i="1" s="1"/>
  <c r="AB262" i="1"/>
  <c r="U265" i="1"/>
  <c r="X265" i="1" s="1"/>
  <c r="Y265" i="1" s="1"/>
  <c r="R266" i="1"/>
  <c r="AA263" i="1"/>
  <c r="AC262" i="1"/>
  <c r="L268" i="1" a="1"/>
  <c r="L268" i="1" s="1"/>
  <c r="T267" i="1"/>
  <c r="AE317" i="11" l="1"/>
  <c r="AF315" i="11"/>
  <c r="AE318" i="11"/>
  <c r="AF316" i="11"/>
  <c r="Z265" i="11"/>
  <c r="R267" i="11"/>
  <c r="U266" i="11"/>
  <c r="X266" i="11" s="1"/>
  <c r="Y266" i="11" s="1"/>
  <c r="V350" i="11"/>
  <c r="S266" i="11"/>
  <c r="H267" i="11"/>
  <c r="W349" i="11"/>
  <c r="AB263" i="11"/>
  <c r="AD263" i="11"/>
  <c r="AG284" i="11" s="1"/>
  <c r="AA264" i="11"/>
  <c r="AC263" i="11"/>
  <c r="T268" i="11"/>
  <c r="L269" i="11" a="1"/>
  <c r="L269" i="11" s="1"/>
  <c r="AE316" i="10"/>
  <c r="AF314" i="10"/>
  <c r="AE315" i="10"/>
  <c r="AF313" i="10"/>
  <c r="Z265" i="10"/>
  <c r="V350" i="10"/>
  <c r="H267" i="10"/>
  <c r="S266" i="10"/>
  <c r="W349" i="10"/>
  <c r="AD263" i="10"/>
  <c r="AG284" i="10" s="1"/>
  <c r="AB263" i="10"/>
  <c r="L268" i="10" a="1"/>
  <c r="L268" i="10" s="1"/>
  <c r="T267" i="10"/>
  <c r="AC263" i="10"/>
  <c r="AA264" i="10"/>
  <c r="U266" i="10"/>
  <c r="X266" i="10" s="1"/>
  <c r="Y266" i="10" s="1"/>
  <c r="R267" i="10"/>
  <c r="AF313" i="9"/>
  <c r="AE315" i="9"/>
  <c r="AE314" i="9"/>
  <c r="AF312" i="9"/>
  <c r="Z265" i="9"/>
  <c r="U266" i="9"/>
  <c r="X266" i="9" s="1"/>
  <c r="Y266" i="9" s="1"/>
  <c r="R267" i="9"/>
  <c r="W349" i="9"/>
  <c r="L268" i="9" a="1"/>
  <c r="L268" i="9" s="1"/>
  <c r="T267" i="9"/>
  <c r="AD263" i="9"/>
  <c r="AG284" i="9" s="1"/>
  <c r="AB263" i="9"/>
  <c r="V350" i="9"/>
  <c r="H267" i="9"/>
  <c r="S266" i="9"/>
  <c r="AC263" i="9"/>
  <c r="AA264" i="9"/>
  <c r="AE294" i="8"/>
  <c r="AF292" i="8"/>
  <c r="AF291" i="8"/>
  <c r="AE293" i="8"/>
  <c r="Z265" i="8"/>
  <c r="U266" i="8"/>
  <c r="X266" i="8" s="1"/>
  <c r="Y266" i="8" s="1"/>
  <c r="R267" i="8"/>
  <c r="AD263" i="8"/>
  <c r="AG284" i="8" s="1"/>
  <c r="AB263" i="8"/>
  <c r="W349" i="8"/>
  <c r="T268" i="8"/>
  <c r="L269" i="8" a="1"/>
  <c r="L269" i="8" s="1"/>
  <c r="V350" i="8"/>
  <c r="S266" i="8"/>
  <c r="H267" i="8"/>
  <c r="AC263" i="8"/>
  <c r="AA264" i="8"/>
  <c r="AF292" i="7"/>
  <c r="AE294" i="7"/>
  <c r="AE293" i="7"/>
  <c r="AF291" i="7"/>
  <c r="Z265" i="7"/>
  <c r="R267" i="7"/>
  <c r="U266" i="7"/>
  <c r="X266" i="7" s="1"/>
  <c r="Y266" i="7" s="1"/>
  <c r="T267" i="7"/>
  <c r="L268" i="7" a="1"/>
  <c r="L268" i="7" s="1"/>
  <c r="W349" i="7"/>
  <c r="V350" i="7"/>
  <c r="S266" i="7"/>
  <c r="H267" i="7"/>
  <c r="AC263" i="7"/>
  <c r="AA264" i="7"/>
  <c r="AD263" i="7"/>
  <c r="AG284" i="7" s="1"/>
  <c r="AB263" i="7"/>
  <c r="AE293" i="6"/>
  <c r="AF291" i="6"/>
  <c r="AF290" i="6"/>
  <c r="AE292" i="6"/>
  <c r="Z265" i="6"/>
  <c r="R267" i="6"/>
  <c r="U266" i="6"/>
  <c r="X266" i="6" s="1"/>
  <c r="Y266" i="6" s="1"/>
  <c r="W349" i="6"/>
  <c r="T268" i="6"/>
  <c r="L269" i="6" a="1"/>
  <c r="L269" i="6" s="1"/>
  <c r="V350" i="6"/>
  <c r="S266" i="6"/>
  <c r="H267" i="6"/>
  <c r="AC263" i="6"/>
  <c r="AA264" i="6"/>
  <c r="AD263" i="6"/>
  <c r="AG284" i="6" s="1"/>
  <c r="AB263" i="6"/>
  <c r="AF282" i="5"/>
  <c r="AE284" i="5"/>
  <c r="AE283" i="5"/>
  <c r="AF281" i="5"/>
  <c r="Z265" i="5"/>
  <c r="V350" i="5"/>
  <c r="S266" i="5"/>
  <c r="H267" i="5"/>
  <c r="W349" i="5"/>
  <c r="T268" i="5"/>
  <c r="L269" i="5" a="1"/>
  <c r="L269" i="5" s="1"/>
  <c r="R267" i="5"/>
  <c r="U266" i="5"/>
  <c r="X266" i="5" s="1"/>
  <c r="Y266" i="5" s="1"/>
  <c r="AB263" i="5"/>
  <c r="AD263" i="5"/>
  <c r="AG284" i="5" s="1"/>
  <c r="AC263" i="5"/>
  <c r="AA264" i="5"/>
  <c r="AF291" i="4"/>
  <c r="AE293" i="4"/>
  <c r="AF292" i="4"/>
  <c r="AE294" i="4"/>
  <c r="Z265" i="4"/>
  <c r="AB263" i="4"/>
  <c r="AD263" i="4"/>
  <c r="AG284" i="4" s="1"/>
  <c r="R267" i="4"/>
  <c r="U266" i="4"/>
  <c r="X266" i="4" s="1"/>
  <c r="Y266" i="4" s="1"/>
  <c r="W349" i="4"/>
  <c r="AA264" i="4"/>
  <c r="AC263" i="4"/>
  <c r="T268" i="4"/>
  <c r="L269" i="4" a="1"/>
  <c r="L269" i="4" s="1"/>
  <c r="V350" i="4"/>
  <c r="H267" i="4"/>
  <c r="S266" i="4"/>
  <c r="Z265" i="1"/>
  <c r="AD263" i="1"/>
  <c r="AG284" i="1" s="1"/>
  <c r="AB263" i="1"/>
  <c r="AE283" i="1"/>
  <c r="AF281" i="1"/>
  <c r="V350" i="1"/>
  <c r="S266" i="1"/>
  <c r="H267" i="1"/>
  <c r="U266" i="1"/>
  <c r="X266" i="1" s="1"/>
  <c r="Y266" i="1" s="1"/>
  <c r="R267" i="1"/>
  <c r="W349" i="1"/>
  <c r="AF282" i="1"/>
  <c r="AE284" i="1"/>
  <c r="AA264" i="1"/>
  <c r="AC263" i="1"/>
  <c r="L269" i="1" a="1"/>
  <c r="L269" i="1" s="1"/>
  <c r="T268" i="1"/>
  <c r="AF318" i="11" l="1"/>
  <c r="AE320" i="11"/>
  <c r="AE319" i="11"/>
  <c r="AF317" i="11"/>
  <c r="Z266" i="11"/>
  <c r="AB264" i="11"/>
  <c r="AD264" i="11"/>
  <c r="AG285" i="11" s="1"/>
  <c r="V351" i="11"/>
  <c r="S267" i="11"/>
  <c r="H268" i="11"/>
  <c r="W350" i="11"/>
  <c r="T269" i="11"/>
  <c r="L270" i="11" a="1"/>
  <c r="L270" i="11" s="1"/>
  <c r="R268" i="11"/>
  <c r="U267" i="11"/>
  <c r="X267" i="11" s="1"/>
  <c r="Y267" i="11" s="1"/>
  <c r="AA265" i="11"/>
  <c r="AC264" i="11"/>
  <c r="AE317" i="10"/>
  <c r="AF315" i="10"/>
  <c r="AE318" i="10"/>
  <c r="AF316" i="10"/>
  <c r="Z266" i="10"/>
  <c r="V351" i="10"/>
  <c r="S267" i="10"/>
  <c r="H268" i="10"/>
  <c r="U267" i="10"/>
  <c r="X267" i="10" s="1"/>
  <c r="Y267" i="10" s="1"/>
  <c r="R268" i="10"/>
  <c r="W350" i="10"/>
  <c r="AA265" i="10"/>
  <c r="AC264" i="10"/>
  <c r="L269" i="10" a="1"/>
  <c r="L269" i="10" s="1"/>
  <c r="T268" i="10"/>
  <c r="AD264" i="10"/>
  <c r="AG285" i="10" s="1"/>
  <c r="AB264" i="10"/>
  <c r="AE316" i="9"/>
  <c r="AF314" i="9"/>
  <c r="AE317" i="9"/>
  <c r="AF315" i="9"/>
  <c r="Z266" i="9"/>
  <c r="V351" i="9"/>
  <c r="H268" i="9"/>
  <c r="S267" i="9"/>
  <c r="U267" i="9"/>
  <c r="X267" i="9" s="1"/>
  <c r="Y267" i="9" s="1"/>
  <c r="R268" i="9"/>
  <c r="W350" i="9"/>
  <c r="AD264" i="9"/>
  <c r="AG285" i="9" s="1"/>
  <c r="AB264" i="9"/>
  <c r="L269" i="9" a="1"/>
  <c r="L269" i="9" s="1"/>
  <c r="T268" i="9"/>
  <c r="AC264" i="9"/>
  <c r="AA265" i="9"/>
  <c r="AF293" i="8"/>
  <c r="AE295" i="8"/>
  <c r="AF294" i="8"/>
  <c r="AE296" i="8"/>
  <c r="Z266" i="8"/>
  <c r="V351" i="8"/>
  <c r="H268" i="8"/>
  <c r="S267" i="8"/>
  <c r="U267" i="8"/>
  <c r="X267" i="8" s="1"/>
  <c r="Y267" i="8" s="1"/>
  <c r="R268" i="8"/>
  <c r="W350" i="8"/>
  <c r="AD264" i="8"/>
  <c r="AG285" i="8" s="1"/>
  <c r="AB264" i="8"/>
  <c r="AA265" i="8"/>
  <c r="AC264" i="8"/>
  <c r="L270" i="8" a="1"/>
  <c r="L270" i="8" s="1"/>
  <c r="T269" i="8"/>
  <c r="AF293" i="7"/>
  <c r="AE295" i="7"/>
  <c r="AE296" i="7"/>
  <c r="AF294" i="7"/>
  <c r="Z266" i="7"/>
  <c r="V351" i="7"/>
  <c r="H268" i="7"/>
  <c r="S267" i="7"/>
  <c r="W350" i="7"/>
  <c r="U267" i="7"/>
  <c r="X267" i="7" s="1"/>
  <c r="Y267" i="7" s="1"/>
  <c r="R268" i="7"/>
  <c r="T268" i="7"/>
  <c r="L269" i="7" a="1"/>
  <c r="L269" i="7" s="1"/>
  <c r="AA265" i="7"/>
  <c r="AC264" i="7"/>
  <c r="AD264" i="7"/>
  <c r="AG285" i="7" s="1"/>
  <c r="AB264" i="7"/>
  <c r="AE294" i="6"/>
  <c r="AF292" i="6"/>
  <c r="AE295" i="6"/>
  <c r="AF293" i="6"/>
  <c r="Z266" i="6"/>
  <c r="L270" i="6" a="1"/>
  <c r="L270" i="6" s="1"/>
  <c r="T269" i="6"/>
  <c r="U267" i="6"/>
  <c r="X267" i="6" s="1"/>
  <c r="Y267" i="6" s="1"/>
  <c r="R268" i="6"/>
  <c r="AB264" i="6"/>
  <c r="AD264" i="6"/>
  <c r="AG285" i="6" s="1"/>
  <c r="AC264" i="6"/>
  <c r="AA265" i="6"/>
  <c r="V351" i="6"/>
  <c r="S267" i="6"/>
  <c r="H268" i="6"/>
  <c r="W350" i="6"/>
  <c r="AE285" i="5"/>
  <c r="AF283" i="5"/>
  <c r="AE286" i="5"/>
  <c r="AF284" i="5"/>
  <c r="Z266" i="5"/>
  <c r="T269" i="5"/>
  <c r="L270" i="5" a="1"/>
  <c r="L270" i="5" s="1"/>
  <c r="W350" i="5"/>
  <c r="U267" i="5"/>
  <c r="X267" i="5" s="1"/>
  <c r="Y267" i="5" s="1"/>
  <c r="R268" i="5"/>
  <c r="AC264" i="5"/>
  <c r="AA265" i="5"/>
  <c r="V351" i="5"/>
  <c r="S267" i="5"/>
  <c r="H268" i="5"/>
  <c r="AD264" i="5"/>
  <c r="AG285" i="5" s="1"/>
  <c r="AB264" i="5"/>
  <c r="AF293" i="4"/>
  <c r="AE295" i="4"/>
  <c r="AE296" i="4"/>
  <c r="AF294" i="4"/>
  <c r="Z266" i="4"/>
  <c r="V351" i="4"/>
  <c r="H268" i="4"/>
  <c r="S267" i="4"/>
  <c r="W350" i="4"/>
  <c r="AD264" i="4"/>
  <c r="AG285" i="4" s="1"/>
  <c r="AB264" i="4"/>
  <c r="R268" i="4"/>
  <c r="U267" i="4"/>
  <c r="X267" i="4" s="1"/>
  <c r="Y267" i="4" s="1"/>
  <c r="AA265" i="4"/>
  <c r="AC264" i="4"/>
  <c r="T269" i="4"/>
  <c r="L270" i="4" a="1"/>
  <c r="L270" i="4" s="1"/>
  <c r="Z266" i="1"/>
  <c r="AD264" i="1"/>
  <c r="AG285" i="1" s="1"/>
  <c r="AB264" i="1"/>
  <c r="R268" i="1"/>
  <c r="U267" i="1"/>
  <c r="X267" i="1" s="1"/>
  <c r="Y267" i="1" s="1"/>
  <c r="W350" i="1"/>
  <c r="AF284" i="1"/>
  <c r="AE286" i="1"/>
  <c r="V351" i="1"/>
  <c r="H268" i="1"/>
  <c r="S267" i="1"/>
  <c r="AF283" i="1"/>
  <c r="AE285" i="1"/>
  <c r="AA265" i="1"/>
  <c r="AC264" i="1"/>
  <c r="T269" i="1"/>
  <c r="L270" i="1" a="1"/>
  <c r="L270" i="1" s="1"/>
  <c r="AE321" i="11" l="1"/>
  <c r="AF319" i="11"/>
  <c r="AF320" i="11"/>
  <c r="AE322" i="11"/>
  <c r="Z267" i="11"/>
  <c r="V352" i="11"/>
  <c r="S268" i="11"/>
  <c r="H269" i="11"/>
  <c r="AD265" i="11"/>
  <c r="AG286" i="11" s="1"/>
  <c r="AB265" i="11"/>
  <c r="W351" i="11"/>
  <c r="R269" i="11"/>
  <c r="U268" i="11"/>
  <c r="X268" i="11" s="1"/>
  <c r="Y268" i="11" s="1"/>
  <c r="AC265" i="11"/>
  <c r="AA266" i="11"/>
  <c r="T270" i="11"/>
  <c r="L271" i="11" a="1"/>
  <c r="L271" i="11" s="1"/>
  <c r="AF318" i="10"/>
  <c r="AE320" i="10"/>
  <c r="AF317" i="10"/>
  <c r="AE319" i="10"/>
  <c r="Z267" i="10"/>
  <c r="W351" i="10"/>
  <c r="L270" i="10" a="1"/>
  <c r="L270" i="10" s="1"/>
  <c r="T269" i="10"/>
  <c r="AD265" i="10"/>
  <c r="AG286" i="10" s="1"/>
  <c r="AB265" i="10"/>
  <c r="U268" i="10"/>
  <c r="X268" i="10" s="1"/>
  <c r="Y268" i="10" s="1"/>
  <c r="R269" i="10"/>
  <c r="V352" i="10"/>
  <c r="H269" i="10"/>
  <c r="S268" i="10"/>
  <c r="AA266" i="10"/>
  <c r="AC265" i="10"/>
  <c r="AE319" i="9"/>
  <c r="AF317" i="9"/>
  <c r="AF316" i="9"/>
  <c r="AE318" i="9"/>
  <c r="Z267" i="9"/>
  <c r="V352" i="9"/>
  <c r="H269" i="9"/>
  <c r="S268" i="9"/>
  <c r="W351" i="9"/>
  <c r="L270" i="9" a="1"/>
  <c r="L270" i="9" s="1"/>
  <c r="T269" i="9"/>
  <c r="U268" i="9"/>
  <c r="X268" i="9" s="1"/>
  <c r="Y268" i="9" s="1"/>
  <c r="R269" i="9"/>
  <c r="AA266" i="9"/>
  <c r="AC265" i="9"/>
  <c r="AD265" i="9"/>
  <c r="AG286" i="9" s="1"/>
  <c r="AB265" i="9"/>
  <c r="AE298" i="8"/>
  <c r="AF296" i="8"/>
  <c r="AE297" i="8"/>
  <c r="AF295" i="8"/>
  <c r="Z267" i="8"/>
  <c r="L271" i="8" a="1"/>
  <c r="L271" i="8" s="1"/>
  <c r="T270" i="8"/>
  <c r="AD265" i="8"/>
  <c r="AG286" i="8" s="1"/>
  <c r="AB265" i="8"/>
  <c r="V352" i="8"/>
  <c r="H269" i="8"/>
  <c r="S268" i="8"/>
  <c r="W351" i="8"/>
  <c r="U268" i="8"/>
  <c r="X268" i="8" s="1"/>
  <c r="Y268" i="8" s="1"/>
  <c r="R269" i="8"/>
  <c r="AC265" i="8"/>
  <c r="AA266" i="8"/>
  <c r="AE298" i="7"/>
  <c r="AF296" i="7"/>
  <c r="AF295" i="7"/>
  <c r="AE297" i="7"/>
  <c r="Z267" i="7"/>
  <c r="R269" i="7"/>
  <c r="U268" i="7"/>
  <c r="X268" i="7" s="1"/>
  <c r="Y268" i="7" s="1"/>
  <c r="AD265" i="7"/>
  <c r="AG286" i="7" s="1"/>
  <c r="AB265" i="7"/>
  <c r="L270" i="7" a="1"/>
  <c r="L270" i="7" s="1"/>
  <c r="T269" i="7"/>
  <c r="W351" i="7"/>
  <c r="AC265" i="7"/>
  <c r="AA266" i="7"/>
  <c r="V352" i="7"/>
  <c r="H269" i="7"/>
  <c r="S268" i="7"/>
  <c r="AF295" i="6"/>
  <c r="AE297" i="6"/>
  <c r="AE296" i="6"/>
  <c r="AF294" i="6"/>
  <c r="Z267" i="6"/>
  <c r="AD265" i="6"/>
  <c r="AG286" i="6" s="1"/>
  <c r="AB265" i="6"/>
  <c r="T270" i="6"/>
  <c r="L271" i="6" a="1"/>
  <c r="L271" i="6" s="1"/>
  <c r="V352" i="6"/>
  <c r="H269" i="6"/>
  <c r="S268" i="6"/>
  <c r="U268" i="6"/>
  <c r="X268" i="6" s="1"/>
  <c r="Y268" i="6" s="1"/>
  <c r="R269" i="6"/>
  <c r="AC265" i="6"/>
  <c r="AA266" i="6"/>
  <c r="W351" i="6"/>
  <c r="AE288" i="5"/>
  <c r="AF286" i="5"/>
  <c r="AF285" i="5"/>
  <c r="AE287" i="5"/>
  <c r="Z267" i="5"/>
  <c r="W351" i="5"/>
  <c r="AD265" i="5"/>
  <c r="AG286" i="5" s="1"/>
  <c r="AB265" i="5"/>
  <c r="U268" i="5"/>
  <c r="X268" i="5" s="1"/>
  <c r="Y268" i="5" s="1"/>
  <c r="R269" i="5"/>
  <c r="AC265" i="5"/>
  <c r="AA266" i="5"/>
  <c r="L271" i="5" a="1"/>
  <c r="L271" i="5" s="1"/>
  <c r="T270" i="5"/>
  <c r="V352" i="5"/>
  <c r="H269" i="5"/>
  <c r="S268" i="5"/>
  <c r="AF296" i="4"/>
  <c r="AE298" i="4"/>
  <c r="AE297" i="4"/>
  <c r="AF295" i="4"/>
  <c r="R269" i="4"/>
  <c r="U268" i="4"/>
  <c r="X268" i="4" s="1"/>
  <c r="Y268" i="4" s="1"/>
  <c r="L271" i="4" a="1"/>
  <c r="L271" i="4" s="1"/>
  <c r="T270" i="4"/>
  <c r="Z267" i="4"/>
  <c r="AD265" i="4"/>
  <c r="AG286" i="4" s="1"/>
  <c r="AB265" i="4"/>
  <c r="W351" i="4"/>
  <c r="V352" i="4"/>
  <c r="S268" i="4"/>
  <c r="H269" i="4"/>
  <c r="AC265" i="4"/>
  <c r="AA266" i="4"/>
  <c r="Z267" i="1"/>
  <c r="AB265" i="1"/>
  <c r="AD265" i="1"/>
  <c r="AG286" i="1" s="1"/>
  <c r="V352" i="1"/>
  <c r="S268" i="1"/>
  <c r="H269" i="1"/>
  <c r="W351" i="1"/>
  <c r="AE287" i="1"/>
  <c r="AF285" i="1"/>
  <c r="AE288" i="1"/>
  <c r="AF286" i="1"/>
  <c r="R269" i="1"/>
  <c r="U268" i="1"/>
  <c r="X268" i="1" s="1"/>
  <c r="Y268" i="1" s="1"/>
  <c r="T270" i="1"/>
  <c r="L271" i="1" a="1"/>
  <c r="L271" i="1" s="1"/>
  <c r="AC265" i="1"/>
  <c r="AA266" i="1"/>
  <c r="AE324" i="11" l="1"/>
  <c r="AF322" i="11"/>
  <c r="AF321" i="11"/>
  <c r="AE323" i="11"/>
  <c r="Z268" i="11"/>
  <c r="V353" i="11"/>
  <c r="S269" i="11"/>
  <c r="H270" i="11"/>
  <c r="W352" i="11"/>
  <c r="U269" i="11"/>
  <c r="X269" i="11" s="1"/>
  <c r="Y269" i="11" s="1"/>
  <c r="R270" i="11"/>
  <c r="L272" i="11" a="1"/>
  <c r="L272" i="11" s="1"/>
  <c r="T271" i="11"/>
  <c r="AC266" i="11"/>
  <c r="AA267" i="11"/>
  <c r="AD266" i="11"/>
  <c r="AG287" i="11" s="1"/>
  <c r="AB266" i="11"/>
  <c r="AE321" i="10"/>
  <c r="AF319" i="10"/>
  <c r="AF320" i="10"/>
  <c r="AE322" i="10"/>
  <c r="Z268" i="10"/>
  <c r="W352" i="10"/>
  <c r="L271" i="10" a="1"/>
  <c r="L271" i="10" s="1"/>
  <c r="T270" i="10"/>
  <c r="R270" i="10"/>
  <c r="U269" i="10"/>
  <c r="X269" i="10" s="1"/>
  <c r="Y269" i="10" s="1"/>
  <c r="V353" i="10"/>
  <c r="S269" i="10"/>
  <c r="H270" i="10"/>
  <c r="AD266" i="10"/>
  <c r="AG287" i="10" s="1"/>
  <c r="AB266" i="10"/>
  <c r="AC266" i="10"/>
  <c r="AA267" i="10"/>
  <c r="AF318" i="9"/>
  <c r="AE320" i="9"/>
  <c r="AF319" i="9"/>
  <c r="AE321" i="9"/>
  <c r="Z268" i="9"/>
  <c r="AD266" i="9"/>
  <c r="AG287" i="9" s="1"/>
  <c r="AB266" i="9"/>
  <c r="R270" i="9"/>
  <c r="U269" i="9"/>
  <c r="X269" i="9" s="1"/>
  <c r="Y269" i="9" s="1"/>
  <c r="V353" i="9"/>
  <c r="H270" i="9"/>
  <c r="S269" i="9"/>
  <c r="W352" i="9"/>
  <c r="L271" i="9" a="1"/>
  <c r="L271" i="9" s="1"/>
  <c r="T270" i="9"/>
  <c r="AC266" i="9"/>
  <c r="AA267" i="9"/>
  <c r="AE299" i="8"/>
  <c r="AF297" i="8"/>
  <c r="AE300" i="8"/>
  <c r="AF298" i="8"/>
  <c r="Z268" i="8"/>
  <c r="W352" i="8"/>
  <c r="L272" i="8" a="1"/>
  <c r="L272" i="8" s="1"/>
  <c r="T271" i="8"/>
  <c r="R270" i="8"/>
  <c r="U269" i="8"/>
  <c r="X269" i="8" s="1"/>
  <c r="Y269" i="8" s="1"/>
  <c r="AA267" i="8"/>
  <c r="AC266" i="8"/>
  <c r="V353" i="8"/>
  <c r="S269" i="8"/>
  <c r="H270" i="8"/>
  <c r="AD266" i="8"/>
  <c r="AG287" i="8" s="1"/>
  <c r="AB266" i="8"/>
  <c r="AE299" i="7"/>
  <c r="AF297" i="7"/>
  <c r="AF298" i="7"/>
  <c r="AE300" i="7"/>
  <c r="Z268" i="7"/>
  <c r="V353" i="7"/>
  <c r="S269" i="7"/>
  <c r="H270" i="7"/>
  <c r="AD266" i="7"/>
  <c r="AG287" i="7" s="1"/>
  <c r="AB266" i="7"/>
  <c r="W352" i="7"/>
  <c r="U269" i="7"/>
  <c r="X269" i="7" s="1"/>
  <c r="Y269" i="7" s="1"/>
  <c r="R270" i="7"/>
  <c r="AC266" i="7"/>
  <c r="AA267" i="7"/>
  <c r="L271" i="7" a="1"/>
  <c r="L271" i="7" s="1"/>
  <c r="T270" i="7"/>
  <c r="AE298" i="6"/>
  <c r="AF296" i="6"/>
  <c r="AF297" i="6"/>
  <c r="AE299" i="6"/>
  <c r="Z268" i="6"/>
  <c r="U269" i="6"/>
  <c r="X269" i="6" s="1"/>
  <c r="Y269" i="6" s="1"/>
  <c r="R270" i="6"/>
  <c r="V353" i="6"/>
  <c r="H270" i="6"/>
  <c r="S269" i="6"/>
  <c r="L272" i="6" a="1"/>
  <c r="L272" i="6" s="1"/>
  <c r="T271" i="6"/>
  <c r="AC266" i="6"/>
  <c r="AA267" i="6"/>
  <c r="W352" i="6"/>
  <c r="AD266" i="6"/>
  <c r="AG287" i="6" s="1"/>
  <c r="AB266" i="6"/>
  <c r="AF287" i="5"/>
  <c r="AE289" i="5"/>
  <c r="AF288" i="5"/>
  <c r="AE290" i="5"/>
  <c r="Z268" i="5"/>
  <c r="L272" i="5" a="1"/>
  <c r="L272" i="5" s="1"/>
  <c r="T271" i="5"/>
  <c r="AD266" i="5"/>
  <c r="AG287" i="5" s="1"/>
  <c r="AB266" i="5"/>
  <c r="U269" i="5"/>
  <c r="X269" i="5" s="1"/>
  <c r="Y269" i="5" s="1"/>
  <c r="R270" i="5"/>
  <c r="V353" i="5"/>
  <c r="H270" i="5"/>
  <c r="S269" i="5"/>
  <c r="AC266" i="5"/>
  <c r="AA267" i="5"/>
  <c r="W352" i="5"/>
  <c r="AE300" i="4"/>
  <c r="AF298" i="4"/>
  <c r="AF297" i="4"/>
  <c r="AE299" i="4"/>
  <c r="V353" i="4"/>
  <c r="S269" i="4"/>
  <c r="H270" i="4"/>
  <c r="AD266" i="4"/>
  <c r="AG287" i="4" s="1"/>
  <c r="AB266" i="4"/>
  <c r="AC266" i="4"/>
  <c r="AA267" i="4"/>
  <c r="W352" i="4"/>
  <c r="Z268" i="4"/>
  <c r="L272" i="4" a="1"/>
  <c r="L272" i="4" s="1"/>
  <c r="T271" i="4"/>
  <c r="U269" i="4"/>
  <c r="X269" i="4" s="1"/>
  <c r="Y269" i="4" s="1"/>
  <c r="R270" i="4"/>
  <c r="Z268" i="1"/>
  <c r="U269" i="1"/>
  <c r="X269" i="1" s="1"/>
  <c r="Y269" i="1" s="1"/>
  <c r="R270" i="1"/>
  <c r="AE290" i="1"/>
  <c r="AF288" i="1"/>
  <c r="V353" i="1"/>
  <c r="S269" i="1"/>
  <c r="H270" i="1"/>
  <c r="AE289" i="1"/>
  <c r="AF287" i="1"/>
  <c r="W352" i="1"/>
  <c r="AD266" i="1"/>
  <c r="AG287" i="1" s="1"/>
  <c r="AB266" i="1"/>
  <c r="AC266" i="1"/>
  <c r="AA267" i="1"/>
  <c r="T271" i="1"/>
  <c r="L272" i="1" a="1"/>
  <c r="L272" i="1" s="1"/>
  <c r="AE325" i="11" l="1"/>
  <c r="AF323" i="11"/>
  <c r="AF324" i="11"/>
  <c r="AE326" i="11"/>
  <c r="Z269" i="11"/>
  <c r="V354" i="11"/>
  <c r="H271" i="11"/>
  <c r="S270" i="11"/>
  <c r="L273" i="11" a="1"/>
  <c r="L273" i="11" s="1"/>
  <c r="T272" i="11"/>
  <c r="U270" i="11"/>
  <c r="X270" i="11" s="1"/>
  <c r="Y270" i="11" s="1"/>
  <c r="R271" i="11"/>
  <c r="W353" i="11"/>
  <c r="AC267" i="11"/>
  <c r="AA268" i="11"/>
  <c r="AD267" i="11"/>
  <c r="AG288" i="11" s="1"/>
  <c r="AB267" i="11"/>
  <c r="AF322" i="10"/>
  <c r="AE324" i="10"/>
  <c r="AF321" i="10"/>
  <c r="AE323" i="10"/>
  <c r="Z269" i="10"/>
  <c r="U270" i="10"/>
  <c r="X270" i="10" s="1"/>
  <c r="Y270" i="10" s="1"/>
  <c r="R271" i="10"/>
  <c r="T271" i="10"/>
  <c r="L272" i="10" a="1"/>
  <c r="L272" i="10" s="1"/>
  <c r="W353" i="10"/>
  <c r="V354" i="10"/>
  <c r="S270" i="10"/>
  <c r="H271" i="10"/>
  <c r="AC267" i="10"/>
  <c r="AA268" i="10"/>
  <c r="AB267" i="10"/>
  <c r="AD267" i="10"/>
  <c r="AG288" i="10" s="1"/>
  <c r="AF321" i="9"/>
  <c r="AE323" i="9"/>
  <c r="AF320" i="9"/>
  <c r="AE322" i="9"/>
  <c r="Z269" i="9"/>
  <c r="S270" i="9"/>
  <c r="V354" i="9"/>
  <c r="H271" i="9"/>
  <c r="T271" i="9"/>
  <c r="L272" i="9" a="1"/>
  <c r="L272" i="9" s="1"/>
  <c r="AB267" i="9"/>
  <c r="AD267" i="9"/>
  <c r="AG288" i="9" s="1"/>
  <c r="AC267" i="9"/>
  <c r="AA268" i="9"/>
  <c r="W353" i="9"/>
  <c r="R271" i="9"/>
  <c r="U270" i="9"/>
  <c r="X270" i="9" s="1"/>
  <c r="Y270" i="9" s="1"/>
  <c r="AE302" i="8"/>
  <c r="AF300" i="8"/>
  <c r="AE301" i="8"/>
  <c r="AF299" i="8"/>
  <c r="Z269" i="8"/>
  <c r="T272" i="8"/>
  <c r="L273" i="8" a="1"/>
  <c r="L273" i="8" s="1"/>
  <c r="V354" i="8"/>
  <c r="S270" i="8"/>
  <c r="H271" i="8"/>
  <c r="W353" i="8"/>
  <c r="AA268" i="8"/>
  <c r="AC267" i="8"/>
  <c r="AD267" i="8"/>
  <c r="AG288" i="8" s="1"/>
  <c r="AB267" i="8"/>
  <c r="R271" i="8"/>
  <c r="U270" i="8"/>
  <c r="X270" i="8" s="1"/>
  <c r="Y270" i="8" s="1"/>
  <c r="AE302" i="7"/>
  <c r="AF300" i="7"/>
  <c r="AE301" i="7"/>
  <c r="AF299" i="7"/>
  <c r="Z269" i="7"/>
  <c r="U270" i="7"/>
  <c r="X270" i="7" s="1"/>
  <c r="Y270" i="7" s="1"/>
  <c r="R271" i="7"/>
  <c r="V354" i="7"/>
  <c r="H271" i="7"/>
  <c r="S270" i="7"/>
  <c r="W353" i="7"/>
  <c r="L272" i="7" a="1"/>
  <c r="L272" i="7" s="1"/>
  <c r="T271" i="7"/>
  <c r="AC267" i="7"/>
  <c r="AA268" i="7"/>
  <c r="AD267" i="7"/>
  <c r="AG288" i="7" s="1"/>
  <c r="AB267" i="7"/>
  <c r="AE301" i="6"/>
  <c r="AF299" i="6"/>
  <c r="AF298" i="6"/>
  <c r="AE300" i="6"/>
  <c r="Z269" i="6"/>
  <c r="V354" i="6"/>
  <c r="H271" i="6"/>
  <c r="S270" i="6"/>
  <c r="AD267" i="6"/>
  <c r="AG288" i="6" s="1"/>
  <c r="AB267" i="6"/>
  <c r="W353" i="6"/>
  <c r="U270" i="6"/>
  <c r="X270" i="6" s="1"/>
  <c r="Y270" i="6" s="1"/>
  <c r="R271" i="6"/>
  <c r="AC267" i="6"/>
  <c r="AA268" i="6"/>
  <c r="L273" i="6" a="1"/>
  <c r="L273" i="6" s="1"/>
  <c r="T272" i="6"/>
  <c r="AF289" i="5"/>
  <c r="AE291" i="5"/>
  <c r="AE292" i="5"/>
  <c r="AF290" i="5"/>
  <c r="Z269" i="5"/>
  <c r="W353" i="5"/>
  <c r="V354" i="5"/>
  <c r="H271" i="5"/>
  <c r="S270" i="5"/>
  <c r="L273" i="5" a="1"/>
  <c r="L273" i="5" s="1"/>
  <c r="T272" i="5"/>
  <c r="U270" i="5"/>
  <c r="X270" i="5" s="1"/>
  <c r="Y270" i="5" s="1"/>
  <c r="R271" i="5"/>
  <c r="AC267" i="5"/>
  <c r="AA268" i="5"/>
  <c r="AD267" i="5"/>
  <c r="AG288" i="5" s="1"/>
  <c r="AB267" i="5"/>
  <c r="AE301" i="4"/>
  <c r="AF299" i="4"/>
  <c r="AE302" i="4"/>
  <c r="AF300" i="4"/>
  <c r="Z269" i="4"/>
  <c r="U270" i="4"/>
  <c r="X270" i="4" s="1"/>
  <c r="Y270" i="4" s="1"/>
  <c r="R271" i="4"/>
  <c r="AC267" i="4"/>
  <c r="AA268" i="4"/>
  <c r="L273" i="4" a="1"/>
  <c r="L273" i="4" s="1"/>
  <c r="T272" i="4"/>
  <c r="AD267" i="4"/>
  <c r="AG288" i="4" s="1"/>
  <c r="AB267" i="4"/>
  <c r="V354" i="4"/>
  <c r="H271" i="4"/>
  <c r="S270" i="4"/>
  <c r="W353" i="4"/>
  <c r="Z269" i="1"/>
  <c r="AF289" i="1"/>
  <c r="AE291" i="1"/>
  <c r="H271" i="1"/>
  <c r="V354" i="1"/>
  <c r="S270" i="1"/>
  <c r="AF290" i="1"/>
  <c r="AE292" i="1"/>
  <c r="L273" i="1" a="1"/>
  <c r="L273" i="1" s="1"/>
  <c r="T272" i="1"/>
  <c r="AA268" i="1"/>
  <c r="AC267" i="1"/>
  <c r="W353" i="1"/>
  <c r="U270" i="1"/>
  <c r="X270" i="1" s="1"/>
  <c r="Y270" i="1" s="1"/>
  <c r="R271" i="1"/>
  <c r="AD267" i="1"/>
  <c r="AG288" i="1" s="1"/>
  <c r="AB267" i="1"/>
  <c r="AF326" i="11" l="1"/>
  <c r="AE328" i="11"/>
  <c r="AE327" i="11"/>
  <c r="AF325" i="11"/>
  <c r="Z270" i="11"/>
  <c r="L274" i="11" a="1"/>
  <c r="L274" i="11" s="1"/>
  <c r="T273" i="11"/>
  <c r="U271" i="11"/>
  <c r="X271" i="11" s="1"/>
  <c r="Y271" i="11" s="1"/>
  <c r="R272" i="11"/>
  <c r="W354" i="11"/>
  <c r="V355" i="11"/>
  <c r="H272" i="11"/>
  <c r="S271" i="11"/>
  <c r="AC268" i="11"/>
  <c r="AA269" i="11"/>
  <c r="AD268" i="11"/>
  <c r="AG289" i="11" s="1"/>
  <c r="AB268" i="11"/>
  <c r="AE325" i="10"/>
  <c r="AF323" i="10"/>
  <c r="AE326" i="10"/>
  <c r="AF324" i="10"/>
  <c r="Z270" i="10"/>
  <c r="V355" i="10"/>
  <c r="H272" i="10"/>
  <c r="S271" i="10"/>
  <c r="T272" i="10"/>
  <c r="L273" i="10" a="1"/>
  <c r="L273" i="10" s="1"/>
  <c r="U271" i="10"/>
  <c r="X271" i="10" s="1"/>
  <c r="Y271" i="10" s="1"/>
  <c r="R272" i="10"/>
  <c r="W354" i="10"/>
  <c r="AC268" i="10"/>
  <c r="AA269" i="10"/>
  <c r="AD268" i="10"/>
  <c r="AG289" i="10" s="1"/>
  <c r="AB268" i="10"/>
  <c r="AF322" i="9"/>
  <c r="AE324" i="9"/>
  <c r="AE325" i="9"/>
  <c r="AF323" i="9"/>
  <c r="Z270" i="9"/>
  <c r="V355" i="9"/>
  <c r="S271" i="9"/>
  <c r="H272" i="9"/>
  <c r="AD268" i="9"/>
  <c r="AG289" i="9" s="1"/>
  <c r="AB268" i="9"/>
  <c r="T272" i="9"/>
  <c r="L273" i="9" a="1"/>
  <c r="L273" i="9" s="1"/>
  <c r="U271" i="9"/>
  <c r="X271" i="9" s="1"/>
  <c r="Y271" i="9" s="1"/>
  <c r="R272" i="9"/>
  <c r="AA269" i="9"/>
  <c r="AC268" i="9"/>
  <c r="W354" i="9"/>
  <c r="AE303" i="8"/>
  <c r="AF301" i="8"/>
  <c r="AF302" i="8"/>
  <c r="AE304" i="8"/>
  <c r="Z270" i="8"/>
  <c r="W354" i="8"/>
  <c r="T273" i="8"/>
  <c r="L274" i="8" a="1"/>
  <c r="L274" i="8" s="1"/>
  <c r="AD268" i="8"/>
  <c r="AG289" i="8" s="1"/>
  <c r="AB268" i="8"/>
  <c r="R272" i="8"/>
  <c r="U271" i="8"/>
  <c r="X271" i="8" s="1"/>
  <c r="Y271" i="8" s="1"/>
  <c r="AC268" i="8"/>
  <c r="AA269" i="8"/>
  <c r="V355" i="8"/>
  <c r="S271" i="8"/>
  <c r="H272" i="8"/>
  <c r="AF301" i="7"/>
  <c r="AE303" i="7"/>
  <c r="AE304" i="7"/>
  <c r="AF302" i="7"/>
  <c r="AD268" i="7"/>
  <c r="AG289" i="7" s="1"/>
  <c r="AB268" i="7"/>
  <c r="L273" i="7" a="1"/>
  <c r="L273" i="7" s="1"/>
  <c r="T272" i="7"/>
  <c r="V355" i="7"/>
  <c r="H272" i="7"/>
  <c r="S271" i="7"/>
  <c r="U271" i="7"/>
  <c r="X271" i="7" s="1"/>
  <c r="Y271" i="7" s="1"/>
  <c r="R272" i="7"/>
  <c r="Z270" i="7"/>
  <c r="W354" i="7"/>
  <c r="AC268" i="7"/>
  <c r="AA269" i="7"/>
  <c r="AF300" i="6"/>
  <c r="AE302" i="6"/>
  <c r="AF301" i="6"/>
  <c r="AE303" i="6"/>
  <c r="Z270" i="6"/>
  <c r="U271" i="6"/>
  <c r="X271" i="6" s="1"/>
  <c r="Y271" i="6" s="1"/>
  <c r="R272" i="6"/>
  <c r="V355" i="6"/>
  <c r="H272" i="6"/>
  <c r="S271" i="6"/>
  <c r="W354" i="6"/>
  <c r="L274" i="6" a="1"/>
  <c r="L274" i="6" s="1"/>
  <c r="T273" i="6"/>
  <c r="AC268" i="6"/>
  <c r="AA269" i="6"/>
  <c r="AD268" i="6"/>
  <c r="AG289" i="6" s="1"/>
  <c r="AB268" i="6"/>
  <c r="AE294" i="5"/>
  <c r="AF292" i="5"/>
  <c r="AE293" i="5"/>
  <c r="AF291" i="5"/>
  <c r="Z270" i="5"/>
  <c r="AD268" i="5"/>
  <c r="AG289" i="5" s="1"/>
  <c r="AB268" i="5"/>
  <c r="U271" i="5"/>
  <c r="X271" i="5" s="1"/>
  <c r="Y271" i="5" s="1"/>
  <c r="R272" i="5"/>
  <c r="V355" i="5"/>
  <c r="H272" i="5"/>
  <c r="S271" i="5"/>
  <c r="W354" i="5"/>
  <c r="AC268" i="5"/>
  <c r="AA269" i="5"/>
  <c r="L274" i="5" a="1"/>
  <c r="L274" i="5" s="1"/>
  <c r="T273" i="5"/>
  <c r="AE304" i="4"/>
  <c r="AF302" i="4"/>
  <c r="AF301" i="4"/>
  <c r="AE303" i="4"/>
  <c r="Z270" i="4"/>
  <c r="V355" i="4"/>
  <c r="H272" i="4"/>
  <c r="S271" i="4"/>
  <c r="L274" i="4" a="1"/>
  <c r="L274" i="4" s="1"/>
  <c r="T273" i="4"/>
  <c r="W354" i="4"/>
  <c r="AD268" i="4"/>
  <c r="AG289" i="4" s="1"/>
  <c r="AB268" i="4"/>
  <c r="U271" i="4"/>
  <c r="X271" i="4" s="1"/>
  <c r="Y271" i="4" s="1"/>
  <c r="R272" i="4"/>
  <c r="AC268" i="4"/>
  <c r="AA269" i="4"/>
  <c r="Z270" i="1"/>
  <c r="L274" i="1" a="1"/>
  <c r="L274" i="1" s="1"/>
  <c r="T273" i="1"/>
  <c r="AD268" i="1"/>
  <c r="AG289" i="1" s="1"/>
  <c r="AB268" i="1"/>
  <c r="V355" i="1"/>
  <c r="H272" i="1"/>
  <c r="S271" i="1"/>
  <c r="AC268" i="1"/>
  <c r="AA269" i="1"/>
  <c r="AE294" i="1"/>
  <c r="AF292" i="1"/>
  <c r="W354" i="1"/>
  <c r="AF291" i="1"/>
  <c r="AE293" i="1"/>
  <c r="R272" i="1"/>
  <c r="U271" i="1"/>
  <c r="X271" i="1" s="1"/>
  <c r="Y271" i="1" s="1"/>
  <c r="AE329" i="11" l="1"/>
  <c r="AF327" i="11"/>
  <c r="AE330" i="11"/>
  <c r="AF328" i="11"/>
  <c r="Z271" i="11"/>
  <c r="U272" i="11"/>
  <c r="X272" i="11" s="1"/>
  <c r="Y272" i="11" s="1"/>
  <c r="R273" i="11"/>
  <c r="L275" i="11" a="1"/>
  <c r="L275" i="11" s="1"/>
  <c r="T274" i="11"/>
  <c r="W355" i="11"/>
  <c r="AC269" i="11"/>
  <c r="AA270" i="11"/>
  <c r="V356" i="11"/>
  <c r="H273" i="11"/>
  <c r="S272" i="11"/>
  <c r="AD269" i="11"/>
  <c r="AG290" i="11" s="1"/>
  <c r="AB269" i="11"/>
  <c r="AF326" i="10"/>
  <c r="AE328" i="10"/>
  <c r="AE327" i="10"/>
  <c r="AF325" i="10"/>
  <c r="Z271" i="10"/>
  <c r="V356" i="10"/>
  <c r="H273" i="10"/>
  <c r="S272" i="10"/>
  <c r="W355" i="10"/>
  <c r="U272" i="10"/>
  <c r="X272" i="10" s="1"/>
  <c r="Y272" i="10" s="1"/>
  <c r="R273" i="10"/>
  <c r="AC269" i="10"/>
  <c r="AA270" i="10"/>
  <c r="T273" i="10"/>
  <c r="L274" i="10" a="1"/>
  <c r="L274" i="10" s="1"/>
  <c r="AD269" i="10"/>
  <c r="AG290" i="10" s="1"/>
  <c r="AB269" i="10"/>
  <c r="AE327" i="9"/>
  <c r="AF325" i="9"/>
  <c r="AE326" i="9"/>
  <c r="AF324" i="9"/>
  <c r="Z271" i="9"/>
  <c r="R273" i="9"/>
  <c r="U272" i="9"/>
  <c r="X272" i="9" s="1"/>
  <c r="Y272" i="9" s="1"/>
  <c r="T273" i="9"/>
  <c r="L274" i="9" a="1"/>
  <c r="L274" i="9" s="1"/>
  <c r="V356" i="9"/>
  <c r="H273" i="9"/>
  <c r="S272" i="9"/>
  <c r="AD269" i="9"/>
  <c r="AG290" i="9" s="1"/>
  <c r="AB269" i="9"/>
  <c r="W355" i="9"/>
  <c r="AC269" i="9"/>
  <c r="AA270" i="9"/>
  <c r="AF304" i="8"/>
  <c r="AE306" i="8"/>
  <c r="AE305" i="8"/>
  <c r="AF303" i="8"/>
  <c r="Z271" i="8"/>
  <c r="AD269" i="8"/>
  <c r="AG290" i="8" s="1"/>
  <c r="AB269" i="8"/>
  <c r="U272" i="8"/>
  <c r="X272" i="8" s="1"/>
  <c r="Y272" i="8" s="1"/>
  <c r="R273" i="8"/>
  <c r="V356" i="8"/>
  <c r="S272" i="8"/>
  <c r="H273" i="8"/>
  <c r="T274" i="8"/>
  <c r="L275" i="8" a="1"/>
  <c r="L275" i="8" s="1"/>
  <c r="AA270" i="8"/>
  <c r="AC269" i="8"/>
  <c r="W355" i="8"/>
  <c r="AF304" i="7"/>
  <c r="AE306" i="7"/>
  <c r="AE305" i="7"/>
  <c r="AF303" i="7"/>
  <c r="Z271" i="7"/>
  <c r="AA270" i="7"/>
  <c r="AC269" i="7"/>
  <c r="V356" i="7"/>
  <c r="H273" i="7"/>
  <c r="S272" i="7"/>
  <c r="R273" i="7"/>
  <c r="U272" i="7"/>
  <c r="X272" i="7" s="1"/>
  <c r="Y272" i="7" s="1"/>
  <c r="W355" i="7"/>
  <c r="L274" i="7" a="1"/>
  <c r="L274" i="7" s="1"/>
  <c r="T273" i="7"/>
  <c r="AD269" i="7"/>
  <c r="AG290" i="7" s="1"/>
  <c r="AB269" i="7"/>
  <c r="AF303" i="6"/>
  <c r="AE305" i="6"/>
  <c r="AF302" i="6"/>
  <c r="AE304" i="6"/>
  <c r="Z271" i="6"/>
  <c r="R273" i="6"/>
  <c r="U272" i="6"/>
  <c r="X272" i="6" s="1"/>
  <c r="Y272" i="6" s="1"/>
  <c r="AD269" i="6"/>
  <c r="AG290" i="6" s="1"/>
  <c r="AB269" i="6"/>
  <c r="V356" i="6"/>
  <c r="H273" i="6"/>
  <c r="S272" i="6"/>
  <c r="AA270" i="6"/>
  <c r="AC269" i="6"/>
  <c r="T274" i="6"/>
  <c r="L275" i="6" a="1"/>
  <c r="L275" i="6" s="1"/>
  <c r="W355" i="6"/>
  <c r="AF293" i="5"/>
  <c r="AE295" i="5"/>
  <c r="AE296" i="5"/>
  <c r="AF294" i="5"/>
  <c r="Z271" i="5"/>
  <c r="L275" i="5" a="1"/>
  <c r="L275" i="5" s="1"/>
  <c r="T274" i="5"/>
  <c r="V356" i="5"/>
  <c r="H273" i="5"/>
  <c r="S272" i="5"/>
  <c r="AD269" i="5"/>
  <c r="AG290" i="5" s="1"/>
  <c r="AB269" i="5"/>
  <c r="W355" i="5"/>
  <c r="U272" i="5"/>
  <c r="X272" i="5" s="1"/>
  <c r="Y272" i="5" s="1"/>
  <c r="R273" i="5"/>
  <c r="AA270" i="5"/>
  <c r="AC269" i="5"/>
  <c r="AE305" i="4"/>
  <c r="AF303" i="4"/>
  <c r="AE306" i="4"/>
  <c r="AF304" i="4"/>
  <c r="Z271" i="4"/>
  <c r="U272" i="4"/>
  <c r="X272" i="4" s="1"/>
  <c r="Y272" i="4" s="1"/>
  <c r="R273" i="4"/>
  <c r="L275" i="4" a="1"/>
  <c r="L275" i="4" s="1"/>
  <c r="T274" i="4"/>
  <c r="AC269" i="4"/>
  <c r="AA270" i="4"/>
  <c r="AD269" i="4"/>
  <c r="AG290" i="4" s="1"/>
  <c r="AB269" i="4"/>
  <c r="V356" i="4"/>
  <c r="H273" i="4"/>
  <c r="S272" i="4"/>
  <c r="W355" i="4"/>
  <c r="Z271" i="1"/>
  <c r="AE296" i="1"/>
  <c r="AF294" i="1"/>
  <c r="AD269" i="1"/>
  <c r="AG290" i="1" s="1"/>
  <c r="AB269" i="1"/>
  <c r="W355" i="1"/>
  <c r="V356" i="1"/>
  <c r="H273" i="1"/>
  <c r="S272" i="1"/>
  <c r="U272" i="1"/>
  <c r="X272" i="1" s="1"/>
  <c r="Y272" i="1" s="1"/>
  <c r="R273" i="1"/>
  <c r="L275" i="1" a="1"/>
  <c r="L275" i="1" s="1"/>
  <c r="T274" i="1"/>
  <c r="AC269" i="1"/>
  <c r="AA270" i="1"/>
  <c r="AF293" i="1"/>
  <c r="AE295" i="1"/>
  <c r="AE332" i="11" l="1"/>
  <c r="AF330" i="11"/>
  <c r="AE331" i="11"/>
  <c r="AF329" i="11"/>
  <c r="Z272" i="11"/>
  <c r="L276" i="11" a="1"/>
  <c r="L276" i="11" s="1"/>
  <c r="T275" i="11"/>
  <c r="V357" i="11"/>
  <c r="H274" i="11"/>
  <c r="S273" i="11"/>
  <c r="AD270" i="11"/>
  <c r="AG291" i="11" s="1"/>
  <c r="AB270" i="11"/>
  <c r="AC270" i="11"/>
  <c r="AA271" i="11"/>
  <c r="W356" i="11"/>
  <c r="U273" i="11"/>
  <c r="X273" i="11" s="1"/>
  <c r="Y273" i="11" s="1"/>
  <c r="R274" i="11"/>
  <c r="AE329" i="10"/>
  <c r="AF327" i="10"/>
  <c r="AE330" i="10"/>
  <c r="AF328" i="10"/>
  <c r="Z272" i="10"/>
  <c r="U273" i="10"/>
  <c r="X273" i="10" s="1"/>
  <c r="Y273" i="10" s="1"/>
  <c r="R274" i="10"/>
  <c r="AD270" i="10"/>
  <c r="AG291" i="10" s="1"/>
  <c r="AB270" i="10"/>
  <c r="V357" i="10"/>
  <c r="H274" i="10"/>
  <c r="S273" i="10"/>
  <c r="W356" i="10"/>
  <c r="AA271" i="10"/>
  <c r="AC270" i="10"/>
  <c r="L275" i="10" a="1"/>
  <c r="L275" i="10" s="1"/>
  <c r="T274" i="10"/>
  <c r="AF326" i="9"/>
  <c r="AE328" i="9"/>
  <c r="AE329" i="9"/>
  <c r="AF327" i="9"/>
  <c r="Z272" i="9"/>
  <c r="W356" i="9"/>
  <c r="L275" i="9" a="1"/>
  <c r="L275" i="9" s="1"/>
  <c r="T274" i="9"/>
  <c r="AD270" i="9"/>
  <c r="AG291" i="9" s="1"/>
  <c r="AB270" i="9"/>
  <c r="U273" i="9"/>
  <c r="X273" i="9" s="1"/>
  <c r="Y273" i="9" s="1"/>
  <c r="R274" i="9"/>
  <c r="AC270" i="9"/>
  <c r="AA271" i="9"/>
  <c r="V357" i="9"/>
  <c r="S273" i="9"/>
  <c r="H274" i="9"/>
  <c r="AF305" i="8"/>
  <c r="AE307" i="8"/>
  <c r="AF306" i="8"/>
  <c r="AE308" i="8"/>
  <c r="Z272" i="8"/>
  <c r="T275" i="8"/>
  <c r="L276" i="8" a="1"/>
  <c r="L276" i="8" s="1"/>
  <c r="W356" i="8"/>
  <c r="U273" i="8"/>
  <c r="X273" i="8" s="1"/>
  <c r="Y273" i="8" s="1"/>
  <c r="R274" i="8"/>
  <c r="AB270" i="8"/>
  <c r="AD270" i="8"/>
  <c r="AG291" i="8" s="1"/>
  <c r="AC270" i="8"/>
  <c r="AA271" i="8"/>
  <c r="V357" i="8"/>
  <c r="H274" i="8"/>
  <c r="S273" i="8"/>
  <c r="AE307" i="7"/>
  <c r="AF305" i="7"/>
  <c r="AE308" i="7"/>
  <c r="AF306" i="7"/>
  <c r="Z272" i="7"/>
  <c r="T274" i="7"/>
  <c r="L275" i="7" a="1"/>
  <c r="L275" i="7" s="1"/>
  <c r="AB270" i="7"/>
  <c r="AD270" i="7"/>
  <c r="AG291" i="7" s="1"/>
  <c r="R274" i="7"/>
  <c r="U273" i="7"/>
  <c r="X273" i="7" s="1"/>
  <c r="Y273" i="7" s="1"/>
  <c r="V357" i="7"/>
  <c r="H274" i="7"/>
  <c r="S273" i="7"/>
  <c r="AC270" i="7"/>
  <c r="AA271" i="7"/>
  <c r="W356" i="7"/>
  <c r="AE306" i="6"/>
  <c r="AF304" i="6"/>
  <c r="AE307" i="6"/>
  <c r="AF305" i="6"/>
  <c r="Z272" i="6"/>
  <c r="W356" i="6"/>
  <c r="AB270" i="6"/>
  <c r="AD270" i="6"/>
  <c r="AG291" i="6" s="1"/>
  <c r="V357" i="6"/>
  <c r="H274" i="6"/>
  <c r="S273" i="6"/>
  <c r="U273" i="6"/>
  <c r="X273" i="6" s="1"/>
  <c r="Y273" i="6" s="1"/>
  <c r="R274" i="6"/>
  <c r="AA271" i="6"/>
  <c r="AC270" i="6"/>
  <c r="T275" i="6"/>
  <c r="L276" i="6" a="1"/>
  <c r="L276" i="6" s="1"/>
  <c r="AF296" i="5"/>
  <c r="AE298" i="5"/>
  <c r="AE297" i="5"/>
  <c r="AF295" i="5"/>
  <c r="Z272" i="5"/>
  <c r="T275" i="5"/>
  <c r="L276" i="5" a="1"/>
  <c r="L276" i="5" s="1"/>
  <c r="R274" i="5"/>
  <c r="U273" i="5"/>
  <c r="X273" i="5" s="1"/>
  <c r="Y273" i="5" s="1"/>
  <c r="W356" i="5"/>
  <c r="AD270" i="5"/>
  <c r="AG291" i="5" s="1"/>
  <c r="AB270" i="5"/>
  <c r="AA271" i="5"/>
  <c r="AC270" i="5"/>
  <c r="V357" i="5"/>
  <c r="H274" i="5"/>
  <c r="S273" i="5"/>
  <c r="AE308" i="4"/>
  <c r="AF306" i="4"/>
  <c r="AF305" i="4"/>
  <c r="AE307" i="4"/>
  <c r="Z272" i="4"/>
  <c r="V357" i="4"/>
  <c r="H274" i="4"/>
  <c r="S273" i="4"/>
  <c r="R274" i="4"/>
  <c r="U273" i="4"/>
  <c r="X273" i="4" s="1"/>
  <c r="Y273" i="4" s="1"/>
  <c r="T275" i="4"/>
  <c r="L276" i="4" a="1"/>
  <c r="L276" i="4" s="1"/>
  <c r="AC270" i="4"/>
  <c r="AA271" i="4"/>
  <c r="W356" i="4"/>
  <c r="AD270" i="4"/>
  <c r="AG291" i="4" s="1"/>
  <c r="AB270" i="4"/>
  <c r="Z272" i="1"/>
  <c r="L276" i="1" a="1"/>
  <c r="L276" i="1" s="1"/>
  <c r="T275" i="1"/>
  <c r="V357" i="1"/>
  <c r="H274" i="1"/>
  <c r="S273" i="1"/>
  <c r="AE297" i="1"/>
  <c r="AF295" i="1"/>
  <c r="AC270" i="1"/>
  <c r="AA271" i="1"/>
  <c r="U273" i="1"/>
  <c r="X273" i="1" s="1"/>
  <c r="Y273" i="1" s="1"/>
  <c r="R274" i="1"/>
  <c r="W356" i="1"/>
  <c r="AE298" i="1"/>
  <c r="AF296" i="1"/>
  <c r="AD270" i="1"/>
  <c r="AG291" i="1" s="1"/>
  <c r="AB270" i="1"/>
  <c r="AF331" i="11" l="1"/>
  <c r="AE333" i="11"/>
  <c r="AE334" i="11"/>
  <c r="AF332" i="11"/>
  <c r="Z273" i="11"/>
  <c r="AD271" i="11"/>
  <c r="AG292" i="11" s="1"/>
  <c r="AB271" i="11"/>
  <c r="V358" i="11"/>
  <c r="H275" i="11"/>
  <c r="S274" i="11"/>
  <c r="W357" i="11"/>
  <c r="T276" i="11"/>
  <c r="L277" i="11" a="1"/>
  <c r="L277" i="11" s="1"/>
  <c r="R275" i="11"/>
  <c r="U274" i="11"/>
  <c r="X274" i="11" s="1"/>
  <c r="Y274" i="11" s="1"/>
  <c r="AA272" i="11"/>
  <c r="AC271" i="11"/>
  <c r="AE332" i="10"/>
  <c r="AF330" i="10"/>
  <c r="AE331" i="10"/>
  <c r="AF329" i="10"/>
  <c r="Z273" i="10"/>
  <c r="AD271" i="10"/>
  <c r="AG292" i="10" s="1"/>
  <c r="AB271" i="10"/>
  <c r="R275" i="10"/>
  <c r="U274" i="10"/>
  <c r="X274" i="10" s="1"/>
  <c r="Y274" i="10" s="1"/>
  <c r="V358" i="10"/>
  <c r="H275" i="10"/>
  <c r="S274" i="10"/>
  <c r="L276" i="10" a="1"/>
  <c r="L276" i="10" s="1"/>
  <c r="T275" i="10"/>
  <c r="AC271" i="10"/>
  <c r="AA272" i="10"/>
  <c r="W357" i="10"/>
  <c r="AF329" i="9"/>
  <c r="AE331" i="9"/>
  <c r="AE330" i="9"/>
  <c r="AF328" i="9"/>
  <c r="Z273" i="9"/>
  <c r="AD271" i="9"/>
  <c r="AG292" i="9" s="1"/>
  <c r="AB271" i="9"/>
  <c r="U274" i="9"/>
  <c r="X274" i="9" s="1"/>
  <c r="Y274" i="9" s="1"/>
  <c r="R275" i="9"/>
  <c r="L276" i="9" a="1"/>
  <c r="L276" i="9" s="1"/>
  <c r="T275" i="9"/>
  <c r="W357" i="9"/>
  <c r="AC271" i="9"/>
  <c r="AA272" i="9"/>
  <c r="V358" i="9"/>
  <c r="H275" i="9"/>
  <c r="S274" i="9"/>
  <c r="AE310" i="8"/>
  <c r="AF308" i="8"/>
  <c r="AE309" i="8"/>
  <c r="AF307" i="8"/>
  <c r="Z273" i="8"/>
  <c r="V358" i="8"/>
  <c r="H275" i="8"/>
  <c r="S274" i="8"/>
  <c r="W357" i="8"/>
  <c r="L277" i="8" a="1"/>
  <c r="L277" i="8" s="1"/>
  <c r="T276" i="8"/>
  <c r="U274" i="8"/>
  <c r="X274" i="8" s="1"/>
  <c r="Y274" i="8" s="1"/>
  <c r="R275" i="8"/>
  <c r="AC271" i="8"/>
  <c r="AA272" i="8"/>
  <c r="AD271" i="8"/>
  <c r="AG292" i="8" s="1"/>
  <c r="AB271" i="8"/>
  <c r="AF308" i="7"/>
  <c r="AE310" i="7"/>
  <c r="AE309" i="7"/>
  <c r="AF307" i="7"/>
  <c r="Z273" i="7"/>
  <c r="W357" i="7"/>
  <c r="R275" i="7"/>
  <c r="U274" i="7"/>
  <c r="X274" i="7" s="1"/>
  <c r="Y274" i="7" s="1"/>
  <c r="T275" i="7"/>
  <c r="L276" i="7" a="1"/>
  <c r="L276" i="7" s="1"/>
  <c r="V358" i="7"/>
  <c r="S274" i="7"/>
  <c r="H275" i="7"/>
  <c r="AC271" i="7"/>
  <c r="AA272" i="7"/>
  <c r="AD271" i="7"/>
  <c r="AG292" i="7" s="1"/>
  <c r="AB271" i="7"/>
  <c r="AE309" i="6"/>
  <c r="AF307" i="6"/>
  <c r="AE308" i="6"/>
  <c r="AF306" i="6"/>
  <c r="Z273" i="6"/>
  <c r="R275" i="6"/>
  <c r="U274" i="6"/>
  <c r="X274" i="6" s="1"/>
  <c r="Y274" i="6" s="1"/>
  <c r="W357" i="6"/>
  <c r="T276" i="6"/>
  <c r="L277" i="6" a="1"/>
  <c r="L277" i="6" s="1"/>
  <c r="AD271" i="6"/>
  <c r="AG292" i="6" s="1"/>
  <c r="AB271" i="6"/>
  <c r="V358" i="6"/>
  <c r="S274" i="6"/>
  <c r="H275" i="6"/>
  <c r="AC271" i="6"/>
  <c r="AA272" i="6"/>
  <c r="AE299" i="5"/>
  <c r="AF297" i="5"/>
  <c r="AF298" i="5"/>
  <c r="AE300" i="5"/>
  <c r="Z273" i="5"/>
  <c r="V358" i="5"/>
  <c r="S274" i="5"/>
  <c r="H275" i="5"/>
  <c r="AB271" i="5"/>
  <c r="AD271" i="5"/>
  <c r="AG292" i="5" s="1"/>
  <c r="T276" i="5"/>
  <c r="L277" i="5" a="1"/>
  <c r="L277" i="5" s="1"/>
  <c r="AC271" i="5"/>
  <c r="AA272" i="5"/>
  <c r="W357" i="5"/>
  <c r="R275" i="5"/>
  <c r="U274" i="5"/>
  <c r="X274" i="5" s="1"/>
  <c r="Y274" i="5" s="1"/>
  <c r="AE309" i="4"/>
  <c r="AF307" i="4"/>
  <c r="AE310" i="4"/>
  <c r="AF308" i="4"/>
  <c r="Z273" i="4"/>
  <c r="T276" i="4"/>
  <c r="L277" i="4" a="1"/>
  <c r="L277" i="4" s="1"/>
  <c r="R275" i="4"/>
  <c r="U274" i="4"/>
  <c r="X274" i="4" s="1"/>
  <c r="Y274" i="4" s="1"/>
  <c r="AA272" i="4"/>
  <c r="AC271" i="4"/>
  <c r="AB271" i="4"/>
  <c r="AD271" i="4"/>
  <c r="AG292" i="4" s="1"/>
  <c r="V358" i="4"/>
  <c r="H275" i="4"/>
  <c r="S274" i="4"/>
  <c r="W357" i="4"/>
  <c r="Z273" i="1"/>
  <c r="AF298" i="1"/>
  <c r="AE300" i="1"/>
  <c r="AD271" i="1"/>
  <c r="AG292" i="1" s="1"/>
  <c r="AB271" i="1"/>
  <c r="AE299" i="1"/>
  <c r="AF297" i="1"/>
  <c r="U274" i="1"/>
  <c r="X274" i="1" s="1"/>
  <c r="Y274" i="1" s="1"/>
  <c r="R275" i="1"/>
  <c r="L277" i="1" a="1"/>
  <c r="L277" i="1" s="1"/>
  <c r="T276" i="1"/>
  <c r="AA272" i="1"/>
  <c r="AC271" i="1"/>
  <c r="V358" i="1"/>
  <c r="H275" i="1"/>
  <c r="S274" i="1"/>
  <c r="W357" i="1"/>
  <c r="AF334" i="11" l="1"/>
  <c r="AE336" i="11"/>
  <c r="AF333" i="11"/>
  <c r="AE335" i="11"/>
  <c r="Z274" i="11"/>
  <c r="T277" i="11"/>
  <c r="L278" i="11" a="1"/>
  <c r="L278" i="11" s="1"/>
  <c r="R276" i="11"/>
  <c r="U275" i="11"/>
  <c r="X275" i="11" s="1"/>
  <c r="Y275" i="11" s="1"/>
  <c r="V359" i="11"/>
  <c r="H276" i="11"/>
  <c r="S275" i="11"/>
  <c r="W358" i="11"/>
  <c r="AB272" i="11"/>
  <c r="AD272" i="11"/>
  <c r="AG293" i="11" s="1"/>
  <c r="AA273" i="11"/>
  <c r="AC272" i="11"/>
  <c r="AF331" i="10"/>
  <c r="AE333" i="10"/>
  <c r="AE334" i="10"/>
  <c r="AF332" i="10"/>
  <c r="Z274" i="10"/>
  <c r="U275" i="10"/>
  <c r="X275" i="10" s="1"/>
  <c r="Y275" i="10" s="1"/>
  <c r="R276" i="10"/>
  <c r="L277" i="10" a="1"/>
  <c r="L277" i="10" s="1"/>
  <c r="T276" i="10"/>
  <c r="AD272" i="10"/>
  <c r="AG293" i="10" s="1"/>
  <c r="AB272" i="10"/>
  <c r="W358" i="10"/>
  <c r="V359" i="10"/>
  <c r="S275" i="10"/>
  <c r="H276" i="10"/>
  <c r="AA273" i="10"/>
  <c r="AC272" i="10"/>
  <c r="AF330" i="9"/>
  <c r="AE332" i="9"/>
  <c r="AF331" i="9"/>
  <c r="AE333" i="9"/>
  <c r="Z274" i="9"/>
  <c r="U275" i="9"/>
  <c r="X275" i="9" s="1"/>
  <c r="Y275" i="9" s="1"/>
  <c r="R276" i="9"/>
  <c r="AD272" i="9"/>
  <c r="AG293" i="9" s="1"/>
  <c r="AB272" i="9"/>
  <c r="V359" i="9"/>
  <c r="H276" i="9"/>
  <c r="S275" i="9"/>
  <c r="AC272" i="9"/>
  <c r="AA273" i="9"/>
  <c r="L277" i="9" a="1"/>
  <c r="L277" i="9" s="1"/>
  <c r="T276" i="9"/>
  <c r="W358" i="9"/>
  <c r="AF309" i="8"/>
  <c r="AE311" i="8"/>
  <c r="AF310" i="8"/>
  <c r="AE312" i="8"/>
  <c r="Z274" i="8"/>
  <c r="V359" i="8"/>
  <c r="H276" i="8"/>
  <c r="S275" i="8"/>
  <c r="L278" i="8" a="1"/>
  <c r="L278" i="8" s="1"/>
  <c r="T277" i="8"/>
  <c r="W358" i="8"/>
  <c r="U275" i="8"/>
  <c r="X275" i="8" s="1"/>
  <c r="Y275" i="8" s="1"/>
  <c r="R276" i="8"/>
  <c r="AA273" i="8"/>
  <c r="AC272" i="8"/>
  <c r="AD272" i="8"/>
  <c r="AG293" i="8" s="1"/>
  <c r="AB272" i="8"/>
  <c r="AE311" i="7"/>
  <c r="AF309" i="7"/>
  <c r="AE312" i="7"/>
  <c r="AF310" i="7"/>
  <c r="Z274" i="7"/>
  <c r="W358" i="7"/>
  <c r="T276" i="7"/>
  <c r="L277" i="7" a="1"/>
  <c r="L277" i="7" s="1"/>
  <c r="V359" i="7"/>
  <c r="H276" i="7"/>
  <c r="S275" i="7"/>
  <c r="AA273" i="7"/>
  <c r="AC272" i="7"/>
  <c r="U275" i="7"/>
  <c r="X275" i="7" s="1"/>
  <c r="Y275" i="7" s="1"/>
  <c r="R276" i="7"/>
  <c r="AD272" i="7"/>
  <c r="AG293" i="7" s="1"/>
  <c r="AB272" i="7"/>
  <c r="AF308" i="6"/>
  <c r="AE310" i="6"/>
  <c r="AE311" i="6"/>
  <c r="AF309" i="6"/>
  <c r="Z274" i="6"/>
  <c r="L278" i="6" a="1"/>
  <c r="L278" i="6" s="1"/>
  <c r="T277" i="6"/>
  <c r="V359" i="6"/>
  <c r="S275" i="6"/>
  <c r="H276" i="6"/>
  <c r="U275" i="6"/>
  <c r="X275" i="6" s="1"/>
  <c r="Y275" i="6" s="1"/>
  <c r="R276" i="6"/>
  <c r="W358" i="6"/>
  <c r="AC272" i="6"/>
  <c r="AA273" i="6"/>
  <c r="AB272" i="6"/>
  <c r="AD272" i="6"/>
  <c r="AG293" i="6" s="1"/>
  <c r="AE302" i="5"/>
  <c r="AF300" i="5"/>
  <c r="AF299" i="5"/>
  <c r="AE301" i="5"/>
  <c r="Z274" i="5"/>
  <c r="W358" i="5"/>
  <c r="T277" i="5"/>
  <c r="L278" i="5" a="1"/>
  <c r="L278" i="5" s="1"/>
  <c r="V359" i="5"/>
  <c r="S275" i="5"/>
  <c r="H276" i="5"/>
  <c r="U275" i="5"/>
  <c r="X275" i="5" s="1"/>
  <c r="Y275" i="5" s="1"/>
  <c r="R276" i="5"/>
  <c r="AC272" i="5"/>
  <c r="AA273" i="5"/>
  <c r="AD272" i="5"/>
  <c r="AG293" i="5" s="1"/>
  <c r="AB272" i="5"/>
  <c r="AF310" i="4"/>
  <c r="AE312" i="4"/>
  <c r="AF309" i="4"/>
  <c r="AE311" i="4"/>
  <c r="Z274" i="4"/>
  <c r="V359" i="4"/>
  <c r="S275" i="4"/>
  <c r="H276" i="4"/>
  <c r="W358" i="4"/>
  <c r="AD272" i="4"/>
  <c r="AG293" i="4" s="1"/>
  <c r="AB272" i="4"/>
  <c r="R276" i="4"/>
  <c r="U275" i="4"/>
  <c r="X275" i="4" s="1"/>
  <c r="Y275" i="4" s="1"/>
  <c r="AA273" i="4"/>
  <c r="AC272" i="4"/>
  <c r="T277" i="4"/>
  <c r="L278" i="4" a="1"/>
  <c r="L278" i="4" s="1"/>
  <c r="Z274" i="1"/>
  <c r="T277" i="1"/>
  <c r="L278" i="1" a="1"/>
  <c r="L278" i="1" s="1"/>
  <c r="V359" i="1"/>
  <c r="H276" i="1"/>
  <c r="S275" i="1"/>
  <c r="R276" i="1"/>
  <c r="U275" i="1"/>
  <c r="X275" i="1" s="1"/>
  <c r="Y275" i="1" s="1"/>
  <c r="AF299" i="1"/>
  <c r="AE301" i="1"/>
  <c r="AD272" i="1"/>
  <c r="AG293" i="1" s="1"/>
  <c r="AB272" i="1"/>
  <c r="W358" i="1"/>
  <c r="AF300" i="1"/>
  <c r="AE302" i="1"/>
  <c r="AA273" i="1"/>
  <c r="AC272" i="1"/>
  <c r="AE337" i="11" l="1"/>
  <c r="AF335" i="11"/>
  <c r="AE338" i="11"/>
  <c r="AF336" i="11"/>
  <c r="Z275" i="11"/>
  <c r="W359" i="11"/>
  <c r="R277" i="11"/>
  <c r="U276" i="11"/>
  <c r="X276" i="11" s="1"/>
  <c r="Y276" i="11" s="1"/>
  <c r="V360" i="11"/>
  <c r="S276" i="11"/>
  <c r="H277" i="11"/>
  <c r="T278" i="11"/>
  <c r="L279" i="11" a="1"/>
  <c r="L279" i="11" s="1"/>
  <c r="AD273" i="11"/>
  <c r="AG294" i="11" s="1"/>
  <c r="AB273" i="11"/>
  <c r="AC273" i="11"/>
  <c r="AA274" i="11"/>
  <c r="AF334" i="10"/>
  <c r="AE336" i="10"/>
  <c r="AF333" i="10"/>
  <c r="AE335" i="10"/>
  <c r="Z275" i="10"/>
  <c r="V360" i="10"/>
  <c r="H277" i="10"/>
  <c r="S276" i="10"/>
  <c r="L278" i="10" a="1"/>
  <c r="L278" i="10" s="1"/>
  <c r="T277" i="10"/>
  <c r="U276" i="10"/>
  <c r="X276" i="10" s="1"/>
  <c r="Y276" i="10" s="1"/>
  <c r="R277" i="10"/>
  <c r="W359" i="10"/>
  <c r="AA274" i="10"/>
  <c r="AC273" i="10"/>
  <c r="AD273" i="10"/>
  <c r="AG294" i="10" s="1"/>
  <c r="AB273" i="10"/>
  <c r="AF333" i="9"/>
  <c r="AE335" i="9"/>
  <c r="AE334" i="9"/>
  <c r="AF332" i="9"/>
  <c r="Z275" i="9"/>
  <c r="AD273" i="9"/>
  <c r="AG294" i="9" s="1"/>
  <c r="AB273" i="9"/>
  <c r="U276" i="9"/>
  <c r="X276" i="9" s="1"/>
  <c r="Y276" i="9" s="1"/>
  <c r="R277" i="9"/>
  <c r="L278" i="9" a="1"/>
  <c r="L278" i="9" s="1"/>
  <c r="T277" i="9"/>
  <c r="AA274" i="9"/>
  <c r="AC273" i="9"/>
  <c r="V360" i="9"/>
  <c r="H277" i="9"/>
  <c r="S276" i="9"/>
  <c r="W359" i="9"/>
  <c r="AF312" i="8"/>
  <c r="AE314" i="8"/>
  <c r="AF311" i="8"/>
  <c r="AE313" i="8"/>
  <c r="Z275" i="8"/>
  <c r="AD273" i="8"/>
  <c r="AG294" i="8" s="1"/>
  <c r="AB273" i="8"/>
  <c r="W359" i="8"/>
  <c r="L279" i="8" a="1"/>
  <c r="L279" i="8" s="1"/>
  <c r="T278" i="8"/>
  <c r="AC273" i="8"/>
  <c r="AA274" i="8"/>
  <c r="U276" i="8"/>
  <c r="X276" i="8" s="1"/>
  <c r="Y276" i="8" s="1"/>
  <c r="R277" i="8"/>
  <c r="V360" i="8"/>
  <c r="H277" i="8"/>
  <c r="S276" i="8"/>
  <c r="AF312" i="7"/>
  <c r="AE314" i="7"/>
  <c r="AE313" i="7"/>
  <c r="AF311" i="7"/>
  <c r="Z275" i="7"/>
  <c r="L278" i="7" a="1"/>
  <c r="L278" i="7" s="1"/>
  <c r="T277" i="7"/>
  <c r="AD273" i="7"/>
  <c r="AG294" i="7" s="1"/>
  <c r="AB273" i="7"/>
  <c r="W359" i="7"/>
  <c r="AC273" i="7"/>
  <c r="AA274" i="7"/>
  <c r="V360" i="7"/>
  <c r="H277" i="7"/>
  <c r="S276" i="7"/>
  <c r="R277" i="7"/>
  <c r="U276" i="7"/>
  <c r="X276" i="7" s="1"/>
  <c r="Y276" i="7" s="1"/>
  <c r="AE313" i="6"/>
  <c r="AF311" i="6"/>
  <c r="AF310" i="6"/>
  <c r="AE312" i="6"/>
  <c r="Z275" i="6"/>
  <c r="W359" i="6"/>
  <c r="U276" i="6"/>
  <c r="X276" i="6" s="1"/>
  <c r="Y276" i="6" s="1"/>
  <c r="R277" i="6"/>
  <c r="L279" i="6" a="1"/>
  <c r="L279" i="6" s="1"/>
  <c r="T278" i="6"/>
  <c r="AC273" i="6"/>
  <c r="AA274" i="6"/>
  <c r="V360" i="6"/>
  <c r="H277" i="6"/>
  <c r="S276" i="6"/>
  <c r="AD273" i="6"/>
  <c r="AG294" i="6" s="1"/>
  <c r="AB273" i="6"/>
  <c r="AE303" i="5"/>
  <c r="AF301" i="5"/>
  <c r="AF302" i="5"/>
  <c r="AE304" i="5"/>
  <c r="Z275" i="5"/>
  <c r="V360" i="5"/>
  <c r="H277" i="5"/>
  <c r="S276" i="5"/>
  <c r="U276" i="5"/>
  <c r="X276" i="5" s="1"/>
  <c r="Y276" i="5" s="1"/>
  <c r="R277" i="5"/>
  <c r="W359" i="5"/>
  <c r="AC273" i="5"/>
  <c r="AA274" i="5"/>
  <c r="L279" i="5" a="1"/>
  <c r="L279" i="5" s="1"/>
  <c r="T278" i="5"/>
  <c r="AD273" i="5"/>
  <c r="AG294" i="5" s="1"/>
  <c r="AB273" i="5"/>
  <c r="AE314" i="4"/>
  <c r="AF312" i="4"/>
  <c r="AE313" i="4"/>
  <c r="AF311" i="4"/>
  <c r="Z275" i="4"/>
  <c r="L279" i="4" a="1"/>
  <c r="L279" i="4" s="1"/>
  <c r="T278" i="4"/>
  <c r="V360" i="4"/>
  <c r="S276" i="4"/>
  <c r="H277" i="4"/>
  <c r="W359" i="4"/>
  <c r="U276" i="4"/>
  <c r="X276" i="4" s="1"/>
  <c r="Y276" i="4" s="1"/>
  <c r="R277" i="4"/>
  <c r="AC273" i="4"/>
  <c r="AA274" i="4"/>
  <c r="AD273" i="4"/>
  <c r="AG294" i="4" s="1"/>
  <c r="AB273" i="4"/>
  <c r="Z275" i="1"/>
  <c r="W359" i="1"/>
  <c r="T278" i="1"/>
  <c r="L279" i="1" a="1"/>
  <c r="L279" i="1" s="1"/>
  <c r="R277" i="1"/>
  <c r="U276" i="1"/>
  <c r="X276" i="1" s="1"/>
  <c r="Y276" i="1" s="1"/>
  <c r="AC273" i="1"/>
  <c r="AA274" i="1"/>
  <c r="AF301" i="1"/>
  <c r="AE303" i="1"/>
  <c r="V360" i="1"/>
  <c r="S276" i="1"/>
  <c r="H277" i="1"/>
  <c r="AB273" i="1"/>
  <c r="AD273" i="1"/>
  <c r="AG294" i="1" s="1"/>
  <c r="AF302" i="1"/>
  <c r="AE304" i="1"/>
  <c r="AF338" i="11" l="1"/>
  <c r="AE340" i="11"/>
  <c r="AE339" i="11"/>
  <c r="AF337" i="11"/>
  <c r="Z276" i="11"/>
  <c r="V361" i="11"/>
  <c r="S277" i="11"/>
  <c r="H278" i="11"/>
  <c r="W360" i="11"/>
  <c r="L280" i="11" a="1"/>
  <c r="L280" i="11" s="1"/>
  <c r="T279" i="11"/>
  <c r="U277" i="11"/>
  <c r="X277" i="11" s="1"/>
  <c r="Y277" i="11" s="1"/>
  <c r="R278" i="11"/>
  <c r="AC274" i="11"/>
  <c r="AA275" i="11"/>
  <c r="AD274" i="11"/>
  <c r="AG295" i="11" s="1"/>
  <c r="AB274" i="11"/>
  <c r="AE337" i="10"/>
  <c r="AF335" i="10"/>
  <c r="AE338" i="10"/>
  <c r="AF336" i="10"/>
  <c r="Z276" i="10"/>
  <c r="T278" i="10"/>
  <c r="L279" i="10" a="1"/>
  <c r="L279" i="10" s="1"/>
  <c r="AD274" i="10"/>
  <c r="AG295" i="10" s="1"/>
  <c r="AB274" i="10"/>
  <c r="V361" i="10"/>
  <c r="S277" i="10"/>
  <c r="H278" i="10"/>
  <c r="W360" i="10"/>
  <c r="AC274" i="10"/>
  <c r="AA275" i="10"/>
  <c r="R278" i="10"/>
  <c r="U277" i="10"/>
  <c r="X277" i="10" s="1"/>
  <c r="Y277" i="10" s="1"/>
  <c r="AE336" i="9"/>
  <c r="AF334" i="9"/>
  <c r="AE337" i="9"/>
  <c r="AF335" i="9"/>
  <c r="Z276" i="9"/>
  <c r="AD274" i="9"/>
  <c r="AG295" i="9" s="1"/>
  <c r="AB274" i="9"/>
  <c r="V361" i="9"/>
  <c r="H278" i="9"/>
  <c r="S277" i="9"/>
  <c r="R278" i="9"/>
  <c r="U277" i="9"/>
  <c r="X277" i="9" s="1"/>
  <c r="Y277" i="9" s="1"/>
  <c r="L279" i="9" a="1"/>
  <c r="L279" i="9" s="1"/>
  <c r="T278" i="9"/>
  <c r="AC274" i="9"/>
  <c r="AA275" i="9"/>
  <c r="W360" i="9"/>
  <c r="AE315" i="8"/>
  <c r="AF313" i="8"/>
  <c r="AE316" i="8"/>
  <c r="AF314" i="8"/>
  <c r="Z276" i="8"/>
  <c r="AD274" i="8"/>
  <c r="AG295" i="8" s="1"/>
  <c r="AB274" i="8"/>
  <c r="U277" i="8"/>
  <c r="X277" i="8" s="1"/>
  <c r="Y277" i="8" s="1"/>
  <c r="R278" i="8"/>
  <c r="V361" i="8"/>
  <c r="H278" i="8"/>
  <c r="S277" i="8"/>
  <c r="AA275" i="8"/>
  <c r="AC274" i="8"/>
  <c r="L280" i="8" a="1"/>
  <c r="L280" i="8" s="1"/>
  <c r="T279" i="8"/>
  <c r="W360" i="8"/>
  <c r="AF313" i="7"/>
  <c r="AE315" i="7"/>
  <c r="AE316" i="7"/>
  <c r="AF314" i="7"/>
  <c r="Z276" i="7"/>
  <c r="W360" i="7"/>
  <c r="V361" i="7"/>
  <c r="S277" i="7"/>
  <c r="H278" i="7"/>
  <c r="L279" i="7" a="1"/>
  <c r="L279" i="7" s="1"/>
  <c r="T278" i="7"/>
  <c r="AD274" i="7"/>
  <c r="AG295" i="7" s="1"/>
  <c r="AB274" i="7"/>
  <c r="U277" i="7"/>
  <c r="X277" i="7" s="1"/>
  <c r="Y277" i="7" s="1"/>
  <c r="R278" i="7"/>
  <c r="AC274" i="7"/>
  <c r="AA275" i="7"/>
  <c r="AE314" i="6"/>
  <c r="AF312" i="6"/>
  <c r="AE315" i="6"/>
  <c r="AF313" i="6"/>
  <c r="Z276" i="6"/>
  <c r="W360" i="6"/>
  <c r="AD274" i="6"/>
  <c r="AG295" i="6" s="1"/>
  <c r="AB274" i="6"/>
  <c r="V361" i="6"/>
  <c r="H278" i="6"/>
  <c r="S277" i="6"/>
  <c r="L280" i="6" a="1"/>
  <c r="L280" i="6" s="1"/>
  <c r="T279" i="6"/>
  <c r="U277" i="6"/>
  <c r="X277" i="6" s="1"/>
  <c r="Y277" i="6" s="1"/>
  <c r="R278" i="6"/>
  <c r="AC274" i="6"/>
  <c r="AA275" i="6"/>
  <c r="AE306" i="5"/>
  <c r="AF304" i="5"/>
  <c r="AF303" i="5"/>
  <c r="AE305" i="5"/>
  <c r="Z276" i="5"/>
  <c r="AD274" i="5"/>
  <c r="AG295" i="5" s="1"/>
  <c r="AB274" i="5"/>
  <c r="U277" i="5"/>
  <c r="X277" i="5" s="1"/>
  <c r="Y277" i="5" s="1"/>
  <c r="R278" i="5"/>
  <c r="V361" i="5"/>
  <c r="H278" i="5"/>
  <c r="S277" i="5"/>
  <c r="W360" i="5"/>
  <c r="L280" i="5" a="1"/>
  <c r="L280" i="5" s="1"/>
  <c r="T279" i="5"/>
  <c r="AC274" i="5"/>
  <c r="AA275" i="5"/>
  <c r="AE315" i="4"/>
  <c r="AF313" i="4"/>
  <c r="AE316" i="4"/>
  <c r="AF314" i="4"/>
  <c r="Z276" i="4"/>
  <c r="L280" i="4" a="1"/>
  <c r="L280" i="4" s="1"/>
  <c r="T279" i="4"/>
  <c r="W360" i="4"/>
  <c r="AC274" i="4"/>
  <c r="AA275" i="4"/>
  <c r="AD274" i="4"/>
  <c r="AG295" i="4" s="1"/>
  <c r="AB274" i="4"/>
  <c r="U277" i="4"/>
  <c r="X277" i="4" s="1"/>
  <c r="Y277" i="4" s="1"/>
  <c r="R278" i="4"/>
  <c r="V361" i="4"/>
  <c r="H278" i="4"/>
  <c r="S277" i="4"/>
  <c r="Z276" i="1"/>
  <c r="AE305" i="1"/>
  <c r="AF303" i="1"/>
  <c r="AD274" i="1"/>
  <c r="AG295" i="1" s="1"/>
  <c r="AB274" i="1"/>
  <c r="W360" i="1"/>
  <c r="V361" i="1"/>
  <c r="S277" i="1"/>
  <c r="H278" i="1"/>
  <c r="U277" i="1"/>
  <c r="X277" i="1" s="1"/>
  <c r="Y277" i="1" s="1"/>
  <c r="R278" i="1"/>
  <c r="AE306" i="1"/>
  <c r="AF304" i="1"/>
  <c r="AC274" i="1"/>
  <c r="AA275" i="1"/>
  <c r="T279" i="1"/>
  <c r="L280" i="1" a="1"/>
  <c r="L280" i="1" s="1"/>
  <c r="AE341" i="11" l="1"/>
  <c r="AF339" i="11"/>
  <c r="AE342" i="11"/>
  <c r="AF340" i="11"/>
  <c r="Z277" i="11"/>
  <c r="U278" i="11"/>
  <c r="X278" i="11" s="1"/>
  <c r="Y278" i="11" s="1"/>
  <c r="R279" i="11"/>
  <c r="V362" i="11"/>
  <c r="H279" i="11"/>
  <c r="S278" i="11"/>
  <c r="W361" i="11"/>
  <c r="L281" i="11" a="1"/>
  <c r="L281" i="11" s="1"/>
  <c r="T280" i="11"/>
  <c r="AC275" i="11"/>
  <c r="AA276" i="11"/>
  <c r="AD275" i="11"/>
  <c r="AG296" i="11" s="1"/>
  <c r="AB275" i="11"/>
  <c r="AE340" i="10"/>
  <c r="AF338" i="10"/>
  <c r="AE339" i="10"/>
  <c r="AF337" i="10"/>
  <c r="Z277" i="10"/>
  <c r="W361" i="10"/>
  <c r="T279" i="10"/>
  <c r="L280" i="10" a="1"/>
  <c r="L280" i="10" s="1"/>
  <c r="U278" i="10"/>
  <c r="X278" i="10" s="1"/>
  <c r="Y278" i="10" s="1"/>
  <c r="R279" i="10"/>
  <c r="AC275" i="10"/>
  <c r="AA276" i="10"/>
  <c r="V362" i="10"/>
  <c r="S278" i="10"/>
  <c r="H279" i="10"/>
  <c r="AB275" i="10"/>
  <c r="AD275" i="10"/>
  <c r="AG296" i="10" s="1"/>
  <c r="AF337" i="9"/>
  <c r="AE339" i="9"/>
  <c r="AF336" i="9"/>
  <c r="AE338" i="9"/>
  <c r="Z277" i="9"/>
  <c r="S278" i="9"/>
  <c r="V362" i="9"/>
  <c r="H279" i="9"/>
  <c r="W361" i="9"/>
  <c r="AC275" i="9"/>
  <c r="AA276" i="9"/>
  <c r="T279" i="9"/>
  <c r="L280" i="9" a="1"/>
  <c r="L280" i="9" s="1"/>
  <c r="R279" i="9"/>
  <c r="U278" i="9"/>
  <c r="X278" i="9" s="1"/>
  <c r="Y278" i="9" s="1"/>
  <c r="AB275" i="9"/>
  <c r="AD275" i="9"/>
  <c r="AG296" i="9" s="1"/>
  <c r="AE318" i="8"/>
  <c r="AF316" i="8"/>
  <c r="AE317" i="8"/>
  <c r="AF315" i="8"/>
  <c r="Z277" i="8"/>
  <c r="V362" i="8"/>
  <c r="H279" i="8"/>
  <c r="S278" i="8"/>
  <c r="AD275" i="8"/>
  <c r="AG296" i="8" s="1"/>
  <c r="AB275" i="8"/>
  <c r="L281" i="8" a="1"/>
  <c r="L281" i="8" s="1"/>
  <c r="T280" i="8"/>
  <c r="R279" i="8"/>
  <c r="U278" i="8"/>
  <c r="X278" i="8" s="1"/>
  <c r="Y278" i="8" s="1"/>
  <c r="W361" i="8"/>
  <c r="AA276" i="8"/>
  <c r="AC275" i="8"/>
  <c r="AF316" i="7"/>
  <c r="AE318" i="7"/>
  <c r="AF315" i="7"/>
  <c r="AE317" i="7"/>
  <c r="Z277" i="7"/>
  <c r="W361" i="7"/>
  <c r="AD275" i="7"/>
  <c r="AG296" i="7" s="1"/>
  <c r="AB275" i="7"/>
  <c r="L280" i="7" a="1"/>
  <c r="L280" i="7" s="1"/>
  <c r="T279" i="7"/>
  <c r="V362" i="7"/>
  <c r="H279" i="7"/>
  <c r="S278" i="7"/>
  <c r="AC275" i="7"/>
  <c r="AA276" i="7"/>
  <c r="U278" i="7"/>
  <c r="X278" i="7" s="1"/>
  <c r="Y278" i="7" s="1"/>
  <c r="R279" i="7"/>
  <c r="AF315" i="6"/>
  <c r="AE317" i="6"/>
  <c r="AF314" i="6"/>
  <c r="AE316" i="6"/>
  <c r="Z277" i="6"/>
  <c r="U278" i="6"/>
  <c r="X278" i="6" s="1"/>
  <c r="Y278" i="6" s="1"/>
  <c r="R279" i="6"/>
  <c r="V362" i="6"/>
  <c r="H279" i="6"/>
  <c r="S278" i="6"/>
  <c r="L281" i="6" a="1"/>
  <c r="L281" i="6" s="1"/>
  <c r="T280" i="6"/>
  <c r="AC275" i="6"/>
  <c r="AA276" i="6"/>
  <c r="W361" i="6"/>
  <c r="AD275" i="6"/>
  <c r="AG296" i="6" s="1"/>
  <c r="AB275" i="6"/>
  <c r="AE307" i="5"/>
  <c r="AF305" i="5"/>
  <c r="AE308" i="5"/>
  <c r="AF306" i="5"/>
  <c r="Z277" i="5"/>
  <c r="W361" i="5"/>
  <c r="V362" i="5"/>
  <c r="H279" i="5"/>
  <c r="S278" i="5"/>
  <c r="AC275" i="5"/>
  <c r="AA276" i="5"/>
  <c r="L281" i="5" a="1"/>
  <c r="L281" i="5" s="1"/>
  <c r="T280" i="5"/>
  <c r="U278" i="5"/>
  <c r="X278" i="5" s="1"/>
  <c r="Y278" i="5" s="1"/>
  <c r="R279" i="5"/>
  <c r="AD275" i="5"/>
  <c r="AG296" i="5" s="1"/>
  <c r="AB275" i="5"/>
  <c r="AF316" i="4"/>
  <c r="AE318" i="4"/>
  <c r="AF315" i="4"/>
  <c r="AE317" i="4"/>
  <c r="Z277" i="4"/>
  <c r="W361" i="4"/>
  <c r="V362" i="4"/>
  <c r="H279" i="4"/>
  <c r="S278" i="4"/>
  <c r="AD275" i="4"/>
  <c r="AG296" i="4" s="1"/>
  <c r="AB275" i="4"/>
  <c r="L281" i="4" a="1"/>
  <c r="L281" i="4" s="1"/>
  <c r="T280" i="4"/>
  <c r="U278" i="4"/>
  <c r="X278" i="4" s="1"/>
  <c r="Y278" i="4" s="1"/>
  <c r="R279" i="4"/>
  <c r="AC275" i="4"/>
  <c r="AA276" i="4"/>
  <c r="Z277" i="1"/>
  <c r="AF306" i="1"/>
  <c r="AE308" i="1"/>
  <c r="L281" i="1" a="1"/>
  <c r="L281" i="1" s="1"/>
  <c r="T280" i="1"/>
  <c r="AE307" i="1"/>
  <c r="AF305" i="1"/>
  <c r="V362" i="1"/>
  <c r="H279" i="1"/>
  <c r="S278" i="1"/>
  <c r="W361" i="1"/>
  <c r="AC275" i="1"/>
  <c r="AA276" i="1"/>
  <c r="U278" i="1"/>
  <c r="X278" i="1" s="1"/>
  <c r="Y278" i="1" s="1"/>
  <c r="R279" i="1"/>
  <c r="AD275" i="1"/>
  <c r="AG296" i="1" s="1"/>
  <c r="AB275" i="1"/>
  <c r="AF342" i="11" l="1"/>
  <c r="AE344" i="11"/>
  <c r="AE343" i="11"/>
  <c r="AF341" i="11"/>
  <c r="Z278" i="11"/>
  <c r="V363" i="11"/>
  <c r="H280" i="11"/>
  <c r="S279" i="11"/>
  <c r="W362" i="11"/>
  <c r="U279" i="11"/>
  <c r="X279" i="11" s="1"/>
  <c r="Y279" i="11" s="1"/>
  <c r="R280" i="11"/>
  <c r="AC276" i="11"/>
  <c r="AA277" i="11"/>
  <c r="L282" i="11" a="1"/>
  <c r="L282" i="11" s="1"/>
  <c r="T281" i="11"/>
  <c r="AD276" i="11"/>
  <c r="AG297" i="11" s="1"/>
  <c r="AB276" i="11"/>
  <c r="AE341" i="10"/>
  <c r="AF339" i="10"/>
  <c r="AE342" i="10"/>
  <c r="AF340" i="10"/>
  <c r="Z278" i="10"/>
  <c r="W362" i="10"/>
  <c r="AD276" i="10"/>
  <c r="AG297" i="10" s="1"/>
  <c r="AB276" i="10"/>
  <c r="T280" i="10"/>
  <c r="L281" i="10" a="1"/>
  <c r="L281" i="10" s="1"/>
  <c r="AC276" i="10"/>
  <c r="AA277" i="10"/>
  <c r="U279" i="10"/>
  <c r="X279" i="10" s="1"/>
  <c r="Y279" i="10" s="1"/>
  <c r="R280" i="10"/>
  <c r="V363" i="10"/>
  <c r="H280" i="10"/>
  <c r="S279" i="10"/>
  <c r="AE340" i="9"/>
  <c r="AF338" i="9"/>
  <c r="AE341" i="9"/>
  <c r="AF339" i="9"/>
  <c r="Z278" i="9"/>
  <c r="T280" i="9"/>
  <c r="L281" i="9" a="1"/>
  <c r="L281" i="9" s="1"/>
  <c r="V363" i="9"/>
  <c r="S279" i="9"/>
  <c r="H280" i="9"/>
  <c r="W362" i="9"/>
  <c r="AD276" i="9"/>
  <c r="AG297" i="9" s="1"/>
  <c r="AB276" i="9"/>
  <c r="U279" i="9"/>
  <c r="X279" i="9" s="1"/>
  <c r="Y279" i="9" s="1"/>
  <c r="R280" i="9"/>
  <c r="AA277" i="9"/>
  <c r="AC276" i="9"/>
  <c r="AF317" i="8"/>
  <c r="AE319" i="8"/>
  <c r="AE320" i="8"/>
  <c r="AF318" i="8"/>
  <c r="Z278" i="8"/>
  <c r="V363" i="8"/>
  <c r="S279" i="8"/>
  <c r="H280" i="8"/>
  <c r="W362" i="8"/>
  <c r="T281" i="8"/>
  <c r="L282" i="8" a="1"/>
  <c r="L282" i="8" s="1"/>
  <c r="AD276" i="8"/>
  <c r="AG297" i="8" s="1"/>
  <c r="AB276" i="8"/>
  <c r="AC276" i="8"/>
  <c r="AA277" i="8"/>
  <c r="R280" i="8"/>
  <c r="U279" i="8"/>
  <c r="X279" i="8" s="1"/>
  <c r="Y279" i="8" s="1"/>
  <c r="AE319" i="7"/>
  <c r="AF317" i="7"/>
  <c r="AE320" i="7"/>
  <c r="AF318" i="7"/>
  <c r="Z278" i="7"/>
  <c r="L281" i="7" a="1"/>
  <c r="L281" i="7" s="1"/>
  <c r="T280" i="7"/>
  <c r="W362" i="7"/>
  <c r="U279" i="7"/>
  <c r="X279" i="7" s="1"/>
  <c r="Y279" i="7" s="1"/>
  <c r="R280" i="7"/>
  <c r="V363" i="7"/>
  <c r="H280" i="7"/>
  <c r="S279" i="7"/>
  <c r="AC276" i="7"/>
  <c r="AA277" i="7"/>
  <c r="AD276" i="7"/>
  <c r="AG297" i="7" s="1"/>
  <c r="AB276" i="7"/>
  <c r="AF316" i="6"/>
  <c r="AE318" i="6"/>
  <c r="AE319" i="6"/>
  <c r="AF317" i="6"/>
  <c r="Z278" i="6"/>
  <c r="L282" i="6" a="1"/>
  <c r="L282" i="6" s="1"/>
  <c r="T281" i="6"/>
  <c r="U279" i="6"/>
  <c r="X279" i="6" s="1"/>
  <c r="Y279" i="6" s="1"/>
  <c r="R280" i="6"/>
  <c r="AD276" i="6"/>
  <c r="AG297" i="6" s="1"/>
  <c r="AB276" i="6"/>
  <c r="W362" i="6"/>
  <c r="AC276" i="6"/>
  <c r="AA277" i="6"/>
  <c r="V363" i="6"/>
  <c r="H280" i="6"/>
  <c r="S279" i="6"/>
  <c r="AF308" i="5"/>
  <c r="AE310" i="5"/>
  <c r="AF307" i="5"/>
  <c r="AE309" i="5"/>
  <c r="Z278" i="5"/>
  <c r="L282" i="5" a="1"/>
  <c r="L282" i="5" s="1"/>
  <c r="T281" i="5"/>
  <c r="U279" i="5"/>
  <c r="X279" i="5" s="1"/>
  <c r="Y279" i="5" s="1"/>
  <c r="R280" i="5"/>
  <c r="AD276" i="5"/>
  <c r="AG297" i="5" s="1"/>
  <c r="AB276" i="5"/>
  <c r="V363" i="5"/>
  <c r="H280" i="5"/>
  <c r="S279" i="5"/>
  <c r="AC276" i="5"/>
  <c r="AA277" i="5"/>
  <c r="W362" i="5"/>
  <c r="AF318" i="4"/>
  <c r="AE320" i="4"/>
  <c r="AF317" i="4"/>
  <c r="AE319" i="4"/>
  <c r="Z278" i="4"/>
  <c r="L282" i="4" a="1"/>
  <c r="L282" i="4" s="1"/>
  <c r="T281" i="4"/>
  <c r="AD276" i="4"/>
  <c r="AG297" i="4" s="1"/>
  <c r="AB276" i="4"/>
  <c r="AC276" i="4"/>
  <c r="AA277" i="4"/>
  <c r="U279" i="4"/>
  <c r="X279" i="4" s="1"/>
  <c r="Y279" i="4" s="1"/>
  <c r="R280" i="4"/>
  <c r="V363" i="4"/>
  <c r="H280" i="4"/>
  <c r="S279" i="4"/>
  <c r="W362" i="4"/>
  <c r="Z278" i="1"/>
  <c r="AD276" i="1"/>
  <c r="AG297" i="1" s="1"/>
  <c r="AB276" i="1"/>
  <c r="W362" i="1"/>
  <c r="L282" i="1" a="1"/>
  <c r="L282" i="1" s="1"/>
  <c r="T281" i="1"/>
  <c r="AC276" i="1"/>
  <c r="AA277" i="1"/>
  <c r="V363" i="1"/>
  <c r="H280" i="1"/>
  <c r="S279" i="1"/>
  <c r="AF307" i="1"/>
  <c r="AE309" i="1"/>
  <c r="AF308" i="1"/>
  <c r="AE310" i="1"/>
  <c r="U279" i="1"/>
  <c r="X279" i="1" s="1"/>
  <c r="Y279" i="1" s="1"/>
  <c r="R280" i="1"/>
  <c r="AE345" i="11" l="1"/>
  <c r="AF343" i="11"/>
  <c r="AE346" i="11"/>
  <c r="AF344" i="11"/>
  <c r="Z279" i="11"/>
  <c r="L283" i="11" a="1"/>
  <c r="L283" i="11" s="1"/>
  <c r="T282" i="11"/>
  <c r="AD277" i="11"/>
  <c r="AG298" i="11" s="1"/>
  <c r="AB277" i="11"/>
  <c r="V364" i="11"/>
  <c r="H281" i="11"/>
  <c r="S280" i="11"/>
  <c r="W363" i="11"/>
  <c r="U280" i="11"/>
  <c r="X280" i="11" s="1"/>
  <c r="Y280" i="11" s="1"/>
  <c r="R281" i="11"/>
  <c r="AC277" i="11"/>
  <c r="AA278" i="11"/>
  <c r="AF342" i="10"/>
  <c r="AE344" i="10"/>
  <c r="AE343" i="10"/>
  <c r="AF341" i="10"/>
  <c r="Z279" i="10"/>
  <c r="U280" i="10"/>
  <c r="X280" i="10" s="1"/>
  <c r="Y280" i="10" s="1"/>
  <c r="R281" i="10"/>
  <c r="L282" i="10" a="1"/>
  <c r="L282" i="10" s="1"/>
  <c r="T281" i="10"/>
  <c r="AD277" i="10"/>
  <c r="AG298" i="10" s="1"/>
  <c r="AB277" i="10"/>
  <c r="V364" i="10"/>
  <c r="H281" i="10"/>
  <c r="S280" i="10"/>
  <c r="AC277" i="10"/>
  <c r="AA278" i="10"/>
  <c r="W363" i="10"/>
  <c r="AF341" i="9"/>
  <c r="AE343" i="9"/>
  <c r="AE342" i="9"/>
  <c r="AF340" i="9"/>
  <c r="Z279" i="9"/>
  <c r="V364" i="9"/>
  <c r="H281" i="9"/>
  <c r="S280" i="9"/>
  <c r="R281" i="9"/>
  <c r="U280" i="9"/>
  <c r="X280" i="9" s="1"/>
  <c r="Y280" i="9" s="1"/>
  <c r="W363" i="9"/>
  <c r="T281" i="9"/>
  <c r="L282" i="9" a="1"/>
  <c r="L282" i="9" s="1"/>
  <c r="AD277" i="9"/>
  <c r="AG298" i="9" s="1"/>
  <c r="AB277" i="9"/>
  <c r="AC277" i="9"/>
  <c r="AA278" i="9"/>
  <c r="AF320" i="8"/>
  <c r="AE322" i="8"/>
  <c r="AF319" i="8"/>
  <c r="AE321" i="8"/>
  <c r="Z279" i="8"/>
  <c r="T282" i="8"/>
  <c r="L283" i="8" a="1"/>
  <c r="L283" i="8" s="1"/>
  <c r="W363" i="8"/>
  <c r="V364" i="8"/>
  <c r="S280" i="8"/>
  <c r="H281" i="8"/>
  <c r="U280" i="8"/>
  <c r="X280" i="8" s="1"/>
  <c r="Y280" i="8" s="1"/>
  <c r="R281" i="8"/>
  <c r="AC277" i="8"/>
  <c r="AA278" i="8"/>
  <c r="AB277" i="8"/>
  <c r="AD277" i="8"/>
  <c r="AG298" i="8" s="1"/>
  <c r="AF320" i="7"/>
  <c r="AE322" i="7"/>
  <c r="AF319" i="7"/>
  <c r="AE321" i="7"/>
  <c r="Z279" i="7"/>
  <c r="V364" i="7"/>
  <c r="H281" i="7"/>
  <c r="S280" i="7"/>
  <c r="W363" i="7"/>
  <c r="R281" i="7"/>
  <c r="U280" i="7"/>
  <c r="X280" i="7" s="1"/>
  <c r="Y280" i="7" s="1"/>
  <c r="L282" i="7" a="1"/>
  <c r="L282" i="7" s="1"/>
  <c r="T281" i="7"/>
  <c r="AA278" i="7"/>
  <c r="AC277" i="7"/>
  <c r="AD277" i="7"/>
  <c r="AG298" i="7" s="1"/>
  <c r="AB277" i="7"/>
  <c r="AF319" i="6"/>
  <c r="AE321" i="6"/>
  <c r="AF318" i="6"/>
  <c r="AE320" i="6"/>
  <c r="Z279" i="6"/>
  <c r="T282" i="6"/>
  <c r="L283" i="6" a="1"/>
  <c r="L283" i="6" s="1"/>
  <c r="R281" i="6"/>
  <c r="U280" i="6"/>
  <c r="X280" i="6" s="1"/>
  <c r="Y280" i="6" s="1"/>
  <c r="V364" i="6"/>
  <c r="H281" i="6"/>
  <c r="S280" i="6"/>
  <c r="AA278" i="6"/>
  <c r="AC277" i="6"/>
  <c r="AD277" i="6"/>
  <c r="AG298" i="6" s="1"/>
  <c r="AB277" i="6"/>
  <c r="W363" i="6"/>
  <c r="AF310" i="5"/>
  <c r="AE312" i="5"/>
  <c r="AF309" i="5"/>
  <c r="AE311" i="5"/>
  <c r="Z279" i="5"/>
  <c r="V364" i="5"/>
  <c r="H281" i="5"/>
  <c r="S280" i="5"/>
  <c r="AD277" i="5"/>
  <c r="AG298" i="5" s="1"/>
  <c r="AB277" i="5"/>
  <c r="L283" i="5" a="1"/>
  <c r="L283" i="5" s="1"/>
  <c r="T282" i="5"/>
  <c r="AA278" i="5"/>
  <c r="AC277" i="5"/>
  <c r="W363" i="5"/>
  <c r="U280" i="5"/>
  <c r="X280" i="5" s="1"/>
  <c r="Y280" i="5" s="1"/>
  <c r="R281" i="5"/>
  <c r="AE322" i="4"/>
  <c r="AF320" i="4"/>
  <c r="AE321" i="4"/>
  <c r="AF319" i="4"/>
  <c r="Z279" i="4"/>
  <c r="U280" i="4"/>
  <c r="X280" i="4" s="1"/>
  <c r="Y280" i="4" s="1"/>
  <c r="R281" i="4"/>
  <c r="W363" i="4"/>
  <c r="V364" i="4"/>
  <c r="H281" i="4"/>
  <c r="S280" i="4"/>
  <c r="AD277" i="4"/>
  <c r="AG298" i="4" s="1"/>
  <c r="AB277" i="4"/>
  <c r="AC277" i="4"/>
  <c r="AA278" i="4"/>
  <c r="L283" i="4" a="1"/>
  <c r="L283" i="4" s="1"/>
  <c r="T282" i="4"/>
  <c r="Z279" i="1"/>
  <c r="W363" i="1"/>
  <c r="AF309" i="1"/>
  <c r="AE311" i="1"/>
  <c r="AD277" i="1"/>
  <c r="AG298" i="1" s="1"/>
  <c r="AB277" i="1"/>
  <c r="V364" i="1"/>
  <c r="H281" i="1"/>
  <c r="S280" i="1"/>
  <c r="AC277" i="1"/>
  <c r="AA278" i="1"/>
  <c r="L283" i="1" a="1"/>
  <c r="L283" i="1" s="1"/>
  <c r="T282" i="1"/>
  <c r="U280" i="1"/>
  <c r="X280" i="1" s="1"/>
  <c r="Y280" i="1" s="1"/>
  <c r="R281" i="1"/>
  <c r="AF310" i="1"/>
  <c r="AE312" i="1"/>
  <c r="AE348" i="11" l="1"/>
  <c r="AF346" i="11"/>
  <c r="AF345" i="11"/>
  <c r="AE347" i="11"/>
  <c r="Z280" i="11"/>
  <c r="V365" i="11"/>
  <c r="H282" i="11"/>
  <c r="S281" i="11"/>
  <c r="W364" i="11"/>
  <c r="L284" i="11" a="1"/>
  <c r="L284" i="11" s="1"/>
  <c r="T283" i="11"/>
  <c r="U281" i="11"/>
  <c r="X281" i="11" s="1"/>
  <c r="Y281" i="11" s="1"/>
  <c r="R282" i="11"/>
  <c r="AD278" i="11"/>
  <c r="AG299" i="11" s="1"/>
  <c r="AB278" i="11"/>
  <c r="AC278" i="11"/>
  <c r="AA279" i="11"/>
  <c r="AF343" i="10"/>
  <c r="AE345" i="10"/>
  <c r="AF344" i="10"/>
  <c r="AE346" i="10"/>
  <c r="Z280" i="10"/>
  <c r="V365" i="10"/>
  <c r="H282" i="10"/>
  <c r="S281" i="10"/>
  <c r="L283" i="10" a="1"/>
  <c r="L283" i="10" s="1"/>
  <c r="T282" i="10"/>
  <c r="U281" i="10"/>
  <c r="X281" i="10" s="1"/>
  <c r="Y281" i="10" s="1"/>
  <c r="R282" i="10"/>
  <c r="W364" i="10"/>
  <c r="AA279" i="10"/>
  <c r="AC278" i="10"/>
  <c r="AD278" i="10"/>
  <c r="AG299" i="10" s="1"/>
  <c r="AB278" i="10"/>
  <c r="AF342" i="9"/>
  <c r="AE344" i="9"/>
  <c r="AE345" i="9"/>
  <c r="AF343" i="9"/>
  <c r="Z280" i="9"/>
  <c r="L283" i="9" a="1"/>
  <c r="L283" i="9" s="1"/>
  <c r="T282" i="9"/>
  <c r="U281" i="9"/>
  <c r="X281" i="9" s="1"/>
  <c r="Y281" i="9" s="1"/>
  <c r="R282" i="9"/>
  <c r="V365" i="9"/>
  <c r="H282" i="9"/>
  <c r="S281" i="9"/>
  <c r="W364" i="9"/>
  <c r="AC278" i="9"/>
  <c r="AA279" i="9"/>
  <c r="AD278" i="9"/>
  <c r="AG299" i="9" s="1"/>
  <c r="AB278" i="9"/>
  <c r="AE323" i="8"/>
  <c r="AF321" i="8"/>
  <c r="AE324" i="8"/>
  <c r="AF322" i="8"/>
  <c r="Z280" i="8"/>
  <c r="L284" i="8" a="1"/>
  <c r="L284" i="8" s="1"/>
  <c r="T283" i="8"/>
  <c r="AD278" i="8"/>
  <c r="AG299" i="8" s="1"/>
  <c r="AB278" i="8"/>
  <c r="U281" i="8"/>
  <c r="X281" i="8" s="1"/>
  <c r="Y281" i="8" s="1"/>
  <c r="R282" i="8"/>
  <c r="V365" i="8"/>
  <c r="H282" i="8"/>
  <c r="S281" i="8"/>
  <c r="W364" i="8"/>
  <c r="AC278" i="8"/>
  <c r="AA279" i="8"/>
  <c r="AE323" i="7"/>
  <c r="AF321" i="7"/>
  <c r="AE324" i="7"/>
  <c r="AF322" i="7"/>
  <c r="Z280" i="7"/>
  <c r="AB278" i="7"/>
  <c r="AD278" i="7"/>
  <c r="AG299" i="7" s="1"/>
  <c r="L283" i="7" a="1"/>
  <c r="L283" i="7" s="1"/>
  <c r="T282" i="7"/>
  <c r="R282" i="7"/>
  <c r="U281" i="7"/>
  <c r="X281" i="7" s="1"/>
  <c r="Y281" i="7" s="1"/>
  <c r="V365" i="7"/>
  <c r="H282" i="7"/>
  <c r="S281" i="7"/>
  <c r="W364" i="7"/>
  <c r="AC278" i="7"/>
  <c r="AA279" i="7"/>
  <c r="AE322" i="6"/>
  <c r="AF320" i="6"/>
  <c r="AE323" i="6"/>
  <c r="AF321" i="6"/>
  <c r="Z280" i="6"/>
  <c r="AB278" i="6"/>
  <c r="AD278" i="6"/>
  <c r="AG299" i="6" s="1"/>
  <c r="V365" i="6"/>
  <c r="S281" i="6"/>
  <c r="H282" i="6"/>
  <c r="W364" i="6"/>
  <c r="R282" i="6"/>
  <c r="U281" i="6"/>
  <c r="X281" i="6" s="1"/>
  <c r="Y281" i="6" s="1"/>
  <c r="L284" i="6" a="1"/>
  <c r="L284" i="6" s="1"/>
  <c r="T283" i="6"/>
  <c r="AA279" i="6"/>
  <c r="AC278" i="6"/>
  <c r="AF311" i="5"/>
  <c r="AE313" i="5"/>
  <c r="AE314" i="5"/>
  <c r="AF312" i="5"/>
  <c r="Z280" i="5"/>
  <c r="AD278" i="5"/>
  <c r="AG299" i="5" s="1"/>
  <c r="AB278" i="5"/>
  <c r="W364" i="5"/>
  <c r="T283" i="5"/>
  <c r="L284" i="5" a="1"/>
  <c r="L284" i="5" s="1"/>
  <c r="V365" i="5"/>
  <c r="H282" i="5"/>
  <c r="S281" i="5"/>
  <c r="AA279" i="5"/>
  <c r="AC278" i="5"/>
  <c r="R282" i="5"/>
  <c r="U281" i="5"/>
  <c r="X281" i="5" s="1"/>
  <c r="Y281" i="5" s="1"/>
  <c r="AF321" i="4"/>
  <c r="AE323" i="4"/>
  <c r="AF322" i="4"/>
  <c r="AE324" i="4"/>
  <c r="Z280" i="4"/>
  <c r="AD278" i="4"/>
  <c r="AG299" i="4" s="1"/>
  <c r="AB278" i="4"/>
  <c r="T283" i="4"/>
  <c r="L284" i="4" a="1"/>
  <c r="L284" i="4" s="1"/>
  <c r="V365" i="4"/>
  <c r="H282" i="4"/>
  <c r="S281" i="4"/>
  <c r="W364" i="4"/>
  <c r="R282" i="4"/>
  <c r="U281" i="4"/>
  <c r="X281" i="4" s="1"/>
  <c r="Y281" i="4" s="1"/>
  <c r="AA279" i="4"/>
  <c r="AC278" i="4"/>
  <c r="Z280" i="1"/>
  <c r="AD278" i="1"/>
  <c r="AG299" i="1" s="1"/>
  <c r="AB278" i="1"/>
  <c r="L284" i="1" a="1"/>
  <c r="L284" i="1" s="1"/>
  <c r="T283" i="1"/>
  <c r="W364" i="1"/>
  <c r="V365" i="1"/>
  <c r="H282" i="1"/>
  <c r="S281" i="1"/>
  <c r="AE313" i="1"/>
  <c r="AF311" i="1"/>
  <c r="AE314" i="1"/>
  <c r="AF312" i="1"/>
  <c r="AC278" i="1"/>
  <c r="AA279" i="1"/>
  <c r="U281" i="1"/>
  <c r="X281" i="1" s="1"/>
  <c r="Y281" i="1" s="1"/>
  <c r="R282" i="1"/>
  <c r="AF347" i="11" l="1"/>
  <c r="AE349" i="11"/>
  <c r="AF348" i="11"/>
  <c r="AE350" i="11"/>
  <c r="Z281" i="11"/>
  <c r="R283" i="11"/>
  <c r="U282" i="11"/>
  <c r="X282" i="11" s="1"/>
  <c r="Y282" i="11" s="1"/>
  <c r="V366" i="11"/>
  <c r="H283" i="11"/>
  <c r="S282" i="11"/>
  <c r="W365" i="11"/>
  <c r="T284" i="11"/>
  <c r="L285" i="11" a="1"/>
  <c r="L285" i="11" s="1"/>
  <c r="AA280" i="11"/>
  <c r="AC279" i="11"/>
  <c r="AB279" i="11"/>
  <c r="AD279" i="11"/>
  <c r="AG300" i="11" s="1"/>
  <c r="AE348" i="10"/>
  <c r="AF346" i="10"/>
  <c r="AF345" i="10"/>
  <c r="AE347" i="10"/>
  <c r="Z281" i="10"/>
  <c r="L284" i="10" a="1"/>
  <c r="L284" i="10" s="1"/>
  <c r="T283" i="10"/>
  <c r="V366" i="10"/>
  <c r="H283" i="10"/>
  <c r="S282" i="10"/>
  <c r="W365" i="10"/>
  <c r="U282" i="10"/>
  <c r="X282" i="10" s="1"/>
  <c r="Y282" i="10" s="1"/>
  <c r="R283" i="10"/>
  <c r="AC279" i="10"/>
  <c r="AA280" i="10"/>
  <c r="AD279" i="10"/>
  <c r="AG300" i="10" s="1"/>
  <c r="AB279" i="10"/>
  <c r="AF345" i="9"/>
  <c r="AE347" i="9"/>
  <c r="AF344" i="9"/>
  <c r="AE346" i="9"/>
  <c r="Z281" i="9"/>
  <c r="W365" i="9"/>
  <c r="U282" i="9"/>
  <c r="X282" i="9" s="1"/>
  <c r="Y282" i="9" s="1"/>
  <c r="R283" i="9"/>
  <c r="V366" i="9"/>
  <c r="H283" i="9"/>
  <c r="S282" i="9"/>
  <c r="L284" i="9" a="1"/>
  <c r="L284" i="9" s="1"/>
  <c r="T283" i="9"/>
  <c r="AC279" i="9"/>
  <c r="AA280" i="9"/>
  <c r="AD279" i="9"/>
  <c r="AG300" i="9" s="1"/>
  <c r="AB279" i="9"/>
  <c r="AF324" i="8"/>
  <c r="AE326" i="8"/>
  <c r="AE325" i="8"/>
  <c r="AF323" i="8"/>
  <c r="Z281" i="8"/>
  <c r="AD279" i="8"/>
  <c r="AG300" i="8" s="1"/>
  <c r="AB279" i="8"/>
  <c r="L285" i="8" a="1"/>
  <c r="L285" i="8" s="1"/>
  <c r="T284" i="8"/>
  <c r="V366" i="8"/>
  <c r="H283" i="8"/>
  <c r="S282" i="8"/>
  <c r="U282" i="8"/>
  <c r="X282" i="8" s="1"/>
  <c r="Y282" i="8" s="1"/>
  <c r="R283" i="8"/>
  <c r="AC279" i="8"/>
  <c r="AA280" i="8"/>
  <c r="W365" i="8"/>
  <c r="AE326" i="7"/>
  <c r="AF324" i="7"/>
  <c r="AE325" i="7"/>
  <c r="AF323" i="7"/>
  <c r="Z281" i="7"/>
  <c r="V366" i="7"/>
  <c r="S282" i="7"/>
  <c r="H283" i="7"/>
  <c r="R283" i="7"/>
  <c r="U282" i="7"/>
  <c r="X282" i="7" s="1"/>
  <c r="Y282" i="7" s="1"/>
  <c r="W365" i="7"/>
  <c r="AD279" i="7"/>
  <c r="AG300" i="7" s="1"/>
  <c r="AB279" i="7"/>
  <c r="L284" i="7" a="1"/>
  <c r="L284" i="7" s="1"/>
  <c r="T283" i="7"/>
  <c r="AC279" i="7"/>
  <c r="AA280" i="7"/>
  <c r="AE325" i="6"/>
  <c r="AF323" i="6"/>
  <c r="AE324" i="6"/>
  <c r="AF322" i="6"/>
  <c r="Z281" i="6"/>
  <c r="AD279" i="6"/>
  <c r="AG300" i="6" s="1"/>
  <c r="AB279" i="6"/>
  <c r="L285" i="6" a="1"/>
  <c r="L285" i="6" s="1"/>
  <c r="T284" i="6"/>
  <c r="AC279" i="6"/>
  <c r="AA280" i="6"/>
  <c r="U282" i="6"/>
  <c r="X282" i="6" s="1"/>
  <c r="Y282" i="6" s="1"/>
  <c r="R283" i="6"/>
  <c r="V366" i="6"/>
  <c r="H283" i="6"/>
  <c r="S282" i="6"/>
  <c r="W365" i="6"/>
  <c r="AE315" i="5"/>
  <c r="AF313" i="5"/>
  <c r="AE316" i="5"/>
  <c r="AF314" i="5"/>
  <c r="Z281" i="5"/>
  <c r="AB279" i="5"/>
  <c r="AD279" i="5"/>
  <c r="AG300" i="5" s="1"/>
  <c r="W365" i="5"/>
  <c r="T284" i="5"/>
  <c r="L285" i="5" a="1"/>
  <c r="L285" i="5" s="1"/>
  <c r="V366" i="5"/>
  <c r="S282" i="5"/>
  <c r="H283" i="5"/>
  <c r="R283" i="5"/>
  <c r="U282" i="5"/>
  <c r="X282" i="5" s="1"/>
  <c r="Y282" i="5" s="1"/>
  <c r="AC279" i="5"/>
  <c r="AA280" i="5"/>
  <c r="AE325" i="4"/>
  <c r="AF323" i="4"/>
  <c r="AE326" i="4"/>
  <c r="AF324" i="4"/>
  <c r="Z281" i="4"/>
  <c r="T284" i="4"/>
  <c r="L285" i="4" a="1"/>
  <c r="L285" i="4" s="1"/>
  <c r="AB279" i="4"/>
  <c r="AD279" i="4"/>
  <c r="AG300" i="4" s="1"/>
  <c r="R283" i="4"/>
  <c r="U282" i="4"/>
  <c r="X282" i="4" s="1"/>
  <c r="Y282" i="4" s="1"/>
  <c r="V366" i="4"/>
  <c r="H283" i="4"/>
  <c r="S282" i="4"/>
  <c r="W365" i="4"/>
  <c r="AA280" i="4"/>
  <c r="AC279" i="4"/>
  <c r="Z281" i="1"/>
  <c r="AF314" i="1"/>
  <c r="AE316" i="1"/>
  <c r="AE315" i="1"/>
  <c r="AF313" i="1"/>
  <c r="W365" i="1"/>
  <c r="T284" i="1"/>
  <c r="L285" i="1" a="1"/>
  <c r="L285" i="1" s="1"/>
  <c r="AA280" i="1"/>
  <c r="AC279" i="1"/>
  <c r="V366" i="1"/>
  <c r="H283" i="1"/>
  <c r="S282" i="1"/>
  <c r="R283" i="1"/>
  <c r="U282" i="1"/>
  <c r="X282" i="1" s="1"/>
  <c r="Y282" i="1" s="1"/>
  <c r="AD279" i="1"/>
  <c r="AG300" i="1" s="1"/>
  <c r="AB279" i="1"/>
  <c r="AF350" i="11" l="1"/>
  <c r="AE352" i="11"/>
  <c r="AE351" i="11"/>
  <c r="AF349" i="11"/>
  <c r="Z282" i="11"/>
  <c r="V367" i="11"/>
  <c r="H284" i="11"/>
  <c r="S283" i="11"/>
  <c r="W366" i="11"/>
  <c r="AB280" i="11"/>
  <c r="AD280" i="11"/>
  <c r="AG301" i="11" s="1"/>
  <c r="T285" i="11"/>
  <c r="L286" i="11" a="1"/>
  <c r="L286" i="11" s="1"/>
  <c r="R284" i="11"/>
  <c r="U283" i="11"/>
  <c r="X283" i="11" s="1"/>
  <c r="Y283" i="11" s="1"/>
  <c r="AA281" i="11"/>
  <c r="AC280" i="11"/>
  <c r="AF347" i="10"/>
  <c r="AE349" i="10"/>
  <c r="AF348" i="10"/>
  <c r="AE350" i="10"/>
  <c r="Z282" i="10"/>
  <c r="V367" i="10"/>
  <c r="H284" i="10"/>
  <c r="S283" i="10"/>
  <c r="W366" i="10"/>
  <c r="U283" i="10"/>
  <c r="X283" i="10" s="1"/>
  <c r="Y283" i="10" s="1"/>
  <c r="R284" i="10"/>
  <c r="L285" i="10" a="1"/>
  <c r="L285" i="10" s="1"/>
  <c r="T284" i="10"/>
  <c r="AA281" i="10"/>
  <c r="AC280" i="10"/>
  <c r="AD280" i="10"/>
  <c r="AG301" i="10" s="1"/>
  <c r="AB280" i="10"/>
  <c r="AF346" i="9"/>
  <c r="AE348" i="9"/>
  <c r="AF347" i="9"/>
  <c r="AE349" i="9"/>
  <c r="Z282" i="9"/>
  <c r="V367" i="9"/>
  <c r="H284" i="9"/>
  <c r="S283" i="9"/>
  <c r="L285" i="9" a="1"/>
  <c r="L285" i="9" s="1"/>
  <c r="T284" i="9"/>
  <c r="U283" i="9"/>
  <c r="X283" i="9" s="1"/>
  <c r="Y283" i="9" s="1"/>
  <c r="R284" i="9"/>
  <c r="W366" i="9"/>
  <c r="AC280" i="9"/>
  <c r="AA281" i="9"/>
  <c r="AD280" i="9"/>
  <c r="AG301" i="9" s="1"/>
  <c r="AB280" i="9"/>
  <c r="AE327" i="8"/>
  <c r="AF325" i="8"/>
  <c r="AF326" i="8"/>
  <c r="AE328" i="8"/>
  <c r="Z282" i="8"/>
  <c r="U283" i="8"/>
  <c r="X283" i="8" s="1"/>
  <c r="Y283" i="8" s="1"/>
  <c r="R284" i="8"/>
  <c r="V367" i="8"/>
  <c r="H284" i="8"/>
  <c r="S283" i="8"/>
  <c r="W366" i="8"/>
  <c r="L286" i="8" a="1"/>
  <c r="L286" i="8" s="1"/>
  <c r="T285" i="8"/>
  <c r="AC280" i="8"/>
  <c r="AA281" i="8"/>
  <c r="AD280" i="8"/>
  <c r="AG301" i="8" s="1"/>
  <c r="AB280" i="8"/>
  <c r="AE327" i="7"/>
  <c r="AF325" i="7"/>
  <c r="AE328" i="7"/>
  <c r="AF326" i="7"/>
  <c r="Z282" i="7"/>
  <c r="L285" i="7" a="1"/>
  <c r="L285" i="7" s="1"/>
  <c r="T284" i="7"/>
  <c r="U283" i="7"/>
  <c r="X283" i="7" s="1"/>
  <c r="Y283" i="7" s="1"/>
  <c r="R284" i="7"/>
  <c r="W366" i="7"/>
  <c r="AD280" i="7"/>
  <c r="AG301" i="7" s="1"/>
  <c r="AB280" i="7"/>
  <c r="AA281" i="7"/>
  <c r="AC280" i="7"/>
  <c r="V367" i="7"/>
  <c r="H284" i="7"/>
  <c r="S283" i="7"/>
  <c r="AE326" i="6"/>
  <c r="AF324" i="6"/>
  <c r="AF325" i="6"/>
  <c r="AE327" i="6"/>
  <c r="Z282" i="6"/>
  <c r="W366" i="6"/>
  <c r="V367" i="6"/>
  <c r="H284" i="6"/>
  <c r="S283" i="6"/>
  <c r="AD280" i="6"/>
  <c r="AG301" i="6" s="1"/>
  <c r="AB280" i="6"/>
  <c r="R284" i="6"/>
  <c r="U283" i="6"/>
  <c r="X283" i="6" s="1"/>
  <c r="Y283" i="6" s="1"/>
  <c r="T285" i="6"/>
  <c r="L286" i="6" a="1"/>
  <c r="L286" i="6" s="1"/>
  <c r="AC280" i="6"/>
  <c r="AA281" i="6"/>
  <c r="AE318" i="5"/>
  <c r="AF316" i="5"/>
  <c r="AF315" i="5"/>
  <c r="AE317" i="5"/>
  <c r="Z282" i="5"/>
  <c r="W366" i="5"/>
  <c r="U283" i="5"/>
  <c r="X283" i="5" s="1"/>
  <c r="Y283" i="5" s="1"/>
  <c r="R284" i="5"/>
  <c r="AD280" i="5"/>
  <c r="AG301" i="5" s="1"/>
  <c r="AB280" i="5"/>
  <c r="V367" i="5"/>
  <c r="S283" i="5"/>
  <c r="H284" i="5"/>
  <c r="AC280" i="5"/>
  <c r="AA281" i="5"/>
  <c r="L286" i="5" a="1"/>
  <c r="L286" i="5" s="1"/>
  <c r="T285" i="5"/>
  <c r="AF326" i="4"/>
  <c r="AE328" i="4"/>
  <c r="AE327" i="4"/>
  <c r="AF325" i="4"/>
  <c r="Z282" i="4"/>
  <c r="V367" i="4"/>
  <c r="S283" i="4"/>
  <c r="H284" i="4"/>
  <c r="W366" i="4"/>
  <c r="AD280" i="4"/>
  <c r="AG301" i="4" s="1"/>
  <c r="AB280" i="4"/>
  <c r="R284" i="4"/>
  <c r="U283" i="4"/>
  <c r="X283" i="4" s="1"/>
  <c r="Y283" i="4" s="1"/>
  <c r="AC280" i="4"/>
  <c r="AA281" i="4"/>
  <c r="T285" i="4"/>
  <c r="L286" i="4" a="1"/>
  <c r="L286" i="4" s="1"/>
  <c r="Z282" i="1"/>
  <c r="T285" i="1"/>
  <c r="L286" i="1" a="1"/>
  <c r="L286" i="1" s="1"/>
  <c r="R284" i="1"/>
  <c r="U283" i="1"/>
  <c r="X283" i="1" s="1"/>
  <c r="Y283" i="1" s="1"/>
  <c r="AD280" i="1"/>
  <c r="AG301" i="1" s="1"/>
  <c r="AB280" i="1"/>
  <c r="AF315" i="1"/>
  <c r="AE317" i="1"/>
  <c r="AA281" i="1"/>
  <c r="AC280" i="1"/>
  <c r="V367" i="1"/>
  <c r="S283" i="1"/>
  <c r="H284" i="1"/>
  <c r="W366" i="1"/>
  <c r="AF316" i="1"/>
  <c r="AE318" i="1"/>
  <c r="AE353" i="11" l="1"/>
  <c r="AF351" i="11"/>
  <c r="AE354" i="11"/>
  <c r="AF352" i="11"/>
  <c r="Z283" i="11"/>
  <c r="R285" i="11"/>
  <c r="U284" i="11"/>
  <c r="X284" i="11" s="1"/>
  <c r="Y284" i="11" s="1"/>
  <c r="V368" i="11"/>
  <c r="S284" i="11"/>
  <c r="H285" i="11"/>
  <c r="W367" i="11"/>
  <c r="T286" i="11"/>
  <c r="L287" i="11" a="1"/>
  <c r="L287" i="11" s="1"/>
  <c r="AD281" i="11"/>
  <c r="AG302" i="11" s="1"/>
  <c r="AB281" i="11"/>
  <c r="AC281" i="11"/>
  <c r="AA282" i="11"/>
  <c r="AF350" i="10"/>
  <c r="AE352" i="10"/>
  <c r="AE351" i="10"/>
  <c r="AF349" i="10"/>
  <c r="Z283" i="10"/>
  <c r="AD281" i="10"/>
  <c r="AG302" i="10" s="1"/>
  <c r="AB281" i="10"/>
  <c r="V368" i="10"/>
  <c r="H285" i="10"/>
  <c r="S284" i="10"/>
  <c r="L286" i="10" a="1"/>
  <c r="L286" i="10" s="1"/>
  <c r="T285" i="10"/>
  <c r="W367" i="10"/>
  <c r="R285" i="10"/>
  <c r="U284" i="10"/>
  <c r="X284" i="10" s="1"/>
  <c r="Y284" i="10" s="1"/>
  <c r="AA282" i="10"/>
  <c r="AC281" i="10"/>
  <c r="AE351" i="9"/>
  <c r="AF349" i="9"/>
  <c r="AF348" i="9"/>
  <c r="AE350" i="9"/>
  <c r="Z283" i="9"/>
  <c r="V368" i="9"/>
  <c r="H285" i="9"/>
  <c r="S284" i="9"/>
  <c r="W367" i="9"/>
  <c r="U284" i="9"/>
  <c r="X284" i="9" s="1"/>
  <c r="Y284" i="9" s="1"/>
  <c r="R285" i="9"/>
  <c r="AA282" i="9"/>
  <c r="AC281" i="9"/>
  <c r="L286" i="9" a="1"/>
  <c r="L286" i="9" s="1"/>
  <c r="T285" i="9"/>
  <c r="AD281" i="9"/>
  <c r="AG302" i="9" s="1"/>
  <c r="AB281" i="9"/>
  <c r="AE330" i="8"/>
  <c r="AF328" i="8"/>
  <c r="AF327" i="8"/>
  <c r="AE329" i="8"/>
  <c r="Z283" i="8"/>
  <c r="L287" i="8" a="1"/>
  <c r="L287" i="8" s="1"/>
  <c r="T286" i="8"/>
  <c r="U284" i="8"/>
  <c r="X284" i="8" s="1"/>
  <c r="Y284" i="8" s="1"/>
  <c r="R285" i="8"/>
  <c r="V368" i="8"/>
  <c r="H285" i="8"/>
  <c r="S284" i="8"/>
  <c r="W367" i="8"/>
  <c r="AC281" i="8"/>
  <c r="AA282" i="8"/>
  <c r="AD281" i="8"/>
  <c r="AG302" i="8" s="1"/>
  <c r="AB281" i="8"/>
  <c r="AF328" i="7"/>
  <c r="AE330" i="7"/>
  <c r="AE329" i="7"/>
  <c r="AF327" i="7"/>
  <c r="Z283" i="7"/>
  <c r="L286" i="7" a="1"/>
  <c r="L286" i="7" s="1"/>
  <c r="T285" i="7"/>
  <c r="V368" i="7"/>
  <c r="H285" i="7"/>
  <c r="S284" i="7"/>
  <c r="AC281" i="7"/>
  <c r="AA282" i="7"/>
  <c r="AD281" i="7"/>
  <c r="AG302" i="7" s="1"/>
  <c r="AB281" i="7"/>
  <c r="R285" i="7"/>
  <c r="U284" i="7"/>
  <c r="X284" i="7" s="1"/>
  <c r="Y284" i="7" s="1"/>
  <c r="W367" i="7"/>
  <c r="AE329" i="6"/>
  <c r="AF327" i="6"/>
  <c r="AE328" i="6"/>
  <c r="AF326" i="6"/>
  <c r="Z283" i="6"/>
  <c r="R285" i="6"/>
  <c r="U284" i="6"/>
  <c r="X284" i="6" s="1"/>
  <c r="Y284" i="6" s="1"/>
  <c r="W367" i="6"/>
  <c r="V368" i="6"/>
  <c r="H285" i="6"/>
  <c r="S284" i="6"/>
  <c r="AB281" i="6"/>
  <c r="AD281" i="6"/>
  <c r="AG302" i="6" s="1"/>
  <c r="AC281" i="6"/>
  <c r="AA282" i="6"/>
  <c r="L287" i="6" a="1"/>
  <c r="L287" i="6" s="1"/>
  <c r="T286" i="6"/>
  <c r="AF317" i="5"/>
  <c r="AE319" i="5"/>
  <c r="AE320" i="5"/>
  <c r="AF318" i="5"/>
  <c r="Z283" i="5"/>
  <c r="V368" i="5"/>
  <c r="H285" i="5"/>
  <c r="S284" i="5"/>
  <c r="W367" i="5"/>
  <c r="U284" i="5"/>
  <c r="X284" i="5" s="1"/>
  <c r="Y284" i="5" s="1"/>
  <c r="R285" i="5"/>
  <c r="L287" i="5" a="1"/>
  <c r="L287" i="5" s="1"/>
  <c r="T286" i="5"/>
  <c r="AC281" i="5"/>
  <c r="AA282" i="5"/>
  <c r="AD281" i="5"/>
  <c r="AG302" i="5" s="1"/>
  <c r="AB281" i="5"/>
  <c r="AF327" i="4"/>
  <c r="AE329" i="4"/>
  <c r="AE330" i="4"/>
  <c r="AF328" i="4"/>
  <c r="Z283" i="4"/>
  <c r="AD281" i="4"/>
  <c r="AG302" i="4" s="1"/>
  <c r="AB281" i="4"/>
  <c r="L287" i="4" a="1"/>
  <c r="L287" i="4" s="1"/>
  <c r="T286" i="4"/>
  <c r="U284" i="4"/>
  <c r="X284" i="4" s="1"/>
  <c r="Y284" i="4" s="1"/>
  <c r="R285" i="4"/>
  <c r="V368" i="4"/>
  <c r="S284" i="4"/>
  <c r="H285" i="4"/>
  <c r="AC281" i="4"/>
  <c r="AA282" i="4"/>
  <c r="W367" i="4"/>
  <c r="Z283" i="1"/>
  <c r="V368" i="1"/>
  <c r="S284" i="1"/>
  <c r="H285" i="1"/>
  <c r="W367" i="1"/>
  <c r="AB281" i="1"/>
  <c r="AD281" i="1"/>
  <c r="AG302" i="1" s="1"/>
  <c r="AF317" i="1"/>
  <c r="AE319" i="1"/>
  <c r="U284" i="1"/>
  <c r="X284" i="1" s="1"/>
  <c r="Y284" i="1" s="1"/>
  <c r="R285" i="1"/>
  <c r="AC281" i="1"/>
  <c r="AA282" i="1"/>
  <c r="L287" i="1" a="1"/>
  <c r="L287" i="1" s="1"/>
  <c r="T286" i="1"/>
  <c r="AE320" i="1"/>
  <c r="AF318" i="1"/>
  <c r="AE356" i="11" l="1"/>
  <c r="AF354" i="11"/>
  <c r="AF353" i="11"/>
  <c r="AE355" i="11"/>
  <c r="Z284" i="11"/>
  <c r="W368" i="11"/>
  <c r="L288" i="11" a="1"/>
  <c r="L288" i="11" s="1"/>
  <c r="T287" i="11"/>
  <c r="U285" i="11"/>
  <c r="X285" i="11" s="1"/>
  <c r="Y285" i="11" s="1"/>
  <c r="R286" i="11"/>
  <c r="V369" i="11"/>
  <c r="S285" i="11"/>
  <c r="H286" i="11"/>
  <c r="AD282" i="11"/>
  <c r="AG303" i="11" s="1"/>
  <c r="AB282" i="11"/>
  <c r="AC282" i="11"/>
  <c r="AA283" i="11"/>
  <c r="AE353" i="10"/>
  <c r="AF351" i="10"/>
  <c r="AE354" i="10"/>
  <c r="AF352" i="10"/>
  <c r="Z284" i="10"/>
  <c r="R286" i="10"/>
  <c r="U285" i="10"/>
  <c r="X285" i="10" s="1"/>
  <c r="Y285" i="10" s="1"/>
  <c r="V369" i="10"/>
  <c r="S285" i="10"/>
  <c r="H286" i="10"/>
  <c r="AB282" i="10"/>
  <c r="AD282" i="10"/>
  <c r="AG303" i="10" s="1"/>
  <c r="AC282" i="10"/>
  <c r="AA283" i="10"/>
  <c r="T286" i="10"/>
  <c r="L287" i="10" a="1"/>
  <c r="L287" i="10" s="1"/>
  <c r="W368" i="10"/>
  <c r="AE352" i="9"/>
  <c r="AF350" i="9"/>
  <c r="AF351" i="9"/>
  <c r="AE353" i="9"/>
  <c r="Z284" i="9"/>
  <c r="V369" i="9"/>
  <c r="H286" i="9"/>
  <c r="S285" i="9"/>
  <c r="L287" i="9" a="1"/>
  <c r="L287" i="9" s="1"/>
  <c r="T286" i="9"/>
  <c r="AD282" i="9"/>
  <c r="AG303" i="9" s="1"/>
  <c r="AB282" i="9"/>
  <c r="AA283" i="9"/>
  <c r="AC282" i="9"/>
  <c r="R286" i="9"/>
  <c r="U285" i="9"/>
  <c r="X285" i="9" s="1"/>
  <c r="Y285" i="9" s="1"/>
  <c r="W368" i="9"/>
  <c r="AF329" i="8"/>
  <c r="AE331" i="8"/>
  <c r="AF330" i="8"/>
  <c r="AE332" i="8"/>
  <c r="Z284" i="8"/>
  <c r="T287" i="8"/>
  <c r="L288" i="8" a="1"/>
  <c r="L288" i="8" s="1"/>
  <c r="V369" i="8"/>
  <c r="H286" i="8"/>
  <c r="S285" i="8"/>
  <c r="R286" i="8"/>
  <c r="U285" i="8"/>
  <c r="X285" i="8" s="1"/>
  <c r="Y285" i="8" s="1"/>
  <c r="AA283" i="8"/>
  <c r="AC282" i="8"/>
  <c r="W368" i="8"/>
  <c r="AD282" i="8"/>
  <c r="AG303" i="8" s="1"/>
  <c r="AB282" i="8"/>
  <c r="AE331" i="7"/>
  <c r="AF329" i="7"/>
  <c r="AF330" i="7"/>
  <c r="AE332" i="7"/>
  <c r="Z284" i="7"/>
  <c r="R286" i="7"/>
  <c r="U285" i="7"/>
  <c r="X285" i="7" s="1"/>
  <c r="Y285" i="7" s="1"/>
  <c r="V369" i="7"/>
  <c r="H286" i="7"/>
  <c r="S285" i="7"/>
  <c r="L287" i="7" a="1"/>
  <c r="L287" i="7" s="1"/>
  <c r="T286" i="7"/>
  <c r="AD282" i="7"/>
  <c r="AG303" i="7" s="1"/>
  <c r="AB282" i="7"/>
  <c r="W368" i="7"/>
  <c r="AC282" i="7"/>
  <c r="AA283" i="7"/>
  <c r="AE330" i="6"/>
  <c r="AF328" i="6"/>
  <c r="AF329" i="6"/>
  <c r="AE331" i="6"/>
  <c r="Z284" i="6"/>
  <c r="V369" i="6"/>
  <c r="S285" i="6"/>
  <c r="H286" i="6"/>
  <c r="W368" i="6"/>
  <c r="R286" i="6"/>
  <c r="U285" i="6"/>
  <c r="X285" i="6" s="1"/>
  <c r="Y285" i="6" s="1"/>
  <c r="T287" i="6"/>
  <c r="L288" i="6" a="1"/>
  <c r="L288" i="6" s="1"/>
  <c r="AA283" i="6"/>
  <c r="AC282" i="6"/>
  <c r="AD282" i="6"/>
  <c r="AG303" i="6" s="1"/>
  <c r="AB282" i="6"/>
  <c r="AF320" i="5"/>
  <c r="AE322" i="5"/>
  <c r="AE321" i="5"/>
  <c r="AF319" i="5"/>
  <c r="Z284" i="5"/>
  <c r="T287" i="5"/>
  <c r="L288" i="5" a="1"/>
  <c r="L288" i="5" s="1"/>
  <c r="V369" i="5"/>
  <c r="H286" i="5"/>
  <c r="S285" i="5"/>
  <c r="R286" i="5"/>
  <c r="U285" i="5"/>
  <c r="X285" i="5" s="1"/>
  <c r="Y285" i="5" s="1"/>
  <c r="W368" i="5"/>
  <c r="AD282" i="5"/>
  <c r="AG303" i="5" s="1"/>
  <c r="AB282" i="5"/>
  <c r="AC282" i="5"/>
  <c r="AA283" i="5"/>
  <c r="AE331" i="4"/>
  <c r="AF329" i="4"/>
  <c r="AF330" i="4"/>
  <c r="AE332" i="4"/>
  <c r="Z284" i="4"/>
  <c r="AD282" i="4"/>
  <c r="AG303" i="4" s="1"/>
  <c r="AB282" i="4"/>
  <c r="V369" i="4"/>
  <c r="H286" i="4"/>
  <c r="S285" i="4"/>
  <c r="W368" i="4"/>
  <c r="U285" i="4"/>
  <c r="X285" i="4" s="1"/>
  <c r="Y285" i="4" s="1"/>
  <c r="R286" i="4"/>
  <c r="AC282" i="4"/>
  <c r="AA283" i="4"/>
  <c r="L288" i="4" a="1"/>
  <c r="L288" i="4" s="1"/>
  <c r="T287" i="4"/>
  <c r="Z284" i="1"/>
  <c r="L288" i="1" a="1"/>
  <c r="L288" i="1" s="1"/>
  <c r="T287" i="1"/>
  <c r="AD282" i="1"/>
  <c r="AG303" i="1" s="1"/>
  <c r="AB282" i="1"/>
  <c r="U285" i="1"/>
  <c r="X285" i="1" s="1"/>
  <c r="Y285" i="1" s="1"/>
  <c r="R286" i="1"/>
  <c r="AE321" i="1"/>
  <c r="AF319" i="1"/>
  <c r="V369" i="1"/>
  <c r="H286" i="1"/>
  <c r="S285" i="1"/>
  <c r="W368" i="1"/>
  <c r="AF320" i="1"/>
  <c r="AE322" i="1"/>
  <c r="AC282" i="1"/>
  <c r="AA283" i="1"/>
  <c r="AF355" i="11" l="1"/>
  <c r="AE357" i="11"/>
  <c r="AE358" i="11"/>
  <c r="AF356" i="11"/>
  <c r="Z285" i="11"/>
  <c r="W369" i="11"/>
  <c r="U286" i="11"/>
  <c r="X286" i="11" s="1"/>
  <c r="Y286" i="11" s="1"/>
  <c r="R287" i="11"/>
  <c r="L289" i="11" a="1"/>
  <c r="L289" i="11" s="1"/>
  <c r="T288" i="11"/>
  <c r="AC283" i="11"/>
  <c r="AA284" i="11"/>
  <c r="V370" i="11"/>
  <c r="H287" i="11"/>
  <c r="S286" i="11"/>
  <c r="AD283" i="11"/>
  <c r="AG304" i="11" s="1"/>
  <c r="AB283" i="11"/>
  <c r="AE356" i="10"/>
  <c r="AF354" i="10"/>
  <c r="AF353" i="10"/>
  <c r="AE355" i="10"/>
  <c r="Z285" i="10"/>
  <c r="AD283" i="10"/>
  <c r="AG304" i="10" s="1"/>
  <c r="AB283" i="10"/>
  <c r="V370" i="10"/>
  <c r="S286" i="10"/>
  <c r="H287" i="10"/>
  <c r="U286" i="10"/>
  <c r="X286" i="10" s="1"/>
  <c r="Y286" i="10" s="1"/>
  <c r="R287" i="10"/>
  <c r="W369" i="10"/>
  <c r="AC283" i="10"/>
  <c r="AA284" i="10"/>
  <c r="T287" i="10"/>
  <c r="L288" i="10" a="1"/>
  <c r="L288" i="10" s="1"/>
  <c r="AE355" i="9"/>
  <c r="AF353" i="9"/>
  <c r="AF352" i="9"/>
  <c r="AE354" i="9"/>
  <c r="Z285" i="9"/>
  <c r="V370" i="9"/>
  <c r="S286" i="9"/>
  <c r="H287" i="9"/>
  <c r="AB283" i="9"/>
  <c r="AD283" i="9"/>
  <c r="AG304" i="9" s="1"/>
  <c r="W369" i="9"/>
  <c r="R287" i="9"/>
  <c r="U286" i="9"/>
  <c r="X286" i="9" s="1"/>
  <c r="Y286" i="9" s="1"/>
  <c r="AC283" i="9"/>
  <c r="AA284" i="9"/>
  <c r="T287" i="9"/>
  <c r="L288" i="9" a="1"/>
  <c r="L288" i="9" s="1"/>
  <c r="AE334" i="8"/>
  <c r="AF332" i="8"/>
  <c r="AF331" i="8"/>
  <c r="AE333" i="8"/>
  <c r="Z285" i="8"/>
  <c r="L289" i="8" a="1"/>
  <c r="L289" i="8" s="1"/>
  <c r="T288" i="8"/>
  <c r="W369" i="8"/>
  <c r="AD283" i="8"/>
  <c r="AG304" i="8" s="1"/>
  <c r="AB283" i="8"/>
  <c r="V370" i="8"/>
  <c r="H287" i="8"/>
  <c r="S286" i="8"/>
  <c r="AA284" i="8"/>
  <c r="AC283" i="8"/>
  <c r="R287" i="8"/>
  <c r="U286" i="8"/>
  <c r="X286" i="8" s="1"/>
  <c r="Y286" i="8" s="1"/>
  <c r="AF332" i="7"/>
  <c r="AE334" i="7"/>
  <c r="AE333" i="7"/>
  <c r="AF331" i="7"/>
  <c r="Z285" i="7"/>
  <c r="T287" i="7"/>
  <c r="L288" i="7" a="1"/>
  <c r="L288" i="7" s="1"/>
  <c r="V370" i="7"/>
  <c r="H287" i="7"/>
  <c r="S286" i="7"/>
  <c r="U286" i="7"/>
  <c r="X286" i="7" s="1"/>
  <c r="Y286" i="7" s="1"/>
  <c r="R287" i="7"/>
  <c r="W369" i="7"/>
  <c r="AA284" i="7"/>
  <c r="AC283" i="7"/>
  <c r="AB283" i="7"/>
  <c r="AD283" i="7"/>
  <c r="AG304" i="7" s="1"/>
  <c r="AE333" i="6"/>
  <c r="AF331" i="6"/>
  <c r="AE332" i="6"/>
  <c r="AF330" i="6"/>
  <c r="Z285" i="6"/>
  <c r="L289" i="6" a="1"/>
  <c r="L289" i="6" s="1"/>
  <c r="T288" i="6"/>
  <c r="U286" i="6"/>
  <c r="X286" i="6" s="1"/>
  <c r="Y286" i="6" s="1"/>
  <c r="R287" i="6"/>
  <c r="AD283" i="6"/>
  <c r="AG304" i="6" s="1"/>
  <c r="AB283" i="6"/>
  <c r="AA284" i="6"/>
  <c r="AC283" i="6"/>
  <c r="V370" i="6"/>
  <c r="H287" i="6"/>
  <c r="S286" i="6"/>
  <c r="W369" i="6"/>
  <c r="AF322" i="5"/>
  <c r="AE324" i="5"/>
  <c r="AF321" i="5"/>
  <c r="AE323" i="5"/>
  <c r="Z285" i="5"/>
  <c r="L289" i="5" a="1"/>
  <c r="L289" i="5" s="1"/>
  <c r="T288" i="5"/>
  <c r="U286" i="5"/>
  <c r="X286" i="5" s="1"/>
  <c r="Y286" i="5" s="1"/>
  <c r="R287" i="5"/>
  <c r="AC283" i="5"/>
  <c r="AA284" i="5"/>
  <c r="V370" i="5"/>
  <c r="H287" i="5"/>
  <c r="S286" i="5"/>
  <c r="W369" i="5"/>
  <c r="AD283" i="5"/>
  <c r="AG304" i="5" s="1"/>
  <c r="AB283" i="5"/>
  <c r="AE334" i="4"/>
  <c r="AF332" i="4"/>
  <c r="AE333" i="4"/>
  <c r="AF331" i="4"/>
  <c r="Z285" i="4"/>
  <c r="L289" i="4" a="1"/>
  <c r="L289" i="4" s="1"/>
  <c r="T288" i="4"/>
  <c r="AD283" i="4"/>
  <c r="AG304" i="4" s="1"/>
  <c r="AB283" i="4"/>
  <c r="U286" i="4"/>
  <c r="X286" i="4" s="1"/>
  <c r="Y286" i="4" s="1"/>
  <c r="R287" i="4"/>
  <c r="W369" i="4"/>
  <c r="AC283" i="4"/>
  <c r="AA284" i="4"/>
  <c r="V370" i="4"/>
  <c r="H287" i="4"/>
  <c r="S286" i="4"/>
  <c r="Z285" i="1"/>
  <c r="AF321" i="1"/>
  <c r="AE323" i="1"/>
  <c r="W369" i="1"/>
  <c r="V370" i="1"/>
  <c r="H287" i="1"/>
  <c r="S286" i="1"/>
  <c r="U286" i="1"/>
  <c r="X286" i="1" s="1"/>
  <c r="Y286" i="1" s="1"/>
  <c r="R287" i="1"/>
  <c r="AD283" i="1"/>
  <c r="AG304" i="1" s="1"/>
  <c r="AB283" i="1"/>
  <c r="AC283" i="1"/>
  <c r="AA284" i="1"/>
  <c r="L289" i="1" a="1"/>
  <c r="L289" i="1" s="1"/>
  <c r="T288" i="1"/>
  <c r="AF322" i="1"/>
  <c r="AE324" i="1"/>
  <c r="AE360" i="11" l="1"/>
  <c r="AF358" i="11"/>
  <c r="AF357" i="11"/>
  <c r="AE359" i="11"/>
  <c r="Z286" i="11"/>
  <c r="V371" i="11"/>
  <c r="H288" i="11"/>
  <c r="S287" i="11"/>
  <c r="W370" i="11"/>
  <c r="L290" i="11" a="1"/>
  <c r="L290" i="11" s="1"/>
  <c r="T289" i="11"/>
  <c r="U287" i="11"/>
  <c r="X287" i="11" s="1"/>
  <c r="Y287" i="11" s="1"/>
  <c r="R288" i="11"/>
  <c r="AC284" i="11"/>
  <c r="AA285" i="11"/>
  <c r="AD284" i="11"/>
  <c r="AG305" i="11" s="1"/>
  <c r="AB284" i="11"/>
  <c r="AF355" i="10"/>
  <c r="AE357" i="10"/>
  <c r="AF356" i="10"/>
  <c r="AE358" i="10"/>
  <c r="Z286" i="10"/>
  <c r="W370" i="10"/>
  <c r="L289" i="10" a="1"/>
  <c r="L289" i="10" s="1"/>
  <c r="T288" i="10"/>
  <c r="AC284" i="10"/>
  <c r="AA285" i="10"/>
  <c r="U287" i="10"/>
  <c r="X287" i="10" s="1"/>
  <c r="Y287" i="10" s="1"/>
  <c r="R288" i="10"/>
  <c r="V371" i="10"/>
  <c r="H288" i="10"/>
  <c r="S287" i="10"/>
  <c r="AD284" i="10"/>
  <c r="AG305" i="10" s="1"/>
  <c r="AB284" i="10"/>
  <c r="AE356" i="9"/>
  <c r="AF354" i="9"/>
  <c r="AF355" i="9"/>
  <c r="AE357" i="9"/>
  <c r="Z286" i="9"/>
  <c r="L289" i="9" a="1"/>
  <c r="L289" i="9" s="1"/>
  <c r="T288" i="9"/>
  <c r="V371" i="9"/>
  <c r="S287" i="9"/>
  <c r="H288" i="9"/>
  <c r="W370" i="9"/>
  <c r="AD284" i="9"/>
  <c r="AG305" i="9" s="1"/>
  <c r="AB284" i="9"/>
  <c r="AC284" i="9"/>
  <c r="AA285" i="9"/>
  <c r="R288" i="9"/>
  <c r="U287" i="9"/>
  <c r="X287" i="9" s="1"/>
  <c r="Y287" i="9" s="1"/>
  <c r="AF333" i="8"/>
  <c r="AE335" i="8"/>
  <c r="AE336" i="8"/>
  <c r="AF334" i="8"/>
  <c r="Z286" i="8"/>
  <c r="U287" i="8"/>
  <c r="X287" i="8" s="1"/>
  <c r="Y287" i="8" s="1"/>
  <c r="R288" i="8"/>
  <c r="AB284" i="8"/>
  <c r="AD284" i="8"/>
  <c r="AG305" i="8" s="1"/>
  <c r="L290" i="8" a="1"/>
  <c r="L290" i="8" s="1"/>
  <c r="T289" i="8"/>
  <c r="W370" i="8"/>
  <c r="AC284" i="8"/>
  <c r="AA285" i="8"/>
  <c r="V371" i="8"/>
  <c r="S287" i="8"/>
  <c r="H288" i="8"/>
  <c r="AE335" i="7"/>
  <c r="AF333" i="7"/>
  <c r="AE336" i="7"/>
  <c r="AF334" i="7"/>
  <c r="Z286" i="7"/>
  <c r="R288" i="7"/>
  <c r="U287" i="7"/>
  <c r="X287" i="7" s="1"/>
  <c r="Y287" i="7" s="1"/>
  <c r="AD284" i="7"/>
  <c r="AG305" i="7" s="1"/>
  <c r="AB284" i="7"/>
  <c r="V371" i="7"/>
  <c r="H288" i="7"/>
  <c r="S287" i="7"/>
  <c r="W370" i="7"/>
  <c r="L289" i="7" a="1"/>
  <c r="L289" i="7" s="1"/>
  <c r="T288" i="7"/>
  <c r="AC284" i="7"/>
  <c r="AA285" i="7"/>
  <c r="AE334" i="6"/>
  <c r="AF332" i="6"/>
  <c r="AF333" i="6"/>
  <c r="AE335" i="6"/>
  <c r="Z286" i="6"/>
  <c r="V371" i="6"/>
  <c r="S287" i="6"/>
  <c r="H288" i="6"/>
  <c r="AD284" i="6"/>
  <c r="AG305" i="6" s="1"/>
  <c r="AB284" i="6"/>
  <c r="L290" i="6" a="1"/>
  <c r="L290" i="6" s="1"/>
  <c r="T289" i="6"/>
  <c r="W370" i="6"/>
  <c r="U287" i="6"/>
  <c r="X287" i="6" s="1"/>
  <c r="Y287" i="6" s="1"/>
  <c r="R288" i="6"/>
  <c r="AC284" i="6"/>
  <c r="AA285" i="6"/>
  <c r="AE325" i="5"/>
  <c r="AF323" i="5"/>
  <c r="AF324" i="5"/>
  <c r="AE326" i="5"/>
  <c r="Z286" i="5"/>
  <c r="AD284" i="5"/>
  <c r="AG305" i="5" s="1"/>
  <c r="AB284" i="5"/>
  <c r="T289" i="5"/>
  <c r="L290" i="5" a="1"/>
  <c r="L290" i="5" s="1"/>
  <c r="W370" i="5"/>
  <c r="R288" i="5"/>
  <c r="U287" i="5"/>
  <c r="X287" i="5" s="1"/>
  <c r="Y287" i="5" s="1"/>
  <c r="AC284" i="5"/>
  <c r="AA285" i="5"/>
  <c r="V371" i="5"/>
  <c r="H288" i="5"/>
  <c r="S287" i="5"/>
  <c r="AE335" i="4"/>
  <c r="AF333" i="4"/>
  <c r="AF334" i="4"/>
  <c r="AE336" i="4"/>
  <c r="Z286" i="4"/>
  <c r="W370" i="4"/>
  <c r="U287" i="4"/>
  <c r="X287" i="4" s="1"/>
  <c r="Y287" i="4" s="1"/>
  <c r="R288" i="4"/>
  <c r="AD284" i="4"/>
  <c r="AG305" i="4" s="1"/>
  <c r="AB284" i="4"/>
  <c r="V371" i="4"/>
  <c r="H288" i="4"/>
  <c r="S287" i="4"/>
  <c r="AC284" i="4"/>
  <c r="AA285" i="4"/>
  <c r="L290" i="4" a="1"/>
  <c r="L290" i="4" s="1"/>
  <c r="T289" i="4"/>
  <c r="Z286" i="1"/>
  <c r="AD284" i="1"/>
  <c r="AG305" i="1" s="1"/>
  <c r="AB284" i="1"/>
  <c r="L290" i="1" a="1"/>
  <c r="L290" i="1" s="1"/>
  <c r="T289" i="1"/>
  <c r="W370" i="1"/>
  <c r="AC284" i="1"/>
  <c r="AA285" i="1"/>
  <c r="R288" i="1"/>
  <c r="U287" i="1"/>
  <c r="X287" i="1" s="1"/>
  <c r="Y287" i="1" s="1"/>
  <c r="V371" i="1"/>
  <c r="H288" i="1"/>
  <c r="S287" i="1"/>
  <c r="AE325" i="1"/>
  <c r="AF323" i="1"/>
  <c r="AE326" i="1"/>
  <c r="AF324" i="1"/>
  <c r="AE361" i="11" l="1"/>
  <c r="AF359" i="11"/>
  <c r="AF360" i="11"/>
  <c r="AE362" i="11"/>
  <c r="Z287" i="11"/>
  <c r="AD285" i="11"/>
  <c r="AG306" i="11" s="1"/>
  <c r="AB285" i="11"/>
  <c r="U288" i="11"/>
  <c r="X288" i="11" s="1"/>
  <c r="Y288" i="11" s="1"/>
  <c r="R289" i="11"/>
  <c r="L291" i="11" a="1"/>
  <c r="L291" i="11" s="1"/>
  <c r="T290" i="11"/>
  <c r="V372" i="11"/>
  <c r="H289" i="11"/>
  <c r="S288" i="11"/>
  <c r="W371" i="11"/>
  <c r="AC285" i="11"/>
  <c r="AA286" i="11"/>
  <c r="AF358" i="10"/>
  <c r="AE360" i="10"/>
  <c r="AF357" i="10"/>
  <c r="AE359" i="10"/>
  <c r="Z287" i="10"/>
  <c r="V372" i="10"/>
  <c r="H289" i="10"/>
  <c r="S288" i="10"/>
  <c r="AD285" i="10"/>
  <c r="AG306" i="10" s="1"/>
  <c r="AB285" i="10"/>
  <c r="L290" i="10" a="1"/>
  <c r="L290" i="10" s="1"/>
  <c r="T289" i="10"/>
  <c r="U288" i="10"/>
  <c r="X288" i="10" s="1"/>
  <c r="Y288" i="10" s="1"/>
  <c r="R289" i="10"/>
  <c r="AC285" i="10"/>
  <c r="AA286" i="10"/>
  <c r="W371" i="10"/>
  <c r="AF357" i="9"/>
  <c r="AE359" i="9"/>
  <c r="AF356" i="9"/>
  <c r="AE358" i="9"/>
  <c r="Z287" i="9"/>
  <c r="W371" i="9"/>
  <c r="AD285" i="9"/>
  <c r="AG306" i="9" s="1"/>
  <c r="AB285" i="9"/>
  <c r="T289" i="9"/>
  <c r="L290" i="9" a="1"/>
  <c r="L290" i="9" s="1"/>
  <c r="U288" i="9"/>
  <c r="X288" i="9" s="1"/>
  <c r="Y288" i="9" s="1"/>
  <c r="R289" i="9"/>
  <c r="AC285" i="9"/>
  <c r="AA286" i="9"/>
  <c r="V372" i="9"/>
  <c r="S288" i="9"/>
  <c r="H289" i="9"/>
  <c r="AF336" i="8"/>
  <c r="AE338" i="8"/>
  <c r="AE337" i="8"/>
  <c r="AF335" i="8"/>
  <c r="Z287" i="8"/>
  <c r="W371" i="8"/>
  <c r="V372" i="8"/>
  <c r="H289" i="8"/>
  <c r="S288" i="8"/>
  <c r="U288" i="8"/>
  <c r="X288" i="8" s="1"/>
  <c r="Y288" i="8" s="1"/>
  <c r="R289" i="8"/>
  <c r="AD285" i="8"/>
  <c r="AG306" i="8" s="1"/>
  <c r="AB285" i="8"/>
  <c r="L291" i="8" a="1"/>
  <c r="L291" i="8" s="1"/>
  <c r="T290" i="8"/>
  <c r="AC285" i="8"/>
  <c r="AA286" i="8"/>
  <c r="AE338" i="7"/>
  <c r="AF336" i="7"/>
  <c r="AE337" i="7"/>
  <c r="AF335" i="7"/>
  <c r="Z287" i="7"/>
  <c r="AB285" i="7"/>
  <c r="AD285" i="7"/>
  <c r="AG306" i="7" s="1"/>
  <c r="V372" i="7"/>
  <c r="H289" i="7"/>
  <c r="S288" i="7"/>
  <c r="R289" i="7"/>
  <c r="U288" i="7"/>
  <c r="X288" i="7" s="1"/>
  <c r="Y288" i="7" s="1"/>
  <c r="T289" i="7"/>
  <c r="L290" i="7" a="1"/>
  <c r="L290" i="7" s="1"/>
  <c r="W371" i="7"/>
  <c r="AC285" i="7"/>
  <c r="AA286" i="7"/>
  <c r="AF335" i="6"/>
  <c r="AE337" i="6"/>
  <c r="AF334" i="6"/>
  <c r="AE336" i="6"/>
  <c r="Z287" i="6"/>
  <c r="AD285" i="6"/>
  <c r="AG306" i="6" s="1"/>
  <c r="AB285" i="6"/>
  <c r="L291" i="6" a="1"/>
  <c r="L291" i="6" s="1"/>
  <c r="T290" i="6"/>
  <c r="W371" i="6"/>
  <c r="U288" i="6"/>
  <c r="X288" i="6" s="1"/>
  <c r="Y288" i="6" s="1"/>
  <c r="R289" i="6"/>
  <c r="AA286" i="6"/>
  <c r="AC285" i="6"/>
  <c r="V372" i="6"/>
  <c r="H289" i="6"/>
  <c r="S288" i="6"/>
  <c r="AE328" i="5"/>
  <c r="AF326" i="5"/>
  <c r="AF325" i="5"/>
  <c r="AE327" i="5"/>
  <c r="Z287" i="5"/>
  <c r="AD285" i="5"/>
  <c r="AG306" i="5" s="1"/>
  <c r="AB285" i="5"/>
  <c r="V372" i="5"/>
  <c r="H289" i="5"/>
  <c r="S288" i="5"/>
  <c r="W371" i="5"/>
  <c r="R289" i="5"/>
  <c r="U288" i="5"/>
  <c r="X288" i="5" s="1"/>
  <c r="Y288" i="5" s="1"/>
  <c r="AA286" i="5"/>
  <c r="AC285" i="5"/>
  <c r="L291" i="5" a="1"/>
  <c r="L291" i="5" s="1"/>
  <c r="T290" i="5"/>
  <c r="AF336" i="4"/>
  <c r="AE338" i="4"/>
  <c r="AE337" i="4"/>
  <c r="AF335" i="4"/>
  <c r="Z287" i="4"/>
  <c r="T290" i="4"/>
  <c r="L291" i="4" a="1"/>
  <c r="L291" i="4" s="1"/>
  <c r="W371" i="4"/>
  <c r="V372" i="4"/>
  <c r="H289" i="4"/>
  <c r="S288" i="4"/>
  <c r="AD285" i="4"/>
  <c r="AG306" i="4" s="1"/>
  <c r="AB285" i="4"/>
  <c r="AC285" i="4"/>
  <c r="AA286" i="4"/>
  <c r="R289" i="4"/>
  <c r="U288" i="4"/>
  <c r="X288" i="4" s="1"/>
  <c r="Y288" i="4" s="1"/>
  <c r="Z287" i="1"/>
  <c r="AF325" i="1"/>
  <c r="AE327" i="1"/>
  <c r="W371" i="1"/>
  <c r="AD285" i="1"/>
  <c r="AG306" i="1" s="1"/>
  <c r="AB285" i="1"/>
  <c r="T290" i="1"/>
  <c r="L291" i="1" a="1"/>
  <c r="L291" i="1" s="1"/>
  <c r="AA286" i="1"/>
  <c r="AC285" i="1"/>
  <c r="V372" i="1"/>
  <c r="S288" i="1"/>
  <c r="H289" i="1"/>
  <c r="R289" i="1"/>
  <c r="U288" i="1"/>
  <c r="X288" i="1" s="1"/>
  <c r="Y288" i="1" s="1"/>
  <c r="AF326" i="1"/>
  <c r="AE328" i="1"/>
  <c r="AE364" i="11" l="1"/>
  <c r="AF362" i="11"/>
  <c r="AF361" i="11"/>
  <c r="AE363" i="11"/>
  <c r="Z288" i="11"/>
  <c r="L292" i="11" a="1"/>
  <c r="L292" i="11" s="1"/>
  <c r="T291" i="11"/>
  <c r="U289" i="11"/>
  <c r="X289" i="11" s="1"/>
  <c r="Y289" i="11" s="1"/>
  <c r="R290" i="11"/>
  <c r="AD286" i="11"/>
  <c r="AG307" i="11" s="1"/>
  <c r="AB286" i="11"/>
  <c r="V373" i="11"/>
  <c r="H290" i="11"/>
  <c r="S289" i="11"/>
  <c r="AC286" i="11"/>
  <c r="AA287" i="11"/>
  <c r="W372" i="11"/>
  <c r="AF359" i="10"/>
  <c r="AE361" i="10"/>
  <c r="AE362" i="10"/>
  <c r="AF360" i="10"/>
  <c r="Z288" i="10"/>
  <c r="AD286" i="10"/>
  <c r="AG307" i="10" s="1"/>
  <c r="AB286" i="10"/>
  <c r="U289" i="10"/>
  <c r="X289" i="10" s="1"/>
  <c r="Y289" i="10" s="1"/>
  <c r="R290" i="10"/>
  <c r="V373" i="10"/>
  <c r="H290" i="10"/>
  <c r="S289" i="10"/>
  <c r="W372" i="10"/>
  <c r="AC286" i="10"/>
  <c r="AA287" i="10"/>
  <c r="L291" i="10" a="1"/>
  <c r="L291" i="10" s="1"/>
  <c r="T290" i="10"/>
  <c r="AF358" i="9"/>
  <c r="AE360" i="9"/>
  <c r="AE361" i="9"/>
  <c r="AF359" i="9"/>
  <c r="Z288" i="9"/>
  <c r="V373" i="9"/>
  <c r="H290" i="9"/>
  <c r="S289" i="9"/>
  <c r="W372" i="9"/>
  <c r="AD286" i="9"/>
  <c r="AG307" i="9" s="1"/>
  <c r="AB286" i="9"/>
  <c r="U289" i="9"/>
  <c r="X289" i="9" s="1"/>
  <c r="Y289" i="9" s="1"/>
  <c r="R290" i="9"/>
  <c r="AC286" i="9"/>
  <c r="AA287" i="9"/>
  <c r="L291" i="9" a="1"/>
  <c r="L291" i="9" s="1"/>
  <c r="T290" i="9"/>
  <c r="AE339" i="8"/>
  <c r="AF337" i="8"/>
  <c r="AE340" i="8"/>
  <c r="AF338" i="8"/>
  <c r="Z288" i="8"/>
  <c r="AD286" i="8"/>
  <c r="AG307" i="8" s="1"/>
  <c r="AB286" i="8"/>
  <c r="T291" i="8"/>
  <c r="L292" i="8" a="1"/>
  <c r="L292" i="8" s="1"/>
  <c r="U289" i="8"/>
  <c r="X289" i="8" s="1"/>
  <c r="Y289" i="8" s="1"/>
  <c r="R290" i="8"/>
  <c r="V373" i="8"/>
  <c r="H290" i="8"/>
  <c r="S289" i="8"/>
  <c r="W372" i="8"/>
  <c r="AA287" i="8"/>
  <c r="AC286" i="8"/>
  <c r="AE339" i="7"/>
  <c r="AF337" i="7"/>
  <c r="AE340" i="7"/>
  <c r="AF338" i="7"/>
  <c r="Z288" i="7"/>
  <c r="V373" i="7"/>
  <c r="S289" i="7"/>
  <c r="H290" i="7"/>
  <c r="W372" i="7"/>
  <c r="L291" i="7" a="1"/>
  <c r="L291" i="7" s="1"/>
  <c r="T290" i="7"/>
  <c r="AA287" i="7"/>
  <c r="AC286" i="7"/>
  <c r="R290" i="7"/>
  <c r="U289" i="7"/>
  <c r="X289" i="7" s="1"/>
  <c r="Y289" i="7" s="1"/>
  <c r="AD286" i="7"/>
  <c r="AG307" i="7" s="1"/>
  <c r="AB286" i="7"/>
  <c r="AE338" i="6"/>
  <c r="AF336" i="6"/>
  <c r="AE339" i="6"/>
  <c r="AF337" i="6"/>
  <c r="Z288" i="6"/>
  <c r="AD286" i="6"/>
  <c r="AG307" i="6" s="1"/>
  <c r="AB286" i="6"/>
  <c r="R290" i="6"/>
  <c r="U289" i="6"/>
  <c r="X289" i="6" s="1"/>
  <c r="Y289" i="6" s="1"/>
  <c r="V373" i="6"/>
  <c r="H290" i="6"/>
  <c r="S289" i="6"/>
  <c r="AA287" i="6"/>
  <c r="AC286" i="6"/>
  <c r="L292" i="6" a="1"/>
  <c r="L292" i="6" s="1"/>
  <c r="T291" i="6"/>
  <c r="W372" i="6"/>
  <c r="AE329" i="5"/>
  <c r="AF327" i="5"/>
  <c r="AF328" i="5"/>
  <c r="AE330" i="5"/>
  <c r="Z288" i="5"/>
  <c r="AB286" i="5"/>
  <c r="AD286" i="5"/>
  <c r="AG307" i="5" s="1"/>
  <c r="L292" i="5" a="1"/>
  <c r="L292" i="5" s="1"/>
  <c r="T291" i="5"/>
  <c r="U289" i="5"/>
  <c r="X289" i="5" s="1"/>
  <c r="Y289" i="5" s="1"/>
  <c r="R290" i="5"/>
  <c r="AC286" i="5"/>
  <c r="AA287" i="5"/>
  <c r="V373" i="5"/>
  <c r="H290" i="5"/>
  <c r="S289" i="5"/>
  <c r="W372" i="5"/>
  <c r="AF338" i="4"/>
  <c r="AE340" i="4"/>
  <c r="AF337" i="4"/>
  <c r="AE339" i="4"/>
  <c r="Z288" i="4"/>
  <c r="R290" i="4"/>
  <c r="U289" i="4"/>
  <c r="X289" i="4" s="1"/>
  <c r="Y289" i="4" s="1"/>
  <c r="W372" i="4"/>
  <c r="AD286" i="4"/>
  <c r="AG307" i="4" s="1"/>
  <c r="AB286" i="4"/>
  <c r="V373" i="4"/>
  <c r="S289" i="4"/>
  <c r="H290" i="4"/>
  <c r="L292" i="4" a="1"/>
  <c r="L292" i="4" s="1"/>
  <c r="T291" i="4"/>
  <c r="AA287" i="4"/>
  <c r="AC286" i="4"/>
  <c r="Z288" i="1"/>
  <c r="V373" i="1"/>
  <c r="S289" i="1"/>
  <c r="H290" i="1"/>
  <c r="R290" i="1"/>
  <c r="U289" i="1"/>
  <c r="X289" i="1" s="1"/>
  <c r="Y289" i="1" s="1"/>
  <c r="L292" i="1" a="1"/>
  <c r="L292" i="1" s="1"/>
  <c r="T291" i="1"/>
  <c r="W372" i="1"/>
  <c r="AC286" i="1"/>
  <c r="AA287" i="1"/>
  <c r="AB286" i="1"/>
  <c r="AD286" i="1"/>
  <c r="AG307" i="1" s="1"/>
  <c r="AF327" i="1"/>
  <c r="AE329" i="1"/>
  <c r="AE330" i="1"/>
  <c r="AF328" i="1"/>
  <c r="AF363" i="11" l="1"/>
  <c r="AE365" i="11"/>
  <c r="AF364" i="11"/>
  <c r="AE366" i="11"/>
  <c r="Z289" i="11"/>
  <c r="R291" i="11"/>
  <c r="U290" i="11"/>
  <c r="X290" i="11" s="1"/>
  <c r="Y290" i="11" s="1"/>
  <c r="AB287" i="11"/>
  <c r="AD287" i="11"/>
  <c r="AG308" i="11" s="1"/>
  <c r="W373" i="11"/>
  <c r="T292" i="11"/>
  <c r="L293" i="11" a="1"/>
  <c r="L293" i="11" s="1"/>
  <c r="AA288" i="11"/>
  <c r="AC287" i="11"/>
  <c r="V374" i="11"/>
  <c r="H291" i="11"/>
  <c r="S290" i="11"/>
  <c r="AF362" i="10"/>
  <c r="AE364" i="10"/>
  <c r="AF361" i="10"/>
  <c r="AE363" i="10"/>
  <c r="Z289" i="10"/>
  <c r="AD287" i="10"/>
  <c r="AG308" i="10" s="1"/>
  <c r="AB287" i="10"/>
  <c r="V374" i="10"/>
  <c r="H291" i="10"/>
  <c r="S290" i="10"/>
  <c r="W373" i="10"/>
  <c r="L292" i="10" a="1"/>
  <c r="L292" i="10" s="1"/>
  <c r="T291" i="10"/>
  <c r="R291" i="10"/>
  <c r="U290" i="10"/>
  <c r="X290" i="10" s="1"/>
  <c r="Y290" i="10" s="1"/>
  <c r="AC287" i="10"/>
  <c r="AA288" i="10"/>
  <c r="AF361" i="9"/>
  <c r="AE363" i="9"/>
  <c r="AE362" i="9"/>
  <c r="AF360" i="9"/>
  <c r="Z289" i="9"/>
  <c r="L292" i="9" a="1"/>
  <c r="L292" i="9" s="1"/>
  <c r="T291" i="9"/>
  <c r="AD287" i="9"/>
  <c r="AG308" i="9" s="1"/>
  <c r="AB287" i="9"/>
  <c r="V374" i="9"/>
  <c r="H291" i="9"/>
  <c r="S290" i="9"/>
  <c r="W373" i="9"/>
  <c r="AA288" i="9"/>
  <c r="AC287" i="9"/>
  <c r="U290" i="9"/>
  <c r="X290" i="9" s="1"/>
  <c r="Y290" i="9" s="1"/>
  <c r="R291" i="9"/>
  <c r="AF340" i="8"/>
  <c r="AE342" i="8"/>
  <c r="AF339" i="8"/>
  <c r="AE341" i="8"/>
  <c r="Z289" i="8"/>
  <c r="AD287" i="8"/>
  <c r="AG308" i="8" s="1"/>
  <c r="AB287" i="8"/>
  <c r="V374" i="8"/>
  <c r="H291" i="8"/>
  <c r="S290" i="8"/>
  <c r="W373" i="8"/>
  <c r="L293" i="8" a="1"/>
  <c r="L293" i="8" s="1"/>
  <c r="T292" i="8"/>
  <c r="AC287" i="8"/>
  <c r="AA288" i="8"/>
  <c r="R291" i="8"/>
  <c r="U290" i="8"/>
  <c r="X290" i="8" s="1"/>
  <c r="Y290" i="8" s="1"/>
  <c r="AF340" i="7"/>
  <c r="AE342" i="7"/>
  <c r="AF339" i="7"/>
  <c r="AE341" i="7"/>
  <c r="Z289" i="7"/>
  <c r="V374" i="7"/>
  <c r="H291" i="7"/>
  <c r="S290" i="7"/>
  <c r="AD287" i="7"/>
  <c r="AG308" i="7" s="1"/>
  <c r="AB287" i="7"/>
  <c r="R291" i="7"/>
  <c r="U290" i="7"/>
  <c r="X290" i="7" s="1"/>
  <c r="Y290" i="7" s="1"/>
  <c r="W373" i="7"/>
  <c r="L292" i="7" a="1"/>
  <c r="L292" i="7" s="1"/>
  <c r="T291" i="7"/>
  <c r="AA288" i="7"/>
  <c r="AC287" i="7"/>
  <c r="AF339" i="6"/>
  <c r="AE341" i="6"/>
  <c r="AF338" i="6"/>
  <c r="AE340" i="6"/>
  <c r="Z289" i="6"/>
  <c r="AD287" i="6"/>
  <c r="AG308" i="6" s="1"/>
  <c r="AB287" i="6"/>
  <c r="W373" i="6"/>
  <c r="V374" i="6"/>
  <c r="S290" i="6"/>
  <c r="H291" i="6"/>
  <c r="R291" i="6"/>
  <c r="U290" i="6"/>
  <c r="X290" i="6" s="1"/>
  <c r="Y290" i="6" s="1"/>
  <c r="AA288" i="6"/>
  <c r="AC287" i="6"/>
  <c r="L293" i="6" a="1"/>
  <c r="L293" i="6" s="1"/>
  <c r="T292" i="6"/>
  <c r="AE332" i="5"/>
  <c r="AF330" i="5"/>
  <c r="AE331" i="5"/>
  <c r="AF329" i="5"/>
  <c r="AD287" i="5"/>
  <c r="AG308" i="5" s="1"/>
  <c r="AB287" i="5"/>
  <c r="L293" i="5" a="1"/>
  <c r="L293" i="5" s="1"/>
  <c r="T292" i="5"/>
  <c r="Z289" i="5"/>
  <c r="W373" i="5"/>
  <c r="V374" i="5"/>
  <c r="H291" i="5"/>
  <c r="S290" i="5"/>
  <c r="U290" i="5"/>
  <c r="X290" i="5" s="1"/>
  <c r="Y290" i="5" s="1"/>
  <c r="R291" i="5"/>
  <c r="AC287" i="5"/>
  <c r="AA288" i="5"/>
  <c r="AE342" i="4"/>
  <c r="AF340" i="4"/>
  <c r="AE341" i="4"/>
  <c r="AF339" i="4"/>
  <c r="Z289" i="4"/>
  <c r="AB287" i="4"/>
  <c r="AD287" i="4"/>
  <c r="AG308" i="4" s="1"/>
  <c r="V374" i="4"/>
  <c r="S290" i="4"/>
  <c r="H291" i="4"/>
  <c r="W373" i="4"/>
  <c r="T292" i="4"/>
  <c r="L293" i="4" a="1"/>
  <c r="L293" i="4" s="1"/>
  <c r="AA288" i="4"/>
  <c r="AC287" i="4"/>
  <c r="U290" i="4"/>
  <c r="X290" i="4" s="1"/>
  <c r="Y290" i="4" s="1"/>
  <c r="R291" i="4"/>
  <c r="Z289" i="1"/>
  <c r="W373" i="1"/>
  <c r="AD287" i="1"/>
  <c r="AG308" i="1" s="1"/>
  <c r="AB287" i="1"/>
  <c r="R291" i="1"/>
  <c r="U290" i="1"/>
  <c r="X290" i="1" s="1"/>
  <c r="Y290" i="1" s="1"/>
  <c r="AA288" i="1"/>
  <c r="AC287" i="1"/>
  <c r="T292" i="1"/>
  <c r="L293" i="1" a="1"/>
  <c r="L293" i="1" s="1"/>
  <c r="V374" i="1"/>
  <c r="H291" i="1"/>
  <c r="S290" i="1"/>
  <c r="AF330" i="1"/>
  <c r="AE332" i="1"/>
  <c r="AE331" i="1"/>
  <c r="AF329" i="1"/>
  <c r="AE368" i="11" l="1"/>
  <c r="AF366" i="11"/>
  <c r="AE367" i="11"/>
  <c r="AF365" i="11"/>
  <c r="Z290" i="11"/>
  <c r="W374" i="11"/>
  <c r="R292" i="11"/>
  <c r="U291" i="11"/>
  <c r="X291" i="11" s="1"/>
  <c r="Y291" i="11" s="1"/>
  <c r="L294" i="11" a="1"/>
  <c r="L294" i="11" s="1"/>
  <c r="T293" i="11"/>
  <c r="AA289" i="11"/>
  <c r="AC288" i="11"/>
  <c r="V375" i="11"/>
  <c r="H292" i="11"/>
  <c r="S291" i="11"/>
  <c r="AB288" i="11"/>
  <c r="AD288" i="11"/>
  <c r="AG309" i="11" s="1"/>
  <c r="AF363" i="10"/>
  <c r="AE365" i="10"/>
  <c r="AF364" i="10"/>
  <c r="AE366" i="10"/>
  <c r="Z290" i="10"/>
  <c r="AD288" i="10"/>
  <c r="AG309" i="10" s="1"/>
  <c r="AB288" i="10"/>
  <c r="T292" i="10"/>
  <c r="L293" i="10" a="1"/>
  <c r="L293" i="10" s="1"/>
  <c r="V375" i="10"/>
  <c r="S291" i="10"/>
  <c r="H292" i="10"/>
  <c r="W374" i="10"/>
  <c r="AA289" i="10"/>
  <c r="AC288" i="10"/>
  <c r="R292" i="10"/>
  <c r="U291" i="10"/>
  <c r="X291" i="10" s="1"/>
  <c r="Y291" i="10" s="1"/>
  <c r="AF362" i="9"/>
  <c r="AE364" i="9"/>
  <c r="AE365" i="9"/>
  <c r="AF363" i="9"/>
  <c r="Z290" i="9"/>
  <c r="AD288" i="9"/>
  <c r="AG309" i="9" s="1"/>
  <c r="AB288" i="9"/>
  <c r="V375" i="9"/>
  <c r="H292" i="9"/>
  <c r="S291" i="9"/>
  <c r="L293" i="9" a="1"/>
  <c r="L293" i="9" s="1"/>
  <c r="T292" i="9"/>
  <c r="R292" i="9"/>
  <c r="U291" i="9"/>
  <c r="X291" i="9" s="1"/>
  <c r="Y291" i="9" s="1"/>
  <c r="W374" i="9"/>
  <c r="AC288" i="9"/>
  <c r="AA289" i="9"/>
  <c r="AE343" i="8"/>
  <c r="AF341" i="8"/>
  <c r="AE344" i="8"/>
  <c r="AF342" i="8"/>
  <c r="Z290" i="8"/>
  <c r="W374" i="8"/>
  <c r="U291" i="8"/>
  <c r="X291" i="8" s="1"/>
  <c r="Y291" i="8" s="1"/>
  <c r="R292" i="8"/>
  <c r="L294" i="8" a="1"/>
  <c r="L294" i="8" s="1"/>
  <c r="T293" i="8"/>
  <c r="V375" i="8"/>
  <c r="S291" i="8"/>
  <c r="H292" i="8"/>
  <c r="AC288" i="8"/>
  <c r="AA289" i="8"/>
  <c r="AB288" i="8"/>
  <c r="AD288" i="8"/>
  <c r="AG309" i="8" s="1"/>
  <c r="AE343" i="7"/>
  <c r="AF341" i="7"/>
  <c r="AF342" i="7"/>
  <c r="AE344" i="7"/>
  <c r="Z290" i="7"/>
  <c r="L293" i="7" a="1"/>
  <c r="L293" i="7" s="1"/>
  <c r="T292" i="7"/>
  <c r="V375" i="7"/>
  <c r="H292" i="7"/>
  <c r="S291" i="7"/>
  <c r="W374" i="7"/>
  <c r="U291" i="7"/>
  <c r="X291" i="7" s="1"/>
  <c r="Y291" i="7" s="1"/>
  <c r="R292" i="7"/>
  <c r="AD288" i="7"/>
  <c r="AG309" i="7" s="1"/>
  <c r="AB288" i="7"/>
  <c r="AA289" i="7"/>
  <c r="AC288" i="7"/>
  <c r="AE342" i="6"/>
  <c r="AF340" i="6"/>
  <c r="AF341" i="6"/>
  <c r="AE343" i="6"/>
  <c r="Z290" i="6"/>
  <c r="R292" i="6"/>
  <c r="U291" i="6"/>
  <c r="X291" i="6" s="1"/>
  <c r="Y291" i="6" s="1"/>
  <c r="AB288" i="6"/>
  <c r="AD288" i="6"/>
  <c r="AG309" i="6" s="1"/>
  <c r="W374" i="6"/>
  <c r="T293" i="6"/>
  <c r="L294" i="6" a="1"/>
  <c r="L294" i="6" s="1"/>
  <c r="AC288" i="6"/>
  <c r="AA289" i="6"/>
  <c r="V375" i="6"/>
  <c r="S291" i="6"/>
  <c r="H292" i="6"/>
  <c r="AE333" i="5"/>
  <c r="AF331" i="5"/>
  <c r="AF332" i="5"/>
  <c r="AE334" i="5"/>
  <c r="Z290" i="5"/>
  <c r="T293" i="5"/>
  <c r="L294" i="5" a="1"/>
  <c r="L294" i="5" s="1"/>
  <c r="U291" i="5"/>
  <c r="X291" i="5" s="1"/>
  <c r="Y291" i="5" s="1"/>
  <c r="R292" i="5"/>
  <c r="AC288" i="5"/>
  <c r="AA289" i="5"/>
  <c r="AD288" i="5"/>
  <c r="AG309" i="5" s="1"/>
  <c r="AB288" i="5"/>
  <c r="V375" i="5"/>
  <c r="H292" i="5"/>
  <c r="S291" i="5"/>
  <c r="W374" i="5"/>
  <c r="AE343" i="4"/>
  <c r="AF341" i="4"/>
  <c r="AE344" i="4"/>
  <c r="AF342" i="4"/>
  <c r="Z290" i="4"/>
  <c r="U291" i="4"/>
  <c r="X291" i="4" s="1"/>
  <c r="Y291" i="4" s="1"/>
  <c r="R292" i="4"/>
  <c r="AD288" i="4"/>
  <c r="AG309" i="4" s="1"/>
  <c r="AB288" i="4"/>
  <c r="AC288" i="4"/>
  <c r="AA289" i="4"/>
  <c r="L294" i="4" a="1"/>
  <c r="L294" i="4" s="1"/>
  <c r="T293" i="4"/>
  <c r="V375" i="4"/>
  <c r="H292" i="4"/>
  <c r="S291" i="4"/>
  <c r="W374" i="4"/>
  <c r="Z290" i="1"/>
  <c r="T293" i="1"/>
  <c r="L294" i="1" a="1"/>
  <c r="L294" i="1" s="1"/>
  <c r="V375" i="1"/>
  <c r="S291" i="1"/>
  <c r="H292" i="1"/>
  <c r="W374" i="1"/>
  <c r="AC288" i="1"/>
  <c r="AA289" i="1"/>
  <c r="AB288" i="1"/>
  <c r="AD288" i="1"/>
  <c r="AG309" i="1" s="1"/>
  <c r="R292" i="1"/>
  <c r="U291" i="1"/>
  <c r="X291" i="1" s="1"/>
  <c r="Y291" i="1" s="1"/>
  <c r="AF331" i="1"/>
  <c r="AE333" i="1"/>
  <c r="AE334" i="1"/>
  <c r="AF332" i="1"/>
  <c r="AF367" i="11" l="1"/>
  <c r="AE369" i="11"/>
  <c r="AF368" i="11"/>
  <c r="AE370" i="11"/>
  <c r="Z291" i="11"/>
  <c r="L295" i="11" a="1"/>
  <c r="L295" i="11" s="1"/>
  <c r="T294" i="11"/>
  <c r="U292" i="11"/>
  <c r="X292" i="11" s="1"/>
  <c r="Y292" i="11" s="1"/>
  <c r="R293" i="11"/>
  <c r="V376" i="11"/>
  <c r="S292" i="11"/>
  <c r="H293" i="11"/>
  <c r="AC289" i="11"/>
  <c r="AA290" i="11"/>
  <c r="W375" i="11"/>
  <c r="AD289" i="11"/>
  <c r="AG310" i="11" s="1"/>
  <c r="AB289" i="11"/>
  <c r="AE368" i="10"/>
  <c r="AF366" i="10"/>
  <c r="AE367" i="10"/>
  <c r="AF365" i="10"/>
  <c r="Z291" i="10"/>
  <c r="V376" i="10"/>
  <c r="H293" i="10"/>
  <c r="S292" i="10"/>
  <c r="L294" i="10" a="1"/>
  <c r="L294" i="10" s="1"/>
  <c r="T293" i="10"/>
  <c r="U292" i="10"/>
  <c r="X292" i="10" s="1"/>
  <c r="Y292" i="10" s="1"/>
  <c r="R293" i="10"/>
  <c r="AB289" i="10"/>
  <c r="AD289" i="10"/>
  <c r="AG310" i="10" s="1"/>
  <c r="W375" i="10"/>
  <c r="AA290" i="10"/>
  <c r="AC289" i="10"/>
  <c r="AE367" i="9"/>
  <c r="AF365" i="9"/>
  <c r="AF364" i="9"/>
  <c r="AE366" i="9"/>
  <c r="Z291" i="9"/>
  <c r="AD289" i="9"/>
  <c r="AG310" i="9" s="1"/>
  <c r="AB289" i="9"/>
  <c r="R293" i="9"/>
  <c r="U292" i="9"/>
  <c r="X292" i="9" s="1"/>
  <c r="Y292" i="9" s="1"/>
  <c r="V376" i="9"/>
  <c r="H293" i="9"/>
  <c r="S292" i="9"/>
  <c r="W375" i="9"/>
  <c r="L294" i="9" a="1"/>
  <c r="L294" i="9" s="1"/>
  <c r="T293" i="9"/>
  <c r="AC289" i="9"/>
  <c r="AA290" i="9"/>
  <c r="AE346" i="8"/>
  <c r="AF344" i="8"/>
  <c r="AF343" i="8"/>
  <c r="AE345" i="8"/>
  <c r="Z291" i="8"/>
  <c r="V376" i="8"/>
  <c r="H293" i="8"/>
  <c r="S292" i="8"/>
  <c r="U292" i="8"/>
  <c r="X292" i="8" s="1"/>
  <c r="Y292" i="8" s="1"/>
  <c r="R293" i="8"/>
  <c r="AB289" i="8"/>
  <c r="AD289" i="8"/>
  <c r="AG310" i="8" s="1"/>
  <c r="W375" i="8"/>
  <c r="AC289" i="8"/>
  <c r="AA290" i="8"/>
  <c r="T294" i="8"/>
  <c r="L295" i="8" a="1"/>
  <c r="L295" i="8" s="1"/>
  <c r="AF344" i="7"/>
  <c r="AE346" i="7"/>
  <c r="AF343" i="7"/>
  <c r="AE345" i="7"/>
  <c r="Z291" i="7"/>
  <c r="R293" i="7"/>
  <c r="U292" i="7"/>
  <c r="X292" i="7" s="1"/>
  <c r="Y292" i="7" s="1"/>
  <c r="V376" i="7"/>
  <c r="H293" i="7"/>
  <c r="S292" i="7"/>
  <c r="W375" i="7"/>
  <c r="AD289" i="7"/>
  <c r="AG310" i="7" s="1"/>
  <c r="AB289" i="7"/>
  <c r="T293" i="7"/>
  <c r="L294" i="7" a="1"/>
  <c r="L294" i="7" s="1"/>
  <c r="AA290" i="7"/>
  <c r="AC289" i="7"/>
  <c r="AE345" i="6"/>
  <c r="AF343" i="6"/>
  <c r="AE344" i="6"/>
  <c r="AF342" i="6"/>
  <c r="Z291" i="6"/>
  <c r="AB289" i="6"/>
  <c r="AD289" i="6"/>
  <c r="AG310" i="6" s="1"/>
  <c r="T294" i="6"/>
  <c r="L295" i="6" a="1"/>
  <c r="L295" i="6" s="1"/>
  <c r="R293" i="6"/>
  <c r="U292" i="6"/>
  <c r="X292" i="6" s="1"/>
  <c r="Y292" i="6" s="1"/>
  <c r="AC289" i="6"/>
  <c r="AA290" i="6"/>
  <c r="V376" i="6"/>
  <c r="S292" i="6"/>
  <c r="H293" i="6"/>
  <c r="W375" i="6"/>
  <c r="AE336" i="5"/>
  <c r="AF334" i="5"/>
  <c r="AE335" i="5"/>
  <c r="AF333" i="5"/>
  <c r="Z291" i="5"/>
  <c r="W375" i="5"/>
  <c r="L295" i="5" a="1"/>
  <c r="L295" i="5" s="1"/>
  <c r="T294" i="5"/>
  <c r="AD289" i="5"/>
  <c r="AG310" i="5" s="1"/>
  <c r="AB289" i="5"/>
  <c r="V376" i="5"/>
  <c r="H293" i="5"/>
  <c r="S292" i="5"/>
  <c r="U292" i="5"/>
  <c r="X292" i="5" s="1"/>
  <c r="Y292" i="5" s="1"/>
  <c r="R293" i="5"/>
  <c r="AC289" i="5"/>
  <c r="AA290" i="5"/>
  <c r="AF344" i="4"/>
  <c r="AE346" i="4"/>
  <c r="AE345" i="4"/>
  <c r="AF343" i="4"/>
  <c r="Z291" i="4"/>
  <c r="L295" i="4" a="1"/>
  <c r="L295" i="4" s="1"/>
  <c r="T294" i="4"/>
  <c r="V376" i="4"/>
  <c r="H293" i="4"/>
  <c r="S292" i="4"/>
  <c r="AD289" i="4"/>
  <c r="AG310" i="4" s="1"/>
  <c r="AB289" i="4"/>
  <c r="R293" i="4"/>
  <c r="U292" i="4"/>
  <c r="X292" i="4" s="1"/>
  <c r="Y292" i="4" s="1"/>
  <c r="AC289" i="4"/>
  <c r="AA290" i="4"/>
  <c r="W375" i="4"/>
  <c r="Z291" i="1"/>
  <c r="U292" i="1"/>
  <c r="X292" i="1" s="1"/>
  <c r="Y292" i="1" s="1"/>
  <c r="R293" i="1"/>
  <c r="AD289" i="1"/>
  <c r="AG310" i="1" s="1"/>
  <c r="AB289" i="1"/>
  <c r="V376" i="1"/>
  <c r="S292" i="1"/>
  <c r="H293" i="1"/>
  <c r="W375" i="1"/>
  <c r="AF334" i="1"/>
  <c r="AE336" i="1"/>
  <c r="AC289" i="1"/>
  <c r="AA290" i="1"/>
  <c r="T294" i="1"/>
  <c r="L295" i="1" a="1"/>
  <c r="L295" i="1" s="1"/>
  <c r="AF333" i="1"/>
  <c r="AE335" i="1"/>
  <c r="AF370" i="11" l="1"/>
  <c r="AE372" i="11"/>
  <c r="AE371" i="11"/>
  <c r="AF369" i="11"/>
  <c r="Z292" i="11"/>
  <c r="W376" i="11"/>
  <c r="U293" i="11"/>
  <c r="X293" i="11" s="1"/>
  <c r="Y293" i="11" s="1"/>
  <c r="R294" i="11"/>
  <c r="AD290" i="11"/>
  <c r="AG311" i="11" s="1"/>
  <c r="AB290" i="11"/>
  <c r="H294" i="11"/>
  <c r="V377" i="11"/>
  <c r="S293" i="11"/>
  <c r="L296" i="11" a="1"/>
  <c r="L296" i="11" s="1"/>
  <c r="T295" i="11"/>
  <c r="AC290" i="11"/>
  <c r="AA291" i="11"/>
  <c r="AE369" i="10"/>
  <c r="AF367" i="10"/>
  <c r="AE370" i="10"/>
  <c r="AF368" i="10"/>
  <c r="Z292" i="10"/>
  <c r="L295" i="10" a="1"/>
  <c r="L295" i="10" s="1"/>
  <c r="T294" i="10"/>
  <c r="V377" i="10"/>
  <c r="H294" i="10"/>
  <c r="S293" i="10"/>
  <c r="W376" i="10"/>
  <c r="AD290" i="10"/>
  <c r="AG311" i="10" s="1"/>
  <c r="AB290" i="10"/>
  <c r="U293" i="10"/>
  <c r="X293" i="10" s="1"/>
  <c r="Y293" i="10" s="1"/>
  <c r="R294" i="10"/>
  <c r="AC290" i="10"/>
  <c r="AA291" i="10"/>
  <c r="AE368" i="9"/>
  <c r="AF366" i="9"/>
  <c r="AF367" i="9"/>
  <c r="AE369" i="9"/>
  <c r="Z292" i="9"/>
  <c r="R294" i="9"/>
  <c r="U293" i="9"/>
  <c r="X293" i="9" s="1"/>
  <c r="Y293" i="9" s="1"/>
  <c r="AD290" i="9"/>
  <c r="AG311" i="9" s="1"/>
  <c r="AB290" i="9"/>
  <c r="V377" i="9"/>
  <c r="H294" i="9"/>
  <c r="S293" i="9"/>
  <c r="L295" i="9" a="1"/>
  <c r="L295" i="9" s="1"/>
  <c r="T294" i="9"/>
  <c r="AA291" i="9"/>
  <c r="AC290" i="9"/>
  <c r="W376" i="9"/>
  <c r="AF345" i="8"/>
  <c r="AE347" i="8"/>
  <c r="AF346" i="8"/>
  <c r="AE348" i="8"/>
  <c r="Z292" i="8"/>
  <c r="AD290" i="8"/>
  <c r="AG311" i="8" s="1"/>
  <c r="AB290" i="8"/>
  <c r="T295" i="8"/>
  <c r="L296" i="8" a="1"/>
  <c r="L296" i="8" s="1"/>
  <c r="V377" i="8"/>
  <c r="H294" i="8"/>
  <c r="S293" i="8"/>
  <c r="R294" i="8"/>
  <c r="U293" i="8"/>
  <c r="X293" i="8" s="1"/>
  <c r="Y293" i="8" s="1"/>
  <c r="W376" i="8"/>
  <c r="AC290" i="8"/>
  <c r="AA291" i="8"/>
  <c r="AF345" i="7"/>
  <c r="AE347" i="7"/>
  <c r="AE348" i="7"/>
  <c r="AF346" i="7"/>
  <c r="Z292" i="7"/>
  <c r="W376" i="7"/>
  <c r="AB290" i="7"/>
  <c r="AD290" i="7"/>
  <c r="AG311" i="7" s="1"/>
  <c r="V377" i="7"/>
  <c r="S293" i="7"/>
  <c r="H294" i="7"/>
  <c r="R294" i="7"/>
  <c r="U293" i="7"/>
  <c r="X293" i="7" s="1"/>
  <c r="Y293" i="7" s="1"/>
  <c r="T294" i="7"/>
  <c r="L295" i="7" a="1"/>
  <c r="L295" i="7" s="1"/>
  <c r="AA291" i="7"/>
  <c r="AC290" i="7"/>
  <c r="AE346" i="6"/>
  <c r="AF344" i="6"/>
  <c r="AE347" i="6"/>
  <c r="AF345" i="6"/>
  <c r="Z292" i="6"/>
  <c r="AD290" i="6"/>
  <c r="AG311" i="6" s="1"/>
  <c r="AB290" i="6"/>
  <c r="W376" i="6"/>
  <c r="V377" i="6"/>
  <c r="S293" i="6"/>
  <c r="H294" i="6"/>
  <c r="U293" i="6"/>
  <c r="X293" i="6" s="1"/>
  <c r="Y293" i="6" s="1"/>
  <c r="R294" i="6"/>
  <c r="AA291" i="6"/>
  <c r="AC290" i="6"/>
  <c r="T295" i="6"/>
  <c r="L296" i="6" a="1"/>
  <c r="L296" i="6" s="1"/>
  <c r="AF335" i="5"/>
  <c r="AE337" i="5"/>
  <c r="AE338" i="5"/>
  <c r="AF336" i="5"/>
  <c r="Z292" i="5"/>
  <c r="AD290" i="5"/>
  <c r="AG311" i="5" s="1"/>
  <c r="AB290" i="5"/>
  <c r="V377" i="5"/>
  <c r="H294" i="5"/>
  <c r="S293" i="5"/>
  <c r="R294" i="5"/>
  <c r="U293" i="5"/>
  <c r="X293" i="5" s="1"/>
  <c r="Y293" i="5" s="1"/>
  <c r="W376" i="5"/>
  <c r="AA291" i="5"/>
  <c r="AC290" i="5"/>
  <c r="T295" i="5"/>
  <c r="L296" i="5" a="1"/>
  <c r="L296" i="5" s="1"/>
  <c r="AF345" i="4"/>
  <c r="AE347" i="4"/>
  <c r="AF346" i="4"/>
  <c r="AE348" i="4"/>
  <c r="Z292" i="4"/>
  <c r="U293" i="4"/>
  <c r="X293" i="4" s="1"/>
  <c r="Y293" i="4" s="1"/>
  <c r="R294" i="4"/>
  <c r="AD290" i="4"/>
  <c r="AG311" i="4" s="1"/>
  <c r="AB290" i="4"/>
  <c r="V377" i="4"/>
  <c r="H294" i="4"/>
  <c r="S293" i="4"/>
  <c r="W376" i="4"/>
  <c r="AA291" i="4"/>
  <c r="AC290" i="4"/>
  <c r="L296" i="4" a="1"/>
  <c r="L296" i="4" s="1"/>
  <c r="T295" i="4"/>
  <c r="Z292" i="1"/>
  <c r="AD290" i="1"/>
  <c r="AG311" i="1" s="1"/>
  <c r="AB290" i="1"/>
  <c r="AE338" i="1"/>
  <c r="AF336" i="1"/>
  <c r="V377" i="1"/>
  <c r="H294" i="1"/>
  <c r="S293" i="1"/>
  <c r="W376" i="1"/>
  <c r="AE337" i="1"/>
  <c r="AF335" i="1"/>
  <c r="U293" i="1"/>
  <c r="X293" i="1" s="1"/>
  <c r="Y293" i="1" s="1"/>
  <c r="R294" i="1"/>
  <c r="AA291" i="1"/>
  <c r="AC290" i="1"/>
  <c r="L296" i="1" a="1"/>
  <c r="L296" i="1" s="1"/>
  <c r="T295" i="1"/>
  <c r="AF371" i="11" l="1"/>
  <c r="AE373" i="11"/>
  <c r="AE374" i="11"/>
  <c r="AF372" i="11"/>
  <c r="Z293" i="11"/>
  <c r="U294" i="11"/>
  <c r="X294" i="11" s="1"/>
  <c r="Y294" i="11" s="1"/>
  <c r="R295" i="11"/>
  <c r="L297" i="11" a="1"/>
  <c r="L297" i="11" s="1"/>
  <c r="T296" i="11"/>
  <c r="W377" i="11"/>
  <c r="AD291" i="11"/>
  <c r="AG312" i="11" s="1"/>
  <c r="AB291" i="11"/>
  <c r="AC291" i="11"/>
  <c r="AA292" i="11"/>
  <c r="V378" i="11"/>
  <c r="H295" i="11"/>
  <c r="S294" i="11"/>
  <c r="AE372" i="10"/>
  <c r="AF370" i="10"/>
  <c r="AE371" i="10"/>
  <c r="AF369" i="10"/>
  <c r="Z293" i="10"/>
  <c r="AD291" i="10"/>
  <c r="AG312" i="10" s="1"/>
  <c r="AB291" i="10"/>
  <c r="V378" i="10"/>
  <c r="S294" i="10"/>
  <c r="H295" i="10"/>
  <c r="W377" i="10"/>
  <c r="R295" i="10"/>
  <c r="U294" i="10"/>
  <c r="X294" i="10" s="1"/>
  <c r="Y294" i="10" s="1"/>
  <c r="T295" i="10"/>
  <c r="L296" i="10" a="1"/>
  <c r="L296" i="10" s="1"/>
  <c r="AC291" i="10"/>
  <c r="AA292" i="10"/>
  <c r="AE371" i="9"/>
  <c r="AF369" i="9"/>
  <c r="AE370" i="9"/>
  <c r="AF368" i="9"/>
  <c r="Z293" i="9"/>
  <c r="L296" i="9" a="1"/>
  <c r="L296" i="9" s="1"/>
  <c r="T295" i="9"/>
  <c r="R295" i="9"/>
  <c r="U294" i="9"/>
  <c r="X294" i="9" s="1"/>
  <c r="Y294" i="9" s="1"/>
  <c r="W377" i="9"/>
  <c r="AA292" i="9"/>
  <c r="AC291" i="9"/>
  <c r="AD291" i="9"/>
  <c r="AG312" i="9" s="1"/>
  <c r="AB291" i="9"/>
  <c r="V378" i="9"/>
  <c r="S294" i="9"/>
  <c r="H295" i="9"/>
  <c r="AE350" i="8"/>
  <c r="AF348" i="8"/>
  <c r="AF347" i="8"/>
  <c r="AE349" i="8"/>
  <c r="Z293" i="8"/>
  <c r="AB291" i="8"/>
  <c r="AD291" i="8"/>
  <c r="AG312" i="8" s="1"/>
  <c r="W377" i="8"/>
  <c r="L297" i="8" a="1"/>
  <c r="L297" i="8" s="1"/>
  <c r="T296" i="8"/>
  <c r="AA292" i="8"/>
  <c r="AC291" i="8"/>
  <c r="R295" i="8"/>
  <c r="U294" i="8"/>
  <c r="X294" i="8" s="1"/>
  <c r="Y294" i="8" s="1"/>
  <c r="V378" i="8"/>
  <c r="S294" i="8"/>
  <c r="H295" i="8"/>
  <c r="AF348" i="7"/>
  <c r="AE350" i="7"/>
  <c r="AF347" i="7"/>
  <c r="AE349" i="7"/>
  <c r="Z293" i="7"/>
  <c r="AB291" i="7"/>
  <c r="AD291" i="7"/>
  <c r="AG312" i="7" s="1"/>
  <c r="T295" i="7"/>
  <c r="L296" i="7" a="1"/>
  <c r="L296" i="7" s="1"/>
  <c r="V378" i="7"/>
  <c r="H295" i="7"/>
  <c r="S294" i="7"/>
  <c r="W377" i="7"/>
  <c r="AA292" i="7"/>
  <c r="AC291" i="7"/>
  <c r="R295" i="7"/>
  <c r="U294" i="7"/>
  <c r="X294" i="7" s="1"/>
  <c r="Y294" i="7" s="1"/>
  <c r="AE349" i="6"/>
  <c r="AF347" i="6"/>
  <c r="AF346" i="6"/>
  <c r="AE348" i="6"/>
  <c r="Z293" i="6"/>
  <c r="V378" i="6"/>
  <c r="H295" i="6"/>
  <c r="S294" i="6"/>
  <c r="L297" i="6" a="1"/>
  <c r="L297" i="6" s="1"/>
  <c r="T296" i="6"/>
  <c r="U294" i="6"/>
  <c r="X294" i="6" s="1"/>
  <c r="Y294" i="6" s="1"/>
  <c r="R295" i="6"/>
  <c r="AC291" i="6"/>
  <c r="AA292" i="6"/>
  <c r="AB291" i="6"/>
  <c r="AD291" i="6"/>
  <c r="AG312" i="6" s="1"/>
  <c r="W377" i="6"/>
  <c r="AF337" i="5"/>
  <c r="AE339" i="5"/>
  <c r="AF338" i="5"/>
  <c r="AE340" i="5"/>
  <c r="Z293" i="5"/>
  <c r="L297" i="5" a="1"/>
  <c r="L297" i="5" s="1"/>
  <c r="T296" i="5"/>
  <c r="AB291" i="5"/>
  <c r="AD291" i="5"/>
  <c r="AG312" i="5" s="1"/>
  <c r="W377" i="5"/>
  <c r="U294" i="5"/>
  <c r="X294" i="5" s="1"/>
  <c r="Y294" i="5" s="1"/>
  <c r="R295" i="5"/>
  <c r="V378" i="5"/>
  <c r="H295" i="5"/>
  <c r="S294" i="5"/>
  <c r="AC291" i="5"/>
  <c r="AA292" i="5"/>
  <c r="AE349" i="4"/>
  <c r="AF347" i="4"/>
  <c r="AF348" i="4"/>
  <c r="AE350" i="4"/>
  <c r="Z293" i="4"/>
  <c r="L297" i="4" a="1"/>
  <c r="L297" i="4" s="1"/>
  <c r="T296" i="4"/>
  <c r="AB291" i="4"/>
  <c r="AD291" i="4"/>
  <c r="AG312" i="4" s="1"/>
  <c r="AC291" i="4"/>
  <c r="AA292" i="4"/>
  <c r="V378" i="4"/>
  <c r="H295" i="4"/>
  <c r="S294" i="4"/>
  <c r="W377" i="4"/>
  <c r="R295" i="4"/>
  <c r="U294" i="4"/>
  <c r="X294" i="4" s="1"/>
  <c r="Y294" i="4" s="1"/>
  <c r="Z293" i="1"/>
  <c r="U294" i="1"/>
  <c r="X294" i="1" s="1"/>
  <c r="Y294" i="1" s="1"/>
  <c r="R295" i="1"/>
  <c r="AB291" i="1"/>
  <c r="AD291" i="1"/>
  <c r="AG312" i="1" s="1"/>
  <c r="AF337" i="1"/>
  <c r="AE339" i="1"/>
  <c r="L297" i="1" a="1"/>
  <c r="L297" i="1" s="1"/>
  <c r="T296" i="1"/>
  <c r="AA292" i="1"/>
  <c r="AC291" i="1"/>
  <c r="H295" i="1"/>
  <c r="V378" i="1"/>
  <c r="S294" i="1"/>
  <c r="W377" i="1"/>
  <c r="AF338" i="1"/>
  <c r="AE340" i="1"/>
  <c r="AE376" i="11" l="1"/>
  <c r="AF374" i="11"/>
  <c r="AE375" i="11"/>
  <c r="AF373" i="11"/>
  <c r="Z294" i="11"/>
  <c r="W378" i="11"/>
  <c r="L298" i="11" a="1"/>
  <c r="L298" i="11" s="1"/>
  <c r="T297" i="11"/>
  <c r="R296" i="11"/>
  <c r="U295" i="11"/>
  <c r="X295" i="11" s="1"/>
  <c r="Y295" i="11" s="1"/>
  <c r="V379" i="11"/>
  <c r="H296" i="11"/>
  <c r="S295" i="11"/>
  <c r="AC292" i="11"/>
  <c r="AA293" i="11"/>
  <c r="AD292" i="11"/>
  <c r="AG313" i="11" s="1"/>
  <c r="AB292" i="11"/>
  <c r="AE373" i="10"/>
  <c r="AF371" i="10"/>
  <c r="AE374" i="10"/>
  <c r="AF372" i="10"/>
  <c r="Z294" i="10"/>
  <c r="AD292" i="10"/>
  <c r="AG313" i="10" s="1"/>
  <c r="AB292" i="10"/>
  <c r="W378" i="10"/>
  <c r="L297" i="10" a="1"/>
  <c r="L297" i="10" s="1"/>
  <c r="T296" i="10"/>
  <c r="V379" i="10"/>
  <c r="H296" i="10"/>
  <c r="S295" i="10"/>
  <c r="AA293" i="10"/>
  <c r="AC292" i="10"/>
  <c r="U295" i="10"/>
  <c r="X295" i="10" s="1"/>
  <c r="Y295" i="10" s="1"/>
  <c r="R296" i="10"/>
  <c r="AF370" i="9"/>
  <c r="AE372" i="9"/>
  <c r="AF371" i="9"/>
  <c r="AE373" i="9"/>
  <c r="Z294" i="9"/>
  <c r="V379" i="9"/>
  <c r="S295" i="9"/>
  <c r="H296" i="9"/>
  <c r="R296" i="9"/>
  <c r="U295" i="9"/>
  <c r="X295" i="9" s="1"/>
  <c r="Y295" i="9" s="1"/>
  <c r="T296" i="9"/>
  <c r="L297" i="9" a="1"/>
  <c r="L297" i="9" s="1"/>
  <c r="AD292" i="9"/>
  <c r="AG313" i="9" s="1"/>
  <c r="AB292" i="9"/>
  <c r="AC292" i="9"/>
  <c r="AA293" i="9"/>
  <c r="W378" i="9"/>
  <c r="AE351" i="8"/>
  <c r="AF349" i="8"/>
  <c r="AE352" i="8"/>
  <c r="AF350" i="8"/>
  <c r="Z294" i="8"/>
  <c r="V379" i="8"/>
  <c r="H296" i="8"/>
  <c r="S295" i="8"/>
  <c r="W378" i="8"/>
  <c r="U295" i="8"/>
  <c r="X295" i="8" s="1"/>
  <c r="Y295" i="8" s="1"/>
  <c r="R296" i="8"/>
  <c r="AD292" i="8"/>
  <c r="AG313" i="8" s="1"/>
  <c r="AB292" i="8"/>
  <c r="AA293" i="8"/>
  <c r="AC292" i="8"/>
  <c r="L298" i="8" a="1"/>
  <c r="L298" i="8" s="1"/>
  <c r="T297" i="8"/>
  <c r="AE351" i="7"/>
  <c r="AF349" i="7"/>
  <c r="AF350" i="7"/>
  <c r="AE352" i="7"/>
  <c r="Z294" i="7"/>
  <c r="R296" i="7"/>
  <c r="U295" i="7"/>
  <c r="X295" i="7" s="1"/>
  <c r="Y295" i="7" s="1"/>
  <c r="W378" i="7"/>
  <c r="AD292" i="7"/>
  <c r="AG313" i="7" s="1"/>
  <c r="AB292" i="7"/>
  <c r="V379" i="7"/>
  <c r="H296" i="7"/>
  <c r="S295" i="7"/>
  <c r="AA293" i="7"/>
  <c r="AC292" i="7"/>
  <c r="T296" i="7"/>
  <c r="L297" i="7" a="1"/>
  <c r="L297" i="7" s="1"/>
  <c r="AF348" i="6"/>
  <c r="AE350" i="6"/>
  <c r="AF349" i="6"/>
  <c r="AE351" i="6"/>
  <c r="Z294" i="6"/>
  <c r="V379" i="6"/>
  <c r="H296" i="6"/>
  <c r="S295" i="6"/>
  <c r="W378" i="6"/>
  <c r="L298" i="6" a="1"/>
  <c r="L298" i="6" s="1"/>
  <c r="T297" i="6"/>
  <c r="AC292" i="6"/>
  <c r="AA293" i="6"/>
  <c r="AD292" i="6"/>
  <c r="AG313" i="6" s="1"/>
  <c r="AB292" i="6"/>
  <c r="U295" i="6"/>
  <c r="X295" i="6" s="1"/>
  <c r="Y295" i="6" s="1"/>
  <c r="R296" i="6"/>
  <c r="AF340" i="5"/>
  <c r="AE342" i="5"/>
  <c r="AE341" i="5"/>
  <c r="AF339" i="5"/>
  <c r="Z294" i="5"/>
  <c r="W378" i="5"/>
  <c r="AD292" i="5"/>
  <c r="AG313" i="5" s="1"/>
  <c r="AB292" i="5"/>
  <c r="L298" i="5" a="1"/>
  <c r="L298" i="5" s="1"/>
  <c r="T297" i="5"/>
  <c r="R296" i="5"/>
  <c r="U295" i="5"/>
  <c r="X295" i="5" s="1"/>
  <c r="Y295" i="5" s="1"/>
  <c r="AC292" i="5"/>
  <c r="AA293" i="5"/>
  <c r="V379" i="5"/>
  <c r="S295" i="5"/>
  <c r="H296" i="5"/>
  <c r="AE352" i="4"/>
  <c r="AF350" i="4"/>
  <c r="AE351" i="4"/>
  <c r="AF349" i="4"/>
  <c r="Z294" i="4"/>
  <c r="AD292" i="4"/>
  <c r="AG313" i="4" s="1"/>
  <c r="AB292" i="4"/>
  <c r="V379" i="4"/>
  <c r="H296" i="4"/>
  <c r="S295" i="4"/>
  <c r="R296" i="4"/>
  <c r="U295" i="4"/>
  <c r="X295" i="4" s="1"/>
  <c r="Y295" i="4" s="1"/>
  <c r="W378" i="4"/>
  <c r="AC292" i="4"/>
  <c r="AA293" i="4"/>
  <c r="L298" i="4" a="1"/>
  <c r="L298" i="4" s="1"/>
  <c r="T297" i="4"/>
  <c r="Z294" i="1"/>
  <c r="L298" i="1" a="1"/>
  <c r="L298" i="1" s="1"/>
  <c r="T297" i="1"/>
  <c r="W378" i="1"/>
  <c r="AD292" i="1"/>
  <c r="AG313" i="1" s="1"/>
  <c r="AB292" i="1"/>
  <c r="AA293" i="1"/>
  <c r="AC292" i="1"/>
  <c r="V379" i="1"/>
  <c r="H296" i="1"/>
  <c r="S295" i="1"/>
  <c r="AF339" i="1"/>
  <c r="AE341" i="1"/>
  <c r="R296" i="1"/>
  <c r="U295" i="1"/>
  <c r="X295" i="1" s="1"/>
  <c r="Y295" i="1" s="1"/>
  <c r="AF340" i="1"/>
  <c r="AE342" i="1"/>
  <c r="AE377" i="11" l="1"/>
  <c r="AF375" i="11"/>
  <c r="AE378" i="11"/>
  <c r="AF376" i="11"/>
  <c r="Z295" i="11"/>
  <c r="R297" i="11"/>
  <c r="U296" i="11"/>
  <c r="X296" i="11" s="1"/>
  <c r="Y296" i="11" s="1"/>
  <c r="L299" i="11" a="1"/>
  <c r="L299" i="11" s="1"/>
  <c r="T298" i="11"/>
  <c r="AD293" i="11"/>
  <c r="AG314" i="11" s="1"/>
  <c r="AB293" i="11"/>
  <c r="V380" i="11"/>
  <c r="H297" i="11"/>
  <c r="S296" i="11"/>
  <c r="AA294" i="11"/>
  <c r="AC293" i="11"/>
  <c r="W379" i="11"/>
  <c r="AF374" i="10"/>
  <c r="AE376" i="10"/>
  <c r="AE375" i="10"/>
  <c r="AF373" i="10"/>
  <c r="Z295" i="10"/>
  <c r="AB293" i="10"/>
  <c r="AD293" i="10"/>
  <c r="AG314" i="10" s="1"/>
  <c r="V380" i="10"/>
  <c r="H297" i="10"/>
  <c r="S296" i="10"/>
  <c r="R297" i="10"/>
  <c r="U296" i="10"/>
  <c r="X296" i="10" s="1"/>
  <c r="Y296" i="10" s="1"/>
  <c r="W379" i="10"/>
  <c r="AA294" i="10"/>
  <c r="AC293" i="10"/>
  <c r="T297" i="10"/>
  <c r="L298" i="10" a="1"/>
  <c r="L298" i="10" s="1"/>
  <c r="AF373" i="9"/>
  <c r="AE375" i="9"/>
  <c r="AF372" i="9"/>
  <c r="AE374" i="9"/>
  <c r="Z295" i="9"/>
  <c r="AB293" i="9"/>
  <c r="AD293" i="9"/>
  <c r="AG314" i="9" s="1"/>
  <c r="V380" i="9"/>
  <c r="H297" i="9"/>
  <c r="S296" i="9"/>
  <c r="W379" i="9"/>
  <c r="T297" i="9"/>
  <c r="L298" i="9" a="1"/>
  <c r="L298" i="9" s="1"/>
  <c r="U296" i="9"/>
  <c r="X296" i="9" s="1"/>
  <c r="Y296" i="9" s="1"/>
  <c r="R297" i="9"/>
  <c r="AC293" i="9"/>
  <c r="AA294" i="9"/>
  <c r="AF352" i="8"/>
  <c r="AE354" i="8"/>
  <c r="AE353" i="8"/>
  <c r="AF351" i="8"/>
  <c r="Z295" i="8"/>
  <c r="V380" i="8"/>
  <c r="H297" i="8"/>
  <c r="S296" i="8"/>
  <c r="L299" i="8" a="1"/>
  <c r="L299" i="8" s="1"/>
  <c r="T298" i="8"/>
  <c r="W379" i="8"/>
  <c r="AD293" i="8"/>
  <c r="AG314" i="8" s="1"/>
  <c r="AB293" i="8"/>
  <c r="R297" i="8"/>
  <c r="U296" i="8"/>
  <c r="X296" i="8" s="1"/>
  <c r="Y296" i="8" s="1"/>
  <c r="AC293" i="8"/>
  <c r="AA294" i="8"/>
  <c r="AF352" i="7"/>
  <c r="AE354" i="7"/>
  <c r="AF351" i="7"/>
  <c r="AE353" i="7"/>
  <c r="Z295" i="7"/>
  <c r="T297" i="7"/>
  <c r="L298" i="7" a="1"/>
  <c r="L298" i="7" s="1"/>
  <c r="V380" i="7"/>
  <c r="S296" i="7"/>
  <c r="H297" i="7"/>
  <c r="R297" i="7"/>
  <c r="U296" i="7"/>
  <c r="X296" i="7" s="1"/>
  <c r="Y296" i="7" s="1"/>
  <c r="AC293" i="7"/>
  <c r="AA294" i="7"/>
  <c r="AD293" i="7"/>
  <c r="AG314" i="7" s="1"/>
  <c r="AB293" i="7"/>
  <c r="W379" i="7"/>
  <c r="AE353" i="6"/>
  <c r="AF351" i="6"/>
  <c r="AE352" i="6"/>
  <c r="AF350" i="6"/>
  <c r="Z295" i="6"/>
  <c r="AB293" i="6"/>
  <c r="AD293" i="6"/>
  <c r="AG314" i="6" s="1"/>
  <c r="V380" i="6"/>
  <c r="H297" i="6"/>
  <c r="S296" i="6"/>
  <c r="W379" i="6"/>
  <c r="U296" i="6"/>
  <c r="X296" i="6" s="1"/>
  <c r="Y296" i="6" s="1"/>
  <c r="R297" i="6"/>
  <c r="AC293" i="6"/>
  <c r="AA294" i="6"/>
  <c r="L299" i="6" a="1"/>
  <c r="L299" i="6" s="1"/>
  <c r="T298" i="6"/>
  <c r="AE344" i="5"/>
  <c r="AF342" i="5"/>
  <c r="AF341" i="5"/>
  <c r="AE343" i="5"/>
  <c r="Z295" i="5"/>
  <c r="W379" i="5"/>
  <c r="AD293" i="5"/>
  <c r="AG314" i="5" s="1"/>
  <c r="AB293" i="5"/>
  <c r="V380" i="5"/>
  <c r="S296" i="5"/>
  <c r="H297" i="5"/>
  <c r="U296" i="5"/>
  <c r="X296" i="5" s="1"/>
  <c r="Y296" i="5" s="1"/>
  <c r="R297" i="5"/>
  <c r="AA294" i="5"/>
  <c r="AC293" i="5"/>
  <c r="L299" i="5" a="1"/>
  <c r="L299" i="5" s="1"/>
  <c r="T298" i="5"/>
  <c r="AF351" i="4"/>
  <c r="AE353" i="4"/>
  <c r="AE354" i="4"/>
  <c r="AF352" i="4"/>
  <c r="Z295" i="4"/>
  <c r="AD293" i="4"/>
  <c r="AG314" i="4" s="1"/>
  <c r="AB293" i="4"/>
  <c r="R297" i="4"/>
  <c r="U296" i="4"/>
  <c r="X296" i="4" s="1"/>
  <c r="Y296" i="4" s="1"/>
  <c r="T298" i="4"/>
  <c r="L299" i="4" a="1"/>
  <c r="L299" i="4" s="1"/>
  <c r="W379" i="4"/>
  <c r="V380" i="4"/>
  <c r="S296" i="4"/>
  <c r="H297" i="4"/>
  <c r="AA294" i="4"/>
  <c r="AC293" i="4"/>
  <c r="Z295" i="1"/>
  <c r="R297" i="1"/>
  <c r="U296" i="1"/>
  <c r="X296" i="1" s="1"/>
  <c r="Y296" i="1" s="1"/>
  <c r="AB293" i="1"/>
  <c r="AD293" i="1"/>
  <c r="AG314" i="1" s="1"/>
  <c r="AE343" i="1"/>
  <c r="AF341" i="1"/>
  <c r="V380" i="1"/>
  <c r="H297" i="1"/>
  <c r="S296" i="1"/>
  <c r="AE344" i="1"/>
  <c r="AF342" i="1"/>
  <c r="W379" i="1"/>
  <c r="AC293" i="1"/>
  <c r="AA294" i="1"/>
  <c r="L299" i="1" a="1"/>
  <c r="L299" i="1" s="1"/>
  <c r="T298" i="1"/>
  <c r="AF378" i="11" l="1"/>
  <c r="AE380" i="11"/>
  <c r="AF377" i="11"/>
  <c r="AE379" i="11"/>
  <c r="Z296" i="11"/>
  <c r="AD294" i="11"/>
  <c r="AG315" i="11" s="1"/>
  <c r="AB294" i="11"/>
  <c r="L300" i="11" a="1"/>
  <c r="L300" i="11" s="1"/>
  <c r="T299" i="11"/>
  <c r="W380" i="11"/>
  <c r="R298" i="11"/>
  <c r="U297" i="11"/>
  <c r="X297" i="11" s="1"/>
  <c r="Y297" i="11" s="1"/>
  <c r="AA295" i="11"/>
  <c r="AC294" i="11"/>
  <c r="V381" i="11"/>
  <c r="S297" i="11"/>
  <c r="H298" i="11"/>
  <c r="AF375" i="10"/>
  <c r="AE377" i="10"/>
  <c r="AF376" i="10"/>
  <c r="AE378" i="10"/>
  <c r="Z296" i="10"/>
  <c r="L299" i="10" a="1"/>
  <c r="L299" i="10" s="1"/>
  <c r="T298" i="10"/>
  <c r="V381" i="10"/>
  <c r="H298" i="10"/>
  <c r="S297" i="10"/>
  <c r="W380" i="10"/>
  <c r="AD294" i="10"/>
  <c r="AG315" i="10" s="1"/>
  <c r="AB294" i="10"/>
  <c r="R298" i="10"/>
  <c r="U297" i="10"/>
  <c r="X297" i="10" s="1"/>
  <c r="Y297" i="10" s="1"/>
  <c r="AC294" i="10"/>
  <c r="AA295" i="10"/>
  <c r="AE376" i="9"/>
  <c r="AF374" i="9"/>
  <c r="AE377" i="9"/>
  <c r="AF375" i="9"/>
  <c r="Z296" i="9"/>
  <c r="AD294" i="9"/>
  <c r="AG315" i="9" s="1"/>
  <c r="AB294" i="9"/>
  <c r="U297" i="9"/>
  <c r="X297" i="9" s="1"/>
  <c r="Y297" i="9" s="1"/>
  <c r="R298" i="9"/>
  <c r="W380" i="9"/>
  <c r="V381" i="9"/>
  <c r="H298" i="9"/>
  <c r="S297" i="9"/>
  <c r="AC294" i="9"/>
  <c r="AA295" i="9"/>
  <c r="L299" i="9" a="1"/>
  <c r="L299" i="9" s="1"/>
  <c r="T298" i="9"/>
  <c r="AF353" i="8"/>
  <c r="AE355" i="8"/>
  <c r="AF354" i="8"/>
  <c r="AE356" i="8"/>
  <c r="Z296" i="8"/>
  <c r="AD294" i="8"/>
  <c r="AG315" i="8" s="1"/>
  <c r="AB294" i="8"/>
  <c r="V381" i="8"/>
  <c r="H298" i="8"/>
  <c r="S297" i="8"/>
  <c r="R298" i="8"/>
  <c r="U297" i="8"/>
  <c r="X297" i="8" s="1"/>
  <c r="Y297" i="8" s="1"/>
  <c r="W380" i="8"/>
  <c r="AA295" i="8"/>
  <c r="AC294" i="8"/>
  <c r="L300" i="8" a="1"/>
  <c r="L300" i="8" s="1"/>
  <c r="T299" i="8"/>
  <c r="AF353" i="7"/>
  <c r="AE355" i="7"/>
  <c r="AE356" i="7"/>
  <c r="AF354" i="7"/>
  <c r="Z296" i="7"/>
  <c r="L299" i="7" a="1"/>
  <c r="L299" i="7" s="1"/>
  <c r="T298" i="7"/>
  <c r="AD294" i="7"/>
  <c r="AG315" i="7" s="1"/>
  <c r="AB294" i="7"/>
  <c r="V381" i="7"/>
  <c r="S297" i="7"/>
  <c r="H298" i="7"/>
  <c r="W380" i="7"/>
  <c r="AC294" i="7"/>
  <c r="AA295" i="7"/>
  <c r="U297" i="7"/>
  <c r="X297" i="7" s="1"/>
  <c r="Y297" i="7" s="1"/>
  <c r="R298" i="7"/>
  <c r="AF352" i="6"/>
  <c r="AE354" i="6"/>
  <c r="AF353" i="6"/>
  <c r="AE355" i="6"/>
  <c r="Z296" i="6"/>
  <c r="L300" i="6" a="1"/>
  <c r="L300" i="6" s="1"/>
  <c r="T299" i="6"/>
  <c r="AD294" i="6"/>
  <c r="AG315" i="6" s="1"/>
  <c r="AB294" i="6"/>
  <c r="U297" i="6"/>
  <c r="X297" i="6" s="1"/>
  <c r="Y297" i="6" s="1"/>
  <c r="R298" i="6"/>
  <c r="V381" i="6"/>
  <c r="H298" i="6"/>
  <c r="S297" i="6"/>
  <c r="W380" i="6"/>
  <c r="AC294" i="6"/>
  <c r="AA295" i="6"/>
  <c r="AE345" i="5"/>
  <c r="AF343" i="5"/>
  <c r="AF344" i="5"/>
  <c r="AE346" i="5"/>
  <c r="Z296" i="5"/>
  <c r="AB294" i="5"/>
  <c r="AD294" i="5"/>
  <c r="AG315" i="5" s="1"/>
  <c r="V381" i="5"/>
  <c r="S297" i="5"/>
  <c r="H298" i="5"/>
  <c r="T299" i="5"/>
  <c r="L300" i="5" a="1"/>
  <c r="L300" i="5" s="1"/>
  <c r="R298" i="5"/>
  <c r="U297" i="5"/>
  <c r="X297" i="5" s="1"/>
  <c r="Y297" i="5" s="1"/>
  <c r="AA295" i="5"/>
  <c r="AC294" i="5"/>
  <c r="W380" i="5"/>
  <c r="AF354" i="4"/>
  <c r="AE356" i="4"/>
  <c r="AE355" i="4"/>
  <c r="AF353" i="4"/>
  <c r="Z296" i="4"/>
  <c r="V381" i="4"/>
  <c r="H298" i="4"/>
  <c r="S297" i="4"/>
  <c r="W380" i="4"/>
  <c r="U297" i="4"/>
  <c r="X297" i="4" s="1"/>
  <c r="Y297" i="4" s="1"/>
  <c r="R298" i="4"/>
  <c r="L300" i="4" a="1"/>
  <c r="L300" i="4" s="1"/>
  <c r="T299" i="4"/>
  <c r="AB294" i="4"/>
  <c r="AD294" i="4"/>
  <c r="AG315" i="4" s="1"/>
  <c r="AC294" i="4"/>
  <c r="AA295" i="4"/>
  <c r="Z296" i="1"/>
  <c r="V381" i="1"/>
  <c r="H298" i="1"/>
  <c r="S297" i="1"/>
  <c r="AE346" i="1"/>
  <c r="AF344" i="1"/>
  <c r="U297" i="1"/>
  <c r="X297" i="1" s="1"/>
  <c r="Y297" i="1" s="1"/>
  <c r="R298" i="1"/>
  <c r="W380" i="1"/>
  <c r="AE345" i="1"/>
  <c r="AF343" i="1"/>
  <c r="AA295" i="1"/>
  <c r="AC294" i="1"/>
  <c r="L300" i="1" a="1"/>
  <c r="L300" i="1" s="1"/>
  <c r="T299" i="1"/>
  <c r="AD294" i="1"/>
  <c r="AG315" i="1" s="1"/>
  <c r="AB294" i="1"/>
  <c r="AF379" i="11" l="1"/>
  <c r="AE381" i="11"/>
  <c r="AE382" i="11"/>
  <c r="AF380" i="11"/>
  <c r="Z297" i="11"/>
  <c r="V382" i="11"/>
  <c r="S298" i="11"/>
  <c r="H299" i="11"/>
  <c r="T300" i="11"/>
  <c r="L301" i="11" a="1"/>
  <c r="L301" i="11" s="1"/>
  <c r="AD295" i="11"/>
  <c r="AG316" i="11" s="1"/>
  <c r="AB295" i="11"/>
  <c r="R299" i="11"/>
  <c r="U298" i="11"/>
  <c r="X298" i="11" s="1"/>
  <c r="Y298" i="11" s="1"/>
  <c r="AA296" i="11"/>
  <c r="AC295" i="11"/>
  <c r="W381" i="11"/>
  <c r="AE380" i="10"/>
  <c r="AF378" i="10"/>
  <c r="AE379" i="10"/>
  <c r="AF377" i="10"/>
  <c r="Z297" i="10"/>
  <c r="AD295" i="10"/>
  <c r="AG316" i="10" s="1"/>
  <c r="AB295" i="10"/>
  <c r="V382" i="10"/>
  <c r="S298" i="10"/>
  <c r="H299" i="10"/>
  <c r="U298" i="10"/>
  <c r="X298" i="10" s="1"/>
  <c r="Y298" i="10" s="1"/>
  <c r="R299" i="10"/>
  <c r="W381" i="10"/>
  <c r="L300" i="10" a="1"/>
  <c r="L300" i="10" s="1"/>
  <c r="T299" i="10"/>
  <c r="AA296" i="10"/>
  <c r="AC295" i="10"/>
  <c r="AF377" i="9"/>
  <c r="AE379" i="9"/>
  <c r="AF376" i="9"/>
  <c r="AE378" i="9"/>
  <c r="Z297" i="9"/>
  <c r="L300" i="9" a="1"/>
  <c r="L300" i="9" s="1"/>
  <c r="T299" i="9"/>
  <c r="U298" i="9"/>
  <c r="X298" i="9" s="1"/>
  <c r="Y298" i="9" s="1"/>
  <c r="R299" i="9"/>
  <c r="V382" i="9"/>
  <c r="H299" i="9"/>
  <c r="S298" i="9"/>
  <c r="AB295" i="9"/>
  <c r="AD295" i="9"/>
  <c r="AG316" i="9" s="1"/>
  <c r="AA296" i="9"/>
  <c r="AC295" i="9"/>
  <c r="W381" i="9"/>
  <c r="AF356" i="8"/>
  <c r="AE358" i="8"/>
  <c r="AF355" i="8"/>
  <c r="AE357" i="8"/>
  <c r="Z297" i="8"/>
  <c r="W381" i="8"/>
  <c r="AD295" i="8"/>
  <c r="AG316" i="8" s="1"/>
  <c r="AB295" i="8"/>
  <c r="L301" i="8" a="1"/>
  <c r="L301" i="8" s="1"/>
  <c r="T300" i="8"/>
  <c r="V382" i="8"/>
  <c r="H299" i="8"/>
  <c r="S298" i="8"/>
  <c r="AA296" i="8"/>
  <c r="AC295" i="8"/>
  <c r="U298" i="8"/>
  <c r="X298" i="8" s="1"/>
  <c r="Y298" i="8" s="1"/>
  <c r="R299" i="8"/>
  <c r="AF356" i="7"/>
  <c r="AE358" i="7"/>
  <c r="AF355" i="7"/>
  <c r="AE357" i="7"/>
  <c r="Z297" i="7"/>
  <c r="AD295" i="7"/>
  <c r="AG316" i="7" s="1"/>
  <c r="AB295" i="7"/>
  <c r="U298" i="7"/>
  <c r="X298" i="7" s="1"/>
  <c r="Y298" i="7" s="1"/>
  <c r="R299" i="7"/>
  <c r="L300" i="7" a="1"/>
  <c r="L300" i="7" s="1"/>
  <c r="T299" i="7"/>
  <c r="AC295" i="7"/>
  <c r="AA296" i="7"/>
  <c r="V382" i="7"/>
  <c r="H299" i="7"/>
  <c r="S298" i="7"/>
  <c r="W381" i="7"/>
  <c r="AF354" i="6"/>
  <c r="AE356" i="6"/>
  <c r="AF355" i="6"/>
  <c r="AE357" i="6"/>
  <c r="Z297" i="6"/>
  <c r="L301" i="6" a="1"/>
  <c r="L301" i="6" s="1"/>
  <c r="T300" i="6"/>
  <c r="U298" i="6"/>
  <c r="X298" i="6" s="1"/>
  <c r="Y298" i="6" s="1"/>
  <c r="R299" i="6"/>
  <c r="AA296" i="6"/>
  <c r="AC295" i="6"/>
  <c r="AD295" i="6"/>
  <c r="AG316" i="6" s="1"/>
  <c r="AB295" i="6"/>
  <c r="V382" i="6"/>
  <c r="H299" i="6"/>
  <c r="S298" i="6"/>
  <c r="W381" i="6"/>
  <c r="AF346" i="5"/>
  <c r="AE348" i="5"/>
  <c r="AE347" i="5"/>
  <c r="AF345" i="5"/>
  <c r="Z297" i="5"/>
  <c r="AD295" i="5"/>
  <c r="AG316" i="5" s="1"/>
  <c r="AB295" i="5"/>
  <c r="L301" i="5" a="1"/>
  <c r="L301" i="5" s="1"/>
  <c r="T300" i="5"/>
  <c r="W381" i="5"/>
  <c r="AC295" i="5"/>
  <c r="AA296" i="5"/>
  <c r="U298" i="5"/>
  <c r="X298" i="5" s="1"/>
  <c r="Y298" i="5" s="1"/>
  <c r="R299" i="5"/>
  <c r="V382" i="5"/>
  <c r="S298" i="5"/>
  <c r="H299" i="5"/>
  <c r="AE357" i="4"/>
  <c r="AF355" i="4"/>
  <c r="AE358" i="4"/>
  <c r="AF356" i="4"/>
  <c r="Z297" i="4"/>
  <c r="T300" i="4"/>
  <c r="L301" i="4" a="1"/>
  <c r="L301" i="4" s="1"/>
  <c r="V382" i="4"/>
  <c r="S298" i="4"/>
  <c r="H299" i="4"/>
  <c r="AD295" i="4"/>
  <c r="AG316" i="4" s="1"/>
  <c r="AB295" i="4"/>
  <c r="W381" i="4"/>
  <c r="R299" i="4"/>
  <c r="U298" i="4"/>
  <c r="X298" i="4" s="1"/>
  <c r="Y298" i="4" s="1"/>
  <c r="AC295" i="4"/>
  <c r="AA296" i="4"/>
  <c r="Z297" i="1"/>
  <c r="T300" i="1"/>
  <c r="L301" i="1" a="1"/>
  <c r="L301" i="1" s="1"/>
  <c r="AD295" i="1"/>
  <c r="AG316" i="1" s="1"/>
  <c r="AB295" i="1"/>
  <c r="V382" i="1"/>
  <c r="H299" i="1"/>
  <c r="S298" i="1"/>
  <c r="W381" i="1"/>
  <c r="AF346" i="1"/>
  <c r="AE348" i="1"/>
  <c r="AA296" i="1"/>
  <c r="AC295" i="1"/>
  <c r="AF345" i="1"/>
  <c r="AE347" i="1"/>
  <c r="R299" i="1"/>
  <c r="U298" i="1"/>
  <c r="X298" i="1" s="1"/>
  <c r="Y298" i="1" s="1"/>
  <c r="AE384" i="11" l="1"/>
  <c r="AF384" i="11" s="1"/>
  <c r="AF382" i="11"/>
  <c r="AE383" i="11"/>
  <c r="AF381" i="11"/>
  <c r="Z298" i="11"/>
  <c r="T301" i="11"/>
  <c r="L302" i="11" a="1"/>
  <c r="L302" i="11" s="1"/>
  <c r="V383" i="11"/>
  <c r="S299" i="11"/>
  <c r="H300" i="11"/>
  <c r="AB296" i="11"/>
  <c r="AD296" i="11"/>
  <c r="AG317" i="11" s="1"/>
  <c r="R300" i="11"/>
  <c r="U299" i="11"/>
  <c r="X299" i="11" s="1"/>
  <c r="Y299" i="11" s="1"/>
  <c r="W382" i="11"/>
  <c r="AC296" i="11"/>
  <c r="AA297" i="11"/>
  <c r="AF379" i="10"/>
  <c r="AE381" i="10"/>
  <c r="AF380" i="10"/>
  <c r="AE382" i="10"/>
  <c r="Z298" i="10"/>
  <c r="L301" i="10" a="1"/>
  <c r="L301" i="10" s="1"/>
  <c r="T300" i="10"/>
  <c r="W382" i="10"/>
  <c r="AD296" i="10"/>
  <c r="AG317" i="10" s="1"/>
  <c r="AB296" i="10"/>
  <c r="AC296" i="10"/>
  <c r="AA297" i="10"/>
  <c r="R300" i="10"/>
  <c r="U299" i="10"/>
  <c r="X299" i="10" s="1"/>
  <c r="Y299" i="10" s="1"/>
  <c r="V383" i="10"/>
  <c r="H300" i="10"/>
  <c r="S299" i="10"/>
  <c r="AF378" i="9"/>
  <c r="AE380" i="9"/>
  <c r="AE381" i="9"/>
  <c r="AF379" i="9"/>
  <c r="Z298" i="9"/>
  <c r="R300" i="9"/>
  <c r="U299" i="9"/>
  <c r="X299" i="9" s="1"/>
  <c r="Y299" i="9" s="1"/>
  <c r="V383" i="9"/>
  <c r="H300" i="9"/>
  <c r="S299" i="9"/>
  <c r="L301" i="9" a="1"/>
  <c r="L301" i="9" s="1"/>
  <c r="T300" i="9"/>
  <c r="AD296" i="9"/>
  <c r="AG317" i="9" s="1"/>
  <c r="AB296" i="9"/>
  <c r="W382" i="9"/>
  <c r="AA297" i="9"/>
  <c r="AC296" i="9"/>
  <c r="AE359" i="8"/>
  <c r="AF357" i="8"/>
  <c r="AF358" i="8"/>
  <c r="AE360" i="8"/>
  <c r="Z298" i="8"/>
  <c r="R300" i="8"/>
  <c r="U299" i="8"/>
  <c r="X299" i="8" s="1"/>
  <c r="Y299" i="8" s="1"/>
  <c r="T301" i="8"/>
  <c r="L302" i="8" a="1"/>
  <c r="L302" i="8" s="1"/>
  <c r="AD296" i="8"/>
  <c r="AG317" i="8" s="1"/>
  <c r="AB296" i="8"/>
  <c r="V383" i="8"/>
  <c r="S299" i="8"/>
  <c r="H300" i="8"/>
  <c r="W382" i="8"/>
  <c r="AC296" i="8"/>
  <c r="AA297" i="8"/>
  <c r="AF357" i="7"/>
  <c r="AE359" i="7"/>
  <c r="AE360" i="7"/>
  <c r="AF358" i="7"/>
  <c r="Z298" i="7"/>
  <c r="V383" i="7"/>
  <c r="H300" i="7"/>
  <c r="S299" i="7"/>
  <c r="W382" i="7"/>
  <c r="L301" i="7" a="1"/>
  <c r="L301" i="7" s="1"/>
  <c r="T300" i="7"/>
  <c r="AB296" i="7"/>
  <c r="AD296" i="7"/>
  <c r="AG317" i="7" s="1"/>
  <c r="AC296" i="7"/>
  <c r="AA297" i="7"/>
  <c r="U299" i="7"/>
  <c r="X299" i="7" s="1"/>
  <c r="Y299" i="7" s="1"/>
  <c r="R300" i="7"/>
  <c r="AF357" i="6"/>
  <c r="AE359" i="6"/>
  <c r="AF356" i="6"/>
  <c r="AE358" i="6"/>
  <c r="Z298" i="6"/>
  <c r="T301" i="6"/>
  <c r="L302" i="6" a="1"/>
  <c r="L302" i="6" s="1"/>
  <c r="V383" i="6"/>
  <c r="H300" i="6"/>
  <c r="S299" i="6"/>
  <c r="AD296" i="6"/>
  <c r="AG317" i="6" s="1"/>
  <c r="AB296" i="6"/>
  <c r="AA297" i="6"/>
  <c r="AC296" i="6"/>
  <c r="W382" i="6"/>
  <c r="R300" i="6"/>
  <c r="U299" i="6"/>
  <c r="X299" i="6" s="1"/>
  <c r="Y299" i="6" s="1"/>
  <c r="AE350" i="5"/>
  <c r="AF348" i="5"/>
  <c r="AF347" i="5"/>
  <c r="AE349" i="5"/>
  <c r="Z298" i="5"/>
  <c r="W382" i="5"/>
  <c r="V383" i="5"/>
  <c r="S299" i="5"/>
  <c r="H300" i="5"/>
  <c r="R300" i="5"/>
  <c r="U299" i="5"/>
  <c r="X299" i="5" s="1"/>
  <c r="Y299" i="5" s="1"/>
  <c r="AD296" i="5"/>
  <c r="AG317" i="5" s="1"/>
  <c r="AB296" i="5"/>
  <c r="AC296" i="5"/>
  <c r="AA297" i="5"/>
  <c r="T301" i="5"/>
  <c r="L302" i="5" a="1"/>
  <c r="L302" i="5" s="1"/>
  <c r="AE360" i="4"/>
  <c r="AF358" i="4"/>
  <c r="AE359" i="4"/>
  <c r="AF357" i="4"/>
  <c r="Z298" i="4"/>
  <c r="AB296" i="4"/>
  <c r="AD296" i="4"/>
  <c r="AG317" i="4" s="1"/>
  <c r="U299" i="4"/>
  <c r="X299" i="4" s="1"/>
  <c r="Y299" i="4" s="1"/>
  <c r="R300" i="4"/>
  <c r="V383" i="4"/>
  <c r="S299" i="4"/>
  <c r="H300" i="4"/>
  <c r="W382" i="4"/>
  <c r="AC296" i="4"/>
  <c r="AA297" i="4"/>
  <c r="L302" i="4" a="1"/>
  <c r="L302" i="4" s="1"/>
  <c r="T301" i="4"/>
  <c r="Z298" i="1"/>
  <c r="AB296" i="1"/>
  <c r="AD296" i="1"/>
  <c r="AG317" i="1" s="1"/>
  <c r="AF348" i="1"/>
  <c r="AE350" i="1"/>
  <c r="W382" i="1"/>
  <c r="T301" i="1"/>
  <c r="L302" i="1" a="1"/>
  <c r="L302" i="1" s="1"/>
  <c r="AC296" i="1"/>
  <c r="AA297" i="1"/>
  <c r="V383" i="1"/>
  <c r="S299" i="1"/>
  <c r="H300" i="1"/>
  <c r="R300" i="1"/>
  <c r="U299" i="1"/>
  <c r="X299" i="1" s="1"/>
  <c r="Y299" i="1" s="1"/>
  <c r="AF347" i="1"/>
  <c r="AE349" i="1"/>
  <c r="AE385" i="11" l="1"/>
  <c r="AF385" i="11" s="1"/>
  <c r="AA1" i="3" s="1" a="1"/>
  <c r="AA1" i="3" s="1"/>
  <c r="AF383" i="11"/>
  <c r="Z299" i="11"/>
  <c r="V384" i="11"/>
  <c r="S300" i="11"/>
  <c r="H301" i="11"/>
  <c r="AD297" i="11"/>
  <c r="AG318" i="11" s="1"/>
  <c r="AB297" i="11"/>
  <c r="W383" i="11"/>
  <c r="T302" i="11"/>
  <c r="L303" i="11" a="1"/>
  <c r="L303" i="11" s="1"/>
  <c r="AC297" i="11"/>
  <c r="AA298" i="11"/>
  <c r="U300" i="11"/>
  <c r="X300" i="11" s="1"/>
  <c r="Y300" i="11" s="1"/>
  <c r="R301" i="11"/>
  <c r="AE384" i="10"/>
  <c r="AF384" i="10" s="1"/>
  <c r="AF382" i="10"/>
  <c r="AF381" i="10"/>
  <c r="AE383" i="10"/>
  <c r="Z299" i="10"/>
  <c r="V384" i="10"/>
  <c r="S300" i="10"/>
  <c r="H301" i="10"/>
  <c r="W383" i="10"/>
  <c r="R301" i="10"/>
  <c r="U300" i="10"/>
  <c r="X300" i="10" s="1"/>
  <c r="Y300" i="10" s="1"/>
  <c r="L302" i="10" a="1"/>
  <c r="L302" i="10" s="1"/>
  <c r="T301" i="10"/>
  <c r="AA298" i="10"/>
  <c r="AC297" i="10"/>
  <c r="AD297" i="10"/>
  <c r="AG318" i="10" s="1"/>
  <c r="AB297" i="10"/>
  <c r="AE383" i="9"/>
  <c r="AF381" i="9"/>
  <c r="AF380" i="9"/>
  <c r="AE382" i="9"/>
  <c r="Z299" i="9"/>
  <c r="AD297" i="9"/>
  <c r="AG318" i="9" s="1"/>
  <c r="AB297" i="9"/>
  <c r="W383" i="9"/>
  <c r="R301" i="9"/>
  <c r="U300" i="9"/>
  <c r="X300" i="9" s="1"/>
  <c r="Y300" i="9" s="1"/>
  <c r="V384" i="9"/>
  <c r="S300" i="9"/>
  <c r="H301" i="9"/>
  <c r="AA298" i="9"/>
  <c r="AC297" i="9"/>
  <c r="L302" i="9" a="1"/>
  <c r="L302" i="9" s="1"/>
  <c r="T301" i="9"/>
  <c r="AE362" i="8"/>
  <c r="AF360" i="8"/>
  <c r="AF359" i="8"/>
  <c r="AE361" i="8"/>
  <c r="Z299" i="8"/>
  <c r="AD297" i="8"/>
  <c r="AG318" i="8" s="1"/>
  <c r="AB297" i="8"/>
  <c r="W383" i="8"/>
  <c r="U300" i="8"/>
  <c r="X300" i="8" s="1"/>
  <c r="Y300" i="8" s="1"/>
  <c r="R301" i="8"/>
  <c r="L303" i="8" a="1"/>
  <c r="L303" i="8" s="1"/>
  <c r="T302" i="8"/>
  <c r="AA298" i="8"/>
  <c r="AC297" i="8"/>
  <c r="V384" i="8"/>
  <c r="S300" i="8"/>
  <c r="H301" i="8"/>
  <c r="AE362" i="7"/>
  <c r="AF360" i="7"/>
  <c r="AF359" i="7"/>
  <c r="AE361" i="7"/>
  <c r="Z299" i="7"/>
  <c r="U300" i="7"/>
  <c r="X300" i="7" s="1"/>
  <c r="Y300" i="7" s="1"/>
  <c r="R301" i="7"/>
  <c r="V384" i="7"/>
  <c r="H301" i="7"/>
  <c r="S300" i="7"/>
  <c r="AD297" i="7"/>
  <c r="AG318" i="7" s="1"/>
  <c r="AB297" i="7"/>
  <c r="W383" i="7"/>
  <c r="L302" i="7" a="1"/>
  <c r="L302" i="7" s="1"/>
  <c r="T301" i="7"/>
  <c r="AC297" i="7"/>
  <c r="AA298" i="7"/>
  <c r="AF358" i="6"/>
  <c r="AE360" i="6"/>
  <c r="AE361" i="6"/>
  <c r="AF359" i="6"/>
  <c r="Z299" i="6"/>
  <c r="AB297" i="6"/>
  <c r="AD297" i="6"/>
  <c r="AG318" i="6" s="1"/>
  <c r="R301" i="6"/>
  <c r="U300" i="6"/>
  <c r="X300" i="6" s="1"/>
  <c r="Y300" i="6" s="1"/>
  <c r="V384" i="6"/>
  <c r="S300" i="6"/>
  <c r="H301" i="6"/>
  <c r="W383" i="6"/>
  <c r="AC297" i="6"/>
  <c r="AA298" i="6"/>
  <c r="T302" i="6"/>
  <c r="L303" i="6" a="1"/>
  <c r="L303" i="6" s="1"/>
  <c r="AF349" i="5"/>
  <c r="AE351" i="5"/>
  <c r="AE352" i="5"/>
  <c r="AF350" i="5"/>
  <c r="Z299" i="5"/>
  <c r="AB297" i="5"/>
  <c r="AD297" i="5"/>
  <c r="AG318" i="5" s="1"/>
  <c r="V384" i="5"/>
  <c r="S300" i="5"/>
  <c r="H301" i="5"/>
  <c r="AA298" i="5"/>
  <c r="AC297" i="5"/>
  <c r="T302" i="5"/>
  <c r="L303" i="5" a="1"/>
  <c r="L303" i="5" s="1"/>
  <c r="U300" i="5"/>
  <c r="X300" i="5" s="1"/>
  <c r="Y300" i="5" s="1"/>
  <c r="R301" i="5"/>
  <c r="W383" i="5"/>
  <c r="AE361" i="4"/>
  <c r="AF359" i="4"/>
  <c r="AF360" i="4"/>
  <c r="AE362" i="4"/>
  <c r="Z299" i="4"/>
  <c r="L303" i="4" a="1"/>
  <c r="L303" i="4" s="1"/>
  <c r="T302" i="4"/>
  <c r="AD297" i="4"/>
  <c r="AG318" i="4" s="1"/>
  <c r="AB297" i="4"/>
  <c r="W383" i="4"/>
  <c r="V384" i="4"/>
  <c r="H301" i="4"/>
  <c r="S300" i="4"/>
  <c r="U300" i="4"/>
  <c r="X300" i="4" s="1"/>
  <c r="Y300" i="4" s="1"/>
  <c r="R301" i="4"/>
  <c r="AC297" i="4"/>
  <c r="AA298" i="4"/>
  <c r="Z299" i="1"/>
  <c r="U300" i="1"/>
  <c r="X300" i="1" s="1"/>
  <c r="Y300" i="1" s="1"/>
  <c r="R301" i="1"/>
  <c r="V384" i="1"/>
  <c r="S300" i="1"/>
  <c r="H301" i="1"/>
  <c r="W383" i="1"/>
  <c r="AE352" i="1"/>
  <c r="AF350" i="1"/>
  <c r="AD297" i="1"/>
  <c r="AG318" i="1" s="1"/>
  <c r="AB297" i="1"/>
  <c r="AC297" i="1"/>
  <c r="AA298" i="1"/>
  <c r="T302" i="1"/>
  <c r="L303" i="1" a="1"/>
  <c r="L303" i="1" s="1"/>
  <c r="AE351" i="1"/>
  <c r="AF349" i="1"/>
  <c r="Z300" i="11" l="1"/>
  <c r="U301" i="11"/>
  <c r="X301" i="11" s="1"/>
  <c r="Y301" i="11" s="1"/>
  <c r="R302" i="11"/>
  <c r="H302" i="11"/>
  <c r="V385" i="11"/>
  <c r="S301" i="11"/>
  <c r="L304" i="11" a="1"/>
  <c r="L304" i="11" s="1"/>
  <c r="T303" i="11"/>
  <c r="W384" i="11"/>
  <c r="AC298" i="11"/>
  <c r="AA299" i="11"/>
  <c r="AD298" i="11"/>
  <c r="AG319" i="11" s="1"/>
  <c r="AB298" i="11"/>
  <c r="AE385" i="10"/>
  <c r="AF385" i="10" s="1"/>
  <c r="X1" i="3" s="1" a="1"/>
  <c r="X1" i="3" s="1"/>
  <c r="AF383" i="10"/>
  <c r="Z300" i="10"/>
  <c r="AD298" i="10"/>
  <c r="AG319" i="10" s="1"/>
  <c r="AB298" i="10"/>
  <c r="V385" i="10"/>
  <c r="S301" i="10"/>
  <c r="H302" i="10"/>
  <c r="R302" i="10"/>
  <c r="U301" i="10"/>
  <c r="X301" i="10" s="1"/>
  <c r="Y301" i="10" s="1"/>
  <c r="W384" i="10"/>
  <c r="T302" i="10"/>
  <c r="L303" i="10" a="1"/>
  <c r="L303" i="10" s="1"/>
  <c r="AA299" i="10"/>
  <c r="AC298" i="10"/>
  <c r="AF382" i="9"/>
  <c r="AE384" i="9"/>
  <c r="AF384" i="9" s="1"/>
  <c r="AF383" i="9"/>
  <c r="AE385" i="9"/>
  <c r="AF385" i="9" s="1"/>
  <c r="U1" i="3" s="1" a="1"/>
  <c r="U1" i="3" s="1"/>
  <c r="Z300" i="9"/>
  <c r="AD298" i="9"/>
  <c r="AG319" i="9" s="1"/>
  <c r="AB298" i="9"/>
  <c r="W384" i="9"/>
  <c r="L303" i="9" a="1"/>
  <c r="L303" i="9" s="1"/>
  <c r="T302" i="9"/>
  <c r="AA299" i="9"/>
  <c r="AC298" i="9"/>
  <c r="V385" i="9"/>
  <c r="H302" i="9"/>
  <c r="S301" i="9"/>
  <c r="R302" i="9"/>
  <c r="U301" i="9"/>
  <c r="X301" i="9" s="1"/>
  <c r="Y301" i="9" s="1"/>
  <c r="AF361" i="8"/>
  <c r="AE363" i="8"/>
  <c r="AF362" i="8"/>
  <c r="AE364" i="8"/>
  <c r="Z300" i="8"/>
  <c r="W384" i="8"/>
  <c r="T303" i="8"/>
  <c r="L304" i="8" a="1"/>
  <c r="L304" i="8" s="1"/>
  <c r="AD298" i="8"/>
  <c r="AG319" i="8" s="1"/>
  <c r="AB298" i="8"/>
  <c r="AA299" i="8"/>
  <c r="AC298" i="8"/>
  <c r="V385" i="8"/>
  <c r="H302" i="8"/>
  <c r="S301" i="8"/>
  <c r="U301" i="8"/>
  <c r="X301" i="8" s="1"/>
  <c r="Y301" i="8" s="1"/>
  <c r="R302" i="8"/>
  <c r="AF361" i="7"/>
  <c r="AE363" i="7"/>
  <c r="AE364" i="7"/>
  <c r="AF362" i="7"/>
  <c r="Z300" i="7"/>
  <c r="R302" i="7"/>
  <c r="U301" i="7"/>
  <c r="X301" i="7" s="1"/>
  <c r="Y301" i="7" s="1"/>
  <c r="W384" i="7"/>
  <c r="AD298" i="7"/>
  <c r="AG319" i="7" s="1"/>
  <c r="AB298" i="7"/>
  <c r="AC298" i="7"/>
  <c r="AA299" i="7"/>
  <c r="L303" i="7" a="1"/>
  <c r="L303" i="7" s="1"/>
  <c r="T302" i="7"/>
  <c r="V385" i="7"/>
  <c r="H302" i="7"/>
  <c r="S301" i="7"/>
  <c r="AE363" i="6"/>
  <c r="AF361" i="6"/>
  <c r="AF360" i="6"/>
  <c r="AE362" i="6"/>
  <c r="Z300" i="6"/>
  <c r="T303" i="6"/>
  <c r="L304" i="6" a="1"/>
  <c r="L304" i="6" s="1"/>
  <c r="AD298" i="6"/>
  <c r="AG319" i="6" s="1"/>
  <c r="AB298" i="6"/>
  <c r="V385" i="6"/>
  <c r="S301" i="6"/>
  <c r="H302" i="6"/>
  <c r="W384" i="6"/>
  <c r="U301" i="6"/>
  <c r="X301" i="6" s="1"/>
  <c r="Y301" i="6" s="1"/>
  <c r="R302" i="6"/>
  <c r="AC298" i="6"/>
  <c r="AA299" i="6"/>
  <c r="AE354" i="5"/>
  <c r="AF352" i="5"/>
  <c r="AE353" i="5"/>
  <c r="AF351" i="5"/>
  <c r="Z300" i="5"/>
  <c r="R302" i="5"/>
  <c r="U301" i="5"/>
  <c r="X301" i="5" s="1"/>
  <c r="Y301" i="5" s="1"/>
  <c r="T303" i="5"/>
  <c r="L304" i="5" a="1"/>
  <c r="L304" i="5" s="1"/>
  <c r="V385" i="5"/>
  <c r="H302" i="5"/>
  <c r="S301" i="5"/>
  <c r="AC298" i="5"/>
  <c r="AA299" i="5"/>
  <c r="AD298" i="5"/>
  <c r="AG319" i="5" s="1"/>
  <c r="AB298" i="5"/>
  <c r="W384" i="5"/>
  <c r="AE364" i="4"/>
  <c r="AF362" i="4"/>
  <c r="AF361" i="4"/>
  <c r="AE363" i="4"/>
  <c r="Z300" i="4"/>
  <c r="V385" i="4"/>
  <c r="H302" i="4"/>
  <c r="S301" i="4"/>
  <c r="AD298" i="4"/>
  <c r="AG319" i="4" s="1"/>
  <c r="AB298" i="4"/>
  <c r="U301" i="4"/>
  <c r="X301" i="4" s="1"/>
  <c r="Y301" i="4" s="1"/>
  <c r="R302" i="4"/>
  <c r="W384" i="4"/>
  <c r="AA299" i="4"/>
  <c r="AC298" i="4"/>
  <c r="L304" i="4" a="1"/>
  <c r="L304" i="4" s="1"/>
  <c r="T303" i="4"/>
  <c r="Z300" i="1"/>
  <c r="W384" i="1"/>
  <c r="V385" i="1"/>
  <c r="H302" i="1"/>
  <c r="S301" i="1"/>
  <c r="AD298" i="1"/>
  <c r="AG319" i="1" s="1"/>
  <c r="AB298" i="1"/>
  <c r="AE354" i="1"/>
  <c r="AF352" i="1"/>
  <c r="U301" i="1"/>
  <c r="X301" i="1" s="1"/>
  <c r="Y301" i="1" s="1"/>
  <c r="R302" i="1"/>
  <c r="AE353" i="1"/>
  <c r="AF351" i="1"/>
  <c r="AC298" i="1"/>
  <c r="AA299" i="1"/>
  <c r="L304" i="1" a="1"/>
  <c r="L304" i="1" s="1"/>
  <c r="T303" i="1"/>
  <c r="Z301" i="11" l="1"/>
  <c r="AD299" i="11"/>
  <c r="AG320" i="11" s="1"/>
  <c r="AB299" i="11"/>
  <c r="W385" i="11"/>
  <c r="H303" i="11"/>
  <c r="S302" i="11"/>
  <c r="U302" i="11"/>
  <c r="X302" i="11" s="1"/>
  <c r="Y302" i="11" s="1"/>
  <c r="R303" i="11"/>
  <c r="L305" i="11" a="1"/>
  <c r="L305" i="11" s="1"/>
  <c r="T304" i="11"/>
  <c r="AC299" i="11"/>
  <c r="AA300" i="11"/>
  <c r="Z301" i="10"/>
  <c r="AB299" i="10"/>
  <c r="AD299" i="10"/>
  <c r="AG320" i="10" s="1"/>
  <c r="R303" i="10"/>
  <c r="U302" i="10"/>
  <c r="X302" i="10" s="1"/>
  <c r="Y302" i="10" s="1"/>
  <c r="W385" i="10"/>
  <c r="T303" i="10"/>
  <c r="L304" i="10" a="1"/>
  <c r="L304" i="10" s="1"/>
  <c r="S302" i="10"/>
  <c r="H303" i="10"/>
  <c r="AC299" i="10"/>
  <c r="AA300" i="10"/>
  <c r="Z301" i="9"/>
  <c r="W385" i="9"/>
  <c r="S302" i="9"/>
  <c r="H303" i="9"/>
  <c r="AB299" i="9"/>
  <c r="AD299" i="9"/>
  <c r="AG320" i="9" s="1"/>
  <c r="R303" i="9"/>
  <c r="U302" i="9"/>
  <c r="X302" i="9" s="1"/>
  <c r="Y302" i="9" s="1"/>
  <c r="AC299" i="9"/>
  <c r="AA300" i="9"/>
  <c r="T303" i="9"/>
  <c r="L304" i="9" a="1"/>
  <c r="L304" i="9" s="1"/>
  <c r="AF364" i="8"/>
  <c r="AE366" i="8"/>
  <c r="AE365" i="8"/>
  <c r="AF363" i="8"/>
  <c r="Z301" i="8"/>
  <c r="R303" i="8"/>
  <c r="U302" i="8"/>
  <c r="X302" i="8" s="1"/>
  <c r="Y302" i="8" s="1"/>
  <c r="H303" i="8"/>
  <c r="S302" i="8"/>
  <c r="T304" i="8"/>
  <c r="L305" i="8" a="1"/>
  <c r="L305" i="8" s="1"/>
  <c r="AB299" i="8"/>
  <c r="AD299" i="8"/>
  <c r="AG320" i="8" s="1"/>
  <c r="AC299" i="8"/>
  <c r="AA300" i="8"/>
  <c r="W385" i="8"/>
  <c r="AF364" i="7"/>
  <c r="AE366" i="7"/>
  <c r="AE365" i="7"/>
  <c r="AF363" i="7"/>
  <c r="Z301" i="7"/>
  <c r="AB299" i="7"/>
  <c r="AD299" i="7"/>
  <c r="AG320" i="7" s="1"/>
  <c r="H303" i="7"/>
  <c r="S302" i="7"/>
  <c r="R303" i="7"/>
  <c r="U302" i="7"/>
  <c r="X302" i="7" s="1"/>
  <c r="Y302" i="7" s="1"/>
  <c r="W385" i="7"/>
  <c r="AA300" i="7"/>
  <c r="AC299" i="7"/>
  <c r="T303" i="7"/>
  <c r="L304" i="7" a="1"/>
  <c r="L304" i="7" s="1"/>
  <c r="AE364" i="6"/>
  <c r="AF362" i="6"/>
  <c r="AF363" i="6"/>
  <c r="AE365" i="6"/>
  <c r="Z301" i="6"/>
  <c r="AD299" i="6"/>
  <c r="AG320" i="6" s="1"/>
  <c r="AB299" i="6"/>
  <c r="H303" i="6"/>
  <c r="S302" i="6"/>
  <c r="U302" i="6"/>
  <c r="X302" i="6" s="1"/>
  <c r="Y302" i="6" s="1"/>
  <c r="R303" i="6"/>
  <c r="W385" i="6"/>
  <c r="AC299" i="6"/>
  <c r="AA300" i="6"/>
  <c r="L305" i="6" a="1"/>
  <c r="L305" i="6" s="1"/>
  <c r="T304" i="6"/>
  <c r="AF353" i="5"/>
  <c r="AE355" i="5"/>
  <c r="AF354" i="5"/>
  <c r="AE356" i="5"/>
  <c r="Z301" i="5"/>
  <c r="AD299" i="5"/>
  <c r="AG320" i="5" s="1"/>
  <c r="AB299" i="5"/>
  <c r="S302" i="5"/>
  <c r="H303" i="5"/>
  <c r="L305" i="5" a="1"/>
  <c r="L305" i="5" s="1"/>
  <c r="T304" i="5"/>
  <c r="AC299" i="5"/>
  <c r="AA300" i="5"/>
  <c r="W385" i="5"/>
  <c r="U302" i="5"/>
  <c r="X302" i="5" s="1"/>
  <c r="Y302" i="5" s="1"/>
  <c r="R303" i="5"/>
  <c r="AE365" i="4"/>
  <c r="AF363" i="4"/>
  <c r="AE366" i="4"/>
  <c r="AF364" i="4"/>
  <c r="Z301" i="4"/>
  <c r="R303" i="4"/>
  <c r="U302" i="4"/>
  <c r="X302" i="4" s="1"/>
  <c r="Y302" i="4" s="1"/>
  <c r="AB299" i="4"/>
  <c r="AD299" i="4"/>
  <c r="AG320" i="4" s="1"/>
  <c r="H303" i="4"/>
  <c r="S302" i="4"/>
  <c r="AC299" i="4"/>
  <c r="AA300" i="4"/>
  <c r="L305" i="4" a="1"/>
  <c r="L305" i="4" s="1"/>
  <c r="T304" i="4"/>
  <c r="W385" i="4"/>
  <c r="Z301" i="1"/>
  <c r="U302" i="1"/>
  <c r="X302" i="1" s="1"/>
  <c r="Y302" i="1" s="1"/>
  <c r="R303" i="1"/>
  <c r="AF353" i="1"/>
  <c r="AE355" i="1"/>
  <c r="AF354" i="1"/>
  <c r="AE356" i="1"/>
  <c r="H303" i="1"/>
  <c r="S302" i="1"/>
  <c r="W385" i="1"/>
  <c r="AC299" i="1"/>
  <c r="AA300" i="1"/>
  <c r="L305" i="1" a="1"/>
  <c r="L305" i="1" s="1"/>
  <c r="T304" i="1"/>
  <c r="AD299" i="1"/>
  <c r="AG320" i="1" s="1"/>
  <c r="AB299" i="1"/>
  <c r="Z302" i="11" l="1"/>
  <c r="U303" i="11"/>
  <c r="X303" i="11" s="1"/>
  <c r="Y303" i="11" s="1"/>
  <c r="R304" i="11"/>
  <c r="L306" i="11" a="1"/>
  <c r="L306" i="11" s="1"/>
  <c r="T305" i="11"/>
  <c r="AD300" i="11"/>
  <c r="AG321" i="11" s="1"/>
  <c r="AB300" i="11"/>
  <c r="H304" i="11"/>
  <c r="S303" i="11"/>
  <c r="AA301" i="11"/>
  <c r="AC300" i="11"/>
  <c r="Z302" i="10"/>
  <c r="T304" i="10"/>
  <c r="L305" i="10" a="1"/>
  <c r="L305" i="10" s="1"/>
  <c r="S303" i="10"/>
  <c r="H304" i="10"/>
  <c r="U303" i="10"/>
  <c r="X303" i="10" s="1"/>
  <c r="Y303" i="10" s="1"/>
  <c r="R304" i="10"/>
  <c r="AD300" i="10"/>
  <c r="AG321" i="10" s="1"/>
  <c r="AB300" i="10"/>
  <c r="AC300" i="10"/>
  <c r="AA301" i="10"/>
  <c r="Z302" i="9"/>
  <c r="U303" i="9"/>
  <c r="X303" i="9" s="1"/>
  <c r="Y303" i="9" s="1"/>
  <c r="R304" i="9"/>
  <c r="AD300" i="9"/>
  <c r="AG321" i="9" s="1"/>
  <c r="AB300" i="9"/>
  <c r="T304" i="9"/>
  <c r="L305" i="9" a="1"/>
  <c r="L305" i="9" s="1"/>
  <c r="S303" i="9"/>
  <c r="H304" i="9"/>
  <c r="AC300" i="9"/>
  <c r="AA301" i="9"/>
  <c r="AF365" i="8"/>
  <c r="AE367" i="8"/>
  <c r="AF366" i="8"/>
  <c r="AE368" i="8"/>
  <c r="Z302" i="8"/>
  <c r="AD300" i="8"/>
  <c r="AG321" i="8" s="1"/>
  <c r="AB300" i="8"/>
  <c r="U303" i="8"/>
  <c r="X303" i="8" s="1"/>
  <c r="Y303" i="8" s="1"/>
  <c r="R304" i="8"/>
  <c r="L306" i="8" a="1"/>
  <c r="L306" i="8" s="1"/>
  <c r="T305" i="8"/>
  <c r="S303" i="8"/>
  <c r="H304" i="8"/>
  <c r="AA301" i="8"/>
  <c r="AC300" i="8"/>
  <c r="AE367" i="7"/>
  <c r="AF365" i="7"/>
  <c r="AE368" i="7"/>
  <c r="AF366" i="7"/>
  <c r="Z302" i="7"/>
  <c r="R304" i="7"/>
  <c r="U303" i="7"/>
  <c r="X303" i="7" s="1"/>
  <c r="Y303" i="7" s="1"/>
  <c r="AD300" i="7"/>
  <c r="AG321" i="7" s="1"/>
  <c r="AB300" i="7"/>
  <c r="AA301" i="7"/>
  <c r="AC300" i="7"/>
  <c r="T304" i="7"/>
  <c r="L305" i="7" a="1"/>
  <c r="L305" i="7" s="1"/>
  <c r="S303" i="7"/>
  <c r="H304" i="7"/>
  <c r="AE367" i="6"/>
  <c r="AF365" i="6"/>
  <c r="AE366" i="6"/>
  <c r="AF364" i="6"/>
  <c r="Z302" i="6"/>
  <c r="AD300" i="6"/>
  <c r="AG321" i="6" s="1"/>
  <c r="AB300" i="6"/>
  <c r="U303" i="6"/>
  <c r="X303" i="6" s="1"/>
  <c r="Y303" i="6" s="1"/>
  <c r="R304" i="6"/>
  <c r="L306" i="6" a="1"/>
  <c r="L306" i="6" s="1"/>
  <c r="T305" i="6"/>
  <c r="H304" i="6"/>
  <c r="S303" i="6"/>
  <c r="AC300" i="6"/>
  <c r="AA301" i="6"/>
  <c r="AE358" i="5"/>
  <c r="AF356" i="5"/>
  <c r="AE357" i="5"/>
  <c r="AF355" i="5"/>
  <c r="Z302" i="5"/>
  <c r="AD300" i="5"/>
  <c r="AG321" i="5" s="1"/>
  <c r="AB300" i="5"/>
  <c r="U303" i="5"/>
  <c r="X303" i="5" s="1"/>
  <c r="Y303" i="5" s="1"/>
  <c r="R304" i="5"/>
  <c r="H304" i="5"/>
  <c r="S303" i="5"/>
  <c r="AA301" i="5"/>
  <c r="AC300" i="5"/>
  <c r="L306" i="5" a="1"/>
  <c r="L306" i="5" s="1"/>
  <c r="T305" i="5"/>
  <c r="AE368" i="4"/>
  <c r="AF366" i="4"/>
  <c r="AF365" i="4"/>
  <c r="AE367" i="4"/>
  <c r="Z302" i="4"/>
  <c r="T305" i="4"/>
  <c r="L306" i="4" a="1"/>
  <c r="L306" i="4" s="1"/>
  <c r="AD300" i="4"/>
  <c r="AG321" i="4" s="1"/>
  <c r="AB300" i="4"/>
  <c r="H304" i="4"/>
  <c r="S303" i="4"/>
  <c r="AA301" i="4"/>
  <c r="AC300" i="4"/>
  <c r="R304" i="4"/>
  <c r="U303" i="4"/>
  <c r="X303" i="4" s="1"/>
  <c r="Y303" i="4" s="1"/>
  <c r="Z302" i="1"/>
  <c r="L306" i="1" a="1"/>
  <c r="L306" i="1" s="1"/>
  <c r="T305" i="1"/>
  <c r="AF356" i="1"/>
  <c r="AE358" i="1"/>
  <c r="U303" i="1"/>
  <c r="X303" i="1" s="1"/>
  <c r="Y303" i="1" s="1"/>
  <c r="R304" i="1"/>
  <c r="AC300" i="1"/>
  <c r="AA301" i="1"/>
  <c r="AD300" i="1"/>
  <c r="AG321" i="1" s="1"/>
  <c r="AB300" i="1"/>
  <c r="H304" i="1"/>
  <c r="S303" i="1"/>
  <c r="AF355" i="1"/>
  <c r="AE357" i="1"/>
  <c r="Z303" i="11" l="1"/>
  <c r="L307" i="11" a="1"/>
  <c r="L307" i="11" s="1"/>
  <c r="T306" i="11"/>
  <c r="U304" i="11"/>
  <c r="X304" i="11" s="1"/>
  <c r="Y304" i="11" s="1"/>
  <c r="R305" i="11"/>
  <c r="AC301" i="11"/>
  <c r="AA302" i="11"/>
  <c r="AD301" i="11"/>
  <c r="AG322" i="11" s="1"/>
  <c r="AB301" i="11"/>
  <c r="H305" i="11"/>
  <c r="S304" i="11"/>
  <c r="Z303" i="10"/>
  <c r="AD301" i="10"/>
  <c r="AG322" i="10" s="1"/>
  <c r="AB301" i="10"/>
  <c r="T305" i="10"/>
  <c r="L306" i="10" a="1"/>
  <c r="L306" i="10" s="1"/>
  <c r="U304" i="10"/>
  <c r="X304" i="10" s="1"/>
  <c r="Y304" i="10" s="1"/>
  <c r="R305" i="10"/>
  <c r="H305" i="10"/>
  <c r="S304" i="10"/>
  <c r="AA302" i="10"/>
  <c r="AC301" i="10"/>
  <c r="Z303" i="9"/>
  <c r="U304" i="9"/>
  <c r="X304" i="9" s="1"/>
  <c r="Y304" i="9" s="1"/>
  <c r="R305" i="9"/>
  <c r="H305" i="9"/>
  <c r="S304" i="9"/>
  <c r="T305" i="9"/>
  <c r="L306" i="9" a="1"/>
  <c r="L306" i="9" s="1"/>
  <c r="AC301" i="9"/>
  <c r="AA302" i="9"/>
  <c r="AD301" i="9"/>
  <c r="AG322" i="9" s="1"/>
  <c r="AB301" i="9"/>
  <c r="AF368" i="8"/>
  <c r="AE370" i="8"/>
  <c r="AF367" i="8"/>
  <c r="AE369" i="8"/>
  <c r="Z303" i="8"/>
  <c r="H305" i="8"/>
  <c r="S304" i="8"/>
  <c r="U304" i="8"/>
  <c r="X304" i="8" s="1"/>
  <c r="Y304" i="8" s="1"/>
  <c r="R305" i="8"/>
  <c r="L307" i="8" a="1"/>
  <c r="L307" i="8" s="1"/>
  <c r="T306" i="8"/>
  <c r="AA302" i="8"/>
  <c r="AC301" i="8"/>
  <c r="AD301" i="8"/>
  <c r="AG322" i="8" s="1"/>
  <c r="AB301" i="8"/>
  <c r="AF368" i="7"/>
  <c r="AE370" i="7"/>
  <c r="AF367" i="7"/>
  <c r="AE369" i="7"/>
  <c r="Z303" i="7"/>
  <c r="S304" i="7"/>
  <c r="H305" i="7"/>
  <c r="T305" i="7"/>
  <c r="L306" i="7" a="1"/>
  <c r="L306" i="7" s="1"/>
  <c r="U304" i="7"/>
  <c r="X304" i="7" s="1"/>
  <c r="Y304" i="7" s="1"/>
  <c r="R305" i="7"/>
  <c r="AD301" i="7"/>
  <c r="AG322" i="7" s="1"/>
  <c r="AB301" i="7"/>
  <c r="AC301" i="7"/>
  <c r="AA302" i="7"/>
  <c r="AE368" i="6"/>
  <c r="AF366" i="6"/>
  <c r="AF367" i="6"/>
  <c r="AE369" i="6"/>
  <c r="Z303" i="6"/>
  <c r="AD301" i="6"/>
  <c r="AG322" i="6" s="1"/>
  <c r="AB301" i="6"/>
  <c r="L307" i="6" a="1"/>
  <c r="L307" i="6" s="1"/>
  <c r="T306" i="6"/>
  <c r="H305" i="6"/>
  <c r="S304" i="6"/>
  <c r="AC301" i="6"/>
  <c r="AA302" i="6"/>
  <c r="U304" i="6"/>
  <c r="X304" i="6" s="1"/>
  <c r="Y304" i="6" s="1"/>
  <c r="R305" i="6"/>
  <c r="AE359" i="5"/>
  <c r="AF357" i="5"/>
  <c r="AF358" i="5"/>
  <c r="AE360" i="5"/>
  <c r="Z303" i="5"/>
  <c r="AD301" i="5"/>
  <c r="AG322" i="5" s="1"/>
  <c r="AB301" i="5"/>
  <c r="L307" i="5" a="1"/>
  <c r="L307" i="5" s="1"/>
  <c r="T306" i="5"/>
  <c r="H305" i="5"/>
  <c r="S304" i="5"/>
  <c r="AC301" i="5"/>
  <c r="AA302" i="5"/>
  <c r="U304" i="5"/>
  <c r="X304" i="5" s="1"/>
  <c r="Y304" i="5" s="1"/>
  <c r="R305" i="5"/>
  <c r="AF367" i="4"/>
  <c r="AE369" i="4"/>
  <c r="AF368" i="4"/>
  <c r="AE370" i="4"/>
  <c r="Z303" i="4"/>
  <c r="AD301" i="4"/>
  <c r="AG322" i="4" s="1"/>
  <c r="AB301" i="4"/>
  <c r="R305" i="4"/>
  <c r="U304" i="4"/>
  <c r="X304" i="4" s="1"/>
  <c r="Y304" i="4" s="1"/>
  <c r="H305" i="4"/>
  <c r="S304" i="4"/>
  <c r="AA302" i="4"/>
  <c r="AC301" i="4"/>
  <c r="T306" i="4"/>
  <c r="L307" i="4" a="1"/>
  <c r="L307" i="4" s="1"/>
  <c r="Z303" i="1"/>
  <c r="H305" i="1"/>
  <c r="S304" i="1"/>
  <c r="AD301" i="1"/>
  <c r="AG322" i="1" s="1"/>
  <c r="AB301" i="1"/>
  <c r="U304" i="1"/>
  <c r="X304" i="1" s="1"/>
  <c r="Y304" i="1" s="1"/>
  <c r="R305" i="1"/>
  <c r="AE359" i="1"/>
  <c r="AF357" i="1"/>
  <c r="AE360" i="1"/>
  <c r="AF358" i="1"/>
  <c r="AC301" i="1"/>
  <c r="AA302" i="1"/>
  <c r="L307" i="1" a="1"/>
  <c r="L307" i="1" s="1"/>
  <c r="T306" i="1"/>
  <c r="Z304" i="11" l="1"/>
  <c r="R306" i="11"/>
  <c r="U305" i="11"/>
  <c r="X305" i="11" s="1"/>
  <c r="Y305" i="11" s="1"/>
  <c r="AD302" i="11"/>
  <c r="AG323" i="11" s="1"/>
  <c r="AB302" i="11"/>
  <c r="L308" i="11" a="1"/>
  <c r="L308" i="11" s="1"/>
  <c r="T307" i="11"/>
  <c r="AA303" i="11"/>
  <c r="AC302" i="11"/>
  <c r="S305" i="11"/>
  <c r="H306" i="11"/>
  <c r="Z304" i="10"/>
  <c r="R306" i="10"/>
  <c r="U305" i="10"/>
  <c r="X305" i="10" s="1"/>
  <c r="Y305" i="10" s="1"/>
  <c r="AD302" i="10"/>
  <c r="AG323" i="10" s="1"/>
  <c r="AB302" i="10"/>
  <c r="H306" i="10"/>
  <c r="S305" i="10"/>
  <c r="L307" i="10" a="1"/>
  <c r="L307" i="10" s="1"/>
  <c r="T306" i="10"/>
  <c r="AC302" i="10"/>
  <c r="AA303" i="10"/>
  <c r="Z304" i="9"/>
  <c r="L307" i="9" a="1"/>
  <c r="L307" i="9" s="1"/>
  <c r="T306" i="9"/>
  <c r="H306" i="9"/>
  <c r="S305" i="9"/>
  <c r="AD302" i="9"/>
  <c r="AG323" i="9" s="1"/>
  <c r="AB302" i="9"/>
  <c r="U305" i="9"/>
  <c r="X305" i="9" s="1"/>
  <c r="Y305" i="9" s="1"/>
  <c r="R306" i="9"/>
  <c r="AC302" i="9"/>
  <c r="AA303" i="9"/>
  <c r="AF369" i="8"/>
  <c r="AE371" i="8"/>
  <c r="AF370" i="8"/>
  <c r="AE372" i="8"/>
  <c r="Z304" i="8"/>
  <c r="AB302" i="8"/>
  <c r="AD302" i="8"/>
  <c r="AG323" i="8" s="1"/>
  <c r="U305" i="8"/>
  <c r="X305" i="8" s="1"/>
  <c r="Y305" i="8" s="1"/>
  <c r="R306" i="8"/>
  <c r="H306" i="8"/>
  <c r="S305" i="8"/>
  <c r="L308" i="8" a="1"/>
  <c r="L308" i="8" s="1"/>
  <c r="T307" i="8"/>
  <c r="AA303" i="8"/>
  <c r="AC302" i="8"/>
  <c r="AF369" i="7"/>
  <c r="AE371" i="7"/>
  <c r="AF370" i="7"/>
  <c r="AE372" i="7"/>
  <c r="Z304" i="7"/>
  <c r="H306" i="7"/>
  <c r="S305" i="7"/>
  <c r="L307" i="7" a="1"/>
  <c r="L307" i="7" s="1"/>
  <c r="T306" i="7"/>
  <c r="AC302" i="7"/>
  <c r="AA303" i="7"/>
  <c r="AD302" i="7"/>
  <c r="AG323" i="7" s="1"/>
  <c r="AB302" i="7"/>
  <c r="U305" i="7"/>
  <c r="X305" i="7" s="1"/>
  <c r="Y305" i="7" s="1"/>
  <c r="R306" i="7"/>
  <c r="AE371" i="6"/>
  <c r="AF369" i="6"/>
  <c r="AF368" i="6"/>
  <c r="AE370" i="6"/>
  <c r="Z304" i="6"/>
  <c r="AD302" i="6"/>
  <c r="AG323" i="6" s="1"/>
  <c r="AB302" i="6"/>
  <c r="L308" i="6" a="1"/>
  <c r="L308" i="6" s="1"/>
  <c r="T307" i="6"/>
  <c r="AC302" i="6"/>
  <c r="AA303" i="6"/>
  <c r="U305" i="6"/>
  <c r="X305" i="6" s="1"/>
  <c r="Y305" i="6" s="1"/>
  <c r="R306" i="6"/>
  <c r="H306" i="6"/>
  <c r="S305" i="6"/>
  <c r="AE362" i="5"/>
  <c r="AF360" i="5"/>
  <c r="AF359" i="5"/>
  <c r="AE361" i="5"/>
  <c r="Z304" i="5"/>
  <c r="AD302" i="5"/>
  <c r="AG323" i="5" s="1"/>
  <c r="AB302" i="5"/>
  <c r="L308" i="5" a="1"/>
  <c r="L308" i="5" s="1"/>
  <c r="T307" i="5"/>
  <c r="AA303" i="5"/>
  <c r="AC302" i="5"/>
  <c r="U305" i="5"/>
  <c r="X305" i="5" s="1"/>
  <c r="Y305" i="5" s="1"/>
  <c r="R306" i="5"/>
  <c r="H306" i="5"/>
  <c r="S305" i="5"/>
  <c r="AF369" i="4"/>
  <c r="AE371" i="4"/>
  <c r="AF370" i="4"/>
  <c r="AE372" i="4"/>
  <c r="Z304" i="4"/>
  <c r="AB302" i="4"/>
  <c r="AD302" i="4"/>
  <c r="AG323" i="4" s="1"/>
  <c r="S305" i="4"/>
  <c r="H306" i="4"/>
  <c r="R306" i="4"/>
  <c r="U305" i="4"/>
  <c r="X305" i="4" s="1"/>
  <c r="Y305" i="4" s="1"/>
  <c r="AA303" i="4"/>
  <c r="AC302" i="4"/>
  <c r="T307" i="4"/>
  <c r="L308" i="4" a="1"/>
  <c r="L308" i="4" s="1"/>
  <c r="Z304" i="1"/>
  <c r="AD302" i="1"/>
  <c r="AG323" i="1" s="1"/>
  <c r="AB302" i="1"/>
  <c r="U305" i="1"/>
  <c r="X305" i="1" s="1"/>
  <c r="Y305" i="1" s="1"/>
  <c r="R306" i="1"/>
  <c r="L308" i="1" a="1"/>
  <c r="L308" i="1" s="1"/>
  <c r="T307" i="1"/>
  <c r="AA303" i="1"/>
  <c r="AC302" i="1"/>
  <c r="AF360" i="1"/>
  <c r="AE362" i="1"/>
  <c r="AE361" i="1"/>
  <c r="AF359" i="1"/>
  <c r="H306" i="1"/>
  <c r="S305" i="1"/>
  <c r="Z305" i="11" l="1"/>
  <c r="R307" i="11"/>
  <c r="U306" i="11"/>
  <c r="X306" i="11" s="1"/>
  <c r="Y306" i="11" s="1"/>
  <c r="T308" i="11"/>
  <c r="L309" i="11" a="1"/>
  <c r="L309" i="11" s="1"/>
  <c r="AA304" i="11"/>
  <c r="AC303" i="11"/>
  <c r="H307" i="11"/>
  <c r="S306" i="11"/>
  <c r="AD303" i="11"/>
  <c r="AG324" i="11" s="1"/>
  <c r="AB303" i="11"/>
  <c r="Z305" i="10"/>
  <c r="L308" i="10" a="1"/>
  <c r="L308" i="10" s="1"/>
  <c r="T307" i="10"/>
  <c r="H307" i="10"/>
  <c r="S306" i="10"/>
  <c r="U306" i="10"/>
  <c r="X306" i="10" s="1"/>
  <c r="Y306" i="10" s="1"/>
  <c r="R307" i="10"/>
  <c r="AC303" i="10"/>
  <c r="AA304" i="10"/>
  <c r="AD303" i="10"/>
  <c r="AG324" i="10" s="1"/>
  <c r="AB303" i="10"/>
  <c r="Z305" i="9"/>
  <c r="AD303" i="9"/>
  <c r="AG324" i="9" s="1"/>
  <c r="AB303" i="9"/>
  <c r="U306" i="9"/>
  <c r="X306" i="9" s="1"/>
  <c r="Y306" i="9" s="1"/>
  <c r="R307" i="9"/>
  <c r="H307" i="9"/>
  <c r="S306" i="9"/>
  <c r="L308" i="9" a="1"/>
  <c r="L308" i="9" s="1"/>
  <c r="T307" i="9"/>
  <c r="AC303" i="9"/>
  <c r="AA304" i="9"/>
  <c r="AF372" i="8"/>
  <c r="AE374" i="8"/>
  <c r="AF371" i="8"/>
  <c r="AE373" i="8"/>
  <c r="Z305" i="8"/>
  <c r="AD303" i="8"/>
  <c r="AG324" i="8" s="1"/>
  <c r="AB303" i="8"/>
  <c r="R307" i="8"/>
  <c r="U306" i="8"/>
  <c r="X306" i="8" s="1"/>
  <c r="Y306" i="8" s="1"/>
  <c r="T308" i="8"/>
  <c r="L309" i="8" a="1"/>
  <c r="L309" i="8" s="1"/>
  <c r="H307" i="8"/>
  <c r="S306" i="8"/>
  <c r="AA304" i="8"/>
  <c r="AC303" i="8"/>
  <c r="AE374" i="7"/>
  <c r="AF372" i="7"/>
  <c r="AE373" i="7"/>
  <c r="AF371" i="7"/>
  <c r="Z305" i="7"/>
  <c r="L308" i="7" a="1"/>
  <c r="L308" i="7" s="1"/>
  <c r="T307" i="7"/>
  <c r="U306" i="7"/>
  <c r="X306" i="7" s="1"/>
  <c r="Y306" i="7" s="1"/>
  <c r="R307" i="7"/>
  <c r="AD303" i="7"/>
  <c r="AG324" i="7" s="1"/>
  <c r="AB303" i="7"/>
  <c r="H307" i="7"/>
  <c r="S306" i="7"/>
  <c r="AC303" i="7"/>
  <c r="AA304" i="7"/>
  <c r="AE372" i="6"/>
  <c r="AF370" i="6"/>
  <c r="AF371" i="6"/>
  <c r="AE373" i="6"/>
  <c r="Z305" i="6"/>
  <c r="H307" i="6"/>
  <c r="S306" i="6"/>
  <c r="L309" i="6" a="1"/>
  <c r="L309" i="6" s="1"/>
  <c r="T308" i="6"/>
  <c r="AA304" i="6"/>
  <c r="AC303" i="6"/>
  <c r="U306" i="6"/>
  <c r="X306" i="6" s="1"/>
  <c r="Y306" i="6" s="1"/>
  <c r="R307" i="6"/>
  <c r="AD303" i="6"/>
  <c r="AG324" i="6" s="1"/>
  <c r="AB303" i="6"/>
  <c r="AE363" i="5"/>
  <c r="AF361" i="5"/>
  <c r="AF362" i="5"/>
  <c r="AE364" i="5"/>
  <c r="Z305" i="5"/>
  <c r="U306" i="5"/>
  <c r="X306" i="5" s="1"/>
  <c r="Y306" i="5" s="1"/>
  <c r="R307" i="5"/>
  <c r="L309" i="5" a="1"/>
  <c r="L309" i="5" s="1"/>
  <c r="T308" i="5"/>
  <c r="H307" i="5"/>
  <c r="S306" i="5"/>
  <c r="AD303" i="5"/>
  <c r="AG324" i="5" s="1"/>
  <c r="AB303" i="5"/>
  <c r="AC303" i="5"/>
  <c r="AA304" i="5"/>
  <c r="AE374" i="4"/>
  <c r="AF372" i="4"/>
  <c r="AF371" i="4"/>
  <c r="AE373" i="4"/>
  <c r="Z305" i="4"/>
  <c r="L309" i="4" a="1"/>
  <c r="L309" i="4" s="1"/>
  <c r="T308" i="4"/>
  <c r="U306" i="4"/>
  <c r="X306" i="4" s="1"/>
  <c r="Y306" i="4" s="1"/>
  <c r="R307" i="4"/>
  <c r="AD303" i="4"/>
  <c r="AG324" i="4" s="1"/>
  <c r="AB303" i="4"/>
  <c r="AC303" i="4"/>
  <c r="AA304" i="4"/>
  <c r="S306" i="4"/>
  <c r="H307" i="4"/>
  <c r="Z305" i="1"/>
  <c r="H307" i="1"/>
  <c r="S306" i="1"/>
  <c r="T308" i="1"/>
  <c r="L309" i="1" a="1"/>
  <c r="L309" i="1" s="1"/>
  <c r="AF362" i="1"/>
  <c r="AE364" i="1"/>
  <c r="AD303" i="1"/>
  <c r="AG324" i="1" s="1"/>
  <c r="AB303" i="1"/>
  <c r="R307" i="1"/>
  <c r="U306" i="1"/>
  <c r="X306" i="1" s="1"/>
  <c r="Y306" i="1" s="1"/>
  <c r="AA304" i="1"/>
  <c r="AC303" i="1"/>
  <c r="AF361" i="1"/>
  <c r="AE363" i="1"/>
  <c r="Z306" i="11" l="1"/>
  <c r="T309" i="11"/>
  <c r="L310" i="11" a="1"/>
  <c r="L310" i="11" s="1"/>
  <c r="S307" i="11"/>
  <c r="H308" i="11"/>
  <c r="R308" i="11"/>
  <c r="U307" i="11"/>
  <c r="X307" i="11" s="1"/>
  <c r="Y307" i="11" s="1"/>
  <c r="AB304" i="11"/>
  <c r="AD304" i="11"/>
  <c r="AG325" i="11" s="1"/>
  <c r="AC304" i="11"/>
  <c r="AA305" i="11"/>
  <c r="Z306" i="10"/>
  <c r="AB304" i="10"/>
  <c r="AD304" i="10"/>
  <c r="AG325" i="10" s="1"/>
  <c r="H308" i="10"/>
  <c r="S307" i="10"/>
  <c r="L309" i="10" a="1"/>
  <c r="L309" i="10" s="1"/>
  <c r="T308" i="10"/>
  <c r="AC304" i="10"/>
  <c r="AA305" i="10"/>
  <c r="U307" i="10"/>
  <c r="X307" i="10" s="1"/>
  <c r="Y307" i="10" s="1"/>
  <c r="R308" i="10"/>
  <c r="Z306" i="9"/>
  <c r="AD304" i="9"/>
  <c r="AG325" i="9" s="1"/>
  <c r="AB304" i="9"/>
  <c r="L309" i="9" a="1"/>
  <c r="L309" i="9" s="1"/>
  <c r="T308" i="9"/>
  <c r="H308" i="9"/>
  <c r="S307" i="9"/>
  <c r="U307" i="9"/>
  <c r="X307" i="9" s="1"/>
  <c r="Y307" i="9" s="1"/>
  <c r="R308" i="9"/>
  <c r="AC304" i="9"/>
  <c r="AA305" i="9"/>
  <c r="AF373" i="8"/>
  <c r="AE375" i="8"/>
  <c r="AE376" i="8"/>
  <c r="AF374" i="8"/>
  <c r="Z306" i="8"/>
  <c r="AD304" i="8"/>
  <c r="AG325" i="8" s="1"/>
  <c r="AB304" i="8"/>
  <c r="S307" i="8"/>
  <c r="H308" i="8"/>
  <c r="L310" i="8" a="1"/>
  <c r="L310" i="8" s="1"/>
  <c r="T309" i="8"/>
  <c r="U307" i="8"/>
  <c r="X307" i="8" s="1"/>
  <c r="Y307" i="8" s="1"/>
  <c r="R308" i="8"/>
  <c r="AC304" i="8"/>
  <c r="AA305" i="8"/>
  <c r="AE375" i="7"/>
  <c r="AF373" i="7"/>
  <c r="AF374" i="7"/>
  <c r="AE376" i="7"/>
  <c r="Z306" i="7"/>
  <c r="AD304" i="7"/>
  <c r="AG325" i="7" s="1"/>
  <c r="AB304" i="7"/>
  <c r="L309" i="7" a="1"/>
  <c r="L309" i="7" s="1"/>
  <c r="T308" i="7"/>
  <c r="AC304" i="7"/>
  <c r="AA305" i="7"/>
  <c r="H308" i="7"/>
  <c r="S307" i="7"/>
  <c r="U307" i="7"/>
  <c r="X307" i="7" s="1"/>
  <c r="Y307" i="7" s="1"/>
  <c r="R308" i="7"/>
  <c r="AF373" i="6"/>
  <c r="AE375" i="6"/>
  <c r="AE374" i="6"/>
  <c r="AF372" i="6"/>
  <c r="Z306" i="6"/>
  <c r="R308" i="6"/>
  <c r="U307" i="6"/>
  <c r="X307" i="6" s="1"/>
  <c r="Y307" i="6" s="1"/>
  <c r="AB304" i="6"/>
  <c r="AD304" i="6"/>
  <c r="AG325" i="6" s="1"/>
  <c r="AA305" i="6"/>
  <c r="AC304" i="6"/>
  <c r="T309" i="6"/>
  <c r="L310" i="6" a="1"/>
  <c r="L310" i="6" s="1"/>
  <c r="H308" i="6"/>
  <c r="S307" i="6"/>
  <c r="AE366" i="5"/>
  <c r="AF364" i="5"/>
  <c r="AF363" i="5"/>
  <c r="AE365" i="5"/>
  <c r="Z306" i="5"/>
  <c r="AD304" i="5"/>
  <c r="AG325" i="5" s="1"/>
  <c r="AB304" i="5"/>
  <c r="S307" i="5"/>
  <c r="H308" i="5"/>
  <c r="R308" i="5"/>
  <c r="U307" i="5"/>
  <c r="X307" i="5" s="1"/>
  <c r="Y307" i="5" s="1"/>
  <c r="AC304" i="5"/>
  <c r="AA305" i="5"/>
  <c r="T309" i="5"/>
  <c r="L310" i="5" a="1"/>
  <c r="L310" i="5" s="1"/>
  <c r="AF373" i="4"/>
  <c r="AE375" i="4"/>
  <c r="AE376" i="4"/>
  <c r="AF374" i="4"/>
  <c r="Z306" i="4"/>
  <c r="U307" i="4"/>
  <c r="X307" i="4" s="1"/>
  <c r="Y307" i="4" s="1"/>
  <c r="R308" i="4"/>
  <c r="H308" i="4"/>
  <c r="S307" i="4"/>
  <c r="AD304" i="4"/>
  <c r="AG325" i="4" s="1"/>
  <c r="AB304" i="4"/>
  <c r="AC304" i="4"/>
  <c r="AA305" i="4"/>
  <c r="L310" i="4" a="1"/>
  <c r="L310" i="4" s="1"/>
  <c r="T309" i="4"/>
  <c r="Z306" i="1"/>
  <c r="AF363" i="1"/>
  <c r="AE365" i="1"/>
  <c r="AB304" i="1"/>
  <c r="AD304" i="1"/>
  <c r="AG325" i="1" s="1"/>
  <c r="T309" i="1"/>
  <c r="L310" i="1" a="1"/>
  <c r="L310" i="1" s="1"/>
  <c r="AC304" i="1"/>
  <c r="AA305" i="1"/>
  <c r="R308" i="1"/>
  <c r="U307" i="1"/>
  <c r="X307" i="1" s="1"/>
  <c r="Y307" i="1" s="1"/>
  <c r="AF364" i="1"/>
  <c r="AE366" i="1"/>
  <c r="S307" i="1"/>
  <c r="H308" i="1"/>
  <c r="Z307" i="11" l="1"/>
  <c r="U308" i="11"/>
  <c r="X308" i="11" s="1"/>
  <c r="Y308" i="11" s="1"/>
  <c r="R309" i="11"/>
  <c r="AD305" i="11"/>
  <c r="AG326" i="11" s="1"/>
  <c r="AB305" i="11"/>
  <c r="S308" i="11"/>
  <c r="H309" i="11"/>
  <c r="T310" i="11"/>
  <c r="L311" i="11" a="1"/>
  <c r="L311" i="11" s="1"/>
  <c r="AC305" i="11"/>
  <c r="AA306" i="11"/>
  <c r="Z307" i="10"/>
  <c r="AD305" i="10"/>
  <c r="AG326" i="10" s="1"/>
  <c r="AB305" i="10"/>
  <c r="L310" i="10" a="1"/>
  <c r="L310" i="10" s="1"/>
  <c r="T309" i="10"/>
  <c r="U308" i="10"/>
  <c r="X308" i="10" s="1"/>
  <c r="Y308" i="10" s="1"/>
  <c r="R309" i="10"/>
  <c r="H309" i="10"/>
  <c r="S308" i="10"/>
  <c r="AA306" i="10"/>
  <c r="AC305" i="10"/>
  <c r="Z307" i="9"/>
  <c r="U308" i="9"/>
  <c r="X308" i="9" s="1"/>
  <c r="Y308" i="9" s="1"/>
  <c r="R309" i="9"/>
  <c r="L310" i="9" a="1"/>
  <c r="L310" i="9" s="1"/>
  <c r="T309" i="9"/>
  <c r="H309" i="9"/>
  <c r="S308" i="9"/>
  <c r="AA306" i="9"/>
  <c r="AC305" i="9"/>
  <c r="AD305" i="9"/>
  <c r="AG326" i="9" s="1"/>
  <c r="AB305" i="9"/>
  <c r="AE378" i="8"/>
  <c r="AF376" i="8"/>
  <c r="AE377" i="8"/>
  <c r="AF375" i="8"/>
  <c r="Z307" i="8"/>
  <c r="AD305" i="8"/>
  <c r="AG326" i="8" s="1"/>
  <c r="AB305" i="8"/>
  <c r="T310" i="8"/>
  <c r="L311" i="8" a="1"/>
  <c r="L311" i="8" s="1"/>
  <c r="S308" i="8"/>
  <c r="H309" i="8"/>
  <c r="AC305" i="8"/>
  <c r="AA306" i="8"/>
  <c r="U308" i="8"/>
  <c r="X308" i="8" s="1"/>
  <c r="Y308" i="8" s="1"/>
  <c r="R309" i="8"/>
  <c r="AF376" i="7"/>
  <c r="AE378" i="7"/>
  <c r="AE377" i="7"/>
  <c r="AF375" i="7"/>
  <c r="Z307" i="7"/>
  <c r="U308" i="7"/>
  <c r="X308" i="7" s="1"/>
  <c r="Y308" i="7" s="1"/>
  <c r="R309" i="7"/>
  <c r="L310" i="7" a="1"/>
  <c r="L310" i="7" s="1"/>
  <c r="T309" i="7"/>
  <c r="AD305" i="7"/>
  <c r="AG326" i="7" s="1"/>
  <c r="AB305" i="7"/>
  <c r="AC305" i="7"/>
  <c r="AA306" i="7"/>
  <c r="H309" i="7"/>
  <c r="S308" i="7"/>
  <c r="AF375" i="6"/>
  <c r="AE377" i="6"/>
  <c r="AE376" i="6"/>
  <c r="AF374" i="6"/>
  <c r="Z307" i="6"/>
  <c r="T310" i="6"/>
  <c r="L311" i="6" a="1"/>
  <c r="L311" i="6" s="1"/>
  <c r="AB305" i="6"/>
  <c r="AD305" i="6"/>
  <c r="AG326" i="6" s="1"/>
  <c r="AC305" i="6"/>
  <c r="AA306" i="6"/>
  <c r="S308" i="6"/>
  <c r="H309" i="6"/>
  <c r="R309" i="6"/>
  <c r="U308" i="6"/>
  <c r="X308" i="6" s="1"/>
  <c r="Y308" i="6" s="1"/>
  <c r="AF365" i="5"/>
  <c r="AE367" i="5"/>
  <c r="AE368" i="5"/>
  <c r="AF366" i="5"/>
  <c r="Z307" i="5"/>
  <c r="T310" i="5"/>
  <c r="L311" i="5" a="1"/>
  <c r="L311" i="5" s="1"/>
  <c r="S308" i="5"/>
  <c r="H309" i="5"/>
  <c r="AA306" i="5"/>
  <c r="AC305" i="5"/>
  <c r="AB305" i="5"/>
  <c r="AD305" i="5"/>
  <c r="AG326" i="5" s="1"/>
  <c r="U308" i="5"/>
  <c r="X308" i="5" s="1"/>
  <c r="Y308" i="5" s="1"/>
  <c r="R309" i="5"/>
  <c r="AF375" i="4"/>
  <c r="AE377" i="4"/>
  <c r="AF376" i="4"/>
  <c r="AE378" i="4"/>
  <c r="Z307" i="4"/>
  <c r="AD305" i="4"/>
  <c r="AG326" i="4" s="1"/>
  <c r="AB305" i="4"/>
  <c r="L311" i="4" a="1"/>
  <c r="L311" i="4" s="1"/>
  <c r="T310" i="4"/>
  <c r="H309" i="4"/>
  <c r="S308" i="4"/>
  <c r="U308" i="4"/>
  <c r="X308" i="4" s="1"/>
  <c r="Y308" i="4" s="1"/>
  <c r="R309" i="4"/>
  <c r="AC305" i="4"/>
  <c r="AA306" i="4"/>
  <c r="Z307" i="1"/>
  <c r="S308" i="1"/>
  <c r="H309" i="1"/>
  <c r="AD305" i="1"/>
  <c r="AG326" i="1" s="1"/>
  <c r="AB305" i="1"/>
  <c r="AE368" i="1"/>
  <c r="AF366" i="1"/>
  <c r="U308" i="1"/>
  <c r="X308" i="1" s="1"/>
  <c r="Y308" i="1" s="1"/>
  <c r="R309" i="1"/>
  <c r="AE367" i="1"/>
  <c r="AF365" i="1"/>
  <c r="T310" i="1"/>
  <c r="L311" i="1" a="1"/>
  <c r="L311" i="1" s="1"/>
  <c r="AC305" i="1"/>
  <c r="AA306" i="1"/>
  <c r="Z308" i="11" l="1"/>
  <c r="AD306" i="11"/>
  <c r="AG327" i="11" s="1"/>
  <c r="AB306" i="11"/>
  <c r="U309" i="11"/>
  <c r="X309" i="11" s="1"/>
  <c r="Y309" i="11" s="1"/>
  <c r="R310" i="11"/>
  <c r="AC306" i="11"/>
  <c r="AA307" i="11"/>
  <c r="L312" i="11" a="1"/>
  <c r="L312" i="11" s="1"/>
  <c r="T311" i="11"/>
  <c r="H310" i="11"/>
  <c r="S309" i="11"/>
  <c r="Z308" i="10"/>
  <c r="L311" i="10" a="1"/>
  <c r="L311" i="10" s="1"/>
  <c r="T310" i="10"/>
  <c r="R310" i="10"/>
  <c r="U309" i="10"/>
  <c r="X309" i="10" s="1"/>
  <c r="Y309" i="10" s="1"/>
  <c r="H310" i="10"/>
  <c r="S309" i="10"/>
  <c r="AA307" i="10"/>
  <c r="AC306" i="10"/>
  <c r="AD306" i="10"/>
  <c r="AG327" i="10" s="1"/>
  <c r="AB306" i="10"/>
  <c r="Z308" i="9"/>
  <c r="T310" i="9"/>
  <c r="L311" i="9" a="1"/>
  <c r="L311" i="9" s="1"/>
  <c r="R310" i="9"/>
  <c r="U309" i="9"/>
  <c r="X309" i="9" s="1"/>
  <c r="Y309" i="9" s="1"/>
  <c r="H310" i="9"/>
  <c r="S309" i="9"/>
  <c r="AA307" i="9"/>
  <c r="AC306" i="9"/>
  <c r="AD306" i="9"/>
  <c r="AG327" i="9" s="1"/>
  <c r="AB306" i="9"/>
  <c r="AF377" i="8"/>
  <c r="AE379" i="8"/>
  <c r="AE380" i="8"/>
  <c r="AF378" i="8"/>
  <c r="Z308" i="8"/>
  <c r="U309" i="8"/>
  <c r="X309" i="8" s="1"/>
  <c r="Y309" i="8" s="1"/>
  <c r="R310" i="8"/>
  <c r="AB306" i="8"/>
  <c r="AD306" i="8"/>
  <c r="AG327" i="8" s="1"/>
  <c r="H310" i="8"/>
  <c r="S309" i="8"/>
  <c r="AC306" i="8"/>
  <c r="AA307" i="8"/>
  <c r="L312" i="8" a="1"/>
  <c r="L312" i="8" s="1"/>
  <c r="T311" i="8"/>
  <c r="AF377" i="7"/>
  <c r="AE379" i="7"/>
  <c r="AE380" i="7"/>
  <c r="AF378" i="7"/>
  <c r="Z308" i="7"/>
  <c r="AB306" i="7"/>
  <c r="AD306" i="7"/>
  <c r="AG327" i="7" s="1"/>
  <c r="L311" i="7" a="1"/>
  <c r="L311" i="7" s="1"/>
  <c r="T310" i="7"/>
  <c r="AA307" i="7"/>
  <c r="AC306" i="7"/>
  <c r="H310" i="7"/>
  <c r="S309" i="7"/>
  <c r="R310" i="7"/>
  <c r="U309" i="7"/>
  <c r="X309" i="7" s="1"/>
  <c r="Y309" i="7" s="1"/>
  <c r="AF376" i="6"/>
  <c r="AE378" i="6"/>
  <c r="AE379" i="6"/>
  <c r="AF377" i="6"/>
  <c r="Z308" i="6"/>
  <c r="T311" i="6"/>
  <c r="L312" i="6" a="1"/>
  <c r="L312" i="6" s="1"/>
  <c r="S309" i="6"/>
  <c r="H310" i="6"/>
  <c r="AC306" i="6"/>
  <c r="AA307" i="6"/>
  <c r="U309" i="6"/>
  <c r="X309" i="6" s="1"/>
  <c r="Y309" i="6" s="1"/>
  <c r="R310" i="6"/>
  <c r="AD306" i="6"/>
  <c r="AG327" i="6" s="1"/>
  <c r="AB306" i="6"/>
  <c r="AF368" i="5"/>
  <c r="AE370" i="5"/>
  <c r="AF367" i="5"/>
  <c r="AE369" i="5"/>
  <c r="Z308" i="5"/>
  <c r="R310" i="5"/>
  <c r="U309" i="5"/>
  <c r="X309" i="5" s="1"/>
  <c r="Y309" i="5" s="1"/>
  <c r="AD306" i="5"/>
  <c r="AG327" i="5" s="1"/>
  <c r="AB306" i="5"/>
  <c r="L312" i="5" a="1"/>
  <c r="L312" i="5" s="1"/>
  <c r="T311" i="5"/>
  <c r="AC306" i="5"/>
  <c r="AA307" i="5"/>
  <c r="H310" i="5"/>
  <c r="S309" i="5"/>
  <c r="AE380" i="4"/>
  <c r="AF378" i="4"/>
  <c r="AF377" i="4"/>
  <c r="AE379" i="4"/>
  <c r="Z308" i="4"/>
  <c r="AD306" i="4"/>
  <c r="AG327" i="4" s="1"/>
  <c r="AB306" i="4"/>
  <c r="U309" i="4"/>
  <c r="X309" i="4" s="1"/>
  <c r="Y309" i="4" s="1"/>
  <c r="R310" i="4"/>
  <c r="H310" i="4"/>
  <c r="S309" i="4"/>
  <c r="AC306" i="4"/>
  <c r="AA307" i="4"/>
  <c r="L312" i="4" a="1"/>
  <c r="L312" i="4" s="1"/>
  <c r="T311" i="4"/>
  <c r="Z308" i="1"/>
  <c r="L312" i="1" a="1"/>
  <c r="L312" i="1" s="1"/>
  <c r="T311" i="1"/>
  <c r="AF368" i="1"/>
  <c r="AE370" i="1"/>
  <c r="AD306" i="1"/>
  <c r="AG327" i="1" s="1"/>
  <c r="AB306" i="1"/>
  <c r="AE369" i="1"/>
  <c r="AF367" i="1"/>
  <c r="AC306" i="1"/>
  <c r="AA307" i="1"/>
  <c r="U309" i="1"/>
  <c r="X309" i="1" s="1"/>
  <c r="Y309" i="1" s="1"/>
  <c r="R310" i="1"/>
  <c r="H310" i="1"/>
  <c r="S309" i="1"/>
  <c r="Z309" i="11" l="1"/>
  <c r="U310" i="11"/>
  <c r="X310" i="11" s="1"/>
  <c r="Y310" i="11" s="1"/>
  <c r="R311" i="11"/>
  <c r="H311" i="11"/>
  <c r="S310" i="11"/>
  <c r="L313" i="11" a="1"/>
  <c r="L313" i="11" s="1"/>
  <c r="T312" i="11"/>
  <c r="AC307" i="11"/>
  <c r="AA308" i="11"/>
  <c r="AD307" i="11"/>
  <c r="AG328" i="11" s="1"/>
  <c r="AB307" i="11"/>
  <c r="Z309" i="10"/>
  <c r="S310" i="10"/>
  <c r="H311" i="10"/>
  <c r="T311" i="10"/>
  <c r="L312" i="10" a="1"/>
  <c r="L312" i="10" s="1"/>
  <c r="AC307" i="10"/>
  <c r="AA308" i="10"/>
  <c r="AB307" i="10"/>
  <c r="AD307" i="10"/>
  <c r="AG328" i="10" s="1"/>
  <c r="R311" i="10"/>
  <c r="U310" i="10"/>
  <c r="X310" i="10" s="1"/>
  <c r="Y310" i="10" s="1"/>
  <c r="Z309" i="9"/>
  <c r="S310" i="9"/>
  <c r="H311" i="9"/>
  <c r="AB307" i="9"/>
  <c r="AD307" i="9"/>
  <c r="AG328" i="9" s="1"/>
  <c r="R311" i="9"/>
  <c r="U310" i="9"/>
  <c r="X310" i="9" s="1"/>
  <c r="Y310" i="9" s="1"/>
  <c r="T311" i="9"/>
  <c r="L312" i="9" a="1"/>
  <c r="L312" i="9" s="1"/>
  <c r="AC307" i="9"/>
  <c r="AA308" i="9"/>
  <c r="AF380" i="8"/>
  <c r="AE382" i="8"/>
  <c r="AF379" i="8"/>
  <c r="AE381" i="8"/>
  <c r="Z309" i="8"/>
  <c r="U310" i="8"/>
  <c r="X310" i="8" s="1"/>
  <c r="Y310" i="8" s="1"/>
  <c r="R311" i="8"/>
  <c r="AD307" i="8"/>
  <c r="AG328" i="8" s="1"/>
  <c r="AB307" i="8"/>
  <c r="H311" i="8"/>
  <c r="S310" i="8"/>
  <c r="AC307" i="8"/>
  <c r="AA308" i="8"/>
  <c r="T312" i="8"/>
  <c r="L313" i="8" a="1"/>
  <c r="L313" i="8" s="1"/>
  <c r="AE382" i="7"/>
  <c r="AF380" i="7"/>
  <c r="AE381" i="7"/>
  <c r="AF379" i="7"/>
  <c r="Z309" i="7"/>
  <c r="R311" i="7"/>
  <c r="U310" i="7"/>
  <c r="X310" i="7" s="1"/>
  <c r="Y310" i="7" s="1"/>
  <c r="H311" i="7"/>
  <c r="S310" i="7"/>
  <c r="T311" i="7"/>
  <c r="L312" i="7" a="1"/>
  <c r="L312" i="7" s="1"/>
  <c r="AA308" i="7"/>
  <c r="AC307" i="7"/>
  <c r="AB307" i="7"/>
  <c r="AD307" i="7"/>
  <c r="AG328" i="7" s="1"/>
  <c r="AE381" i="6"/>
  <c r="AF379" i="6"/>
  <c r="AF378" i="6"/>
  <c r="AE380" i="6"/>
  <c r="Z309" i="6"/>
  <c r="U310" i="6"/>
  <c r="X310" i="6" s="1"/>
  <c r="Y310" i="6" s="1"/>
  <c r="R311" i="6"/>
  <c r="L313" i="6" a="1"/>
  <c r="L313" i="6" s="1"/>
  <c r="T312" i="6"/>
  <c r="AC307" i="6"/>
  <c r="AA308" i="6"/>
  <c r="AD307" i="6"/>
  <c r="AG328" i="6" s="1"/>
  <c r="AB307" i="6"/>
  <c r="H311" i="6"/>
  <c r="S310" i="6"/>
  <c r="AF370" i="5"/>
  <c r="AE372" i="5"/>
  <c r="AE371" i="5"/>
  <c r="AF369" i="5"/>
  <c r="Z309" i="5"/>
  <c r="L313" i="5" a="1"/>
  <c r="L313" i="5" s="1"/>
  <c r="T312" i="5"/>
  <c r="AD307" i="5"/>
  <c r="AG328" i="5" s="1"/>
  <c r="AB307" i="5"/>
  <c r="S310" i="5"/>
  <c r="H311" i="5"/>
  <c r="AC307" i="5"/>
  <c r="AA308" i="5"/>
  <c r="U310" i="5"/>
  <c r="X310" i="5" s="1"/>
  <c r="Y310" i="5" s="1"/>
  <c r="R311" i="5"/>
  <c r="AF379" i="4"/>
  <c r="AE381" i="4"/>
  <c r="AF380" i="4"/>
  <c r="AE382" i="4"/>
  <c r="Z309" i="4"/>
  <c r="L313" i="4" a="1"/>
  <c r="L313" i="4" s="1"/>
  <c r="T312" i="4"/>
  <c r="H311" i="4"/>
  <c r="S310" i="4"/>
  <c r="AD307" i="4"/>
  <c r="AG328" i="4" s="1"/>
  <c r="AB307" i="4"/>
  <c r="AC307" i="4"/>
  <c r="AA308" i="4"/>
  <c r="U310" i="4"/>
  <c r="X310" i="4" s="1"/>
  <c r="Y310" i="4" s="1"/>
  <c r="R311" i="4"/>
  <c r="Z309" i="1"/>
  <c r="H311" i="1"/>
  <c r="S310" i="1"/>
  <c r="U310" i="1"/>
  <c r="X310" i="1" s="1"/>
  <c r="Y310" i="1" s="1"/>
  <c r="R311" i="1"/>
  <c r="AF369" i="1"/>
  <c r="AE371" i="1"/>
  <c r="AD307" i="1"/>
  <c r="AG328" i="1" s="1"/>
  <c r="AB307" i="1"/>
  <c r="AF370" i="1"/>
  <c r="AE372" i="1"/>
  <c r="AC307" i="1"/>
  <c r="AA308" i="1"/>
  <c r="L313" i="1" a="1"/>
  <c r="L313" i="1" s="1"/>
  <c r="T312" i="1"/>
  <c r="Z310" i="11" l="1"/>
  <c r="H312" i="11"/>
  <c r="S311" i="11"/>
  <c r="L314" i="11" a="1"/>
  <c r="L314" i="11" s="1"/>
  <c r="T313" i="11"/>
  <c r="U311" i="11"/>
  <c r="X311" i="11" s="1"/>
  <c r="Y311" i="11" s="1"/>
  <c r="R312" i="11"/>
  <c r="AC308" i="11"/>
  <c r="AA309" i="11"/>
  <c r="AD308" i="11"/>
  <c r="AG329" i="11" s="1"/>
  <c r="AB308" i="11"/>
  <c r="Z310" i="10"/>
  <c r="S311" i="10"/>
  <c r="H312" i="10"/>
  <c r="AD308" i="10"/>
  <c r="AG329" i="10" s="1"/>
  <c r="AB308" i="10"/>
  <c r="T312" i="10"/>
  <c r="L313" i="10" a="1"/>
  <c r="L313" i="10" s="1"/>
  <c r="AC308" i="10"/>
  <c r="AA309" i="10"/>
  <c r="U311" i="10"/>
  <c r="X311" i="10" s="1"/>
  <c r="Y311" i="10" s="1"/>
  <c r="R312" i="10"/>
  <c r="Z310" i="9"/>
  <c r="T312" i="9"/>
  <c r="L313" i="9" a="1"/>
  <c r="L313" i="9" s="1"/>
  <c r="AD308" i="9"/>
  <c r="AG329" i="9" s="1"/>
  <c r="AB308" i="9"/>
  <c r="S311" i="9"/>
  <c r="H312" i="9"/>
  <c r="AC308" i="9"/>
  <c r="AA309" i="9"/>
  <c r="U311" i="9"/>
  <c r="X311" i="9" s="1"/>
  <c r="Y311" i="9" s="1"/>
  <c r="R312" i="9"/>
  <c r="AE383" i="8"/>
  <c r="AF381" i="8"/>
  <c r="AE384" i="8"/>
  <c r="AF384" i="8" s="1"/>
  <c r="AF382" i="8"/>
  <c r="Z310" i="8"/>
  <c r="U311" i="8"/>
  <c r="X311" i="8" s="1"/>
  <c r="Y311" i="8" s="1"/>
  <c r="R312" i="8"/>
  <c r="L314" i="8" a="1"/>
  <c r="L314" i="8" s="1"/>
  <c r="T313" i="8"/>
  <c r="H312" i="8"/>
  <c r="S311" i="8"/>
  <c r="AC308" i="8"/>
  <c r="AA309" i="8"/>
  <c r="AD308" i="8"/>
  <c r="AG329" i="8" s="1"/>
  <c r="AB308" i="8"/>
  <c r="AF381" i="7"/>
  <c r="AE383" i="7"/>
  <c r="AE384" i="7"/>
  <c r="AF384" i="7" s="1"/>
  <c r="AF382" i="7"/>
  <c r="Z310" i="7"/>
  <c r="R312" i="7"/>
  <c r="U311" i="7"/>
  <c r="X311" i="7" s="1"/>
  <c r="Y311" i="7" s="1"/>
  <c r="T312" i="7"/>
  <c r="L313" i="7" a="1"/>
  <c r="L313" i="7" s="1"/>
  <c r="AC308" i="7"/>
  <c r="AA309" i="7"/>
  <c r="AD308" i="7"/>
  <c r="AG329" i="7" s="1"/>
  <c r="AB308" i="7"/>
  <c r="S311" i="7"/>
  <c r="H312" i="7"/>
  <c r="AF380" i="6"/>
  <c r="AE382" i="6"/>
  <c r="AE383" i="6"/>
  <c r="AF381" i="6"/>
  <c r="Z310" i="6"/>
  <c r="H312" i="6"/>
  <c r="S311" i="6"/>
  <c r="U311" i="6"/>
  <c r="X311" i="6" s="1"/>
  <c r="Y311" i="6" s="1"/>
  <c r="R312" i="6"/>
  <c r="AD308" i="6"/>
  <c r="AG329" i="6" s="1"/>
  <c r="AB308" i="6"/>
  <c r="AC308" i="6"/>
  <c r="AA309" i="6"/>
  <c r="L314" i="6" a="1"/>
  <c r="L314" i="6" s="1"/>
  <c r="T313" i="6"/>
  <c r="AE373" i="5"/>
  <c r="AF371" i="5"/>
  <c r="AE374" i="5"/>
  <c r="AF372" i="5"/>
  <c r="Z310" i="5"/>
  <c r="U311" i="5"/>
  <c r="X311" i="5" s="1"/>
  <c r="Y311" i="5" s="1"/>
  <c r="R312" i="5"/>
  <c r="AD308" i="5"/>
  <c r="AG329" i="5" s="1"/>
  <c r="AB308" i="5"/>
  <c r="H312" i="5"/>
  <c r="S311" i="5"/>
  <c r="AC308" i="5"/>
  <c r="AA309" i="5"/>
  <c r="L314" i="5" a="1"/>
  <c r="L314" i="5" s="1"/>
  <c r="T313" i="5"/>
  <c r="AF381" i="4"/>
  <c r="AE383" i="4"/>
  <c r="AE384" i="4"/>
  <c r="AF384" i="4" s="1"/>
  <c r="AF382" i="4"/>
  <c r="Z310" i="4"/>
  <c r="AD308" i="4"/>
  <c r="AG329" i="4" s="1"/>
  <c r="AB308" i="4"/>
  <c r="R312" i="4"/>
  <c r="U311" i="4"/>
  <c r="X311" i="4" s="1"/>
  <c r="Y311" i="4" s="1"/>
  <c r="H312" i="4"/>
  <c r="S311" i="4"/>
  <c r="AA309" i="4"/>
  <c r="AC308" i="4"/>
  <c r="T313" i="4"/>
  <c r="L314" i="4" a="1"/>
  <c r="L314" i="4" s="1"/>
  <c r="Z310" i="1"/>
  <c r="AD308" i="1"/>
  <c r="AG329" i="1" s="1"/>
  <c r="AB308" i="1"/>
  <c r="U311" i="1"/>
  <c r="X311" i="1" s="1"/>
  <c r="Y311" i="1" s="1"/>
  <c r="R312" i="1"/>
  <c r="L314" i="1" a="1"/>
  <c r="L314" i="1" s="1"/>
  <c r="T313" i="1"/>
  <c r="AF372" i="1"/>
  <c r="AE374" i="1"/>
  <c r="AC308" i="1"/>
  <c r="AA309" i="1"/>
  <c r="AF371" i="1"/>
  <c r="AE373" i="1"/>
  <c r="H312" i="1"/>
  <c r="S311" i="1"/>
  <c r="Z311" i="11" l="1"/>
  <c r="L315" i="11" a="1"/>
  <c r="L315" i="11" s="1"/>
  <c r="T314" i="11"/>
  <c r="AD309" i="11"/>
  <c r="AG330" i="11" s="1"/>
  <c r="AB309" i="11"/>
  <c r="U312" i="11"/>
  <c r="X312" i="11" s="1"/>
  <c r="Y312" i="11" s="1"/>
  <c r="R313" i="11"/>
  <c r="H313" i="11"/>
  <c r="S312" i="11"/>
  <c r="AC309" i="11"/>
  <c r="AA310" i="11"/>
  <c r="Z311" i="10"/>
  <c r="H313" i="10"/>
  <c r="S312" i="10"/>
  <c r="U312" i="10"/>
  <c r="X312" i="10" s="1"/>
  <c r="Y312" i="10" s="1"/>
  <c r="R313" i="10"/>
  <c r="AD309" i="10"/>
  <c r="AG330" i="10" s="1"/>
  <c r="AB309" i="10"/>
  <c r="AC309" i="10"/>
  <c r="AA310" i="10"/>
  <c r="T313" i="10"/>
  <c r="L314" i="10" a="1"/>
  <c r="L314" i="10" s="1"/>
  <c r="Z311" i="9"/>
  <c r="U312" i="9"/>
  <c r="X312" i="9" s="1"/>
  <c r="Y312" i="9" s="1"/>
  <c r="R313" i="9"/>
  <c r="AD309" i="9"/>
  <c r="AG330" i="9" s="1"/>
  <c r="AB309" i="9"/>
  <c r="L314" i="9" a="1"/>
  <c r="L314" i="9" s="1"/>
  <c r="T313" i="9"/>
  <c r="H313" i="9"/>
  <c r="S312" i="9"/>
  <c r="AC309" i="9"/>
  <c r="AA310" i="9"/>
  <c r="AE385" i="8"/>
  <c r="AF385" i="8" s="1"/>
  <c r="R1" i="3" s="1" a="1"/>
  <c r="R1" i="3" s="1"/>
  <c r="AF383" i="8"/>
  <c r="Z311" i="8"/>
  <c r="U312" i="8"/>
  <c r="X312" i="8" s="1"/>
  <c r="Y312" i="8" s="1"/>
  <c r="R313" i="8"/>
  <c r="AD309" i="8"/>
  <c r="AG330" i="8" s="1"/>
  <c r="AB309" i="8"/>
  <c r="H313" i="8"/>
  <c r="S312" i="8"/>
  <c r="AC309" i="8"/>
  <c r="AA310" i="8"/>
  <c r="L315" i="8" a="1"/>
  <c r="L315" i="8" s="1"/>
  <c r="T314" i="8"/>
  <c r="AE385" i="7"/>
  <c r="AF385" i="7" s="1"/>
  <c r="O1" i="3" s="1" a="1"/>
  <c r="O1" i="3" s="1"/>
  <c r="AF383" i="7"/>
  <c r="Z311" i="7"/>
  <c r="S312" i="7"/>
  <c r="H313" i="7"/>
  <c r="AD309" i="7"/>
  <c r="AG330" i="7" s="1"/>
  <c r="AB309" i="7"/>
  <c r="U312" i="7"/>
  <c r="X312" i="7" s="1"/>
  <c r="Y312" i="7" s="1"/>
  <c r="R313" i="7"/>
  <c r="AC309" i="7"/>
  <c r="AA310" i="7"/>
  <c r="T313" i="7"/>
  <c r="L314" i="7" a="1"/>
  <c r="L314" i="7" s="1"/>
  <c r="AF382" i="6"/>
  <c r="AE384" i="6"/>
  <c r="AF384" i="6" s="1"/>
  <c r="AE385" i="6"/>
  <c r="AF385" i="6" s="1"/>
  <c r="L1" i="3" s="1" a="1"/>
  <c r="L1" i="3" s="1"/>
  <c r="AF383" i="6"/>
  <c r="Z311" i="6"/>
  <c r="H313" i="6"/>
  <c r="S312" i="6"/>
  <c r="L315" i="6" a="1"/>
  <c r="L315" i="6" s="1"/>
  <c r="T314" i="6"/>
  <c r="U312" i="6"/>
  <c r="X312" i="6" s="1"/>
  <c r="Y312" i="6" s="1"/>
  <c r="R313" i="6"/>
  <c r="AC309" i="6"/>
  <c r="AA310" i="6"/>
  <c r="AD309" i="6"/>
  <c r="AG330" i="6" s="1"/>
  <c r="AB309" i="6"/>
  <c r="AF374" i="5"/>
  <c r="AE376" i="5"/>
  <c r="AF373" i="5"/>
  <c r="AE375" i="5"/>
  <c r="Z311" i="5"/>
  <c r="L315" i="5" a="1"/>
  <c r="L315" i="5" s="1"/>
  <c r="T314" i="5"/>
  <c r="H313" i="5"/>
  <c r="S312" i="5"/>
  <c r="AD309" i="5"/>
  <c r="AG330" i="5" s="1"/>
  <c r="AB309" i="5"/>
  <c r="AC309" i="5"/>
  <c r="AA310" i="5"/>
  <c r="U312" i="5"/>
  <c r="X312" i="5" s="1"/>
  <c r="Y312" i="5" s="1"/>
  <c r="R313" i="5"/>
  <c r="AE385" i="4"/>
  <c r="AF385" i="4" s="1"/>
  <c r="F1" i="3" s="1" a="1"/>
  <c r="F1" i="3" s="1"/>
  <c r="AF383" i="4"/>
  <c r="Z311" i="4"/>
  <c r="T314" i="4"/>
  <c r="L315" i="4" a="1"/>
  <c r="L315" i="4" s="1"/>
  <c r="AB309" i="4"/>
  <c r="AD309" i="4"/>
  <c r="AG330" i="4" s="1"/>
  <c r="H313" i="4"/>
  <c r="S312" i="4"/>
  <c r="R313" i="4"/>
  <c r="U312" i="4"/>
  <c r="X312" i="4" s="1"/>
  <c r="Y312" i="4" s="1"/>
  <c r="AA310" i="4"/>
  <c r="AC309" i="4"/>
  <c r="Z311" i="1"/>
  <c r="AD309" i="1"/>
  <c r="AG330" i="1" s="1"/>
  <c r="AB309" i="1"/>
  <c r="H313" i="1"/>
  <c r="S312" i="1"/>
  <c r="L315" i="1" a="1"/>
  <c r="L315" i="1" s="1"/>
  <c r="T314" i="1"/>
  <c r="U312" i="1"/>
  <c r="X312" i="1" s="1"/>
  <c r="Y312" i="1" s="1"/>
  <c r="R313" i="1"/>
  <c r="AC309" i="1"/>
  <c r="AA310" i="1"/>
  <c r="AE375" i="1"/>
  <c r="AF373" i="1"/>
  <c r="AE376" i="1"/>
  <c r="AF374" i="1"/>
  <c r="Z312" i="11" l="1"/>
  <c r="AD310" i="11"/>
  <c r="AG331" i="11" s="1"/>
  <c r="AB310" i="11"/>
  <c r="L316" i="11" a="1"/>
  <c r="L316" i="11" s="1"/>
  <c r="T315" i="11"/>
  <c r="H314" i="11"/>
  <c r="S313" i="11"/>
  <c r="AA311" i="11"/>
  <c r="AC310" i="11"/>
  <c r="U313" i="11"/>
  <c r="X313" i="11" s="1"/>
  <c r="Y313" i="11" s="1"/>
  <c r="R314" i="11"/>
  <c r="Z312" i="10"/>
  <c r="AD310" i="10"/>
  <c r="AG331" i="10" s="1"/>
  <c r="AB310" i="10"/>
  <c r="L315" i="10" a="1"/>
  <c r="L315" i="10" s="1"/>
  <c r="T314" i="10"/>
  <c r="H314" i="10"/>
  <c r="S313" i="10"/>
  <c r="AC310" i="10"/>
  <c r="AA311" i="10"/>
  <c r="U313" i="10"/>
  <c r="X313" i="10" s="1"/>
  <c r="Y313" i="10" s="1"/>
  <c r="R314" i="10"/>
  <c r="Z312" i="9"/>
  <c r="U313" i="9"/>
  <c r="X313" i="9" s="1"/>
  <c r="Y313" i="9" s="1"/>
  <c r="R314" i="9"/>
  <c r="H314" i="9"/>
  <c r="S313" i="9"/>
  <c r="L315" i="9" a="1"/>
  <c r="L315" i="9" s="1"/>
  <c r="T314" i="9"/>
  <c r="AC310" i="9"/>
  <c r="AA311" i="9"/>
  <c r="AD310" i="9"/>
  <c r="AG331" i="9" s="1"/>
  <c r="AB310" i="9"/>
  <c r="Z312" i="8"/>
  <c r="U313" i="8"/>
  <c r="X313" i="8" s="1"/>
  <c r="Y313" i="8" s="1"/>
  <c r="R314" i="8"/>
  <c r="L316" i="8" a="1"/>
  <c r="L316" i="8" s="1"/>
  <c r="T315" i="8"/>
  <c r="AD310" i="8"/>
  <c r="AG331" i="8" s="1"/>
  <c r="AB310" i="8"/>
  <c r="H314" i="8"/>
  <c r="S313" i="8"/>
  <c r="AA311" i="8"/>
  <c r="AC310" i="8"/>
  <c r="Z312" i="7"/>
  <c r="L315" i="7" a="1"/>
  <c r="L315" i="7" s="1"/>
  <c r="T314" i="7"/>
  <c r="AD310" i="7"/>
  <c r="AG331" i="7" s="1"/>
  <c r="AB310" i="7"/>
  <c r="H314" i="7"/>
  <c r="S313" i="7"/>
  <c r="AC310" i="7"/>
  <c r="AA311" i="7"/>
  <c r="U313" i="7"/>
  <c r="X313" i="7" s="1"/>
  <c r="Y313" i="7" s="1"/>
  <c r="R314" i="7"/>
  <c r="Z312" i="6"/>
  <c r="H314" i="6"/>
  <c r="S313" i="6"/>
  <c r="AD310" i="6"/>
  <c r="AG331" i="6" s="1"/>
  <c r="AB310" i="6"/>
  <c r="U313" i="6"/>
  <c r="X313" i="6" s="1"/>
  <c r="Y313" i="6" s="1"/>
  <c r="R314" i="6"/>
  <c r="AC310" i="6"/>
  <c r="AA311" i="6"/>
  <c r="L316" i="6" a="1"/>
  <c r="L316" i="6" s="1"/>
  <c r="T315" i="6"/>
  <c r="AE377" i="5"/>
  <c r="AF375" i="5"/>
  <c r="AE378" i="5"/>
  <c r="AF376" i="5"/>
  <c r="Z312" i="5"/>
  <c r="AD310" i="5"/>
  <c r="AG331" i="5" s="1"/>
  <c r="AB310" i="5"/>
  <c r="U313" i="5"/>
  <c r="X313" i="5" s="1"/>
  <c r="Y313" i="5" s="1"/>
  <c r="R314" i="5"/>
  <c r="H314" i="5"/>
  <c r="S313" i="5"/>
  <c r="AA311" i="5"/>
  <c r="AC310" i="5"/>
  <c r="L316" i="5" a="1"/>
  <c r="L316" i="5" s="1"/>
  <c r="T315" i="5"/>
  <c r="Z312" i="4"/>
  <c r="AD310" i="4"/>
  <c r="AG331" i="4" s="1"/>
  <c r="AB310" i="4"/>
  <c r="S313" i="4"/>
  <c r="H314" i="4"/>
  <c r="T315" i="4"/>
  <c r="L316" i="4" a="1"/>
  <c r="L316" i="4" s="1"/>
  <c r="R314" i="4"/>
  <c r="U313" i="4"/>
  <c r="X313" i="4" s="1"/>
  <c r="Y313" i="4" s="1"/>
  <c r="AC310" i="4"/>
  <c r="AA311" i="4"/>
  <c r="Z312" i="1"/>
  <c r="AE377" i="1"/>
  <c r="AF375" i="1"/>
  <c r="AF376" i="1"/>
  <c r="AE378" i="1"/>
  <c r="U313" i="1"/>
  <c r="X313" i="1" s="1"/>
  <c r="Y313" i="1" s="1"/>
  <c r="R314" i="1"/>
  <c r="AD310" i="1"/>
  <c r="AG331" i="1" s="1"/>
  <c r="AB310" i="1"/>
  <c r="H314" i="1"/>
  <c r="S313" i="1"/>
  <c r="AA311" i="1"/>
  <c r="AC310" i="1"/>
  <c r="L316" i="1" a="1"/>
  <c r="L316" i="1" s="1"/>
  <c r="T315" i="1"/>
  <c r="Z313" i="11" l="1"/>
  <c r="R315" i="11"/>
  <c r="U314" i="11"/>
  <c r="X314" i="11" s="1"/>
  <c r="Y314" i="11" s="1"/>
  <c r="H315" i="11"/>
  <c r="S314" i="11"/>
  <c r="T316" i="11"/>
  <c r="L317" i="11" a="1"/>
  <c r="L317" i="11" s="1"/>
  <c r="AA312" i="11"/>
  <c r="AC311" i="11"/>
  <c r="AD311" i="11"/>
  <c r="AG332" i="11" s="1"/>
  <c r="AB311" i="11"/>
  <c r="Z313" i="10"/>
  <c r="H315" i="10"/>
  <c r="S314" i="10"/>
  <c r="L316" i="10" a="1"/>
  <c r="L316" i="10" s="1"/>
  <c r="T315" i="10"/>
  <c r="AD311" i="10"/>
  <c r="AG332" i="10" s="1"/>
  <c r="AB311" i="10"/>
  <c r="U314" i="10"/>
  <c r="X314" i="10" s="1"/>
  <c r="Y314" i="10" s="1"/>
  <c r="R315" i="10"/>
  <c r="AC311" i="10"/>
  <c r="AA312" i="10"/>
  <c r="Z313" i="9"/>
  <c r="U314" i="9"/>
  <c r="X314" i="9" s="1"/>
  <c r="Y314" i="9" s="1"/>
  <c r="R315" i="9"/>
  <c r="AD311" i="9"/>
  <c r="AG332" i="9" s="1"/>
  <c r="AB311" i="9"/>
  <c r="AC311" i="9"/>
  <c r="AA312" i="9"/>
  <c r="L316" i="9" a="1"/>
  <c r="L316" i="9" s="1"/>
  <c r="T315" i="9"/>
  <c r="H315" i="9"/>
  <c r="S314" i="9"/>
  <c r="Z313" i="8"/>
  <c r="T316" i="8"/>
  <c r="L317" i="8" a="1"/>
  <c r="L317" i="8" s="1"/>
  <c r="AA312" i="8"/>
  <c r="AC311" i="8"/>
  <c r="AD311" i="8"/>
  <c r="AG332" i="8" s="1"/>
  <c r="AB311" i="8"/>
  <c r="H315" i="8"/>
  <c r="S314" i="8"/>
  <c r="R315" i="8"/>
  <c r="U314" i="8"/>
  <c r="X314" i="8" s="1"/>
  <c r="Y314" i="8" s="1"/>
  <c r="Z313" i="7"/>
  <c r="AD311" i="7"/>
  <c r="AG332" i="7" s="1"/>
  <c r="AB311" i="7"/>
  <c r="L316" i="7" a="1"/>
  <c r="L316" i="7" s="1"/>
  <c r="T315" i="7"/>
  <c r="H315" i="7"/>
  <c r="S314" i="7"/>
  <c r="AC311" i="7"/>
  <c r="AA312" i="7"/>
  <c r="U314" i="7"/>
  <c r="X314" i="7" s="1"/>
  <c r="Y314" i="7" s="1"/>
  <c r="R315" i="7"/>
  <c r="Z313" i="6"/>
  <c r="AD311" i="6"/>
  <c r="AG332" i="6" s="1"/>
  <c r="AB311" i="6"/>
  <c r="U314" i="6"/>
  <c r="X314" i="6" s="1"/>
  <c r="Y314" i="6" s="1"/>
  <c r="R315" i="6"/>
  <c r="H315" i="6"/>
  <c r="S314" i="6"/>
  <c r="AA312" i="6"/>
  <c r="AC311" i="6"/>
  <c r="L317" i="6" a="1"/>
  <c r="L317" i="6" s="1"/>
  <c r="T316" i="6"/>
  <c r="AE380" i="5"/>
  <c r="AF378" i="5"/>
  <c r="AF377" i="5"/>
  <c r="AE379" i="5"/>
  <c r="Z313" i="5"/>
  <c r="H315" i="5"/>
  <c r="S314" i="5"/>
  <c r="AD311" i="5"/>
  <c r="AG332" i="5" s="1"/>
  <c r="AB311" i="5"/>
  <c r="R315" i="5"/>
  <c r="U314" i="5"/>
  <c r="X314" i="5" s="1"/>
  <c r="Y314" i="5" s="1"/>
  <c r="AC311" i="5"/>
  <c r="AA312" i="5"/>
  <c r="T316" i="5"/>
  <c r="L317" i="5" a="1"/>
  <c r="L317" i="5" s="1"/>
  <c r="Z313" i="4"/>
  <c r="S314" i="4"/>
  <c r="H315" i="4"/>
  <c r="U314" i="4"/>
  <c r="X314" i="4" s="1"/>
  <c r="Y314" i="4" s="1"/>
  <c r="R315" i="4"/>
  <c r="AD311" i="4"/>
  <c r="AG332" i="4" s="1"/>
  <c r="AB311" i="4"/>
  <c r="AC311" i="4"/>
  <c r="AA312" i="4"/>
  <c r="L317" i="4" a="1"/>
  <c r="L317" i="4" s="1"/>
  <c r="T316" i="4"/>
  <c r="Z313" i="1"/>
  <c r="T316" i="1"/>
  <c r="L317" i="1" a="1"/>
  <c r="L317" i="1" s="1"/>
  <c r="H315" i="1"/>
  <c r="S314" i="1"/>
  <c r="R315" i="1"/>
  <c r="U314" i="1"/>
  <c r="X314" i="1" s="1"/>
  <c r="Y314" i="1" s="1"/>
  <c r="AF378" i="1"/>
  <c r="AE380" i="1"/>
  <c r="AA312" i="1"/>
  <c r="AC311" i="1"/>
  <c r="AD311" i="1"/>
  <c r="AG332" i="1" s="1"/>
  <c r="AB311" i="1"/>
  <c r="AF377" i="1"/>
  <c r="AE379" i="1"/>
  <c r="Z314" i="11" l="1"/>
  <c r="S315" i="11"/>
  <c r="H316" i="11"/>
  <c r="T317" i="11"/>
  <c r="L318" i="11" a="1"/>
  <c r="L318" i="11" s="1"/>
  <c r="R316" i="11"/>
  <c r="U315" i="11"/>
  <c r="X315" i="11" s="1"/>
  <c r="Y315" i="11" s="1"/>
  <c r="AB312" i="11"/>
  <c r="AD312" i="11"/>
  <c r="AG333" i="11" s="1"/>
  <c r="AC312" i="11"/>
  <c r="AA313" i="11"/>
  <c r="Z314" i="10"/>
  <c r="U315" i="10"/>
  <c r="X315" i="10" s="1"/>
  <c r="Y315" i="10" s="1"/>
  <c r="R316" i="10"/>
  <c r="AD312" i="10"/>
  <c r="AG333" i="10" s="1"/>
  <c r="AB312" i="10"/>
  <c r="H316" i="10"/>
  <c r="S315" i="10"/>
  <c r="AC312" i="10"/>
  <c r="AA313" i="10"/>
  <c r="L317" i="10" a="1"/>
  <c r="L317" i="10" s="1"/>
  <c r="T316" i="10"/>
  <c r="Z314" i="9"/>
  <c r="U315" i="9"/>
  <c r="X315" i="9" s="1"/>
  <c r="Y315" i="9" s="1"/>
  <c r="R316" i="9"/>
  <c r="H316" i="9"/>
  <c r="S315" i="9"/>
  <c r="AD312" i="9"/>
  <c r="AG333" i="9" s="1"/>
  <c r="AB312" i="9"/>
  <c r="AC312" i="9"/>
  <c r="AA313" i="9"/>
  <c r="L317" i="9" a="1"/>
  <c r="L317" i="9" s="1"/>
  <c r="T316" i="9"/>
  <c r="Z314" i="8"/>
  <c r="R316" i="8"/>
  <c r="U315" i="8"/>
  <c r="X315" i="8" s="1"/>
  <c r="Y315" i="8" s="1"/>
  <c r="L318" i="8" a="1"/>
  <c r="L318" i="8" s="1"/>
  <c r="T317" i="8"/>
  <c r="AC312" i="8"/>
  <c r="AA313" i="8"/>
  <c r="S315" i="8"/>
  <c r="H316" i="8"/>
  <c r="AB312" i="8"/>
  <c r="AD312" i="8"/>
  <c r="AG333" i="8" s="1"/>
  <c r="Z314" i="7"/>
  <c r="U315" i="7"/>
  <c r="X315" i="7" s="1"/>
  <c r="Y315" i="7" s="1"/>
  <c r="R316" i="7"/>
  <c r="AD312" i="7"/>
  <c r="AG333" i="7" s="1"/>
  <c r="AB312" i="7"/>
  <c r="H316" i="7"/>
  <c r="S315" i="7"/>
  <c r="AC312" i="7"/>
  <c r="AA313" i="7"/>
  <c r="L317" i="7" a="1"/>
  <c r="L317" i="7" s="1"/>
  <c r="T316" i="7"/>
  <c r="Z314" i="6"/>
  <c r="T317" i="6"/>
  <c r="L318" i="6" a="1"/>
  <c r="L318" i="6" s="1"/>
  <c r="H316" i="6"/>
  <c r="S315" i="6"/>
  <c r="AA313" i="6"/>
  <c r="AC312" i="6"/>
  <c r="AB312" i="6"/>
  <c r="AD312" i="6"/>
  <c r="AG333" i="6" s="1"/>
  <c r="R316" i="6"/>
  <c r="U315" i="6"/>
  <c r="X315" i="6" s="1"/>
  <c r="Y315" i="6" s="1"/>
  <c r="AE381" i="5"/>
  <c r="AF379" i="5"/>
  <c r="AF380" i="5"/>
  <c r="AE382" i="5"/>
  <c r="Z314" i="5"/>
  <c r="R316" i="5"/>
  <c r="U315" i="5"/>
  <c r="X315" i="5" s="1"/>
  <c r="Y315" i="5" s="1"/>
  <c r="T317" i="5"/>
  <c r="L318" i="5" a="1"/>
  <c r="L318" i="5" s="1"/>
  <c r="AC312" i="5"/>
  <c r="AA313" i="5"/>
  <c r="AB312" i="5"/>
  <c r="AD312" i="5"/>
  <c r="AG333" i="5" s="1"/>
  <c r="S315" i="5"/>
  <c r="H316" i="5"/>
  <c r="Z314" i="4"/>
  <c r="L318" i="4" a="1"/>
  <c r="L318" i="4" s="1"/>
  <c r="T317" i="4"/>
  <c r="AD312" i="4"/>
  <c r="AG333" i="4" s="1"/>
  <c r="AB312" i="4"/>
  <c r="AC312" i="4"/>
  <c r="AA313" i="4"/>
  <c r="U315" i="4"/>
  <c r="X315" i="4" s="1"/>
  <c r="Y315" i="4" s="1"/>
  <c r="R316" i="4"/>
  <c r="H316" i="4"/>
  <c r="S315" i="4"/>
  <c r="Z314" i="1"/>
  <c r="AF380" i="1"/>
  <c r="AE382" i="1"/>
  <c r="AF379" i="1"/>
  <c r="AE381" i="1"/>
  <c r="AB312" i="1"/>
  <c r="AD312" i="1"/>
  <c r="AG333" i="1" s="1"/>
  <c r="R316" i="1"/>
  <c r="U315" i="1"/>
  <c r="X315" i="1" s="1"/>
  <c r="Y315" i="1" s="1"/>
  <c r="S315" i="1"/>
  <c r="H316" i="1"/>
  <c r="AC312" i="1"/>
  <c r="AA313" i="1"/>
  <c r="T317" i="1"/>
  <c r="L318" i="1" a="1"/>
  <c r="L318" i="1" s="1"/>
  <c r="Z315" i="11" l="1"/>
  <c r="AD313" i="11"/>
  <c r="AG334" i="11" s="1"/>
  <c r="AB313" i="11"/>
  <c r="U316" i="11"/>
  <c r="X316" i="11" s="1"/>
  <c r="Y316" i="11" s="1"/>
  <c r="R317" i="11"/>
  <c r="T318" i="11"/>
  <c r="L319" i="11" a="1"/>
  <c r="L319" i="11" s="1"/>
  <c r="AC313" i="11"/>
  <c r="AA314" i="11"/>
  <c r="S316" i="11"/>
  <c r="H317" i="11"/>
  <c r="Z315" i="10"/>
  <c r="L318" i="10" a="1"/>
  <c r="L318" i="10" s="1"/>
  <c r="T317" i="10"/>
  <c r="AD313" i="10"/>
  <c r="AG334" i="10" s="1"/>
  <c r="AB313" i="10"/>
  <c r="H317" i="10"/>
  <c r="S316" i="10"/>
  <c r="U316" i="10"/>
  <c r="X316" i="10" s="1"/>
  <c r="Y316" i="10" s="1"/>
  <c r="R317" i="10"/>
  <c r="AA314" i="10"/>
  <c r="AC313" i="10"/>
  <c r="Z315" i="9"/>
  <c r="AD313" i="9"/>
  <c r="AG334" i="9" s="1"/>
  <c r="AB313" i="9"/>
  <c r="R317" i="9"/>
  <c r="U316" i="9"/>
  <c r="X316" i="9" s="1"/>
  <c r="Y316" i="9" s="1"/>
  <c r="L318" i="9" a="1"/>
  <c r="L318" i="9" s="1"/>
  <c r="T317" i="9"/>
  <c r="H317" i="9"/>
  <c r="S316" i="9"/>
  <c r="AA314" i="9"/>
  <c r="AC313" i="9"/>
  <c r="Z315" i="8"/>
  <c r="AD313" i="8"/>
  <c r="AG334" i="8" s="1"/>
  <c r="AB313" i="8"/>
  <c r="U316" i="8"/>
  <c r="X316" i="8" s="1"/>
  <c r="Y316" i="8" s="1"/>
  <c r="R317" i="8"/>
  <c r="S316" i="8"/>
  <c r="H317" i="8"/>
  <c r="AC313" i="8"/>
  <c r="AA314" i="8"/>
  <c r="L319" i="8" a="1"/>
  <c r="L319" i="8" s="1"/>
  <c r="T318" i="8"/>
  <c r="Z315" i="7"/>
  <c r="AD313" i="7"/>
  <c r="AG334" i="7" s="1"/>
  <c r="AB313" i="7"/>
  <c r="U316" i="7"/>
  <c r="X316" i="7" s="1"/>
  <c r="Y316" i="7" s="1"/>
  <c r="R317" i="7"/>
  <c r="AC313" i="7"/>
  <c r="AA314" i="7"/>
  <c r="L318" i="7" a="1"/>
  <c r="L318" i="7" s="1"/>
  <c r="T317" i="7"/>
  <c r="H317" i="7"/>
  <c r="S316" i="7"/>
  <c r="Z315" i="6"/>
  <c r="AB313" i="6"/>
  <c r="AD313" i="6"/>
  <c r="AG334" i="6" s="1"/>
  <c r="R317" i="6"/>
  <c r="U316" i="6"/>
  <c r="X316" i="6" s="1"/>
  <c r="Y316" i="6" s="1"/>
  <c r="S316" i="6"/>
  <c r="H317" i="6"/>
  <c r="AC313" i="6"/>
  <c r="AA314" i="6"/>
  <c r="T318" i="6"/>
  <c r="L319" i="6" a="1"/>
  <c r="L319" i="6" s="1"/>
  <c r="AF382" i="5"/>
  <c r="AE384" i="5"/>
  <c r="AF384" i="5" s="1"/>
  <c r="AF381" i="5"/>
  <c r="AE383" i="5"/>
  <c r="Z315" i="5"/>
  <c r="S316" i="5"/>
  <c r="H317" i="5"/>
  <c r="AD313" i="5"/>
  <c r="AG334" i="5" s="1"/>
  <c r="AB313" i="5"/>
  <c r="AA314" i="5"/>
  <c r="AC313" i="5"/>
  <c r="T318" i="5"/>
  <c r="L319" i="5" a="1"/>
  <c r="L319" i="5" s="1"/>
  <c r="U316" i="5"/>
  <c r="X316" i="5" s="1"/>
  <c r="Y316" i="5" s="1"/>
  <c r="R317" i="5"/>
  <c r="Z315" i="4"/>
  <c r="U316" i="4"/>
  <c r="X316" i="4" s="1"/>
  <c r="Y316" i="4" s="1"/>
  <c r="R317" i="4"/>
  <c r="H317" i="4"/>
  <c r="S316" i="4"/>
  <c r="AD313" i="4"/>
  <c r="AG334" i="4" s="1"/>
  <c r="AB313" i="4"/>
  <c r="AC313" i="4"/>
  <c r="AA314" i="4"/>
  <c r="L319" i="4" a="1"/>
  <c r="L319" i="4" s="1"/>
  <c r="T318" i="4"/>
  <c r="Z315" i="1"/>
  <c r="AD313" i="1"/>
  <c r="AG334" i="1" s="1"/>
  <c r="AB313" i="1"/>
  <c r="AE383" i="1"/>
  <c r="AF381" i="1"/>
  <c r="AC313" i="1"/>
  <c r="AA314" i="1"/>
  <c r="T318" i="1"/>
  <c r="L319" i="1" a="1"/>
  <c r="L319" i="1" s="1"/>
  <c r="S316" i="1"/>
  <c r="H317" i="1"/>
  <c r="U316" i="1"/>
  <c r="X316" i="1" s="1"/>
  <c r="Y316" i="1" s="1"/>
  <c r="R317" i="1"/>
  <c r="AE384" i="1"/>
  <c r="AF384" i="1" s="1"/>
  <c r="AF382" i="1"/>
  <c r="Z316" i="11" l="1"/>
  <c r="H318" i="11"/>
  <c r="S317" i="11"/>
  <c r="AD314" i="11"/>
  <c r="AG335" i="11" s="1"/>
  <c r="AB314" i="11"/>
  <c r="L320" i="11" a="1"/>
  <c r="L320" i="11" s="1"/>
  <c r="T319" i="11"/>
  <c r="U317" i="11"/>
  <c r="X317" i="11" s="1"/>
  <c r="Y317" i="11" s="1"/>
  <c r="R318" i="11"/>
  <c r="AC314" i="11"/>
  <c r="AA315" i="11"/>
  <c r="Z316" i="10"/>
  <c r="R318" i="10"/>
  <c r="U317" i="10"/>
  <c r="X317" i="10" s="1"/>
  <c r="Y317" i="10" s="1"/>
  <c r="H318" i="10"/>
  <c r="S317" i="10"/>
  <c r="L319" i="10" a="1"/>
  <c r="L319" i="10" s="1"/>
  <c r="T318" i="10"/>
  <c r="AA315" i="10"/>
  <c r="AC314" i="10"/>
  <c r="AD314" i="10"/>
  <c r="AG335" i="10" s="1"/>
  <c r="AB314" i="10"/>
  <c r="Z316" i="9"/>
  <c r="T318" i="9"/>
  <c r="L319" i="9" a="1"/>
  <c r="L319" i="9" s="1"/>
  <c r="R318" i="9"/>
  <c r="U317" i="9"/>
  <c r="X317" i="9" s="1"/>
  <c r="Y317" i="9" s="1"/>
  <c r="H318" i="9"/>
  <c r="S317" i="9"/>
  <c r="AA315" i="9"/>
  <c r="AC314" i="9"/>
  <c r="AB314" i="9"/>
  <c r="AD314" i="9"/>
  <c r="AG335" i="9" s="1"/>
  <c r="Z316" i="8"/>
  <c r="L320" i="8" a="1"/>
  <c r="L320" i="8" s="1"/>
  <c r="T319" i="8"/>
  <c r="H318" i="8"/>
  <c r="S317" i="8"/>
  <c r="U317" i="8"/>
  <c r="X317" i="8" s="1"/>
  <c r="Y317" i="8" s="1"/>
  <c r="R318" i="8"/>
  <c r="AC314" i="8"/>
  <c r="AA315" i="8"/>
  <c r="AB314" i="8"/>
  <c r="AD314" i="8"/>
  <c r="AG335" i="8" s="1"/>
  <c r="Z316" i="7"/>
  <c r="L319" i="7" a="1"/>
  <c r="L319" i="7" s="1"/>
  <c r="T318" i="7"/>
  <c r="R318" i="7"/>
  <c r="U317" i="7"/>
  <c r="X317" i="7" s="1"/>
  <c r="Y317" i="7" s="1"/>
  <c r="H318" i="7"/>
  <c r="S317" i="7"/>
  <c r="AA315" i="7"/>
  <c r="AC314" i="7"/>
  <c r="AB314" i="7"/>
  <c r="AD314" i="7"/>
  <c r="AG335" i="7" s="1"/>
  <c r="Z316" i="6"/>
  <c r="T319" i="6"/>
  <c r="L320" i="6" a="1"/>
  <c r="L320" i="6" s="1"/>
  <c r="AD314" i="6"/>
  <c r="AG335" i="6" s="1"/>
  <c r="AB314" i="6"/>
  <c r="S317" i="6"/>
  <c r="H318" i="6"/>
  <c r="AC314" i="6"/>
  <c r="AA315" i="6"/>
  <c r="U317" i="6"/>
  <c r="X317" i="6" s="1"/>
  <c r="Y317" i="6" s="1"/>
  <c r="R318" i="6"/>
  <c r="AE385" i="5"/>
  <c r="AF385" i="5" s="1"/>
  <c r="I1" i="3" s="1" a="1"/>
  <c r="I1" i="3" s="1"/>
  <c r="AF383" i="5"/>
  <c r="Z316" i="5"/>
  <c r="R318" i="5"/>
  <c r="U317" i="5"/>
  <c r="X317" i="5" s="1"/>
  <c r="Y317" i="5" s="1"/>
  <c r="L320" i="5" a="1"/>
  <c r="L320" i="5" s="1"/>
  <c r="T319" i="5"/>
  <c r="H318" i="5"/>
  <c r="S317" i="5"/>
  <c r="AC314" i="5"/>
  <c r="AA315" i="5"/>
  <c r="AD314" i="5"/>
  <c r="AG335" i="5" s="1"/>
  <c r="AB314" i="5"/>
  <c r="Z316" i="4"/>
  <c r="AD314" i="4"/>
  <c r="AG335" i="4" s="1"/>
  <c r="AB314" i="4"/>
  <c r="U317" i="4"/>
  <c r="X317" i="4" s="1"/>
  <c r="Y317" i="4" s="1"/>
  <c r="R318" i="4"/>
  <c r="AC314" i="4"/>
  <c r="AA315" i="4"/>
  <c r="L320" i="4" a="1"/>
  <c r="L320" i="4" s="1"/>
  <c r="T319" i="4"/>
  <c r="H318" i="4"/>
  <c r="S317" i="4"/>
  <c r="Z316" i="1"/>
  <c r="H318" i="1"/>
  <c r="S317" i="1"/>
  <c r="L320" i="1" a="1"/>
  <c r="L320" i="1" s="1"/>
  <c r="T319" i="1"/>
  <c r="AE385" i="1"/>
  <c r="AF385" i="1" s="1"/>
  <c r="AF383" i="1"/>
  <c r="U317" i="1"/>
  <c r="X317" i="1" s="1"/>
  <c r="Y317" i="1" s="1"/>
  <c r="R318" i="1"/>
  <c r="AD314" i="1"/>
  <c r="AG335" i="1" s="1"/>
  <c r="AB314" i="1"/>
  <c r="AC314" i="1"/>
  <c r="AA315" i="1"/>
  <c r="Z317" i="11" l="1"/>
  <c r="AD315" i="11"/>
  <c r="AG336" i="11" s="1"/>
  <c r="AB315" i="11"/>
  <c r="U318" i="11"/>
  <c r="X318" i="11" s="1"/>
  <c r="Y318" i="11" s="1"/>
  <c r="R319" i="11"/>
  <c r="H319" i="11"/>
  <c r="S318" i="11"/>
  <c r="L321" i="11" a="1"/>
  <c r="L321" i="11" s="1"/>
  <c r="T320" i="11"/>
  <c r="AC315" i="11"/>
  <c r="AA316" i="11"/>
  <c r="Z317" i="10"/>
  <c r="AB315" i="10"/>
  <c r="AD315" i="10"/>
  <c r="AG336" i="10" s="1"/>
  <c r="R319" i="10"/>
  <c r="U318" i="10"/>
  <c r="X318" i="10" s="1"/>
  <c r="Y318" i="10" s="1"/>
  <c r="T319" i="10"/>
  <c r="L320" i="10" a="1"/>
  <c r="L320" i="10" s="1"/>
  <c r="AC315" i="10"/>
  <c r="AA316" i="10"/>
  <c r="S318" i="10"/>
  <c r="H319" i="10"/>
  <c r="Z317" i="9"/>
  <c r="AD315" i="9"/>
  <c r="AG336" i="9" s="1"/>
  <c r="AB315" i="9"/>
  <c r="L320" i="9" a="1"/>
  <c r="L320" i="9" s="1"/>
  <c r="T319" i="9"/>
  <c r="AC315" i="9"/>
  <c r="AA316" i="9"/>
  <c r="S318" i="9"/>
  <c r="H319" i="9"/>
  <c r="R319" i="9"/>
  <c r="U318" i="9"/>
  <c r="X318" i="9" s="1"/>
  <c r="Y318" i="9" s="1"/>
  <c r="Z317" i="8"/>
  <c r="AD315" i="8"/>
  <c r="AG336" i="8" s="1"/>
  <c r="AB315" i="8"/>
  <c r="L321" i="8" a="1"/>
  <c r="L321" i="8" s="1"/>
  <c r="T320" i="8"/>
  <c r="U318" i="8"/>
  <c r="X318" i="8" s="1"/>
  <c r="Y318" i="8" s="1"/>
  <c r="R319" i="8"/>
  <c r="S318" i="8"/>
  <c r="H319" i="8"/>
  <c r="AC315" i="8"/>
  <c r="AA316" i="8"/>
  <c r="Z317" i="7"/>
  <c r="T319" i="7"/>
  <c r="L320" i="7" a="1"/>
  <c r="L320" i="7" s="1"/>
  <c r="AB315" i="7"/>
  <c r="AD315" i="7"/>
  <c r="AG336" i="7" s="1"/>
  <c r="H319" i="7"/>
  <c r="S318" i="7"/>
  <c r="AA316" i="7"/>
  <c r="AC315" i="7"/>
  <c r="R319" i="7"/>
  <c r="U318" i="7"/>
  <c r="X318" i="7" s="1"/>
  <c r="Y318" i="7" s="1"/>
  <c r="Z317" i="6"/>
  <c r="H319" i="6"/>
  <c r="S318" i="6"/>
  <c r="L321" i="6" a="1"/>
  <c r="L321" i="6" s="1"/>
  <c r="T320" i="6"/>
  <c r="AC315" i="6"/>
  <c r="AA316" i="6"/>
  <c r="U318" i="6"/>
  <c r="X318" i="6" s="1"/>
  <c r="Y318" i="6" s="1"/>
  <c r="R319" i="6"/>
  <c r="AD315" i="6"/>
  <c r="AG336" i="6" s="1"/>
  <c r="AB315" i="6"/>
  <c r="Z317" i="5"/>
  <c r="AD315" i="5"/>
  <c r="AG336" i="5" s="1"/>
  <c r="AB315" i="5"/>
  <c r="S318" i="5"/>
  <c r="H319" i="5"/>
  <c r="AC315" i="5"/>
  <c r="AA316" i="5"/>
  <c r="L321" i="5" a="1"/>
  <c r="L321" i="5" s="1"/>
  <c r="T320" i="5"/>
  <c r="U318" i="5"/>
  <c r="X318" i="5" s="1"/>
  <c r="Y318" i="5" s="1"/>
  <c r="R319" i="5"/>
  <c r="Z317" i="4"/>
  <c r="H319" i="4"/>
  <c r="S318" i="4"/>
  <c r="L321" i="4" a="1"/>
  <c r="L321" i="4" s="1"/>
  <c r="T320" i="4"/>
  <c r="AC315" i="4"/>
  <c r="AA316" i="4"/>
  <c r="AD315" i="4"/>
  <c r="AG336" i="4" s="1"/>
  <c r="AB315" i="4"/>
  <c r="U318" i="4"/>
  <c r="X318" i="4" s="1"/>
  <c r="Y318" i="4" s="1"/>
  <c r="R319" i="4"/>
  <c r="Z317" i="1"/>
  <c r="AD315" i="1"/>
  <c r="AG336" i="1" s="1"/>
  <c r="AB315" i="1"/>
  <c r="U318" i="1"/>
  <c r="X318" i="1" s="1"/>
  <c r="Y318" i="1" s="1"/>
  <c r="R319" i="1"/>
  <c r="L321" i="1" a="1"/>
  <c r="L321" i="1" s="1"/>
  <c r="T320" i="1"/>
  <c r="AC315" i="1"/>
  <c r="AA316" i="1"/>
  <c r="H319" i="1"/>
  <c r="S318" i="1"/>
  <c r="Z318" i="11" l="1"/>
  <c r="AD316" i="11"/>
  <c r="AG337" i="11" s="1"/>
  <c r="AB316" i="11"/>
  <c r="L322" i="11" a="1"/>
  <c r="L322" i="11" s="1"/>
  <c r="T321" i="11"/>
  <c r="U319" i="11"/>
  <c r="X319" i="11" s="1"/>
  <c r="Y319" i="11" s="1"/>
  <c r="R320" i="11"/>
  <c r="AC316" i="11"/>
  <c r="AA317" i="11"/>
  <c r="H320" i="11"/>
  <c r="S319" i="11"/>
  <c r="Z318" i="10"/>
  <c r="T320" i="10"/>
  <c r="L321" i="10" a="1"/>
  <c r="L321" i="10" s="1"/>
  <c r="AD316" i="10"/>
  <c r="AG337" i="10" s="1"/>
  <c r="AB316" i="10"/>
  <c r="AC316" i="10"/>
  <c r="AA317" i="10"/>
  <c r="S319" i="10"/>
  <c r="H320" i="10"/>
  <c r="U319" i="10"/>
  <c r="X319" i="10" s="1"/>
  <c r="Y319" i="10" s="1"/>
  <c r="R320" i="10"/>
  <c r="Z318" i="9"/>
  <c r="U319" i="9"/>
  <c r="X319" i="9" s="1"/>
  <c r="Y319" i="9" s="1"/>
  <c r="R320" i="9"/>
  <c r="H320" i="9"/>
  <c r="S319" i="9"/>
  <c r="AD316" i="9"/>
  <c r="AG337" i="9" s="1"/>
  <c r="AB316" i="9"/>
  <c r="AC316" i="9"/>
  <c r="AA317" i="9"/>
  <c r="L321" i="9" a="1"/>
  <c r="L321" i="9" s="1"/>
  <c r="T320" i="9"/>
  <c r="Z318" i="8"/>
  <c r="H320" i="8"/>
  <c r="S319" i="8"/>
  <c r="AD316" i="8"/>
  <c r="AG337" i="8" s="1"/>
  <c r="AB316" i="8"/>
  <c r="T321" i="8"/>
  <c r="L322" i="8" a="1"/>
  <c r="L322" i="8" s="1"/>
  <c r="AC316" i="8"/>
  <c r="AA317" i="8"/>
  <c r="U319" i="8"/>
  <c r="X319" i="8" s="1"/>
  <c r="Y319" i="8" s="1"/>
  <c r="R320" i="8"/>
  <c r="Z318" i="7"/>
  <c r="R320" i="7"/>
  <c r="U319" i="7"/>
  <c r="X319" i="7" s="1"/>
  <c r="Y319" i="7" s="1"/>
  <c r="S319" i="7"/>
  <c r="H320" i="7"/>
  <c r="AD316" i="7"/>
  <c r="AG337" i="7" s="1"/>
  <c r="AB316" i="7"/>
  <c r="AC316" i="7"/>
  <c r="AA317" i="7"/>
  <c r="T320" i="7"/>
  <c r="L321" i="7" a="1"/>
  <c r="L321" i="7" s="1"/>
  <c r="Z318" i="6"/>
  <c r="AD316" i="6"/>
  <c r="AG337" i="6" s="1"/>
  <c r="AB316" i="6"/>
  <c r="U319" i="6"/>
  <c r="X319" i="6" s="1"/>
  <c r="Y319" i="6" s="1"/>
  <c r="R320" i="6"/>
  <c r="L322" i="6" a="1"/>
  <c r="L322" i="6" s="1"/>
  <c r="T321" i="6"/>
  <c r="AC316" i="6"/>
  <c r="AA317" i="6"/>
  <c r="H320" i="6"/>
  <c r="S319" i="6"/>
  <c r="Z318" i="5"/>
  <c r="L322" i="5" a="1"/>
  <c r="L322" i="5" s="1"/>
  <c r="T321" i="5"/>
  <c r="U319" i="5"/>
  <c r="X319" i="5" s="1"/>
  <c r="Y319" i="5" s="1"/>
  <c r="R320" i="5"/>
  <c r="AD316" i="5"/>
  <c r="AG337" i="5" s="1"/>
  <c r="AB316" i="5"/>
  <c r="H320" i="5"/>
  <c r="S319" i="5"/>
  <c r="AC316" i="5"/>
  <c r="AA317" i="5"/>
  <c r="Z318" i="4"/>
  <c r="R320" i="4"/>
  <c r="U319" i="4"/>
  <c r="X319" i="4" s="1"/>
  <c r="Y319" i="4" s="1"/>
  <c r="AD316" i="4"/>
  <c r="AG337" i="4" s="1"/>
  <c r="AB316" i="4"/>
  <c r="AA317" i="4"/>
  <c r="AC316" i="4"/>
  <c r="T321" i="4"/>
  <c r="L322" i="4" a="1"/>
  <c r="L322" i="4" s="1"/>
  <c r="H320" i="4"/>
  <c r="S319" i="4"/>
  <c r="Z318" i="1"/>
  <c r="H320" i="1"/>
  <c r="S319" i="1"/>
  <c r="AD316" i="1"/>
  <c r="AG337" i="1" s="1"/>
  <c r="AB316" i="1"/>
  <c r="U319" i="1"/>
  <c r="X319" i="1" s="1"/>
  <c r="Y319" i="1" s="1"/>
  <c r="R320" i="1"/>
  <c r="L322" i="1" a="1"/>
  <c r="L322" i="1" s="1"/>
  <c r="T321" i="1"/>
  <c r="AC316" i="1"/>
  <c r="AA317" i="1"/>
  <c r="Z319" i="11" l="1"/>
  <c r="AD317" i="11"/>
  <c r="AG338" i="11" s="1"/>
  <c r="AB317" i="11"/>
  <c r="H321" i="11"/>
  <c r="S320" i="11"/>
  <c r="L323" i="11" a="1"/>
  <c r="L323" i="11" s="1"/>
  <c r="T322" i="11"/>
  <c r="AC317" i="11"/>
  <c r="AA318" i="11"/>
  <c r="U320" i="11"/>
  <c r="X320" i="11" s="1"/>
  <c r="Y320" i="11" s="1"/>
  <c r="R321" i="11"/>
  <c r="Z319" i="10"/>
  <c r="T321" i="10"/>
  <c r="L322" i="10" a="1"/>
  <c r="L322" i="10" s="1"/>
  <c r="H321" i="10"/>
  <c r="S320" i="10"/>
  <c r="U320" i="10"/>
  <c r="X320" i="10" s="1"/>
  <c r="Y320" i="10" s="1"/>
  <c r="R321" i="10"/>
  <c r="AC317" i="10"/>
  <c r="AA318" i="10"/>
  <c r="AD317" i="10"/>
  <c r="AG338" i="10" s="1"/>
  <c r="AB317" i="10"/>
  <c r="Z319" i="9"/>
  <c r="AD317" i="9"/>
  <c r="AG338" i="9" s="1"/>
  <c r="AB317" i="9"/>
  <c r="R321" i="9"/>
  <c r="U320" i="9"/>
  <c r="X320" i="9" s="1"/>
  <c r="Y320" i="9" s="1"/>
  <c r="L322" i="9" a="1"/>
  <c r="L322" i="9" s="1"/>
  <c r="T321" i="9"/>
  <c r="H321" i="9"/>
  <c r="S320" i="9"/>
  <c r="AC317" i="9"/>
  <c r="AA318" i="9"/>
  <c r="Z319" i="8"/>
  <c r="R321" i="8"/>
  <c r="U320" i="8"/>
  <c r="X320" i="8" s="1"/>
  <c r="Y320" i="8" s="1"/>
  <c r="AD317" i="8"/>
  <c r="AG338" i="8" s="1"/>
  <c r="AB317" i="8"/>
  <c r="H321" i="8"/>
  <c r="S320" i="8"/>
  <c r="T322" i="8"/>
  <c r="L323" i="8" a="1"/>
  <c r="L323" i="8" s="1"/>
  <c r="AC317" i="8"/>
  <c r="AA318" i="8"/>
  <c r="Z319" i="7"/>
  <c r="S320" i="7"/>
  <c r="H321" i="7"/>
  <c r="U320" i="7"/>
  <c r="X320" i="7" s="1"/>
  <c r="Y320" i="7" s="1"/>
  <c r="R321" i="7"/>
  <c r="T321" i="7"/>
  <c r="L322" i="7" a="1"/>
  <c r="L322" i="7" s="1"/>
  <c r="AC317" i="7"/>
  <c r="AA318" i="7"/>
  <c r="AD317" i="7"/>
  <c r="AG338" i="7" s="1"/>
  <c r="AB317" i="7"/>
  <c r="Z319" i="6"/>
  <c r="H321" i="6"/>
  <c r="S320" i="6"/>
  <c r="AD317" i="6"/>
  <c r="AG338" i="6" s="1"/>
  <c r="AB317" i="6"/>
  <c r="U320" i="6"/>
  <c r="X320" i="6" s="1"/>
  <c r="Y320" i="6" s="1"/>
  <c r="R321" i="6"/>
  <c r="AC317" i="6"/>
  <c r="AA318" i="6"/>
  <c r="L323" i="6" a="1"/>
  <c r="L323" i="6" s="1"/>
  <c r="T322" i="6"/>
  <c r="Z319" i="5"/>
  <c r="AD317" i="5"/>
  <c r="AG338" i="5" s="1"/>
  <c r="AB317" i="5"/>
  <c r="H321" i="5"/>
  <c r="S320" i="5"/>
  <c r="U320" i="5"/>
  <c r="X320" i="5" s="1"/>
  <c r="Y320" i="5" s="1"/>
  <c r="R321" i="5"/>
  <c r="AC317" i="5"/>
  <c r="AA318" i="5"/>
  <c r="L323" i="5" a="1"/>
  <c r="L323" i="5" s="1"/>
  <c r="T322" i="5"/>
  <c r="Z319" i="4"/>
  <c r="H321" i="4"/>
  <c r="S320" i="4"/>
  <c r="AB317" i="4"/>
  <c r="AD317" i="4"/>
  <c r="AG338" i="4" s="1"/>
  <c r="T322" i="4"/>
  <c r="L323" i="4" a="1"/>
  <c r="L323" i="4" s="1"/>
  <c r="R321" i="4"/>
  <c r="U320" i="4"/>
  <c r="X320" i="4" s="1"/>
  <c r="Y320" i="4" s="1"/>
  <c r="AA318" i="4"/>
  <c r="AC317" i="4"/>
  <c r="Z319" i="1"/>
  <c r="AD317" i="1"/>
  <c r="AG338" i="1" s="1"/>
  <c r="AB317" i="1"/>
  <c r="R321" i="1"/>
  <c r="U320" i="1"/>
  <c r="X320" i="1" s="1"/>
  <c r="Y320" i="1" s="1"/>
  <c r="AC317" i="1"/>
  <c r="AA318" i="1"/>
  <c r="T322" i="1"/>
  <c r="L323" i="1" a="1"/>
  <c r="L323" i="1" s="1"/>
  <c r="H321" i="1"/>
  <c r="S320" i="1"/>
  <c r="Z320" i="11" l="1"/>
  <c r="U321" i="11"/>
  <c r="X321" i="11" s="1"/>
  <c r="Y321" i="11" s="1"/>
  <c r="R322" i="11"/>
  <c r="AD318" i="11"/>
  <c r="AG339" i="11" s="1"/>
  <c r="AB318" i="11"/>
  <c r="AA319" i="11"/>
  <c r="AC318" i="11"/>
  <c r="L324" i="11" a="1"/>
  <c r="L324" i="11" s="1"/>
  <c r="T323" i="11"/>
  <c r="H322" i="11"/>
  <c r="S321" i="11"/>
  <c r="Z320" i="10"/>
  <c r="L323" i="10" a="1"/>
  <c r="L323" i="10" s="1"/>
  <c r="T322" i="10"/>
  <c r="AD318" i="10"/>
  <c r="AG339" i="10" s="1"/>
  <c r="AB318" i="10"/>
  <c r="U321" i="10"/>
  <c r="X321" i="10" s="1"/>
  <c r="Y321" i="10" s="1"/>
  <c r="R322" i="10"/>
  <c r="H322" i="10"/>
  <c r="S321" i="10"/>
  <c r="AC318" i="10"/>
  <c r="AA319" i="10"/>
  <c r="Z320" i="9"/>
  <c r="H322" i="9"/>
  <c r="S321" i="9"/>
  <c r="R322" i="9"/>
  <c r="U321" i="9"/>
  <c r="X321" i="9" s="1"/>
  <c r="Y321" i="9" s="1"/>
  <c r="T322" i="9"/>
  <c r="L323" i="9" a="1"/>
  <c r="L323" i="9" s="1"/>
  <c r="AD318" i="9"/>
  <c r="AG339" i="9" s="1"/>
  <c r="AB318" i="9"/>
  <c r="AC318" i="9"/>
  <c r="AA319" i="9"/>
  <c r="Z320" i="8"/>
  <c r="L324" i="8" a="1"/>
  <c r="L324" i="8" s="1"/>
  <c r="T323" i="8"/>
  <c r="U321" i="8"/>
  <c r="X321" i="8" s="1"/>
  <c r="Y321" i="8" s="1"/>
  <c r="R322" i="8"/>
  <c r="AD318" i="8"/>
  <c r="AG339" i="8" s="1"/>
  <c r="AB318" i="8"/>
  <c r="AA319" i="8"/>
  <c r="AC318" i="8"/>
  <c r="H322" i="8"/>
  <c r="S321" i="8"/>
  <c r="Z320" i="7"/>
  <c r="L323" i="7" a="1"/>
  <c r="L323" i="7" s="1"/>
  <c r="T322" i="7"/>
  <c r="U321" i="7"/>
  <c r="X321" i="7" s="1"/>
  <c r="Y321" i="7" s="1"/>
  <c r="R322" i="7"/>
  <c r="AD318" i="7"/>
  <c r="AG339" i="7" s="1"/>
  <c r="AB318" i="7"/>
  <c r="AC318" i="7"/>
  <c r="AA319" i="7"/>
  <c r="H322" i="7"/>
  <c r="S321" i="7"/>
  <c r="Z320" i="6"/>
  <c r="U321" i="6"/>
  <c r="X321" i="6" s="1"/>
  <c r="Y321" i="6" s="1"/>
  <c r="R322" i="6"/>
  <c r="AD318" i="6"/>
  <c r="AG339" i="6" s="1"/>
  <c r="AB318" i="6"/>
  <c r="H322" i="6"/>
  <c r="S321" i="6"/>
  <c r="L324" i="6" a="1"/>
  <c r="L324" i="6" s="1"/>
  <c r="T323" i="6"/>
  <c r="AC318" i="6"/>
  <c r="AA319" i="6"/>
  <c r="Z320" i="5"/>
  <c r="AD318" i="5"/>
  <c r="AG339" i="5" s="1"/>
  <c r="AB318" i="5"/>
  <c r="U321" i="5"/>
  <c r="X321" i="5" s="1"/>
  <c r="Y321" i="5" s="1"/>
  <c r="R322" i="5"/>
  <c r="AA319" i="5"/>
  <c r="AC318" i="5"/>
  <c r="L324" i="5" a="1"/>
  <c r="L324" i="5" s="1"/>
  <c r="T323" i="5"/>
  <c r="H322" i="5"/>
  <c r="S321" i="5"/>
  <c r="Z320" i="4"/>
  <c r="T323" i="4"/>
  <c r="L324" i="4" a="1"/>
  <c r="L324" i="4" s="1"/>
  <c r="AD318" i="4"/>
  <c r="AG339" i="4" s="1"/>
  <c r="AB318" i="4"/>
  <c r="AC318" i="4"/>
  <c r="AA319" i="4"/>
  <c r="R322" i="4"/>
  <c r="U321" i="4"/>
  <c r="X321" i="4" s="1"/>
  <c r="Y321" i="4" s="1"/>
  <c r="S321" i="4"/>
  <c r="H322" i="4"/>
  <c r="Z320" i="1"/>
  <c r="T323" i="1"/>
  <c r="L324" i="1" a="1"/>
  <c r="L324" i="1" s="1"/>
  <c r="S321" i="1"/>
  <c r="H322" i="1"/>
  <c r="R322" i="1"/>
  <c r="U321" i="1"/>
  <c r="X321" i="1" s="1"/>
  <c r="Y321" i="1" s="1"/>
  <c r="AB318" i="1"/>
  <c r="AD318" i="1"/>
  <c r="AG339" i="1" s="1"/>
  <c r="AA319" i="1"/>
  <c r="AC318" i="1"/>
  <c r="Z321" i="11" l="1"/>
  <c r="R323" i="11"/>
  <c r="U322" i="11"/>
  <c r="X322" i="11" s="1"/>
  <c r="Y322" i="11" s="1"/>
  <c r="T324" i="11"/>
  <c r="L325" i="11" a="1"/>
  <c r="L325" i="11" s="1"/>
  <c r="AA320" i="11"/>
  <c r="AC319" i="11"/>
  <c r="H323" i="11"/>
  <c r="S322" i="11"/>
  <c r="AD319" i="11"/>
  <c r="AG340" i="11" s="1"/>
  <c r="AB319" i="11"/>
  <c r="Z321" i="10"/>
  <c r="L324" i="10" a="1"/>
  <c r="L324" i="10" s="1"/>
  <c r="T323" i="10"/>
  <c r="AD319" i="10"/>
  <c r="AG340" i="10" s="1"/>
  <c r="AB319" i="10"/>
  <c r="U322" i="10"/>
  <c r="X322" i="10" s="1"/>
  <c r="Y322" i="10" s="1"/>
  <c r="R323" i="10"/>
  <c r="AC319" i="10"/>
  <c r="AA320" i="10"/>
  <c r="H323" i="10"/>
  <c r="S322" i="10"/>
  <c r="Z321" i="9"/>
  <c r="T323" i="9"/>
  <c r="L324" i="9" a="1"/>
  <c r="L324" i="9" s="1"/>
  <c r="AD319" i="9"/>
  <c r="AG340" i="9" s="1"/>
  <c r="AB319" i="9"/>
  <c r="H323" i="9"/>
  <c r="S322" i="9"/>
  <c r="R323" i="9"/>
  <c r="U322" i="9"/>
  <c r="X322" i="9" s="1"/>
  <c r="Y322" i="9" s="1"/>
  <c r="AA320" i="9"/>
  <c r="AC319" i="9"/>
  <c r="Z321" i="8"/>
  <c r="T324" i="8"/>
  <c r="L325" i="8" a="1"/>
  <c r="L325" i="8" s="1"/>
  <c r="H323" i="8"/>
  <c r="S322" i="8"/>
  <c r="AD319" i="8"/>
  <c r="AG340" i="8" s="1"/>
  <c r="AB319" i="8"/>
  <c r="AC319" i="8"/>
  <c r="AA320" i="8"/>
  <c r="U322" i="8"/>
  <c r="X322" i="8" s="1"/>
  <c r="Y322" i="8" s="1"/>
  <c r="R323" i="8"/>
  <c r="Z321" i="7"/>
  <c r="L324" i="7" a="1"/>
  <c r="L324" i="7" s="1"/>
  <c r="T323" i="7"/>
  <c r="H323" i="7"/>
  <c r="S322" i="7"/>
  <c r="AC319" i="7"/>
  <c r="AA320" i="7"/>
  <c r="AD319" i="7"/>
  <c r="AG340" i="7" s="1"/>
  <c r="AB319" i="7"/>
  <c r="U322" i="7"/>
  <c r="X322" i="7" s="1"/>
  <c r="Y322" i="7" s="1"/>
  <c r="R323" i="7"/>
  <c r="Z321" i="6"/>
  <c r="L325" i="6" a="1"/>
  <c r="L325" i="6" s="1"/>
  <c r="T324" i="6"/>
  <c r="AD319" i="6"/>
  <c r="AG340" i="6" s="1"/>
  <c r="AB319" i="6"/>
  <c r="U322" i="6"/>
  <c r="X322" i="6" s="1"/>
  <c r="Y322" i="6" s="1"/>
  <c r="R323" i="6"/>
  <c r="H323" i="6"/>
  <c r="S322" i="6"/>
  <c r="AA320" i="6"/>
  <c r="AC319" i="6"/>
  <c r="Z321" i="5"/>
  <c r="T324" i="5"/>
  <c r="L325" i="5" a="1"/>
  <c r="L325" i="5" s="1"/>
  <c r="R323" i="5"/>
  <c r="U322" i="5"/>
  <c r="X322" i="5" s="1"/>
  <c r="Y322" i="5" s="1"/>
  <c r="AA320" i="5"/>
  <c r="AC319" i="5"/>
  <c r="H323" i="5"/>
  <c r="S322" i="5"/>
  <c r="AD319" i="5"/>
  <c r="AG340" i="5" s="1"/>
  <c r="AB319" i="5"/>
  <c r="Z321" i="4"/>
  <c r="AD319" i="4"/>
  <c r="AG340" i="4" s="1"/>
  <c r="AB319" i="4"/>
  <c r="S322" i="4"/>
  <c r="H323" i="4"/>
  <c r="U322" i="4"/>
  <c r="X322" i="4" s="1"/>
  <c r="Y322" i="4" s="1"/>
  <c r="R323" i="4"/>
  <c r="AC319" i="4"/>
  <c r="AA320" i="4"/>
  <c r="L325" i="4" a="1"/>
  <c r="L325" i="4" s="1"/>
  <c r="T324" i="4"/>
  <c r="Z321" i="1"/>
  <c r="R323" i="1"/>
  <c r="U322" i="1"/>
  <c r="X322" i="1" s="1"/>
  <c r="Y322" i="1" s="1"/>
  <c r="T324" i="1"/>
  <c r="L325" i="1" a="1"/>
  <c r="L325" i="1" s="1"/>
  <c r="AC319" i="1"/>
  <c r="AA320" i="1"/>
  <c r="AB319" i="1"/>
  <c r="AD319" i="1"/>
  <c r="AG340" i="1" s="1"/>
  <c r="H323" i="1"/>
  <c r="S322" i="1"/>
  <c r="Z322" i="11" l="1"/>
  <c r="S323" i="11"/>
  <c r="H324" i="11"/>
  <c r="R324" i="11"/>
  <c r="U323" i="11"/>
  <c r="X323" i="11" s="1"/>
  <c r="Y323" i="11" s="1"/>
  <c r="AB320" i="11"/>
  <c r="AD320" i="11"/>
  <c r="AG341" i="11" s="1"/>
  <c r="AC320" i="11"/>
  <c r="AA321" i="11"/>
  <c r="T325" i="11"/>
  <c r="L326" i="11" a="1"/>
  <c r="L326" i="11" s="1"/>
  <c r="Z322" i="10"/>
  <c r="H324" i="10"/>
  <c r="S323" i="10"/>
  <c r="L325" i="10" a="1"/>
  <c r="L325" i="10" s="1"/>
  <c r="T324" i="10"/>
  <c r="AD320" i="10"/>
  <c r="AG341" i="10" s="1"/>
  <c r="AB320" i="10"/>
  <c r="AC320" i="10"/>
  <c r="AA321" i="10"/>
  <c r="U323" i="10"/>
  <c r="X323" i="10" s="1"/>
  <c r="Y323" i="10" s="1"/>
  <c r="R324" i="10"/>
  <c r="Z322" i="9"/>
  <c r="AB320" i="9"/>
  <c r="AD320" i="9"/>
  <c r="AG341" i="9" s="1"/>
  <c r="T324" i="9"/>
  <c r="L325" i="9" a="1"/>
  <c r="L325" i="9" s="1"/>
  <c r="H324" i="9"/>
  <c r="S323" i="9"/>
  <c r="R324" i="9"/>
  <c r="U323" i="9"/>
  <c r="X323" i="9" s="1"/>
  <c r="Y323" i="9" s="1"/>
  <c r="AC320" i="9"/>
  <c r="AA321" i="9"/>
  <c r="Z322" i="8"/>
  <c r="R324" i="8"/>
  <c r="U323" i="8"/>
  <c r="X323" i="8" s="1"/>
  <c r="Y323" i="8" s="1"/>
  <c r="H324" i="8"/>
  <c r="S323" i="8"/>
  <c r="L326" i="8" a="1"/>
  <c r="L326" i="8" s="1"/>
  <c r="T325" i="8"/>
  <c r="AB320" i="8"/>
  <c r="AD320" i="8"/>
  <c r="AG341" i="8" s="1"/>
  <c r="AC320" i="8"/>
  <c r="AA321" i="8"/>
  <c r="Z322" i="7"/>
  <c r="U323" i="7"/>
  <c r="X323" i="7" s="1"/>
  <c r="Y323" i="7" s="1"/>
  <c r="R324" i="7"/>
  <c r="L325" i="7" a="1"/>
  <c r="L325" i="7" s="1"/>
  <c r="T324" i="7"/>
  <c r="H324" i="7"/>
  <c r="S323" i="7"/>
  <c r="AC320" i="7"/>
  <c r="AA321" i="7"/>
  <c r="AD320" i="7"/>
  <c r="AG341" i="7" s="1"/>
  <c r="AB320" i="7"/>
  <c r="Z322" i="6"/>
  <c r="R324" i="6"/>
  <c r="U323" i="6"/>
  <c r="X323" i="6" s="1"/>
  <c r="Y323" i="6" s="1"/>
  <c r="H324" i="6"/>
  <c r="S323" i="6"/>
  <c r="AB320" i="6"/>
  <c r="AD320" i="6"/>
  <c r="AG341" i="6" s="1"/>
  <c r="AA321" i="6"/>
  <c r="AC320" i="6"/>
  <c r="T325" i="6"/>
  <c r="L326" i="6" a="1"/>
  <c r="L326" i="6" s="1"/>
  <c r="Z322" i="5"/>
  <c r="AB320" i="5"/>
  <c r="AD320" i="5"/>
  <c r="AG341" i="5" s="1"/>
  <c r="S323" i="5"/>
  <c r="H324" i="5"/>
  <c r="R324" i="5"/>
  <c r="U323" i="5"/>
  <c r="X323" i="5" s="1"/>
  <c r="Y323" i="5" s="1"/>
  <c r="AC320" i="5"/>
  <c r="AA321" i="5"/>
  <c r="T325" i="5"/>
  <c r="L326" i="5" a="1"/>
  <c r="L326" i="5" s="1"/>
  <c r="Z322" i="4"/>
  <c r="L326" i="4" a="1"/>
  <c r="L326" i="4" s="1"/>
  <c r="T325" i="4"/>
  <c r="U323" i="4"/>
  <c r="X323" i="4" s="1"/>
  <c r="Y323" i="4" s="1"/>
  <c r="R324" i="4"/>
  <c r="AD320" i="4"/>
  <c r="AG341" i="4" s="1"/>
  <c r="AB320" i="4"/>
  <c r="H324" i="4"/>
  <c r="S323" i="4"/>
  <c r="AC320" i="4"/>
  <c r="AA321" i="4"/>
  <c r="Z322" i="1"/>
  <c r="H324" i="1"/>
  <c r="S323" i="1"/>
  <c r="AB320" i="1"/>
  <c r="AD320" i="1"/>
  <c r="AG341" i="1" s="1"/>
  <c r="L326" i="1" a="1"/>
  <c r="L326" i="1" s="1"/>
  <c r="T325" i="1"/>
  <c r="U323" i="1"/>
  <c r="X323" i="1" s="1"/>
  <c r="Y323" i="1" s="1"/>
  <c r="R324" i="1"/>
  <c r="AC320" i="1"/>
  <c r="AA321" i="1"/>
  <c r="Z323" i="11" l="1"/>
  <c r="S324" i="11"/>
  <c r="H325" i="11"/>
  <c r="T326" i="11"/>
  <c r="L327" i="11" a="1"/>
  <c r="L327" i="11" s="1"/>
  <c r="AD321" i="11"/>
  <c r="AG342" i="11" s="1"/>
  <c r="AB321" i="11"/>
  <c r="U324" i="11"/>
  <c r="X324" i="11" s="1"/>
  <c r="Y324" i="11" s="1"/>
  <c r="R325" i="11"/>
  <c r="AC321" i="11"/>
  <c r="AA322" i="11"/>
  <c r="Z323" i="10"/>
  <c r="U324" i="10"/>
  <c r="X324" i="10" s="1"/>
  <c r="Y324" i="10" s="1"/>
  <c r="R325" i="10"/>
  <c r="L326" i="10" a="1"/>
  <c r="L326" i="10" s="1"/>
  <c r="T325" i="10"/>
  <c r="H325" i="10"/>
  <c r="S324" i="10"/>
  <c r="AD321" i="10"/>
  <c r="AG342" i="10" s="1"/>
  <c r="AB321" i="10"/>
  <c r="AA322" i="10"/>
  <c r="AC321" i="10"/>
  <c r="Z323" i="9"/>
  <c r="L326" i="9" a="1"/>
  <c r="L326" i="9" s="1"/>
  <c r="T325" i="9"/>
  <c r="AD321" i="9"/>
  <c r="AG342" i="9" s="1"/>
  <c r="AB321" i="9"/>
  <c r="U324" i="9"/>
  <c r="X324" i="9" s="1"/>
  <c r="Y324" i="9" s="1"/>
  <c r="R325" i="9"/>
  <c r="H325" i="9"/>
  <c r="S324" i="9"/>
  <c r="AC321" i="9"/>
  <c r="AA322" i="9"/>
  <c r="Z323" i="8"/>
  <c r="AB321" i="8"/>
  <c r="AD321" i="8"/>
  <c r="AG342" i="8" s="1"/>
  <c r="U324" i="8"/>
  <c r="X324" i="8" s="1"/>
  <c r="Y324" i="8" s="1"/>
  <c r="R325" i="8"/>
  <c r="H325" i="8"/>
  <c r="S324" i="8"/>
  <c r="AC321" i="8"/>
  <c r="AA322" i="8"/>
  <c r="L327" i="8" a="1"/>
  <c r="L327" i="8" s="1"/>
  <c r="T326" i="8"/>
  <c r="Z323" i="7"/>
  <c r="H325" i="7"/>
  <c r="S324" i="7"/>
  <c r="L326" i="7" a="1"/>
  <c r="L326" i="7" s="1"/>
  <c r="T325" i="7"/>
  <c r="AC321" i="7"/>
  <c r="AA322" i="7"/>
  <c r="AD321" i="7"/>
  <c r="AG342" i="7" s="1"/>
  <c r="AB321" i="7"/>
  <c r="U324" i="7"/>
  <c r="X324" i="7" s="1"/>
  <c r="Y324" i="7" s="1"/>
  <c r="R325" i="7"/>
  <c r="Z323" i="6"/>
  <c r="T326" i="6"/>
  <c r="L327" i="6" a="1"/>
  <c r="L327" i="6" s="1"/>
  <c r="S324" i="6"/>
  <c r="H325" i="6"/>
  <c r="AB321" i="6"/>
  <c r="AD321" i="6"/>
  <c r="AG342" i="6" s="1"/>
  <c r="R325" i="6"/>
  <c r="U324" i="6"/>
  <c r="X324" i="6" s="1"/>
  <c r="Y324" i="6" s="1"/>
  <c r="AC321" i="6"/>
  <c r="AA322" i="6"/>
  <c r="Z323" i="5"/>
  <c r="T326" i="5"/>
  <c r="L327" i="5" a="1"/>
  <c r="L327" i="5" s="1"/>
  <c r="S324" i="5"/>
  <c r="H325" i="5"/>
  <c r="AA322" i="5"/>
  <c r="AC321" i="5"/>
  <c r="AD321" i="5"/>
  <c r="AG342" i="5" s="1"/>
  <c r="AB321" i="5"/>
  <c r="U324" i="5"/>
  <c r="X324" i="5" s="1"/>
  <c r="Y324" i="5" s="1"/>
  <c r="R325" i="5"/>
  <c r="Z323" i="4"/>
  <c r="AD321" i="4"/>
  <c r="AG342" i="4" s="1"/>
  <c r="AB321" i="4"/>
  <c r="H325" i="4"/>
  <c r="S324" i="4"/>
  <c r="U324" i="4"/>
  <c r="X324" i="4" s="1"/>
  <c r="Y324" i="4" s="1"/>
  <c r="R325" i="4"/>
  <c r="L327" i="4" a="1"/>
  <c r="L327" i="4" s="1"/>
  <c r="T326" i="4"/>
  <c r="AC321" i="4"/>
  <c r="AA322" i="4"/>
  <c r="Z323" i="1"/>
  <c r="L327" i="1" a="1"/>
  <c r="L327" i="1" s="1"/>
  <c r="T326" i="1"/>
  <c r="AC321" i="1"/>
  <c r="AA322" i="1"/>
  <c r="AD321" i="1"/>
  <c r="AG342" i="1" s="1"/>
  <c r="AB321" i="1"/>
  <c r="U324" i="1"/>
  <c r="X324" i="1" s="1"/>
  <c r="Y324" i="1" s="1"/>
  <c r="R325" i="1"/>
  <c r="H325" i="1"/>
  <c r="S324" i="1"/>
  <c r="Z324" i="11" l="1"/>
  <c r="AD322" i="11"/>
  <c r="AG343" i="11" s="1"/>
  <c r="AB322" i="11"/>
  <c r="U325" i="11"/>
  <c r="X325" i="11" s="1"/>
  <c r="Y325" i="11" s="1"/>
  <c r="R326" i="11"/>
  <c r="H326" i="11"/>
  <c r="S325" i="11"/>
  <c r="AC322" i="11"/>
  <c r="AA323" i="11"/>
  <c r="L328" i="11" a="1"/>
  <c r="L328" i="11" s="1"/>
  <c r="T327" i="11"/>
  <c r="Z324" i="10"/>
  <c r="R326" i="10"/>
  <c r="U325" i="10"/>
  <c r="X325" i="10" s="1"/>
  <c r="Y325" i="10" s="1"/>
  <c r="AD322" i="10"/>
  <c r="AG343" i="10" s="1"/>
  <c r="AB322" i="10"/>
  <c r="H326" i="10"/>
  <c r="S325" i="10"/>
  <c r="AA323" i="10"/>
  <c r="AC322" i="10"/>
  <c r="L327" i="10" a="1"/>
  <c r="L327" i="10" s="1"/>
  <c r="T326" i="10"/>
  <c r="Z324" i="9"/>
  <c r="R326" i="9"/>
  <c r="U325" i="9"/>
  <c r="X325" i="9" s="1"/>
  <c r="Y325" i="9" s="1"/>
  <c r="AD322" i="9"/>
  <c r="AG343" i="9" s="1"/>
  <c r="AB322" i="9"/>
  <c r="L327" i="9" a="1"/>
  <c r="L327" i="9" s="1"/>
  <c r="T326" i="9"/>
  <c r="S325" i="9"/>
  <c r="H326" i="9"/>
  <c r="AA323" i="9"/>
  <c r="AC322" i="9"/>
  <c r="Z324" i="8"/>
  <c r="AD322" i="8"/>
  <c r="AG343" i="8" s="1"/>
  <c r="AB322" i="8"/>
  <c r="R326" i="8"/>
  <c r="U325" i="8"/>
  <c r="X325" i="8" s="1"/>
  <c r="Y325" i="8" s="1"/>
  <c r="L328" i="8" a="1"/>
  <c r="L328" i="8" s="1"/>
  <c r="T327" i="8"/>
  <c r="AA323" i="8"/>
  <c r="AC322" i="8"/>
  <c r="H326" i="8"/>
  <c r="S325" i="8"/>
  <c r="Z324" i="7"/>
  <c r="L327" i="7" a="1"/>
  <c r="L327" i="7" s="1"/>
  <c r="T326" i="7"/>
  <c r="H326" i="7"/>
  <c r="S325" i="7"/>
  <c r="AB322" i="7"/>
  <c r="AD322" i="7"/>
  <c r="AG343" i="7" s="1"/>
  <c r="AA323" i="7"/>
  <c r="AC322" i="7"/>
  <c r="R326" i="7"/>
  <c r="U325" i="7"/>
  <c r="X325" i="7" s="1"/>
  <c r="Y325" i="7" s="1"/>
  <c r="Z324" i="6"/>
  <c r="AD322" i="6"/>
  <c r="AG343" i="6" s="1"/>
  <c r="AB322" i="6"/>
  <c r="U325" i="6"/>
  <c r="X325" i="6" s="1"/>
  <c r="Y325" i="6" s="1"/>
  <c r="R326" i="6"/>
  <c r="S325" i="6"/>
  <c r="H326" i="6"/>
  <c r="AC322" i="6"/>
  <c r="AA323" i="6"/>
  <c r="L328" i="6" a="1"/>
  <c r="L328" i="6" s="1"/>
  <c r="T327" i="6"/>
  <c r="Z324" i="5"/>
  <c r="R326" i="5"/>
  <c r="U325" i="5"/>
  <c r="X325" i="5" s="1"/>
  <c r="Y325" i="5" s="1"/>
  <c r="AD322" i="5"/>
  <c r="AG343" i="5" s="1"/>
  <c r="AB322" i="5"/>
  <c r="H326" i="5"/>
  <c r="S325" i="5"/>
  <c r="AC322" i="5"/>
  <c r="AA323" i="5"/>
  <c r="L328" i="5" a="1"/>
  <c r="L328" i="5" s="1"/>
  <c r="T327" i="5"/>
  <c r="Z324" i="4"/>
  <c r="AD322" i="4"/>
  <c r="AG343" i="4" s="1"/>
  <c r="AB322" i="4"/>
  <c r="U325" i="4"/>
  <c r="X325" i="4" s="1"/>
  <c r="Y325" i="4" s="1"/>
  <c r="R326" i="4"/>
  <c r="L328" i="4" a="1"/>
  <c r="L328" i="4" s="1"/>
  <c r="T327" i="4"/>
  <c r="AC322" i="4"/>
  <c r="AA323" i="4"/>
  <c r="H326" i="4"/>
  <c r="S325" i="4"/>
  <c r="Z324" i="1"/>
  <c r="H326" i="1"/>
  <c r="S325" i="1"/>
  <c r="R326" i="1"/>
  <c r="U325" i="1"/>
  <c r="X325" i="1" s="1"/>
  <c r="Y325" i="1" s="1"/>
  <c r="AD322" i="1"/>
  <c r="AG343" i="1" s="1"/>
  <c r="AB322" i="1"/>
  <c r="AC322" i="1"/>
  <c r="AA323" i="1"/>
  <c r="T327" i="1"/>
  <c r="L328" i="1" a="1"/>
  <c r="L328" i="1" s="1"/>
  <c r="Z325" i="11" l="1"/>
  <c r="L329" i="11" a="1"/>
  <c r="L329" i="11" s="1"/>
  <c r="T328" i="11"/>
  <c r="AD323" i="11"/>
  <c r="AG344" i="11" s="1"/>
  <c r="AB323" i="11"/>
  <c r="H327" i="11"/>
  <c r="S326" i="11"/>
  <c r="AC323" i="11"/>
  <c r="AA324" i="11"/>
  <c r="U326" i="11"/>
  <c r="X326" i="11" s="1"/>
  <c r="Y326" i="11" s="1"/>
  <c r="R327" i="11"/>
  <c r="Z325" i="10"/>
  <c r="AB323" i="10"/>
  <c r="AD323" i="10"/>
  <c r="AG344" i="10" s="1"/>
  <c r="R327" i="10"/>
  <c r="U326" i="10"/>
  <c r="X326" i="10" s="1"/>
  <c r="Y326" i="10" s="1"/>
  <c r="T327" i="10"/>
  <c r="L328" i="10" a="1"/>
  <c r="L328" i="10" s="1"/>
  <c r="S326" i="10"/>
  <c r="H327" i="10"/>
  <c r="AC323" i="10"/>
  <c r="AA324" i="10"/>
  <c r="Z325" i="9"/>
  <c r="AD323" i="9"/>
  <c r="AG344" i="9" s="1"/>
  <c r="AB323" i="9"/>
  <c r="R327" i="9"/>
  <c r="U326" i="9"/>
  <c r="X326" i="9" s="1"/>
  <c r="Y326" i="9" s="1"/>
  <c r="L328" i="9" a="1"/>
  <c r="L328" i="9" s="1"/>
  <c r="T327" i="9"/>
  <c r="AC323" i="9"/>
  <c r="AA324" i="9"/>
  <c r="S326" i="9"/>
  <c r="H327" i="9"/>
  <c r="Z325" i="8"/>
  <c r="AD323" i="8"/>
  <c r="AG344" i="8" s="1"/>
  <c r="AB323" i="8"/>
  <c r="H327" i="8"/>
  <c r="S326" i="8"/>
  <c r="R327" i="8"/>
  <c r="U326" i="8"/>
  <c r="X326" i="8" s="1"/>
  <c r="Y326" i="8" s="1"/>
  <c r="L329" i="8" a="1"/>
  <c r="L329" i="8" s="1"/>
  <c r="T328" i="8"/>
  <c r="AC323" i="8"/>
  <c r="AA324" i="8"/>
  <c r="Z325" i="7"/>
  <c r="R327" i="7"/>
  <c r="U326" i="7"/>
  <c r="X326" i="7" s="1"/>
  <c r="Y326" i="7" s="1"/>
  <c r="T327" i="7"/>
  <c r="L328" i="7" a="1"/>
  <c r="L328" i="7" s="1"/>
  <c r="AB323" i="7"/>
  <c r="AD323" i="7"/>
  <c r="AG344" i="7" s="1"/>
  <c r="H327" i="7"/>
  <c r="S326" i="7"/>
  <c r="AA324" i="7"/>
  <c r="AC323" i="7"/>
  <c r="Z325" i="6"/>
  <c r="L329" i="6" a="1"/>
  <c r="L329" i="6" s="1"/>
  <c r="T328" i="6"/>
  <c r="H327" i="6"/>
  <c r="S326" i="6"/>
  <c r="U326" i="6"/>
  <c r="X326" i="6" s="1"/>
  <c r="Y326" i="6" s="1"/>
  <c r="R327" i="6"/>
  <c r="AC323" i="6"/>
  <c r="AA324" i="6"/>
  <c r="AD323" i="6"/>
  <c r="AG344" i="6" s="1"/>
  <c r="AB323" i="6"/>
  <c r="Z325" i="5"/>
  <c r="L329" i="5" a="1"/>
  <c r="L329" i="5" s="1"/>
  <c r="T328" i="5"/>
  <c r="S326" i="5"/>
  <c r="H327" i="5"/>
  <c r="AD323" i="5"/>
  <c r="AG344" i="5" s="1"/>
  <c r="AB323" i="5"/>
  <c r="AC323" i="5"/>
  <c r="AA324" i="5"/>
  <c r="U326" i="5"/>
  <c r="X326" i="5" s="1"/>
  <c r="Y326" i="5" s="1"/>
  <c r="R327" i="5"/>
  <c r="Z325" i="4"/>
  <c r="L329" i="4" a="1"/>
  <c r="L329" i="4" s="1"/>
  <c r="T328" i="4"/>
  <c r="H327" i="4"/>
  <c r="S326" i="4"/>
  <c r="AC323" i="4"/>
  <c r="AA324" i="4"/>
  <c r="AD323" i="4"/>
  <c r="AG344" i="4" s="1"/>
  <c r="AB323" i="4"/>
  <c r="U326" i="4"/>
  <c r="X326" i="4" s="1"/>
  <c r="Y326" i="4" s="1"/>
  <c r="R327" i="4"/>
  <c r="Z325" i="1"/>
  <c r="L329" i="1" a="1"/>
  <c r="L329" i="1" s="1"/>
  <c r="T328" i="1"/>
  <c r="AB323" i="1"/>
  <c r="AD323" i="1"/>
  <c r="AG344" i="1" s="1"/>
  <c r="AA324" i="1"/>
  <c r="AC323" i="1"/>
  <c r="R327" i="1"/>
  <c r="U326" i="1"/>
  <c r="X326" i="1" s="1"/>
  <c r="Y326" i="1" s="1"/>
  <c r="S326" i="1"/>
  <c r="H327" i="1"/>
  <c r="Z326" i="11" l="1"/>
  <c r="L330" i="11" a="1"/>
  <c r="L330" i="11" s="1"/>
  <c r="T329" i="11"/>
  <c r="AD324" i="11"/>
  <c r="AG345" i="11" s="1"/>
  <c r="AB324" i="11"/>
  <c r="AC324" i="11"/>
  <c r="AA325" i="11"/>
  <c r="U327" i="11"/>
  <c r="X327" i="11" s="1"/>
  <c r="Y327" i="11" s="1"/>
  <c r="R328" i="11"/>
  <c r="H328" i="11"/>
  <c r="S327" i="11"/>
  <c r="Z326" i="10"/>
  <c r="AD324" i="10"/>
  <c r="AG345" i="10" s="1"/>
  <c r="AB324" i="10"/>
  <c r="S327" i="10"/>
  <c r="H328" i="10"/>
  <c r="AC324" i="10"/>
  <c r="AA325" i="10"/>
  <c r="T328" i="10"/>
  <c r="L329" i="10" a="1"/>
  <c r="L329" i="10" s="1"/>
  <c r="U327" i="10"/>
  <c r="X327" i="10" s="1"/>
  <c r="Y327" i="10" s="1"/>
  <c r="R328" i="10"/>
  <c r="Z326" i="9"/>
  <c r="L329" i="9" a="1"/>
  <c r="L329" i="9" s="1"/>
  <c r="T328" i="9"/>
  <c r="H328" i="9"/>
  <c r="S327" i="9"/>
  <c r="AD324" i="9"/>
  <c r="AG345" i="9" s="1"/>
  <c r="AB324" i="9"/>
  <c r="R328" i="9"/>
  <c r="U327" i="9"/>
  <c r="X327" i="9" s="1"/>
  <c r="Y327" i="9" s="1"/>
  <c r="AA325" i="9"/>
  <c r="AC324" i="9"/>
  <c r="Z326" i="8"/>
  <c r="AB324" i="8"/>
  <c r="AD324" i="8"/>
  <c r="AG345" i="8" s="1"/>
  <c r="H328" i="8"/>
  <c r="S327" i="8"/>
  <c r="R328" i="8"/>
  <c r="U327" i="8"/>
  <c r="X327" i="8" s="1"/>
  <c r="Y327" i="8" s="1"/>
  <c r="L330" i="8" a="1"/>
  <c r="L330" i="8" s="1"/>
  <c r="T329" i="8"/>
  <c r="AC324" i="8"/>
  <c r="AA325" i="8"/>
  <c r="Z326" i="7"/>
  <c r="AD324" i="7"/>
  <c r="AG345" i="7" s="1"/>
  <c r="AB324" i="7"/>
  <c r="S327" i="7"/>
  <c r="H328" i="7"/>
  <c r="R328" i="7"/>
  <c r="U327" i="7"/>
  <c r="X327" i="7" s="1"/>
  <c r="Y327" i="7" s="1"/>
  <c r="AC324" i="7"/>
  <c r="AA325" i="7"/>
  <c r="L329" i="7" a="1"/>
  <c r="L329" i="7" s="1"/>
  <c r="T328" i="7"/>
  <c r="Z326" i="6"/>
  <c r="AD324" i="6"/>
  <c r="AG345" i="6" s="1"/>
  <c r="AB324" i="6"/>
  <c r="U327" i="6"/>
  <c r="X327" i="6" s="1"/>
  <c r="Y327" i="6" s="1"/>
  <c r="R328" i="6"/>
  <c r="H328" i="6"/>
  <c r="S327" i="6"/>
  <c r="AC324" i="6"/>
  <c r="AA325" i="6"/>
  <c r="T329" i="6"/>
  <c r="L330" i="6" a="1"/>
  <c r="L330" i="6" s="1"/>
  <c r="Z326" i="5"/>
  <c r="U327" i="5"/>
  <c r="X327" i="5" s="1"/>
  <c r="Y327" i="5" s="1"/>
  <c r="R328" i="5"/>
  <c r="AD324" i="5"/>
  <c r="AG345" i="5" s="1"/>
  <c r="AB324" i="5"/>
  <c r="H328" i="5"/>
  <c r="S327" i="5"/>
  <c r="AC324" i="5"/>
  <c r="AA325" i="5"/>
  <c r="L330" i="5" a="1"/>
  <c r="L330" i="5" s="1"/>
  <c r="T329" i="5"/>
  <c r="Z326" i="4"/>
  <c r="R328" i="4"/>
  <c r="U327" i="4"/>
  <c r="X327" i="4" s="1"/>
  <c r="Y327" i="4" s="1"/>
  <c r="AD324" i="4"/>
  <c r="AG345" i="4" s="1"/>
  <c r="AB324" i="4"/>
  <c r="H328" i="4"/>
  <c r="S327" i="4"/>
  <c r="AA325" i="4"/>
  <c r="AC324" i="4"/>
  <c r="T329" i="4"/>
  <c r="L330" i="4" a="1"/>
  <c r="L330" i="4" s="1"/>
  <c r="Z326" i="1"/>
  <c r="H328" i="1"/>
  <c r="S327" i="1"/>
  <c r="AB324" i="1"/>
  <c r="AD324" i="1"/>
  <c r="AG345" i="1" s="1"/>
  <c r="U327" i="1"/>
  <c r="X327" i="1" s="1"/>
  <c r="Y327" i="1" s="1"/>
  <c r="R328" i="1"/>
  <c r="AC324" i="1"/>
  <c r="AA325" i="1"/>
  <c r="L330" i="1" a="1"/>
  <c r="L330" i="1" s="1"/>
  <c r="T329" i="1"/>
  <c r="Z327" i="11" l="1"/>
  <c r="U328" i="11"/>
  <c r="X328" i="11" s="1"/>
  <c r="Y328" i="11" s="1"/>
  <c r="R329" i="11"/>
  <c r="AD325" i="11"/>
  <c r="AG346" i="11" s="1"/>
  <c r="AB325" i="11"/>
  <c r="L331" i="11" a="1"/>
  <c r="L331" i="11" s="1"/>
  <c r="T330" i="11"/>
  <c r="H329" i="11"/>
  <c r="S328" i="11"/>
  <c r="AC325" i="11"/>
  <c r="AA326" i="11"/>
  <c r="Z327" i="10"/>
  <c r="U328" i="10"/>
  <c r="X328" i="10" s="1"/>
  <c r="Y328" i="10" s="1"/>
  <c r="R329" i="10"/>
  <c r="T329" i="10"/>
  <c r="L330" i="10" a="1"/>
  <c r="L330" i="10" s="1"/>
  <c r="AC325" i="10"/>
  <c r="AA326" i="10"/>
  <c r="AD325" i="10"/>
  <c r="AG346" i="10" s="1"/>
  <c r="AB325" i="10"/>
  <c r="H329" i="10"/>
  <c r="S328" i="10"/>
  <c r="Z327" i="9"/>
  <c r="AD325" i="9"/>
  <c r="AG346" i="9" s="1"/>
  <c r="AB325" i="9"/>
  <c r="L330" i="9" a="1"/>
  <c r="L330" i="9" s="1"/>
  <c r="T329" i="9"/>
  <c r="H329" i="9"/>
  <c r="S328" i="9"/>
  <c r="AC325" i="9"/>
  <c r="AA326" i="9"/>
  <c r="R329" i="9"/>
  <c r="U328" i="9"/>
  <c r="X328" i="9" s="1"/>
  <c r="Y328" i="9" s="1"/>
  <c r="Z327" i="8"/>
  <c r="T330" i="8"/>
  <c r="L331" i="8" a="1"/>
  <c r="L331" i="8" s="1"/>
  <c r="S328" i="8"/>
  <c r="H329" i="8"/>
  <c r="AD325" i="8"/>
  <c r="AG346" i="8" s="1"/>
  <c r="AB325" i="8"/>
  <c r="R329" i="8"/>
  <c r="U328" i="8"/>
  <c r="X328" i="8" s="1"/>
  <c r="Y328" i="8" s="1"/>
  <c r="AC325" i="8"/>
  <c r="AA326" i="8"/>
  <c r="Z327" i="7"/>
  <c r="AD325" i="7"/>
  <c r="AG346" i="7" s="1"/>
  <c r="AB325" i="7"/>
  <c r="S328" i="7"/>
  <c r="H329" i="7"/>
  <c r="L330" i="7" a="1"/>
  <c r="L330" i="7" s="1"/>
  <c r="T329" i="7"/>
  <c r="AC325" i="7"/>
  <c r="AA326" i="7"/>
  <c r="R329" i="7"/>
  <c r="U328" i="7"/>
  <c r="X328" i="7" s="1"/>
  <c r="Y328" i="7" s="1"/>
  <c r="Z327" i="6"/>
  <c r="AD325" i="6"/>
  <c r="AG346" i="6" s="1"/>
  <c r="AB325" i="6"/>
  <c r="H329" i="6"/>
  <c r="S328" i="6"/>
  <c r="T330" i="6"/>
  <c r="L331" i="6" a="1"/>
  <c r="L331" i="6" s="1"/>
  <c r="AC325" i="6"/>
  <c r="AA326" i="6"/>
  <c r="R329" i="6"/>
  <c r="U328" i="6"/>
  <c r="X328" i="6" s="1"/>
  <c r="Y328" i="6" s="1"/>
  <c r="Z327" i="5"/>
  <c r="H329" i="5"/>
  <c r="S328" i="5"/>
  <c r="AD325" i="5"/>
  <c r="AG346" i="5" s="1"/>
  <c r="AB325" i="5"/>
  <c r="L331" i="5" a="1"/>
  <c r="L331" i="5" s="1"/>
  <c r="T330" i="5"/>
  <c r="U328" i="5"/>
  <c r="X328" i="5" s="1"/>
  <c r="Y328" i="5" s="1"/>
  <c r="R329" i="5"/>
  <c r="AC325" i="5"/>
  <c r="AA326" i="5"/>
  <c r="Z327" i="4"/>
  <c r="AB325" i="4"/>
  <c r="AD325" i="4"/>
  <c r="AG346" i="4" s="1"/>
  <c r="H329" i="4"/>
  <c r="S328" i="4"/>
  <c r="AA326" i="4"/>
  <c r="AC325" i="4"/>
  <c r="L331" i="4" a="1"/>
  <c r="L331" i="4" s="1"/>
  <c r="T330" i="4"/>
  <c r="R329" i="4"/>
  <c r="U328" i="4"/>
  <c r="X328" i="4" s="1"/>
  <c r="Y328" i="4" s="1"/>
  <c r="Z327" i="1"/>
  <c r="AD325" i="1"/>
  <c r="AG346" i="1" s="1"/>
  <c r="AB325" i="1"/>
  <c r="U328" i="1"/>
  <c r="X328" i="1" s="1"/>
  <c r="Y328" i="1" s="1"/>
  <c r="R329" i="1"/>
  <c r="AC325" i="1"/>
  <c r="AA326" i="1"/>
  <c r="L331" i="1" a="1"/>
  <c r="L331" i="1" s="1"/>
  <c r="T330" i="1"/>
  <c r="H329" i="1"/>
  <c r="S328" i="1"/>
  <c r="Z328" i="11" l="1"/>
  <c r="AD326" i="11"/>
  <c r="AG347" i="11" s="1"/>
  <c r="AB326" i="11"/>
  <c r="H330" i="11"/>
  <c r="S329" i="11"/>
  <c r="U329" i="11"/>
  <c r="X329" i="11" s="1"/>
  <c r="Y329" i="11" s="1"/>
  <c r="R330" i="11"/>
  <c r="AA327" i="11"/>
  <c r="AC326" i="11"/>
  <c r="L332" i="11" a="1"/>
  <c r="L332" i="11" s="1"/>
  <c r="T331" i="11"/>
  <c r="Z328" i="10"/>
  <c r="U329" i="10"/>
  <c r="X329" i="10" s="1"/>
  <c r="Y329" i="10" s="1"/>
  <c r="R330" i="10"/>
  <c r="L331" i="10" a="1"/>
  <c r="L331" i="10" s="1"/>
  <c r="T330" i="10"/>
  <c r="AC326" i="10"/>
  <c r="AA327" i="10"/>
  <c r="H330" i="10"/>
  <c r="S329" i="10"/>
  <c r="AD326" i="10"/>
  <c r="AG347" i="10" s="1"/>
  <c r="AB326" i="10"/>
  <c r="Z328" i="9"/>
  <c r="R330" i="9"/>
  <c r="U329" i="9"/>
  <c r="X329" i="9" s="1"/>
  <c r="Y329" i="9" s="1"/>
  <c r="T330" i="9"/>
  <c r="L331" i="9" a="1"/>
  <c r="L331" i="9" s="1"/>
  <c r="AA327" i="9"/>
  <c r="AC326" i="9"/>
  <c r="AB326" i="9"/>
  <c r="AD326" i="9"/>
  <c r="AG347" i="9" s="1"/>
  <c r="H330" i="9"/>
  <c r="S329" i="9"/>
  <c r="Z328" i="8"/>
  <c r="AB326" i="8"/>
  <c r="AD326" i="8"/>
  <c r="AG347" i="8" s="1"/>
  <c r="T331" i="8"/>
  <c r="L332" i="8" a="1"/>
  <c r="L332" i="8" s="1"/>
  <c r="R330" i="8"/>
  <c r="U329" i="8"/>
  <c r="X329" i="8" s="1"/>
  <c r="Y329" i="8" s="1"/>
  <c r="S329" i="8"/>
  <c r="H330" i="8"/>
  <c r="AC326" i="8"/>
  <c r="AA327" i="8"/>
  <c r="Z328" i="7"/>
  <c r="U329" i="7"/>
  <c r="X329" i="7" s="1"/>
  <c r="Y329" i="7" s="1"/>
  <c r="R330" i="7"/>
  <c r="H330" i="7"/>
  <c r="S329" i="7"/>
  <c r="AD326" i="7"/>
  <c r="AG347" i="7" s="1"/>
  <c r="AB326" i="7"/>
  <c r="AC326" i="7"/>
  <c r="AA327" i="7"/>
  <c r="T330" i="7"/>
  <c r="L331" i="7" a="1"/>
  <c r="L331" i="7" s="1"/>
  <c r="Z328" i="6"/>
  <c r="AB326" i="6"/>
  <c r="AD326" i="6"/>
  <c r="AG347" i="6" s="1"/>
  <c r="L332" i="6" a="1"/>
  <c r="L332" i="6" s="1"/>
  <c r="T331" i="6"/>
  <c r="AA327" i="6"/>
  <c r="AC326" i="6"/>
  <c r="U329" i="6"/>
  <c r="X329" i="6" s="1"/>
  <c r="Y329" i="6" s="1"/>
  <c r="R330" i="6"/>
  <c r="S329" i="6"/>
  <c r="H330" i="6"/>
  <c r="Z328" i="5"/>
  <c r="L332" i="5" a="1"/>
  <c r="L332" i="5" s="1"/>
  <c r="T331" i="5"/>
  <c r="AA327" i="5"/>
  <c r="AC326" i="5"/>
  <c r="AD326" i="5"/>
  <c r="AG347" i="5" s="1"/>
  <c r="AB326" i="5"/>
  <c r="U329" i="5"/>
  <c r="X329" i="5" s="1"/>
  <c r="Y329" i="5" s="1"/>
  <c r="R330" i="5"/>
  <c r="H330" i="5"/>
  <c r="S329" i="5"/>
  <c r="Z328" i="4"/>
  <c r="T331" i="4"/>
  <c r="L332" i="4" a="1"/>
  <c r="L332" i="4" s="1"/>
  <c r="AD326" i="4"/>
  <c r="AG347" i="4" s="1"/>
  <c r="AB326" i="4"/>
  <c r="S329" i="4"/>
  <c r="H330" i="4"/>
  <c r="AC326" i="4"/>
  <c r="AA327" i="4"/>
  <c r="R330" i="4"/>
  <c r="U329" i="4"/>
  <c r="X329" i="4" s="1"/>
  <c r="Y329" i="4" s="1"/>
  <c r="Z328" i="1"/>
  <c r="T331" i="1"/>
  <c r="L332" i="1" a="1"/>
  <c r="L332" i="1" s="1"/>
  <c r="AD326" i="1"/>
  <c r="AG347" i="1" s="1"/>
  <c r="AB326" i="1"/>
  <c r="U329" i="1"/>
  <c r="X329" i="1" s="1"/>
  <c r="Y329" i="1" s="1"/>
  <c r="R330" i="1"/>
  <c r="AC326" i="1"/>
  <c r="AA327" i="1"/>
  <c r="H330" i="1"/>
  <c r="S329" i="1"/>
  <c r="Z329" i="11" l="1"/>
  <c r="T332" i="11"/>
  <c r="L333" i="11" a="1"/>
  <c r="L333" i="11" s="1"/>
  <c r="AD327" i="11"/>
  <c r="AG348" i="11" s="1"/>
  <c r="AB327" i="11"/>
  <c r="H331" i="11"/>
  <c r="S330" i="11"/>
  <c r="AA328" i="11"/>
  <c r="AC327" i="11"/>
  <c r="R331" i="11"/>
  <c r="U330" i="11"/>
  <c r="X330" i="11" s="1"/>
  <c r="Y330" i="11" s="1"/>
  <c r="Z329" i="10"/>
  <c r="U330" i="10"/>
  <c r="X330" i="10" s="1"/>
  <c r="Y330" i="10" s="1"/>
  <c r="R331" i="10"/>
  <c r="AD327" i="10"/>
  <c r="AG348" i="10" s="1"/>
  <c r="AB327" i="10"/>
  <c r="T331" i="10"/>
  <c r="L332" i="10" a="1"/>
  <c r="L332" i="10" s="1"/>
  <c r="AC327" i="10"/>
  <c r="AA328" i="10"/>
  <c r="H331" i="10"/>
  <c r="S330" i="10"/>
  <c r="Z329" i="9"/>
  <c r="R331" i="9"/>
  <c r="U330" i="9"/>
  <c r="X330" i="9" s="1"/>
  <c r="Y330" i="9" s="1"/>
  <c r="H331" i="9"/>
  <c r="S330" i="9"/>
  <c r="AD327" i="9"/>
  <c r="AG348" i="9" s="1"/>
  <c r="AB327" i="9"/>
  <c r="AC327" i="9"/>
  <c r="AA328" i="9"/>
  <c r="T331" i="9"/>
  <c r="L332" i="9" a="1"/>
  <c r="L332" i="9" s="1"/>
  <c r="Z329" i="8"/>
  <c r="H331" i="8"/>
  <c r="S330" i="8"/>
  <c r="T332" i="8"/>
  <c r="L333" i="8" a="1"/>
  <c r="L333" i="8" s="1"/>
  <c r="AC327" i="8"/>
  <c r="AA328" i="8"/>
  <c r="AD327" i="8"/>
  <c r="AG348" i="8" s="1"/>
  <c r="AB327" i="8"/>
  <c r="R331" i="8"/>
  <c r="U330" i="8"/>
  <c r="X330" i="8" s="1"/>
  <c r="Y330" i="8" s="1"/>
  <c r="Z329" i="7"/>
  <c r="T331" i="7"/>
  <c r="L332" i="7" a="1"/>
  <c r="L332" i="7" s="1"/>
  <c r="AD327" i="7"/>
  <c r="AG348" i="7" s="1"/>
  <c r="AB327" i="7"/>
  <c r="H331" i="7"/>
  <c r="S330" i="7"/>
  <c r="AC327" i="7"/>
  <c r="AA328" i="7"/>
  <c r="R331" i="7"/>
  <c r="U330" i="7"/>
  <c r="X330" i="7" s="1"/>
  <c r="Y330" i="7" s="1"/>
  <c r="Z329" i="6"/>
  <c r="H331" i="6"/>
  <c r="S330" i="6"/>
  <c r="U330" i="6"/>
  <c r="X330" i="6" s="1"/>
  <c r="Y330" i="6" s="1"/>
  <c r="R331" i="6"/>
  <c r="T332" i="6"/>
  <c r="L333" i="6" a="1"/>
  <c r="L333" i="6" s="1"/>
  <c r="AA328" i="6"/>
  <c r="AC327" i="6"/>
  <c r="AD327" i="6"/>
  <c r="AG348" i="6" s="1"/>
  <c r="AB327" i="6"/>
  <c r="Z329" i="5"/>
  <c r="H331" i="5"/>
  <c r="S330" i="5"/>
  <c r="R331" i="5"/>
  <c r="U330" i="5"/>
  <c r="X330" i="5" s="1"/>
  <c r="Y330" i="5" s="1"/>
  <c r="AD327" i="5"/>
  <c r="AG348" i="5" s="1"/>
  <c r="AB327" i="5"/>
  <c r="AA328" i="5"/>
  <c r="AC327" i="5"/>
  <c r="T332" i="5"/>
  <c r="L333" i="5" a="1"/>
  <c r="L333" i="5" s="1"/>
  <c r="Z329" i="4"/>
  <c r="AD327" i="4"/>
  <c r="AG348" i="4" s="1"/>
  <c r="AB327" i="4"/>
  <c r="H331" i="4"/>
  <c r="S330" i="4"/>
  <c r="U330" i="4"/>
  <c r="X330" i="4" s="1"/>
  <c r="Y330" i="4" s="1"/>
  <c r="R331" i="4"/>
  <c r="T332" i="4"/>
  <c r="L333" i="4" a="1"/>
  <c r="L333" i="4" s="1"/>
  <c r="AC327" i="4"/>
  <c r="AA328" i="4"/>
  <c r="Z329" i="1"/>
  <c r="H331" i="1"/>
  <c r="S330" i="1"/>
  <c r="T332" i="1"/>
  <c r="L333" i="1" a="1"/>
  <c r="L333" i="1" s="1"/>
  <c r="AC327" i="1"/>
  <c r="AA328" i="1"/>
  <c r="AD327" i="1"/>
  <c r="AG348" i="1" s="1"/>
  <c r="AB327" i="1"/>
  <c r="R331" i="1"/>
  <c r="U330" i="1"/>
  <c r="X330" i="1" s="1"/>
  <c r="Y330" i="1" s="1"/>
  <c r="Z330" i="11" l="1"/>
  <c r="L334" i="11" a="1"/>
  <c r="L334" i="11" s="1"/>
  <c r="T333" i="11"/>
  <c r="R332" i="11"/>
  <c r="U331" i="11"/>
  <c r="X331" i="11" s="1"/>
  <c r="Y331" i="11" s="1"/>
  <c r="AB328" i="11"/>
  <c r="AD328" i="11"/>
  <c r="AG349" i="11" s="1"/>
  <c r="S331" i="11"/>
  <c r="H332" i="11"/>
  <c r="AC328" i="11"/>
  <c r="AA329" i="11"/>
  <c r="Z330" i="10"/>
  <c r="R332" i="10"/>
  <c r="U331" i="10"/>
  <c r="X331" i="10" s="1"/>
  <c r="Y331" i="10" s="1"/>
  <c r="H332" i="10"/>
  <c r="S331" i="10"/>
  <c r="AD328" i="10"/>
  <c r="AG349" i="10" s="1"/>
  <c r="AB328" i="10"/>
  <c r="AC328" i="10"/>
  <c r="AA329" i="10"/>
  <c r="L333" i="10" a="1"/>
  <c r="L333" i="10" s="1"/>
  <c r="T332" i="10"/>
  <c r="Z330" i="9"/>
  <c r="T332" i="9"/>
  <c r="L333" i="9" a="1"/>
  <c r="L333" i="9" s="1"/>
  <c r="R332" i="9"/>
  <c r="U331" i="9"/>
  <c r="X331" i="9" s="1"/>
  <c r="Y331" i="9" s="1"/>
  <c r="AC328" i="9"/>
  <c r="AA329" i="9"/>
  <c r="AD328" i="9"/>
  <c r="AG349" i="9" s="1"/>
  <c r="AB328" i="9"/>
  <c r="S331" i="9"/>
  <c r="H332" i="9"/>
  <c r="Z330" i="8"/>
  <c r="R332" i="8"/>
  <c r="U331" i="8"/>
  <c r="X331" i="8" s="1"/>
  <c r="Y331" i="8" s="1"/>
  <c r="S331" i="8"/>
  <c r="H332" i="8"/>
  <c r="L334" i="8" a="1"/>
  <c r="L334" i="8" s="1"/>
  <c r="T333" i="8"/>
  <c r="AA329" i="8"/>
  <c r="AC328" i="8"/>
  <c r="AD328" i="8"/>
  <c r="AG349" i="8" s="1"/>
  <c r="AB328" i="8"/>
  <c r="Z330" i="7"/>
  <c r="R332" i="7"/>
  <c r="U331" i="7"/>
  <c r="X331" i="7" s="1"/>
  <c r="Y331" i="7" s="1"/>
  <c r="AD328" i="7"/>
  <c r="AG349" i="7" s="1"/>
  <c r="AB328" i="7"/>
  <c r="S331" i="7"/>
  <c r="H332" i="7"/>
  <c r="AC328" i="7"/>
  <c r="AA329" i="7"/>
  <c r="L333" i="7" a="1"/>
  <c r="L333" i="7" s="1"/>
  <c r="T332" i="7"/>
  <c r="Z330" i="6"/>
  <c r="AD328" i="6"/>
  <c r="AG349" i="6" s="1"/>
  <c r="AB328" i="6"/>
  <c r="R332" i="6"/>
  <c r="U331" i="6"/>
  <c r="X331" i="6" s="1"/>
  <c r="Y331" i="6" s="1"/>
  <c r="H332" i="6"/>
  <c r="S331" i="6"/>
  <c r="AC328" i="6"/>
  <c r="AA329" i="6"/>
  <c r="L334" i="6" a="1"/>
  <c r="L334" i="6" s="1"/>
  <c r="T333" i="6"/>
  <c r="Z330" i="5"/>
  <c r="AB328" i="5"/>
  <c r="AD328" i="5"/>
  <c r="AG349" i="5" s="1"/>
  <c r="AC328" i="5"/>
  <c r="AA329" i="5"/>
  <c r="L334" i="5" a="1"/>
  <c r="L334" i="5" s="1"/>
  <c r="T333" i="5"/>
  <c r="R332" i="5"/>
  <c r="U331" i="5"/>
  <c r="X331" i="5" s="1"/>
  <c r="Y331" i="5" s="1"/>
  <c r="S331" i="5"/>
  <c r="H332" i="5"/>
  <c r="Z330" i="4"/>
  <c r="AD328" i="4"/>
  <c r="AG349" i="4" s="1"/>
  <c r="AB328" i="4"/>
  <c r="T333" i="4"/>
  <c r="L334" i="4" a="1"/>
  <c r="L334" i="4" s="1"/>
  <c r="AC328" i="4"/>
  <c r="AA329" i="4"/>
  <c r="U331" i="4"/>
  <c r="X331" i="4" s="1"/>
  <c r="Y331" i="4" s="1"/>
  <c r="R332" i="4"/>
  <c r="H332" i="4"/>
  <c r="S331" i="4"/>
  <c r="Z330" i="1"/>
  <c r="U331" i="1"/>
  <c r="X331" i="1" s="1"/>
  <c r="Y331" i="1" s="1"/>
  <c r="R332" i="1"/>
  <c r="AB328" i="1"/>
  <c r="AD328" i="1"/>
  <c r="AG349" i="1" s="1"/>
  <c r="S331" i="1"/>
  <c r="H332" i="1"/>
  <c r="L334" i="1" a="1"/>
  <c r="L334" i="1" s="1"/>
  <c r="T333" i="1"/>
  <c r="AA329" i="1"/>
  <c r="AC328" i="1"/>
  <c r="Z331" i="11" l="1"/>
  <c r="L335" i="11" a="1"/>
  <c r="L335" i="11" s="1"/>
  <c r="T334" i="11"/>
  <c r="AD329" i="11"/>
  <c r="AG350" i="11" s="1"/>
  <c r="AB329" i="11"/>
  <c r="AC329" i="11"/>
  <c r="AA330" i="11"/>
  <c r="S332" i="11"/>
  <c r="H333" i="11"/>
  <c r="U332" i="11"/>
  <c r="X332" i="11" s="1"/>
  <c r="Y332" i="11" s="1"/>
  <c r="R333" i="11"/>
  <c r="Z331" i="10"/>
  <c r="U332" i="10"/>
  <c r="X332" i="10" s="1"/>
  <c r="Y332" i="10" s="1"/>
  <c r="R333" i="10"/>
  <c r="AD329" i="10"/>
  <c r="AG350" i="10" s="1"/>
  <c r="AB329" i="10"/>
  <c r="AA330" i="10"/>
  <c r="AC329" i="10"/>
  <c r="T333" i="10"/>
  <c r="L334" i="10" a="1"/>
  <c r="L334" i="10" s="1"/>
  <c r="S332" i="10"/>
  <c r="H333" i="10"/>
  <c r="Z331" i="9"/>
  <c r="S332" i="9"/>
  <c r="H333" i="9"/>
  <c r="L334" i="9" a="1"/>
  <c r="L334" i="9" s="1"/>
  <c r="T333" i="9"/>
  <c r="R333" i="9"/>
  <c r="U332" i="9"/>
  <c r="X332" i="9" s="1"/>
  <c r="Y332" i="9" s="1"/>
  <c r="AA330" i="9"/>
  <c r="AC329" i="9"/>
  <c r="AD329" i="9"/>
  <c r="AG350" i="9" s="1"/>
  <c r="AB329" i="9"/>
  <c r="Z331" i="8"/>
  <c r="L335" i="8" a="1"/>
  <c r="L335" i="8" s="1"/>
  <c r="T334" i="8"/>
  <c r="U332" i="8"/>
  <c r="X332" i="8" s="1"/>
  <c r="Y332" i="8" s="1"/>
  <c r="R333" i="8"/>
  <c r="AD329" i="8"/>
  <c r="AG350" i="8" s="1"/>
  <c r="AB329" i="8"/>
  <c r="S332" i="8"/>
  <c r="H333" i="8"/>
  <c r="AC329" i="8"/>
  <c r="AA330" i="8"/>
  <c r="Z331" i="7"/>
  <c r="S332" i="7"/>
  <c r="H333" i="7"/>
  <c r="R333" i="7"/>
  <c r="U332" i="7"/>
  <c r="X332" i="7" s="1"/>
  <c r="Y332" i="7" s="1"/>
  <c r="L334" i="7" a="1"/>
  <c r="L334" i="7" s="1"/>
  <c r="T333" i="7"/>
  <c r="AC329" i="7"/>
  <c r="AA330" i="7"/>
  <c r="AB329" i="7"/>
  <c r="AD329" i="7"/>
  <c r="AG350" i="7" s="1"/>
  <c r="Z331" i="6"/>
  <c r="L335" i="6" a="1"/>
  <c r="L335" i="6" s="1"/>
  <c r="T334" i="6"/>
  <c r="S332" i="6"/>
  <c r="H333" i="6"/>
  <c r="AB329" i="6"/>
  <c r="AD329" i="6"/>
  <c r="AG350" i="6" s="1"/>
  <c r="R333" i="6"/>
  <c r="U332" i="6"/>
  <c r="X332" i="6" s="1"/>
  <c r="Y332" i="6" s="1"/>
  <c r="AC329" i="6"/>
  <c r="AA330" i="6"/>
  <c r="Z331" i="5"/>
  <c r="S332" i="5"/>
  <c r="H333" i="5"/>
  <c r="L335" i="5" a="1"/>
  <c r="L335" i="5" s="1"/>
  <c r="T334" i="5"/>
  <c r="AA330" i="5"/>
  <c r="AC329" i="5"/>
  <c r="U332" i="5"/>
  <c r="X332" i="5" s="1"/>
  <c r="Y332" i="5" s="1"/>
  <c r="R333" i="5"/>
  <c r="AD329" i="5"/>
  <c r="AG350" i="5" s="1"/>
  <c r="AB329" i="5"/>
  <c r="Z331" i="4"/>
  <c r="R333" i="4"/>
  <c r="U332" i="4"/>
  <c r="X332" i="4" s="1"/>
  <c r="Y332" i="4" s="1"/>
  <c r="AD329" i="4"/>
  <c r="AG350" i="4" s="1"/>
  <c r="AB329" i="4"/>
  <c r="S332" i="4"/>
  <c r="H333" i="4"/>
  <c r="L335" i="4" a="1"/>
  <c r="L335" i="4" s="1"/>
  <c r="T334" i="4"/>
  <c r="AC329" i="4"/>
  <c r="AA330" i="4"/>
  <c r="Z331" i="1"/>
  <c r="AD329" i="1"/>
  <c r="AG350" i="1" s="1"/>
  <c r="AB329" i="1"/>
  <c r="H333" i="1"/>
  <c r="S332" i="1"/>
  <c r="AC329" i="1"/>
  <c r="AA330" i="1"/>
  <c r="L335" i="1" a="1"/>
  <c r="L335" i="1" s="1"/>
  <c r="T334" i="1"/>
  <c r="U332" i="1"/>
  <c r="X332" i="1" s="1"/>
  <c r="Y332" i="1" s="1"/>
  <c r="R333" i="1"/>
  <c r="Z332" i="11" l="1"/>
  <c r="U333" i="11"/>
  <c r="X333" i="11" s="1"/>
  <c r="Y333" i="11" s="1"/>
  <c r="R334" i="11"/>
  <c r="H334" i="11"/>
  <c r="S333" i="11"/>
  <c r="L336" i="11" a="1"/>
  <c r="L336" i="11" s="1"/>
  <c r="T335" i="11"/>
  <c r="AC330" i="11"/>
  <c r="AA331" i="11"/>
  <c r="AD330" i="11"/>
  <c r="AG351" i="11" s="1"/>
  <c r="AB330" i="11"/>
  <c r="Z332" i="10"/>
  <c r="H334" i="10"/>
  <c r="S333" i="10"/>
  <c r="U333" i="10"/>
  <c r="X333" i="10" s="1"/>
  <c r="Y333" i="10" s="1"/>
  <c r="R334" i="10"/>
  <c r="L335" i="10" a="1"/>
  <c r="L335" i="10" s="1"/>
  <c r="T334" i="10"/>
  <c r="AD330" i="10"/>
  <c r="AG351" i="10" s="1"/>
  <c r="AB330" i="10"/>
  <c r="AA331" i="10"/>
  <c r="AC330" i="10"/>
  <c r="Z332" i="9"/>
  <c r="H334" i="9"/>
  <c r="S333" i="9"/>
  <c r="L335" i="9" a="1"/>
  <c r="L335" i="9" s="1"/>
  <c r="T334" i="9"/>
  <c r="AC330" i="9"/>
  <c r="AA331" i="9"/>
  <c r="AD330" i="9"/>
  <c r="AG351" i="9" s="1"/>
  <c r="AB330" i="9"/>
  <c r="U333" i="9"/>
  <c r="X333" i="9" s="1"/>
  <c r="Y333" i="9" s="1"/>
  <c r="R334" i="9"/>
  <c r="Z332" i="8"/>
  <c r="L336" i="8" a="1"/>
  <c r="L336" i="8" s="1"/>
  <c r="T335" i="8"/>
  <c r="AA331" i="8"/>
  <c r="AC330" i="8"/>
  <c r="AD330" i="8"/>
  <c r="AG351" i="8" s="1"/>
  <c r="AB330" i="8"/>
  <c r="S333" i="8"/>
  <c r="H334" i="8"/>
  <c r="U333" i="8"/>
  <c r="X333" i="8" s="1"/>
  <c r="Y333" i="8" s="1"/>
  <c r="R334" i="8"/>
  <c r="Z332" i="7"/>
  <c r="AD330" i="7"/>
  <c r="AG351" i="7" s="1"/>
  <c r="AB330" i="7"/>
  <c r="U333" i="7"/>
  <c r="X333" i="7" s="1"/>
  <c r="Y333" i="7" s="1"/>
  <c r="R334" i="7"/>
  <c r="AC330" i="7"/>
  <c r="AA331" i="7"/>
  <c r="T334" i="7"/>
  <c r="L335" i="7" a="1"/>
  <c r="L335" i="7" s="1"/>
  <c r="S333" i="7"/>
  <c r="H334" i="7"/>
  <c r="Z332" i="6"/>
  <c r="AD330" i="6"/>
  <c r="AG351" i="6" s="1"/>
  <c r="AB330" i="6"/>
  <c r="U333" i="6"/>
  <c r="X333" i="6" s="1"/>
  <c r="Y333" i="6" s="1"/>
  <c r="R334" i="6"/>
  <c r="H334" i="6"/>
  <c r="S333" i="6"/>
  <c r="AA331" i="6"/>
  <c r="AC330" i="6"/>
  <c r="L336" i="6" a="1"/>
  <c r="L336" i="6" s="1"/>
  <c r="T335" i="6"/>
  <c r="Z332" i="5"/>
  <c r="U333" i="5"/>
  <c r="X333" i="5" s="1"/>
  <c r="Y333" i="5" s="1"/>
  <c r="R334" i="5"/>
  <c r="AD330" i="5"/>
  <c r="AG351" i="5" s="1"/>
  <c r="AB330" i="5"/>
  <c r="H334" i="5"/>
  <c r="S333" i="5"/>
  <c r="AC330" i="5"/>
  <c r="AA331" i="5"/>
  <c r="L336" i="5" a="1"/>
  <c r="L336" i="5" s="1"/>
  <c r="T335" i="5"/>
  <c r="Z332" i="4"/>
  <c r="L336" i="4" a="1"/>
  <c r="L336" i="4" s="1"/>
  <c r="T335" i="4"/>
  <c r="AA331" i="4"/>
  <c r="AC330" i="4"/>
  <c r="AD330" i="4"/>
  <c r="AG351" i="4" s="1"/>
  <c r="AB330" i="4"/>
  <c r="S333" i="4"/>
  <c r="H334" i="4"/>
  <c r="U333" i="4"/>
  <c r="X333" i="4" s="1"/>
  <c r="Y333" i="4" s="1"/>
  <c r="R334" i="4"/>
  <c r="Z332" i="1"/>
  <c r="U333" i="1"/>
  <c r="X333" i="1" s="1"/>
  <c r="Y333" i="1" s="1"/>
  <c r="R334" i="1"/>
  <c r="AD330" i="1"/>
  <c r="AG351" i="1" s="1"/>
  <c r="AB330" i="1"/>
  <c r="H334" i="1"/>
  <c r="S333" i="1"/>
  <c r="AC330" i="1"/>
  <c r="AA331" i="1"/>
  <c r="T335" i="1"/>
  <c r="L336" i="1" a="1"/>
  <c r="L336" i="1" s="1"/>
  <c r="Z333" i="11" l="1"/>
  <c r="H335" i="11"/>
  <c r="S334" i="11"/>
  <c r="AD331" i="11"/>
  <c r="AG352" i="11" s="1"/>
  <c r="AB331" i="11"/>
  <c r="U334" i="11"/>
  <c r="X334" i="11" s="1"/>
  <c r="Y334" i="11" s="1"/>
  <c r="R335" i="11"/>
  <c r="L337" i="11" a="1"/>
  <c r="L337" i="11" s="1"/>
  <c r="T336" i="11"/>
  <c r="AC331" i="11"/>
  <c r="AA332" i="11"/>
  <c r="Z333" i="10"/>
  <c r="AD331" i="10"/>
  <c r="AG352" i="10" s="1"/>
  <c r="AB331" i="10"/>
  <c r="H335" i="10"/>
  <c r="S334" i="10"/>
  <c r="L336" i="10" a="1"/>
  <c r="L336" i="10" s="1"/>
  <c r="T335" i="10"/>
  <c r="AC331" i="10"/>
  <c r="AA332" i="10"/>
  <c r="R335" i="10"/>
  <c r="U334" i="10"/>
  <c r="X334" i="10" s="1"/>
  <c r="Y334" i="10" s="1"/>
  <c r="Z333" i="9"/>
  <c r="R335" i="9"/>
  <c r="U334" i="9"/>
  <c r="X334" i="9" s="1"/>
  <c r="Y334" i="9" s="1"/>
  <c r="H335" i="9"/>
  <c r="S334" i="9"/>
  <c r="L336" i="9" a="1"/>
  <c r="L336" i="9" s="1"/>
  <c r="T335" i="9"/>
  <c r="AA332" i="9"/>
  <c r="AC331" i="9"/>
  <c r="AD331" i="9"/>
  <c r="AG352" i="9" s="1"/>
  <c r="AB331" i="9"/>
  <c r="Z333" i="8"/>
  <c r="R335" i="8"/>
  <c r="U334" i="8"/>
  <c r="X334" i="8" s="1"/>
  <c r="Y334" i="8" s="1"/>
  <c r="L337" i="8" a="1"/>
  <c r="L337" i="8" s="1"/>
  <c r="T336" i="8"/>
  <c r="AC331" i="8"/>
  <c r="AA332" i="8"/>
  <c r="H335" i="8"/>
  <c r="S334" i="8"/>
  <c r="AB331" i="8"/>
  <c r="AD331" i="8"/>
  <c r="AG352" i="8" s="1"/>
  <c r="Z333" i="7"/>
  <c r="T335" i="7"/>
  <c r="L336" i="7" a="1"/>
  <c r="L336" i="7" s="1"/>
  <c r="H335" i="7"/>
  <c r="S334" i="7"/>
  <c r="AD331" i="7"/>
  <c r="AG352" i="7" s="1"/>
  <c r="AB331" i="7"/>
  <c r="AA332" i="7"/>
  <c r="AC331" i="7"/>
  <c r="U334" i="7"/>
  <c r="X334" i="7" s="1"/>
  <c r="Y334" i="7" s="1"/>
  <c r="R335" i="7"/>
  <c r="Z333" i="6"/>
  <c r="L337" i="6" a="1"/>
  <c r="L337" i="6" s="1"/>
  <c r="T336" i="6"/>
  <c r="H335" i="6"/>
  <c r="S334" i="6"/>
  <c r="U334" i="6"/>
  <c r="X334" i="6" s="1"/>
  <c r="Y334" i="6" s="1"/>
  <c r="R335" i="6"/>
  <c r="AC331" i="6"/>
  <c r="AA332" i="6"/>
  <c r="AB331" i="6"/>
  <c r="AD331" i="6"/>
  <c r="AG352" i="6" s="1"/>
  <c r="Z333" i="5"/>
  <c r="U334" i="5"/>
  <c r="X334" i="5" s="1"/>
  <c r="Y334" i="5" s="1"/>
  <c r="R335" i="5"/>
  <c r="AD331" i="5"/>
  <c r="AG352" i="5" s="1"/>
  <c r="AB331" i="5"/>
  <c r="T336" i="5"/>
  <c r="L337" i="5" a="1"/>
  <c r="L337" i="5" s="1"/>
  <c r="H335" i="5"/>
  <c r="S334" i="5"/>
  <c r="AC331" i="5"/>
  <c r="AA332" i="5"/>
  <c r="Z333" i="4"/>
  <c r="U334" i="4"/>
  <c r="X334" i="4" s="1"/>
  <c r="Y334" i="4" s="1"/>
  <c r="R335" i="4"/>
  <c r="H335" i="4"/>
  <c r="S334" i="4"/>
  <c r="AB331" i="4"/>
  <c r="AD331" i="4"/>
  <c r="AG352" i="4" s="1"/>
  <c r="AA332" i="4"/>
  <c r="AC331" i="4"/>
  <c r="L337" i="4" a="1"/>
  <c r="L337" i="4" s="1"/>
  <c r="T336" i="4"/>
  <c r="Z333" i="1"/>
  <c r="AD331" i="1"/>
  <c r="AG352" i="1" s="1"/>
  <c r="AB331" i="1"/>
  <c r="L337" i="1" a="1"/>
  <c r="L337" i="1" s="1"/>
  <c r="T336" i="1"/>
  <c r="H335" i="1"/>
  <c r="S334" i="1"/>
  <c r="R335" i="1"/>
  <c r="U334" i="1"/>
  <c r="X334" i="1" s="1"/>
  <c r="Y334" i="1" s="1"/>
  <c r="AC331" i="1"/>
  <c r="AA332" i="1"/>
  <c r="Z334" i="11" l="1"/>
  <c r="AD332" i="11"/>
  <c r="AG353" i="11" s="1"/>
  <c r="AB332" i="11"/>
  <c r="T337" i="11"/>
  <c r="L338" i="11" a="1"/>
  <c r="L338" i="11" s="1"/>
  <c r="H336" i="11"/>
  <c r="S335" i="11"/>
  <c r="U335" i="11"/>
  <c r="X335" i="11" s="1"/>
  <c r="Y335" i="11" s="1"/>
  <c r="R336" i="11"/>
  <c r="AC332" i="11"/>
  <c r="AA333" i="11"/>
  <c r="Z334" i="10"/>
  <c r="L337" i="10" a="1"/>
  <c r="L337" i="10" s="1"/>
  <c r="T336" i="10"/>
  <c r="AD332" i="10"/>
  <c r="AG353" i="10" s="1"/>
  <c r="AB332" i="10"/>
  <c r="H336" i="10"/>
  <c r="S335" i="10"/>
  <c r="AA333" i="10"/>
  <c r="AC332" i="10"/>
  <c r="R336" i="10"/>
  <c r="U335" i="10"/>
  <c r="X335" i="10" s="1"/>
  <c r="Y335" i="10" s="1"/>
  <c r="Z334" i="9"/>
  <c r="AD332" i="9"/>
  <c r="AG353" i="9" s="1"/>
  <c r="AB332" i="9"/>
  <c r="U335" i="9"/>
  <c r="X335" i="9" s="1"/>
  <c r="Y335" i="9" s="1"/>
  <c r="R336" i="9"/>
  <c r="L337" i="9" a="1"/>
  <c r="L337" i="9" s="1"/>
  <c r="T336" i="9"/>
  <c r="H336" i="9"/>
  <c r="S335" i="9"/>
  <c r="AA333" i="9"/>
  <c r="AC332" i="9"/>
  <c r="Z334" i="8"/>
  <c r="AD332" i="8"/>
  <c r="AG353" i="8" s="1"/>
  <c r="AB332" i="8"/>
  <c r="U335" i="8"/>
  <c r="X335" i="8" s="1"/>
  <c r="Y335" i="8" s="1"/>
  <c r="R336" i="8"/>
  <c r="L338" i="8" a="1"/>
  <c r="L338" i="8" s="1"/>
  <c r="T337" i="8"/>
  <c r="AC332" i="8"/>
  <c r="AA333" i="8"/>
  <c r="H336" i="8"/>
  <c r="S335" i="8"/>
  <c r="Z334" i="7"/>
  <c r="R336" i="7"/>
  <c r="U335" i="7"/>
  <c r="X335" i="7" s="1"/>
  <c r="Y335" i="7" s="1"/>
  <c r="AD332" i="7"/>
  <c r="AG353" i="7" s="1"/>
  <c r="AB332" i="7"/>
  <c r="S335" i="7"/>
  <c r="H336" i="7"/>
  <c r="AC332" i="7"/>
  <c r="AA333" i="7"/>
  <c r="L337" i="7" a="1"/>
  <c r="L337" i="7" s="1"/>
  <c r="T336" i="7"/>
  <c r="Z334" i="6"/>
  <c r="AD332" i="6"/>
  <c r="AG353" i="6" s="1"/>
  <c r="AB332" i="6"/>
  <c r="L338" i="6" a="1"/>
  <c r="L338" i="6" s="1"/>
  <c r="T337" i="6"/>
  <c r="R336" i="6"/>
  <c r="U335" i="6"/>
  <c r="X335" i="6" s="1"/>
  <c r="Y335" i="6" s="1"/>
  <c r="H336" i="6"/>
  <c r="S335" i="6"/>
  <c r="AA333" i="6"/>
  <c r="AC332" i="6"/>
  <c r="Z334" i="5"/>
  <c r="L338" i="5" a="1"/>
  <c r="L338" i="5" s="1"/>
  <c r="T337" i="5"/>
  <c r="AD332" i="5"/>
  <c r="AG353" i="5" s="1"/>
  <c r="AB332" i="5"/>
  <c r="H336" i="5"/>
  <c r="S335" i="5"/>
  <c r="U335" i="5"/>
  <c r="X335" i="5" s="1"/>
  <c r="Y335" i="5" s="1"/>
  <c r="R336" i="5"/>
  <c r="AC332" i="5"/>
  <c r="AA333" i="5"/>
  <c r="Z334" i="4"/>
  <c r="AD332" i="4"/>
  <c r="AG353" i="4" s="1"/>
  <c r="AB332" i="4"/>
  <c r="R336" i="4"/>
  <c r="U335" i="4"/>
  <c r="X335" i="4" s="1"/>
  <c r="Y335" i="4" s="1"/>
  <c r="AA333" i="4"/>
  <c r="AC332" i="4"/>
  <c r="L338" i="4" a="1"/>
  <c r="L338" i="4" s="1"/>
  <c r="T337" i="4"/>
  <c r="H336" i="4"/>
  <c r="S335" i="4"/>
  <c r="Z334" i="1"/>
  <c r="AD332" i="1"/>
  <c r="AG353" i="1" s="1"/>
  <c r="AB332" i="1"/>
  <c r="T337" i="1"/>
  <c r="L338" i="1" a="1"/>
  <c r="L338" i="1" s="1"/>
  <c r="AA333" i="1"/>
  <c r="AC332" i="1"/>
  <c r="U335" i="1"/>
  <c r="X335" i="1" s="1"/>
  <c r="Y335" i="1" s="1"/>
  <c r="R336" i="1"/>
  <c r="S335" i="1"/>
  <c r="H336" i="1"/>
  <c r="Z335" i="11" l="1"/>
  <c r="AD333" i="11"/>
  <c r="AG354" i="11" s="1"/>
  <c r="AB333" i="11"/>
  <c r="L339" i="11" a="1"/>
  <c r="L339" i="11" s="1"/>
  <c r="T338" i="11"/>
  <c r="AA334" i="11"/>
  <c r="AC333" i="11"/>
  <c r="R337" i="11"/>
  <c r="U336" i="11"/>
  <c r="X336" i="11" s="1"/>
  <c r="Y336" i="11" s="1"/>
  <c r="H337" i="11"/>
  <c r="S336" i="11"/>
  <c r="Z335" i="10"/>
  <c r="H337" i="10"/>
  <c r="S336" i="10"/>
  <c r="L338" i="10" a="1"/>
  <c r="L338" i="10" s="1"/>
  <c r="T337" i="10"/>
  <c r="R337" i="10"/>
  <c r="U336" i="10"/>
  <c r="X336" i="10" s="1"/>
  <c r="Y336" i="10" s="1"/>
  <c r="AA334" i="10"/>
  <c r="AC333" i="10"/>
  <c r="AD333" i="10"/>
  <c r="AG354" i="10" s="1"/>
  <c r="AB333" i="10"/>
  <c r="Z335" i="9"/>
  <c r="S336" i="9"/>
  <c r="H337" i="9"/>
  <c r="AD333" i="9"/>
  <c r="AG354" i="9" s="1"/>
  <c r="AB333" i="9"/>
  <c r="R337" i="9"/>
  <c r="U336" i="9"/>
  <c r="X336" i="9" s="1"/>
  <c r="Y336" i="9" s="1"/>
  <c r="AA334" i="9"/>
  <c r="AC333" i="9"/>
  <c r="L338" i="9" a="1"/>
  <c r="L338" i="9" s="1"/>
  <c r="T337" i="9"/>
  <c r="Z335" i="8"/>
  <c r="T338" i="8"/>
  <c r="L339" i="8" a="1"/>
  <c r="L339" i="8" s="1"/>
  <c r="H337" i="8"/>
  <c r="S336" i="8"/>
  <c r="AA334" i="8"/>
  <c r="AC333" i="8"/>
  <c r="AD333" i="8"/>
  <c r="AG354" i="8" s="1"/>
  <c r="AB333" i="8"/>
  <c r="R337" i="8"/>
  <c r="U336" i="8"/>
  <c r="X336" i="8" s="1"/>
  <c r="Y336" i="8" s="1"/>
  <c r="Z335" i="7"/>
  <c r="AD333" i="7"/>
  <c r="AG354" i="7" s="1"/>
  <c r="AB333" i="7"/>
  <c r="R337" i="7"/>
  <c r="U336" i="7"/>
  <c r="X336" i="7" s="1"/>
  <c r="Y336" i="7" s="1"/>
  <c r="L338" i="7" a="1"/>
  <c r="L338" i="7" s="1"/>
  <c r="T337" i="7"/>
  <c r="S336" i="7"/>
  <c r="H337" i="7"/>
  <c r="AA334" i="7"/>
  <c r="AC333" i="7"/>
  <c r="Z335" i="6"/>
  <c r="AD333" i="6"/>
  <c r="AG354" i="6" s="1"/>
  <c r="AB333" i="6"/>
  <c r="R337" i="6"/>
  <c r="U336" i="6"/>
  <c r="X336" i="6" s="1"/>
  <c r="Y336" i="6" s="1"/>
  <c r="S336" i="6"/>
  <c r="H337" i="6"/>
  <c r="AC333" i="6"/>
  <c r="AA334" i="6"/>
  <c r="T338" i="6"/>
  <c r="L339" i="6" a="1"/>
  <c r="L339" i="6" s="1"/>
  <c r="Z335" i="5"/>
  <c r="R337" i="5"/>
  <c r="U336" i="5"/>
  <c r="X336" i="5" s="1"/>
  <c r="Y336" i="5" s="1"/>
  <c r="AD333" i="5"/>
  <c r="AG354" i="5" s="1"/>
  <c r="AB333" i="5"/>
  <c r="H337" i="5"/>
  <c r="S336" i="5"/>
  <c r="AA334" i="5"/>
  <c r="AC333" i="5"/>
  <c r="T338" i="5"/>
  <c r="L339" i="5" a="1"/>
  <c r="L339" i="5" s="1"/>
  <c r="Z335" i="4"/>
  <c r="S336" i="4"/>
  <c r="H337" i="4"/>
  <c r="AD333" i="4"/>
  <c r="AG354" i="4" s="1"/>
  <c r="AB333" i="4"/>
  <c r="AA334" i="4"/>
  <c r="AC333" i="4"/>
  <c r="L339" i="4" a="1"/>
  <c r="L339" i="4" s="1"/>
  <c r="T338" i="4"/>
  <c r="R337" i="4"/>
  <c r="U336" i="4"/>
  <c r="X336" i="4" s="1"/>
  <c r="Y336" i="4" s="1"/>
  <c r="Z335" i="1"/>
  <c r="H337" i="1"/>
  <c r="S336" i="1"/>
  <c r="U336" i="1"/>
  <c r="X336" i="1" s="1"/>
  <c r="Y336" i="1" s="1"/>
  <c r="R337" i="1"/>
  <c r="L339" i="1" a="1"/>
  <c r="L339" i="1" s="1"/>
  <c r="T338" i="1"/>
  <c r="AC333" i="1"/>
  <c r="AA334" i="1"/>
  <c r="AD333" i="1"/>
  <c r="AG354" i="1" s="1"/>
  <c r="AB333" i="1"/>
  <c r="Z336" i="11" l="1"/>
  <c r="H338" i="11"/>
  <c r="S337" i="11"/>
  <c r="T339" i="11"/>
  <c r="L340" i="11" a="1"/>
  <c r="L340" i="11" s="1"/>
  <c r="AC334" i="11"/>
  <c r="AA335" i="11"/>
  <c r="U337" i="11"/>
  <c r="X337" i="11" s="1"/>
  <c r="Y337" i="11" s="1"/>
  <c r="R338" i="11"/>
  <c r="AD334" i="11"/>
  <c r="AG355" i="11" s="1"/>
  <c r="AB334" i="11"/>
  <c r="Z336" i="10"/>
  <c r="S337" i="10"/>
  <c r="H338" i="10"/>
  <c r="L339" i="10" a="1"/>
  <c r="L339" i="10" s="1"/>
  <c r="T338" i="10"/>
  <c r="AA335" i="10"/>
  <c r="AC334" i="10"/>
  <c r="AD334" i="10"/>
  <c r="AG355" i="10" s="1"/>
  <c r="AB334" i="10"/>
  <c r="R338" i="10"/>
  <c r="U337" i="10"/>
  <c r="X337" i="10" s="1"/>
  <c r="Y337" i="10" s="1"/>
  <c r="Z336" i="9"/>
  <c r="T338" i="9"/>
  <c r="L339" i="9" a="1"/>
  <c r="L339" i="9" s="1"/>
  <c r="R338" i="9"/>
  <c r="U337" i="9"/>
  <c r="X337" i="9" s="1"/>
  <c r="Y337" i="9" s="1"/>
  <c r="H338" i="9"/>
  <c r="S337" i="9"/>
  <c r="AB334" i="9"/>
  <c r="AD334" i="9"/>
  <c r="AG355" i="9" s="1"/>
  <c r="AA335" i="9"/>
  <c r="AC334" i="9"/>
  <c r="Z336" i="8"/>
  <c r="AB334" i="8"/>
  <c r="AD334" i="8"/>
  <c r="AG355" i="8" s="1"/>
  <c r="R338" i="8"/>
  <c r="U337" i="8"/>
  <c r="X337" i="8" s="1"/>
  <c r="Y337" i="8" s="1"/>
  <c r="H338" i="8"/>
  <c r="S337" i="8"/>
  <c r="AC334" i="8"/>
  <c r="AA335" i="8"/>
  <c r="T339" i="8"/>
  <c r="L340" i="8" a="1"/>
  <c r="L340" i="8" s="1"/>
  <c r="Z336" i="7"/>
  <c r="AB334" i="7"/>
  <c r="AD334" i="7"/>
  <c r="AG355" i="7" s="1"/>
  <c r="S337" i="7"/>
  <c r="H338" i="7"/>
  <c r="AC334" i="7"/>
  <c r="AA335" i="7"/>
  <c r="T338" i="7"/>
  <c r="L339" i="7" a="1"/>
  <c r="L339" i="7" s="1"/>
  <c r="R338" i="7"/>
  <c r="U337" i="7"/>
  <c r="X337" i="7" s="1"/>
  <c r="Y337" i="7" s="1"/>
  <c r="Z336" i="6"/>
  <c r="T339" i="6"/>
  <c r="L340" i="6" a="1"/>
  <c r="L340" i="6" s="1"/>
  <c r="AA335" i="6"/>
  <c r="AC334" i="6"/>
  <c r="AB334" i="6"/>
  <c r="AD334" i="6"/>
  <c r="AG355" i="6" s="1"/>
  <c r="H338" i="6"/>
  <c r="S337" i="6"/>
  <c r="R338" i="6"/>
  <c r="U337" i="6"/>
  <c r="X337" i="6" s="1"/>
  <c r="Y337" i="6" s="1"/>
  <c r="Z336" i="5"/>
  <c r="T339" i="5"/>
  <c r="L340" i="5" a="1"/>
  <c r="L340" i="5" s="1"/>
  <c r="U337" i="5"/>
  <c r="X337" i="5" s="1"/>
  <c r="Y337" i="5" s="1"/>
  <c r="R338" i="5"/>
  <c r="AB334" i="5"/>
  <c r="AD334" i="5"/>
  <c r="AG355" i="5" s="1"/>
  <c r="AC334" i="5"/>
  <c r="AA335" i="5"/>
  <c r="H338" i="5"/>
  <c r="S337" i="5"/>
  <c r="Z336" i="4"/>
  <c r="R338" i="4"/>
  <c r="U337" i="4"/>
  <c r="X337" i="4" s="1"/>
  <c r="Y337" i="4" s="1"/>
  <c r="AD334" i="4"/>
  <c r="AG355" i="4" s="1"/>
  <c r="AB334" i="4"/>
  <c r="AA335" i="4"/>
  <c r="AC334" i="4"/>
  <c r="T339" i="4"/>
  <c r="L340" i="4" a="1"/>
  <c r="L340" i="4" s="1"/>
  <c r="H338" i="4"/>
  <c r="S337" i="4"/>
  <c r="Z336" i="1"/>
  <c r="AD334" i="1"/>
  <c r="AG355" i="1" s="1"/>
  <c r="AB334" i="1"/>
  <c r="R338" i="1"/>
  <c r="U337" i="1"/>
  <c r="X337" i="1" s="1"/>
  <c r="Y337" i="1" s="1"/>
  <c r="AA335" i="1"/>
  <c r="AC334" i="1"/>
  <c r="T339" i="1"/>
  <c r="L340" i="1" a="1"/>
  <c r="L340" i="1" s="1"/>
  <c r="H338" i="1"/>
  <c r="S337" i="1"/>
  <c r="Z337" i="11" l="1"/>
  <c r="T340" i="11"/>
  <c r="L341" i="11" a="1"/>
  <c r="L341" i="11" s="1"/>
  <c r="H339" i="11"/>
  <c r="S338" i="11"/>
  <c r="R339" i="11"/>
  <c r="U338" i="11"/>
  <c r="X338" i="11" s="1"/>
  <c r="Y338" i="11" s="1"/>
  <c r="AD335" i="11"/>
  <c r="AG356" i="11" s="1"/>
  <c r="AB335" i="11"/>
  <c r="AA336" i="11"/>
  <c r="AC335" i="11"/>
  <c r="Z337" i="10"/>
  <c r="S338" i="10"/>
  <c r="H339" i="10"/>
  <c r="R339" i="10"/>
  <c r="U338" i="10"/>
  <c r="X338" i="10" s="1"/>
  <c r="Y338" i="10" s="1"/>
  <c r="T339" i="10"/>
  <c r="L340" i="10" a="1"/>
  <c r="L340" i="10" s="1"/>
  <c r="AC335" i="10"/>
  <c r="AA336" i="10"/>
  <c r="AB335" i="10"/>
  <c r="AD335" i="10"/>
  <c r="AG356" i="10" s="1"/>
  <c r="Z337" i="9"/>
  <c r="R339" i="9"/>
  <c r="U338" i="9"/>
  <c r="X338" i="9" s="1"/>
  <c r="Y338" i="9" s="1"/>
  <c r="T339" i="9"/>
  <c r="L340" i="9" a="1"/>
  <c r="L340" i="9" s="1"/>
  <c r="S338" i="9"/>
  <c r="H339" i="9"/>
  <c r="AD335" i="9"/>
  <c r="AG356" i="9" s="1"/>
  <c r="AB335" i="9"/>
  <c r="AC335" i="9"/>
  <c r="AA336" i="9"/>
  <c r="Z337" i="8"/>
  <c r="AD335" i="8"/>
  <c r="AG356" i="8" s="1"/>
  <c r="AB335" i="8"/>
  <c r="T340" i="8"/>
  <c r="L341" i="8" a="1"/>
  <c r="L341" i="8" s="1"/>
  <c r="H339" i="8"/>
  <c r="S338" i="8"/>
  <c r="R339" i="8"/>
  <c r="U338" i="8"/>
  <c r="X338" i="8" s="1"/>
  <c r="Y338" i="8" s="1"/>
  <c r="AA336" i="8"/>
  <c r="AC335" i="8"/>
  <c r="Z337" i="7"/>
  <c r="H339" i="7"/>
  <c r="S338" i="7"/>
  <c r="R339" i="7"/>
  <c r="U338" i="7"/>
  <c r="X338" i="7" s="1"/>
  <c r="Y338" i="7" s="1"/>
  <c r="AD335" i="7"/>
  <c r="AG356" i="7" s="1"/>
  <c r="AB335" i="7"/>
  <c r="AA336" i="7"/>
  <c r="AC335" i="7"/>
  <c r="L340" i="7" a="1"/>
  <c r="L340" i="7" s="1"/>
  <c r="T339" i="7"/>
  <c r="Z337" i="6"/>
  <c r="T340" i="6"/>
  <c r="L341" i="6" a="1"/>
  <c r="L341" i="6" s="1"/>
  <c r="R339" i="6"/>
  <c r="U338" i="6"/>
  <c r="X338" i="6" s="1"/>
  <c r="Y338" i="6" s="1"/>
  <c r="AD335" i="6"/>
  <c r="AG356" i="6" s="1"/>
  <c r="AB335" i="6"/>
  <c r="AA336" i="6"/>
  <c r="AC335" i="6"/>
  <c r="H339" i="6"/>
  <c r="S338" i="6"/>
  <c r="Z337" i="5"/>
  <c r="H339" i="5"/>
  <c r="S338" i="5"/>
  <c r="AD335" i="5"/>
  <c r="AG356" i="5" s="1"/>
  <c r="AB335" i="5"/>
  <c r="R339" i="5"/>
  <c r="U338" i="5"/>
  <c r="X338" i="5" s="1"/>
  <c r="Y338" i="5" s="1"/>
  <c r="AA336" i="5"/>
  <c r="AC335" i="5"/>
  <c r="L341" i="5" a="1"/>
  <c r="L341" i="5" s="1"/>
  <c r="T340" i="5"/>
  <c r="Z337" i="4"/>
  <c r="AB335" i="4"/>
  <c r="AD335" i="4"/>
  <c r="AG356" i="4" s="1"/>
  <c r="T340" i="4"/>
  <c r="L341" i="4" a="1"/>
  <c r="L341" i="4" s="1"/>
  <c r="AA336" i="4"/>
  <c r="AC335" i="4"/>
  <c r="S338" i="4"/>
  <c r="H339" i="4"/>
  <c r="R339" i="4"/>
  <c r="U338" i="4"/>
  <c r="X338" i="4" s="1"/>
  <c r="Y338" i="4" s="1"/>
  <c r="Z337" i="1"/>
  <c r="S338" i="1"/>
  <c r="H339" i="1"/>
  <c r="AB335" i="1"/>
  <c r="AD335" i="1"/>
  <c r="AG356" i="1" s="1"/>
  <c r="T340" i="1"/>
  <c r="L341" i="1" a="1"/>
  <c r="L341" i="1" s="1"/>
  <c r="R339" i="1"/>
  <c r="U338" i="1"/>
  <c r="X338" i="1" s="1"/>
  <c r="Y338" i="1" s="1"/>
  <c r="AC335" i="1"/>
  <c r="AA336" i="1"/>
  <c r="Z338" i="11" l="1"/>
  <c r="T341" i="11"/>
  <c r="L342" i="11" a="1"/>
  <c r="L342" i="11" s="1"/>
  <c r="AB336" i="11"/>
  <c r="AD336" i="11"/>
  <c r="AG357" i="11" s="1"/>
  <c r="H340" i="11"/>
  <c r="S339" i="11"/>
  <c r="R340" i="11"/>
  <c r="U339" i="11"/>
  <c r="X339" i="11" s="1"/>
  <c r="Y339" i="11" s="1"/>
  <c r="AA337" i="11"/>
  <c r="AC336" i="11"/>
  <c r="Z338" i="10"/>
  <c r="T340" i="10"/>
  <c r="L341" i="10" a="1"/>
  <c r="L341" i="10" s="1"/>
  <c r="H340" i="10"/>
  <c r="S339" i="10"/>
  <c r="AA337" i="10"/>
  <c r="AC336" i="10"/>
  <c r="AD336" i="10"/>
  <c r="AG357" i="10" s="1"/>
  <c r="AB336" i="10"/>
  <c r="U339" i="10"/>
  <c r="X339" i="10" s="1"/>
  <c r="Y339" i="10" s="1"/>
  <c r="R340" i="10"/>
  <c r="Z338" i="9"/>
  <c r="T340" i="9"/>
  <c r="L341" i="9" a="1"/>
  <c r="L341" i="9" s="1"/>
  <c r="U339" i="9"/>
  <c r="X339" i="9" s="1"/>
  <c r="Y339" i="9" s="1"/>
  <c r="R340" i="9"/>
  <c r="AD336" i="9"/>
  <c r="AG357" i="9" s="1"/>
  <c r="AB336" i="9"/>
  <c r="S339" i="9"/>
  <c r="H340" i="9"/>
  <c r="AC336" i="9"/>
  <c r="AA337" i="9"/>
  <c r="Z338" i="8"/>
  <c r="AD336" i="8"/>
  <c r="AG357" i="8" s="1"/>
  <c r="AB336" i="8"/>
  <c r="R340" i="8"/>
  <c r="U339" i="8"/>
  <c r="X339" i="8" s="1"/>
  <c r="Y339" i="8" s="1"/>
  <c r="S339" i="8"/>
  <c r="H340" i="8"/>
  <c r="AA337" i="8"/>
  <c r="AC336" i="8"/>
  <c r="L342" i="8" a="1"/>
  <c r="L342" i="8" s="1"/>
  <c r="T341" i="8"/>
  <c r="Z338" i="7"/>
  <c r="T340" i="7"/>
  <c r="L341" i="7" a="1"/>
  <c r="L341" i="7" s="1"/>
  <c r="S339" i="7"/>
  <c r="H340" i="7"/>
  <c r="R340" i="7"/>
  <c r="U339" i="7"/>
  <c r="X339" i="7" s="1"/>
  <c r="Y339" i="7" s="1"/>
  <c r="AA337" i="7"/>
  <c r="AC336" i="7"/>
  <c r="AB336" i="7"/>
  <c r="AD336" i="7"/>
  <c r="AG357" i="7" s="1"/>
  <c r="Z338" i="6"/>
  <c r="S339" i="6"/>
  <c r="H340" i="6"/>
  <c r="AD336" i="6"/>
  <c r="AG357" i="6" s="1"/>
  <c r="AB336" i="6"/>
  <c r="R340" i="6"/>
  <c r="U339" i="6"/>
  <c r="X339" i="6" s="1"/>
  <c r="Y339" i="6" s="1"/>
  <c r="AC336" i="6"/>
  <c r="AA337" i="6"/>
  <c r="L342" i="6" a="1"/>
  <c r="L342" i="6" s="1"/>
  <c r="T341" i="6"/>
  <c r="Z338" i="5"/>
  <c r="L342" i="5" a="1"/>
  <c r="L342" i="5" s="1"/>
  <c r="T341" i="5"/>
  <c r="AA337" i="5"/>
  <c r="AC336" i="5"/>
  <c r="AD336" i="5"/>
  <c r="AG357" i="5" s="1"/>
  <c r="AB336" i="5"/>
  <c r="U339" i="5"/>
  <c r="X339" i="5" s="1"/>
  <c r="Y339" i="5" s="1"/>
  <c r="R340" i="5"/>
  <c r="S339" i="5"/>
  <c r="H340" i="5"/>
  <c r="Z338" i="4"/>
  <c r="S339" i="4"/>
  <c r="H340" i="4"/>
  <c r="R340" i="4"/>
  <c r="U339" i="4"/>
  <c r="X339" i="4" s="1"/>
  <c r="Y339" i="4" s="1"/>
  <c r="AD336" i="4"/>
  <c r="AG357" i="4" s="1"/>
  <c r="AB336" i="4"/>
  <c r="AC336" i="4"/>
  <c r="AA337" i="4"/>
  <c r="T341" i="4"/>
  <c r="L342" i="4" a="1"/>
  <c r="L342" i="4" s="1"/>
  <c r="Z338" i="1"/>
  <c r="AD336" i="1"/>
  <c r="AG357" i="1" s="1"/>
  <c r="AB336" i="1"/>
  <c r="L342" i="1" a="1"/>
  <c r="L342" i="1" s="1"/>
  <c r="T341" i="1"/>
  <c r="AA337" i="1"/>
  <c r="AC336" i="1"/>
  <c r="U339" i="1"/>
  <c r="X339" i="1" s="1"/>
  <c r="Y339" i="1" s="1"/>
  <c r="R340" i="1"/>
  <c r="S339" i="1"/>
  <c r="H340" i="1"/>
  <c r="Z339" i="11" l="1"/>
  <c r="AD337" i="11"/>
  <c r="AG358" i="11" s="1"/>
  <c r="AB337" i="11"/>
  <c r="S340" i="11"/>
  <c r="H341" i="11"/>
  <c r="T342" i="11"/>
  <c r="L343" i="11" a="1"/>
  <c r="L343" i="11" s="1"/>
  <c r="R341" i="11"/>
  <c r="U340" i="11"/>
  <c r="X340" i="11" s="1"/>
  <c r="Y340" i="11" s="1"/>
  <c r="AC337" i="11"/>
  <c r="AA338" i="11"/>
  <c r="Z339" i="10"/>
  <c r="T341" i="10"/>
  <c r="L342" i="10" a="1"/>
  <c r="L342" i="10" s="1"/>
  <c r="U340" i="10"/>
  <c r="X340" i="10" s="1"/>
  <c r="Y340" i="10" s="1"/>
  <c r="R341" i="10"/>
  <c r="AD337" i="10"/>
  <c r="AG358" i="10" s="1"/>
  <c r="AB337" i="10"/>
  <c r="AC337" i="10"/>
  <c r="AA338" i="10"/>
  <c r="H341" i="10"/>
  <c r="S340" i="10"/>
  <c r="Z339" i="9"/>
  <c r="H341" i="9"/>
  <c r="S340" i="9"/>
  <c r="L342" i="9" a="1"/>
  <c r="L342" i="9" s="1"/>
  <c r="T341" i="9"/>
  <c r="AD337" i="9"/>
  <c r="AG358" i="9" s="1"/>
  <c r="AB337" i="9"/>
  <c r="AC337" i="9"/>
  <c r="AA338" i="9"/>
  <c r="U340" i="9"/>
  <c r="X340" i="9" s="1"/>
  <c r="Y340" i="9" s="1"/>
  <c r="R341" i="9"/>
  <c r="Z339" i="8"/>
  <c r="L343" i="8" a="1"/>
  <c r="L343" i="8" s="1"/>
  <c r="T342" i="8"/>
  <c r="S340" i="8"/>
  <c r="H341" i="8"/>
  <c r="R341" i="8"/>
  <c r="U340" i="8"/>
  <c r="X340" i="8" s="1"/>
  <c r="Y340" i="8" s="1"/>
  <c r="AC337" i="8"/>
  <c r="AA338" i="8"/>
  <c r="AD337" i="8"/>
  <c r="AG358" i="8" s="1"/>
  <c r="AB337" i="8"/>
  <c r="Z339" i="7"/>
  <c r="S340" i="7"/>
  <c r="H341" i="7"/>
  <c r="AD337" i="7"/>
  <c r="AG358" i="7" s="1"/>
  <c r="AB337" i="7"/>
  <c r="U340" i="7"/>
  <c r="X340" i="7" s="1"/>
  <c r="Y340" i="7" s="1"/>
  <c r="R341" i="7"/>
  <c r="AC337" i="7"/>
  <c r="AA338" i="7"/>
  <c r="L342" i="7" a="1"/>
  <c r="L342" i="7" s="1"/>
  <c r="T341" i="7"/>
  <c r="Z339" i="6"/>
  <c r="AD337" i="6"/>
  <c r="AG358" i="6" s="1"/>
  <c r="AB337" i="6"/>
  <c r="U340" i="6"/>
  <c r="X340" i="6" s="1"/>
  <c r="Y340" i="6" s="1"/>
  <c r="R341" i="6"/>
  <c r="S340" i="6"/>
  <c r="H341" i="6"/>
  <c r="L343" i="6" a="1"/>
  <c r="L343" i="6" s="1"/>
  <c r="T342" i="6"/>
  <c r="AC337" i="6"/>
  <c r="AA338" i="6"/>
  <c r="Z339" i="5"/>
  <c r="S340" i="5"/>
  <c r="H341" i="5"/>
  <c r="U340" i="5"/>
  <c r="X340" i="5" s="1"/>
  <c r="Y340" i="5" s="1"/>
  <c r="R341" i="5"/>
  <c r="AB337" i="5"/>
  <c r="AD337" i="5"/>
  <c r="AG358" i="5" s="1"/>
  <c r="AC337" i="5"/>
  <c r="AA338" i="5"/>
  <c r="L343" i="5" a="1"/>
  <c r="L343" i="5" s="1"/>
  <c r="T342" i="5"/>
  <c r="Z339" i="4"/>
  <c r="AD337" i="4"/>
  <c r="AG358" i="4" s="1"/>
  <c r="AB337" i="4"/>
  <c r="S340" i="4"/>
  <c r="H341" i="4"/>
  <c r="AC337" i="4"/>
  <c r="AA338" i="4"/>
  <c r="L343" i="4" a="1"/>
  <c r="L343" i="4" s="1"/>
  <c r="T342" i="4"/>
  <c r="U340" i="4"/>
  <c r="X340" i="4" s="1"/>
  <c r="Y340" i="4" s="1"/>
  <c r="R341" i="4"/>
  <c r="Z339" i="1"/>
  <c r="U340" i="1"/>
  <c r="X340" i="1" s="1"/>
  <c r="Y340" i="1" s="1"/>
  <c r="R341" i="1"/>
  <c r="H341" i="1"/>
  <c r="S340" i="1"/>
  <c r="AD337" i="1"/>
  <c r="AG358" i="1" s="1"/>
  <c r="AB337" i="1"/>
  <c r="AC337" i="1"/>
  <c r="AA338" i="1"/>
  <c r="L343" i="1" a="1"/>
  <c r="L343" i="1" s="1"/>
  <c r="T342" i="1"/>
  <c r="Z340" i="11" l="1"/>
  <c r="L344" i="11" a="1"/>
  <c r="L344" i="11" s="1"/>
  <c r="T343" i="11"/>
  <c r="AC338" i="11"/>
  <c r="AA339" i="11"/>
  <c r="AD338" i="11"/>
  <c r="AG359" i="11" s="1"/>
  <c r="AB338" i="11"/>
  <c r="U341" i="11"/>
  <c r="X341" i="11" s="1"/>
  <c r="Y341" i="11" s="1"/>
  <c r="R342" i="11"/>
  <c r="H342" i="11"/>
  <c r="S341" i="11"/>
  <c r="Z340" i="10"/>
  <c r="AD338" i="10"/>
  <c r="AG359" i="10" s="1"/>
  <c r="AB338" i="10"/>
  <c r="L343" i="10" a="1"/>
  <c r="L343" i="10" s="1"/>
  <c r="T342" i="10"/>
  <c r="U341" i="10"/>
  <c r="X341" i="10" s="1"/>
  <c r="Y341" i="10" s="1"/>
  <c r="R342" i="10"/>
  <c r="AA339" i="10"/>
  <c r="AC338" i="10"/>
  <c r="H342" i="10"/>
  <c r="S341" i="10"/>
  <c r="Z340" i="9"/>
  <c r="U341" i="9"/>
  <c r="X341" i="9" s="1"/>
  <c r="Y341" i="9" s="1"/>
  <c r="R342" i="9"/>
  <c r="L343" i="9" a="1"/>
  <c r="L343" i="9" s="1"/>
  <c r="T342" i="9"/>
  <c r="AD338" i="9"/>
  <c r="AG359" i="9" s="1"/>
  <c r="AB338" i="9"/>
  <c r="H342" i="9"/>
  <c r="S341" i="9"/>
  <c r="AC338" i="9"/>
  <c r="AA339" i="9"/>
  <c r="Z340" i="8"/>
  <c r="AD338" i="8"/>
  <c r="AG359" i="8" s="1"/>
  <c r="AB338" i="8"/>
  <c r="U341" i="8"/>
  <c r="X341" i="8" s="1"/>
  <c r="Y341" i="8" s="1"/>
  <c r="R342" i="8"/>
  <c r="S341" i="8"/>
  <c r="H342" i="8"/>
  <c r="AC338" i="8"/>
  <c r="AA339" i="8"/>
  <c r="L344" i="8" a="1"/>
  <c r="L344" i="8" s="1"/>
  <c r="T343" i="8"/>
  <c r="Z340" i="7"/>
  <c r="U341" i="7"/>
  <c r="X341" i="7" s="1"/>
  <c r="Y341" i="7" s="1"/>
  <c r="R342" i="7"/>
  <c r="AD338" i="7"/>
  <c r="AG359" i="7" s="1"/>
  <c r="AB338" i="7"/>
  <c r="AC338" i="7"/>
  <c r="AA339" i="7"/>
  <c r="T342" i="7"/>
  <c r="L343" i="7" a="1"/>
  <c r="L343" i="7" s="1"/>
  <c r="H342" i="7"/>
  <c r="S341" i="7"/>
  <c r="Z340" i="6"/>
  <c r="AD338" i="6"/>
  <c r="AG359" i="6" s="1"/>
  <c r="AB338" i="6"/>
  <c r="H342" i="6"/>
  <c r="S341" i="6"/>
  <c r="L344" i="6" a="1"/>
  <c r="L344" i="6" s="1"/>
  <c r="T343" i="6"/>
  <c r="U341" i="6"/>
  <c r="X341" i="6" s="1"/>
  <c r="Y341" i="6" s="1"/>
  <c r="R342" i="6"/>
  <c r="AC338" i="6"/>
  <c r="AA339" i="6"/>
  <c r="Z340" i="5"/>
  <c r="L344" i="5" a="1"/>
  <c r="L344" i="5" s="1"/>
  <c r="T343" i="5"/>
  <c r="AD338" i="5"/>
  <c r="AG359" i="5" s="1"/>
  <c r="AB338" i="5"/>
  <c r="H342" i="5"/>
  <c r="S341" i="5"/>
  <c r="AC338" i="5"/>
  <c r="AA339" i="5"/>
  <c r="U341" i="5"/>
  <c r="X341" i="5" s="1"/>
  <c r="Y341" i="5" s="1"/>
  <c r="R342" i="5"/>
  <c r="Z340" i="4"/>
  <c r="L344" i="4" a="1"/>
  <c r="L344" i="4" s="1"/>
  <c r="T343" i="4"/>
  <c r="U341" i="4"/>
  <c r="X341" i="4" s="1"/>
  <c r="Y341" i="4" s="1"/>
  <c r="R342" i="4"/>
  <c r="AD338" i="4"/>
  <c r="AG359" i="4" s="1"/>
  <c r="AB338" i="4"/>
  <c r="H342" i="4"/>
  <c r="S341" i="4"/>
  <c r="AC338" i="4"/>
  <c r="AA339" i="4"/>
  <c r="Z340" i="1"/>
  <c r="L344" i="1" a="1"/>
  <c r="L344" i="1" s="1"/>
  <c r="T343" i="1"/>
  <c r="AD338" i="1"/>
  <c r="AG359" i="1" s="1"/>
  <c r="AB338" i="1"/>
  <c r="H342" i="1"/>
  <c r="S341" i="1"/>
  <c r="AC338" i="1"/>
  <c r="AA339" i="1"/>
  <c r="U341" i="1"/>
  <c r="X341" i="1" s="1"/>
  <c r="Y341" i="1" s="1"/>
  <c r="R342" i="1"/>
  <c r="Z341" i="11" l="1"/>
  <c r="U342" i="11"/>
  <c r="X342" i="11" s="1"/>
  <c r="Y342" i="11" s="1"/>
  <c r="R343" i="11"/>
  <c r="L345" i="11" a="1"/>
  <c r="L345" i="11" s="1"/>
  <c r="T344" i="11"/>
  <c r="AA340" i="11"/>
  <c r="AC339" i="11"/>
  <c r="H343" i="11"/>
  <c r="S342" i="11"/>
  <c r="AD339" i="11"/>
  <c r="AG360" i="11" s="1"/>
  <c r="AB339" i="11"/>
  <c r="Z341" i="10"/>
  <c r="H343" i="10"/>
  <c r="S342" i="10"/>
  <c r="AB339" i="10"/>
  <c r="AD339" i="10"/>
  <c r="AG360" i="10" s="1"/>
  <c r="U342" i="10"/>
  <c r="X342" i="10" s="1"/>
  <c r="Y342" i="10" s="1"/>
  <c r="R343" i="10"/>
  <c r="AA340" i="10"/>
  <c r="AC339" i="10"/>
  <c r="L344" i="10" a="1"/>
  <c r="L344" i="10" s="1"/>
  <c r="T343" i="10"/>
  <c r="Z341" i="9"/>
  <c r="AD339" i="9"/>
  <c r="AG360" i="9" s="1"/>
  <c r="AB339" i="9"/>
  <c r="H343" i="9"/>
  <c r="S342" i="9"/>
  <c r="L344" i="9" a="1"/>
  <c r="L344" i="9" s="1"/>
  <c r="T343" i="9"/>
  <c r="U342" i="9"/>
  <c r="X342" i="9" s="1"/>
  <c r="Y342" i="9" s="1"/>
  <c r="R343" i="9"/>
  <c r="AC339" i="9"/>
  <c r="AA340" i="9"/>
  <c r="Z341" i="8"/>
  <c r="L345" i="8" a="1"/>
  <c r="L345" i="8" s="1"/>
  <c r="T344" i="8"/>
  <c r="AD339" i="8"/>
  <c r="AG360" i="8" s="1"/>
  <c r="AB339" i="8"/>
  <c r="H343" i="8"/>
  <c r="S342" i="8"/>
  <c r="AC339" i="8"/>
  <c r="AA340" i="8"/>
  <c r="U342" i="8"/>
  <c r="X342" i="8" s="1"/>
  <c r="Y342" i="8" s="1"/>
  <c r="R343" i="8"/>
  <c r="Z341" i="7"/>
  <c r="L344" i="7" a="1"/>
  <c r="L344" i="7" s="1"/>
  <c r="T343" i="7"/>
  <c r="AD339" i="7"/>
  <c r="AG360" i="7" s="1"/>
  <c r="AB339" i="7"/>
  <c r="AC339" i="7"/>
  <c r="AA340" i="7"/>
  <c r="H343" i="7"/>
  <c r="S342" i="7"/>
  <c r="U342" i="7"/>
  <c r="X342" i="7" s="1"/>
  <c r="Y342" i="7" s="1"/>
  <c r="R343" i="7"/>
  <c r="Z341" i="6"/>
  <c r="AD339" i="6"/>
  <c r="AG360" i="6" s="1"/>
  <c r="AB339" i="6"/>
  <c r="L345" i="6" a="1"/>
  <c r="L345" i="6" s="1"/>
  <c r="T344" i="6"/>
  <c r="AC339" i="6"/>
  <c r="AA340" i="6"/>
  <c r="U342" i="6"/>
  <c r="X342" i="6" s="1"/>
  <c r="Y342" i="6" s="1"/>
  <c r="R343" i="6"/>
  <c r="H343" i="6"/>
  <c r="S342" i="6"/>
  <c r="Z341" i="5"/>
  <c r="U342" i="5"/>
  <c r="X342" i="5" s="1"/>
  <c r="Y342" i="5" s="1"/>
  <c r="R343" i="5"/>
  <c r="AD339" i="5"/>
  <c r="AG360" i="5" s="1"/>
  <c r="AB339" i="5"/>
  <c r="H343" i="5"/>
  <c r="S342" i="5"/>
  <c r="AA340" i="5"/>
  <c r="AC339" i="5"/>
  <c r="L345" i="5" a="1"/>
  <c r="L345" i="5" s="1"/>
  <c r="T344" i="5"/>
  <c r="Z341" i="4"/>
  <c r="H343" i="4"/>
  <c r="S342" i="4"/>
  <c r="AD339" i="4"/>
  <c r="AG360" i="4" s="1"/>
  <c r="AB339" i="4"/>
  <c r="U342" i="4"/>
  <c r="X342" i="4" s="1"/>
  <c r="Y342" i="4" s="1"/>
  <c r="R343" i="4"/>
  <c r="AC339" i="4"/>
  <c r="AA340" i="4"/>
  <c r="L345" i="4" a="1"/>
  <c r="L345" i="4" s="1"/>
  <c r="T344" i="4"/>
  <c r="Z341" i="1"/>
  <c r="R343" i="1"/>
  <c r="U342" i="1"/>
  <c r="X342" i="1" s="1"/>
  <c r="Y342" i="1" s="1"/>
  <c r="H343" i="1"/>
  <c r="S342" i="1"/>
  <c r="AD339" i="1"/>
  <c r="AG360" i="1" s="1"/>
  <c r="AB339" i="1"/>
  <c r="L345" i="1" a="1"/>
  <c r="L345" i="1" s="1"/>
  <c r="T344" i="1"/>
  <c r="AC339" i="1"/>
  <c r="AA340" i="1"/>
  <c r="Z342" i="11" l="1"/>
  <c r="H344" i="11"/>
  <c r="S343" i="11"/>
  <c r="R344" i="11"/>
  <c r="U343" i="11"/>
  <c r="X343" i="11" s="1"/>
  <c r="Y343" i="11" s="1"/>
  <c r="L346" i="11" a="1"/>
  <c r="L346" i="11" s="1"/>
  <c r="T345" i="11"/>
  <c r="AC340" i="11"/>
  <c r="AA341" i="11"/>
  <c r="AD340" i="11"/>
  <c r="AG361" i="11" s="1"/>
  <c r="AB340" i="11"/>
  <c r="Z342" i="10"/>
  <c r="L345" i="10" a="1"/>
  <c r="L345" i="10" s="1"/>
  <c r="T344" i="10"/>
  <c r="R344" i="10"/>
  <c r="U343" i="10"/>
  <c r="X343" i="10" s="1"/>
  <c r="Y343" i="10" s="1"/>
  <c r="H344" i="10"/>
  <c r="S343" i="10"/>
  <c r="AD340" i="10"/>
  <c r="AG361" i="10" s="1"/>
  <c r="AB340" i="10"/>
  <c r="AC340" i="10"/>
  <c r="AA341" i="10"/>
  <c r="Z342" i="9"/>
  <c r="U343" i="9"/>
  <c r="X343" i="9" s="1"/>
  <c r="Y343" i="9" s="1"/>
  <c r="R344" i="9"/>
  <c r="AD340" i="9"/>
  <c r="AG361" i="9" s="1"/>
  <c r="AB340" i="9"/>
  <c r="L345" i="9" a="1"/>
  <c r="L345" i="9" s="1"/>
  <c r="T344" i="9"/>
  <c r="H344" i="9"/>
  <c r="S343" i="9"/>
  <c r="AC340" i="9"/>
  <c r="AA341" i="9"/>
  <c r="Z342" i="8"/>
  <c r="U343" i="8"/>
  <c r="X343" i="8" s="1"/>
  <c r="Y343" i="8" s="1"/>
  <c r="R344" i="8"/>
  <c r="AD340" i="8"/>
  <c r="AG361" i="8" s="1"/>
  <c r="AB340" i="8"/>
  <c r="H344" i="8"/>
  <c r="S343" i="8"/>
  <c r="AC340" i="8"/>
  <c r="AA341" i="8"/>
  <c r="L346" i="8" a="1"/>
  <c r="L346" i="8" s="1"/>
  <c r="T345" i="8"/>
  <c r="Z342" i="7"/>
  <c r="L345" i="7" a="1"/>
  <c r="L345" i="7" s="1"/>
  <c r="T344" i="7"/>
  <c r="H344" i="7"/>
  <c r="S343" i="7"/>
  <c r="AC340" i="7"/>
  <c r="AA341" i="7"/>
  <c r="U343" i="7"/>
  <c r="X343" i="7" s="1"/>
  <c r="Y343" i="7" s="1"/>
  <c r="R344" i="7"/>
  <c r="AD340" i="7"/>
  <c r="AG361" i="7" s="1"/>
  <c r="AB340" i="7"/>
  <c r="Z342" i="6"/>
  <c r="H344" i="6"/>
  <c r="S343" i="6"/>
  <c r="U343" i="6"/>
  <c r="X343" i="6" s="1"/>
  <c r="Y343" i="6" s="1"/>
  <c r="R344" i="6"/>
  <c r="AD340" i="6"/>
  <c r="AG361" i="6" s="1"/>
  <c r="AB340" i="6"/>
  <c r="AC340" i="6"/>
  <c r="AA341" i="6"/>
  <c r="L346" i="6" a="1"/>
  <c r="L346" i="6" s="1"/>
  <c r="T345" i="6"/>
  <c r="Z342" i="5"/>
  <c r="AB340" i="5"/>
  <c r="AD340" i="5"/>
  <c r="AG361" i="5" s="1"/>
  <c r="H344" i="5"/>
  <c r="S343" i="5"/>
  <c r="R344" i="5"/>
  <c r="U343" i="5"/>
  <c r="X343" i="5" s="1"/>
  <c r="Y343" i="5" s="1"/>
  <c r="AC340" i="5"/>
  <c r="AA341" i="5"/>
  <c r="L346" i="5" a="1"/>
  <c r="L346" i="5" s="1"/>
  <c r="T345" i="5"/>
  <c r="Z342" i="4"/>
  <c r="U343" i="4"/>
  <c r="X343" i="4" s="1"/>
  <c r="Y343" i="4" s="1"/>
  <c r="R344" i="4"/>
  <c r="L346" i="4" a="1"/>
  <c r="L346" i="4" s="1"/>
  <c r="T345" i="4"/>
  <c r="AC340" i="4"/>
  <c r="AA341" i="4"/>
  <c r="AD340" i="4"/>
  <c r="AG361" i="4" s="1"/>
  <c r="AB340" i="4"/>
  <c r="H344" i="4"/>
  <c r="S343" i="4"/>
  <c r="Z342" i="1"/>
  <c r="L346" i="1" a="1"/>
  <c r="L346" i="1" s="1"/>
  <c r="T345" i="1"/>
  <c r="AD340" i="1"/>
  <c r="AG361" i="1" s="1"/>
  <c r="AB340" i="1"/>
  <c r="H344" i="1"/>
  <c r="S343" i="1"/>
  <c r="AA341" i="1"/>
  <c r="AC340" i="1"/>
  <c r="U343" i="1"/>
  <c r="X343" i="1" s="1"/>
  <c r="Y343" i="1" s="1"/>
  <c r="R344" i="1"/>
  <c r="Z343" i="11" l="1"/>
  <c r="AD341" i="11"/>
  <c r="AG362" i="11" s="1"/>
  <c r="AB341" i="11"/>
  <c r="L347" i="11" a="1"/>
  <c r="L347" i="11" s="1"/>
  <c r="T346" i="11"/>
  <c r="S344" i="11"/>
  <c r="H345" i="11"/>
  <c r="R345" i="11"/>
  <c r="U344" i="11"/>
  <c r="X344" i="11" s="1"/>
  <c r="Y344" i="11" s="1"/>
  <c r="AA342" i="11"/>
  <c r="AC341" i="11"/>
  <c r="Z343" i="10"/>
  <c r="AD341" i="10"/>
  <c r="AG362" i="10" s="1"/>
  <c r="AB341" i="10"/>
  <c r="L346" i="10" a="1"/>
  <c r="L346" i="10" s="1"/>
  <c r="T345" i="10"/>
  <c r="AA342" i="10"/>
  <c r="AC341" i="10"/>
  <c r="H345" i="10"/>
  <c r="S344" i="10"/>
  <c r="R345" i="10"/>
  <c r="U344" i="10"/>
  <c r="X344" i="10" s="1"/>
  <c r="Y344" i="10" s="1"/>
  <c r="Z343" i="9"/>
  <c r="H345" i="9"/>
  <c r="S344" i="9"/>
  <c r="R345" i="9"/>
  <c r="U344" i="9"/>
  <c r="X344" i="9" s="1"/>
  <c r="Y344" i="9" s="1"/>
  <c r="AD341" i="9"/>
  <c r="AG362" i="9" s="1"/>
  <c r="AB341" i="9"/>
  <c r="AA342" i="9"/>
  <c r="AC341" i="9"/>
  <c r="L346" i="9" a="1"/>
  <c r="L346" i="9" s="1"/>
  <c r="T345" i="9"/>
  <c r="Z343" i="8"/>
  <c r="R345" i="8"/>
  <c r="U344" i="8"/>
  <c r="X344" i="8" s="1"/>
  <c r="Y344" i="8" s="1"/>
  <c r="AD341" i="8"/>
  <c r="AG362" i="8" s="1"/>
  <c r="AB341" i="8"/>
  <c r="AC341" i="8"/>
  <c r="AA342" i="8"/>
  <c r="T346" i="8"/>
  <c r="L347" i="8" a="1"/>
  <c r="L347" i="8" s="1"/>
  <c r="H345" i="8"/>
  <c r="S344" i="8"/>
  <c r="Z343" i="7"/>
  <c r="L346" i="7" a="1"/>
  <c r="L346" i="7" s="1"/>
  <c r="T345" i="7"/>
  <c r="H345" i="7"/>
  <c r="S344" i="7"/>
  <c r="AC341" i="7"/>
  <c r="AA342" i="7"/>
  <c r="R345" i="7"/>
  <c r="U344" i="7"/>
  <c r="X344" i="7" s="1"/>
  <c r="Y344" i="7" s="1"/>
  <c r="AD341" i="7"/>
  <c r="AG362" i="7" s="1"/>
  <c r="AB341" i="7"/>
  <c r="Z343" i="6"/>
  <c r="AD341" i="6"/>
  <c r="AG362" i="6" s="1"/>
  <c r="AB341" i="6"/>
  <c r="H345" i="6"/>
  <c r="S344" i="6"/>
  <c r="T346" i="6"/>
  <c r="L347" i="6" a="1"/>
  <c r="L347" i="6" s="1"/>
  <c r="R345" i="6"/>
  <c r="U344" i="6"/>
  <c r="X344" i="6" s="1"/>
  <c r="Y344" i="6" s="1"/>
  <c r="AC341" i="6"/>
  <c r="AA342" i="6"/>
  <c r="Z343" i="5"/>
  <c r="T346" i="5"/>
  <c r="L347" i="5" a="1"/>
  <c r="L347" i="5" s="1"/>
  <c r="AC341" i="5"/>
  <c r="AA342" i="5"/>
  <c r="AD341" i="5"/>
  <c r="AG362" i="5" s="1"/>
  <c r="AB341" i="5"/>
  <c r="R345" i="5"/>
  <c r="U344" i="5"/>
  <c r="X344" i="5" s="1"/>
  <c r="Y344" i="5" s="1"/>
  <c r="H345" i="5"/>
  <c r="S344" i="5"/>
  <c r="Z343" i="4"/>
  <c r="H345" i="4"/>
  <c r="S344" i="4"/>
  <c r="AD341" i="4"/>
  <c r="AG362" i="4" s="1"/>
  <c r="AB341" i="4"/>
  <c r="U344" i="4"/>
  <c r="X344" i="4" s="1"/>
  <c r="Y344" i="4" s="1"/>
  <c r="R345" i="4"/>
  <c r="AC341" i="4"/>
  <c r="AA342" i="4"/>
  <c r="L347" i="4" a="1"/>
  <c r="L347" i="4" s="1"/>
  <c r="T346" i="4"/>
  <c r="Z343" i="1"/>
  <c r="AD341" i="1"/>
  <c r="AG362" i="1" s="1"/>
  <c r="AB341" i="1"/>
  <c r="U344" i="1"/>
  <c r="X344" i="1" s="1"/>
  <c r="Y344" i="1" s="1"/>
  <c r="R345" i="1"/>
  <c r="H345" i="1"/>
  <c r="S344" i="1"/>
  <c r="AA342" i="1"/>
  <c r="AC341" i="1"/>
  <c r="L347" i="1" a="1"/>
  <c r="L347" i="1" s="1"/>
  <c r="T346" i="1"/>
  <c r="Z344" i="11" l="1"/>
  <c r="AD342" i="11"/>
  <c r="AG363" i="11" s="1"/>
  <c r="AB342" i="11"/>
  <c r="H346" i="11"/>
  <c r="S345" i="11"/>
  <c r="T347" i="11"/>
  <c r="L348" i="11" a="1"/>
  <c r="L348" i="11" s="1"/>
  <c r="AA343" i="11"/>
  <c r="AC342" i="11"/>
  <c r="R346" i="11"/>
  <c r="U345" i="11"/>
  <c r="X345" i="11" s="1"/>
  <c r="Y345" i="11" s="1"/>
  <c r="Z344" i="10"/>
  <c r="H346" i="10"/>
  <c r="S345" i="10"/>
  <c r="T346" i="10"/>
  <c r="L347" i="10" a="1"/>
  <c r="L347" i="10" s="1"/>
  <c r="AA343" i="10"/>
  <c r="AC342" i="10"/>
  <c r="R346" i="10"/>
  <c r="U345" i="10"/>
  <c r="X345" i="10" s="1"/>
  <c r="Y345" i="10" s="1"/>
  <c r="AD342" i="10"/>
  <c r="AG363" i="10" s="1"/>
  <c r="AB342" i="10"/>
  <c r="Z344" i="9"/>
  <c r="T346" i="9"/>
  <c r="L347" i="9" a="1"/>
  <c r="L347" i="9" s="1"/>
  <c r="AB342" i="9"/>
  <c r="AD342" i="9"/>
  <c r="AG363" i="9" s="1"/>
  <c r="H346" i="9"/>
  <c r="S345" i="9"/>
  <c r="AA343" i="9"/>
  <c r="AC342" i="9"/>
  <c r="R346" i="9"/>
  <c r="U345" i="9"/>
  <c r="X345" i="9" s="1"/>
  <c r="Y345" i="9" s="1"/>
  <c r="Z344" i="8"/>
  <c r="T347" i="8"/>
  <c r="L348" i="8" a="1"/>
  <c r="L348" i="8" s="1"/>
  <c r="R346" i="8"/>
  <c r="U345" i="8"/>
  <c r="X345" i="8" s="1"/>
  <c r="Y345" i="8" s="1"/>
  <c r="H346" i="8"/>
  <c r="S345" i="8"/>
  <c r="AB342" i="8"/>
  <c r="AD342" i="8"/>
  <c r="AG363" i="8" s="1"/>
  <c r="AA343" i="8"/>
  <c r="AC342" i="8"/>
  <c r="Z344" i="7"/>
  <c r="T346" i="7"/>
  <c r="L347" i="7" a="1"/>
  <c r="L347" i="7" s="1"/>
  <c r="U345" i="7"/>
  <c r="X345" i="7" s="1"/>
  <c r="Y345" i="7" s="1"/>
  <c r="R346" i="7"/>
  <c r="AA343" i="7"/>
  <c r="AC342" i="7"/>
  <c r="AB342" i="7"/>
  <c r="AD342" i="7"/>
  <c r="AG363" i="7" s="1"/>
  <c r="H346" i="7"/>
  <c r="S345" i="7"/>
  <c r="Z344" i="6"/>
  <c r="AB342" i="6"/>
  <c r="AD342" i="6"/>
  <c r="AG363" i="6" s="1"/>
  <c r="T347" i="6"/>
  <c r="L348" i="6" a="1"/>
  <c r="L348" i="6" s="1"/>
  <c r="AA343" i="6"/>
  <c r="AC342" i="6"/>
  <c r="R346" i="6"/>
  <c r="U345" i="6"/>
  <c r="X345" i="6" s="1"/>
  <c r="Y345" i="6" s="1"/>
  <c r="H346" i="6"/>
  <c r="S345" i="6"/>
  <c r="Z344" i="5"/>
  <c r="H346" i="5"/>
  <c r="S345" i="5"/>
  <c r="T347" i="5"/>
  <c r="L348" i="5" a="1"/>
  <c r="L348" i="5" s="1"/>
  <c r="AA343" i="5"/>
  <c r="AC342" i="5"/>
  <c r="R346" i="5"/>
  <c r="U345" i="5"/>
  <c r="X345" i="5" s="1"/>
  <c r="Y345" i="5" s="1"/>
  <c r="AB342" i="5"/>
  <c r="AD342" i="5"/>
  <c r="AG363" i="5" s="1"/>
  <c r="Z344" i="4"/>
  <c r="AD342" i="4"/>
  <c r="AG363" i="4" s="1"/>
  <c r="AB342" i="4"/>
  <c r="T347" i="4"/>
  <c r="L348" i="4" a="1"/>
  <c r="L348" i="4" s="1"/>
  <c r="AA343" i="4"/>
  <c r="AC342" i="4"/>
  <c r="R346" i="4"/>
  <c r="U345" i="4"/>
  <c r="X345" i="4" s="1"/>
  <c r="Y345" i="4" s="1"/>
  <c r="H346" i="4"/>
  <c r="S345" i="4"/>
  <c r="Z344" i="1"/>
  <c r="AD342" i="1"/>
  <c r="AG363" i="1" s="1"/>
  <c r="AB342" i="1"/>
  <c r="T347" i="1"/>
  <c r="L348" i="1" a="1"/>
  <c r="L348" i="1" s="1"/>
  <c r="R346" i="1"/>
  <c r="U345" i="1"/>
  <c r="X345" i="1" s="1"/>
  <c r="Y345" i="1" s="1"/>
  <c r="AC342" i="1"/>
  <c r="AA343" i="1"/>
  <c r="S345" i="1"/>
  <c r="H346" i="1"/>
  <c r="Z345" i="11" l="1"/>
  <c r="R347" i="11"/>
  <c r="U346" i="11"/>
  <c r="X346" i="11" s="1"/>
  <c r="Y346" i="11" s="1"/>
  <c r="H347" i="11"/>
  <c r="S346" i="11"/>
  <c r="AD343" i="11"/>
  <c r="AG364" i="11" s="1"/>
  <c r="AB343" i="11"/>
  <c r="AA344" i="11"/>
  <c r="AC343" i="11"/>
  <c r="T348" i="11"/>
  <c r="L349" i="11" a="1"/>
  <c r="L349" i="11" s="1"/>
  <c r="Z345" i="10"/>
  <c r="S346" i="10"/>
  <c r="H347" i="10"/>
  <c r="R347" i="10"/>
  <c r="U346" i="10"/>
  <c r="X346" i="10" s="1"/>
  <c r="Y346" i="10" s="1"/>
  <c r="AB343" i="10"/>
  <c r="AD343" i="10"/>
  <c r="AG364" i="10" s="1"/>
  <c r="AC343" i="10"/>
  <c r="AA344" i="10"/>
  <c r="T347" i="10"/>
  <c r="L348" i="10" a="1"/>
  <c r="L348" i="10" s="1"/>
  <c r="Z345" i="9"/>
  <c r="R347" i="9"/>
  <c r="U346" i="9"/>
  <c r="X346" i="9" s="1"/>
  <c r="Y346" i="9" s="1"/>
  <c r="AD343" i="9"/>
  <c r="AG364" i="9" s="1"/>
  <c r="AB343" i="9"/>
  <c r="T347" i="9"/>
  <c r="L348" i="9" a="1"/>
  <c r="L348" i="9" s="1"/>
  <c r="AC343" i="9"/>
  <c r="AA344" i="9"/>
  <c r="S346" i="9"/>
  <c r="H347" i="9"/>
  <c r="Z345" i="8"/>
  <c r="AD343" i="8"/>
  <c r="AG364" i="8" s="1"/>
  <c r="AB343" i="8"/>
  <c r="H347" i="8"/>
  <c r="S346" i="8"/>
  <c r="R347" i="8"/>
  <c r="U346" i="8"/>
  <c r="X346" i="8" s="1"/>
  <c r="Y346" i="8" s="1"/>
  <c r="AA344" i="8"/>
  <c r="AC343" i="8"/>
  <c r="T348" i="8"/>
  <c r="L349" i="8" a="1"/>
  <c r="L349" i="8" s="1"/>
  <c r="Z345" i="7"/>
  <c r="H347" i="7"/>
  <c r="S346" i="7"/>
  <c r="R347" i="7"/>
  <c r="U346" i="7"/>
  <c r="X346" i="7" s="1"/>
  <c r="Y346" i="7" s="1"/>
  <c r="AD343" i="7"/>
  <c r="AG364" i="7" s="1"/>
  <c r="AB343" i="7"/>
  <c r="AA344" i="7"/>
  <c r="AC343" i="7"/>
  <c r="L348" i="7" a="1"/>
  <c r="L348" i="7" s="1"/>
  <c r="T347" i="7"/>
  <c r="Z345" i="6"/>
  <c r="T348" i="6"/>
  <c r="L349" i="6" a="1"/>
  <c r="L349" i="6" s="1"/>
  <c r="H347" i="6"/>
  <c r="S346" i="6"/>
  <c r="AA344" i="6"/>
  <c r="AC343" i="6"/>
  <c r="R347" i="6"/>
  <c r="U346" i="6"/>
  <c r="X346" i="6" s="1"/>
  <c r="Y346" i="6" s="1"/>
  <c r="AD343" i="6"/>
  <c r="AG364" i="6" s="1"/>
  <c r="AB343" i="6"/>
  <c r="Z345" i="5"/>
  <c r="R347" i="5"/>
  <c r="U346" i="5"/>
  <c r="X346" i="5" s="1"/>
  <c r="Y346" i="5" s="1"/>
  <c r="AD343" i="5"/>
  <c r="AG364" i="5" s="1"/>
  <c r="AB343" i="5"/>
  <c r="AA344" i="5"/>
  <c r="AC343" i="5"/>
  <c r="T348" i="5"/>
  <c r="L349" i="5" a="1"/>
  <c r="L349" i="5" s="1"/>
  <c r="H347" i="5"/>
  <c r="S346" i="5"/>
  <c r="Z345" i="4"/>
  <c r="R347" i="4"/>
  <c r="U346" i="4"/>
  <c r="X346" i="4" s="1"/>
  <c r="Y346" i="4" s="1"/>
  <c r="H347" i="4"/>
  <c r="S346" i="4"/>
  <c r="AB343" i="4"/>
  <c r="AD343" i="4"/>
  <c r="AG364" i="4" s="1"/>
  <c r="AA344" i="4"/>
  <c r="AC343" i="4"/>
  <c r="T348" i="4"/>
  <c r="L349" i="4" a="1"/>
  <c r="L349" i="4" s="1"/>
  <c r="Z345" i="1"/>
  <c r="S346" i="1"/>
  <c r="H347" i="1"/>
  <c r="AB343" i="1"/>
  <c r="AD343" i="1"/>
  <c r="AG364" i="1" s="1"/>
  <c r="U346" i="1"/>
  <c r="X346" i="1" s="1"/>
  <c r="Y346" i="1" s="1"/>
  <c r="R347" i="1"/>
  <c r="T348" i="1"/>
  <c r="L349" i="1" a="1"/>
  <c r="L349" i="1" s="1"/>
  <c r="AC343" i="1"/>
  <c r="AA344" i="1"/>
  <c r="Z346" i="11" l="1"/>
  <c r="AB344" i="11"/>
  <c r="AD344" i="11"/>
  <c r="AG365" i="11" s="1"/>
  <c r="T349" i="11"/>
  <c r="L350" i="11" a="1"/>
  <c r="L350" i="11" s="1"/>
  <c r="S347" i="11"/>
  <c r="H348" i="11"/>
  <c r="R348" i="11"/>
  <c r="U347" i="11"/>
  <c r="X347" i="11" s="1"/>
  <c r="Y347" i="11" s="1"/>
  <c r="AC344" i="11"/>
  <c r="AA345" i="11"/>
  <c r="Z346" i="10"/>
  <c r="S347" i="10"/>
  <c r="H348" i="10"/>
  <c r="AD344" i="10"/>
  <c r="AG365" i="10" s="1"/>
  <c r="AB344" i="10"/>
  <c r="U347" i="10"/>
  <c r="X347" i="10" s="1"/>
  <c r="Y347" i="10" s="1"/>
  <c r="R348" i="10"/>
  <c r="AC344" i="10"/>
  <c r="AA345" i="10"/>
  <c r="T348" i="10"/>
  <c r="L349" i="10" a="1"/>
  <c r="L349" i="10" s="1"/>
  <c r="Z346" i="9"/>
  <c r="S347" i="9"/>
  <c r="H348" i="9"/>
  <c r="AD344" i="9"/>
  <c r="AG365" i="9" s="1"/>
  <c r="AB344" i="9"/>
  <c r="U347" i="9"/>
  <c r="X347" i="9" s="1"/>
  <c r="Y347" i="9" s="1"/>
  <c r="R348" i="9"/>
  <c r="T348" i="9"/>
  <c r="L349" i="9" a="1"/>
  <c r="L349" i="9" s="1"/>
  <c r="AC344" i="9"/>
  <c r="AA345" i="9"/>
  <c r="Z346" i="8"/>
  <c r="L350" i="8" a="1"/>
  <c r="L350" i="8" s="1"/>
  <c r="T349" i="8"/>
  <c r="AD344" i="8"/>
  <c r="AG365" i="8" s="1"/>
  <c r="AB344" i="8"/>
  <c r="AA345" i="8"/>
  <c r="AC344" i="8"/>
  <c r="R348" i="8"/>
  <c r="U347" i="8"/>
  <c r="X347" i="8" s="1"/>
  <c r="Y347" i="8" s="1"/>
  <c r="H348" i="8"/>
  <c r="S347" i="8"/>
  <c r="Z346" i="7"/>
  <c r="T348" i="7"/>
  <c r="L349" i="7" a="1"/>
  <c r="L349" i="7" s="1"/>
  <c r="S347" i="7"/>
  <c r="H348" i="7"/>
  <c r="R348" i="7"/>
  <c r="U347" i="7"/>
  <c r="X347" i="7" s="1"/>
  <c r="Y347" i="7" s="1"/>
  <c r="AC344" i="7"/>
  <c r="AA345" i="7"/>
  <c r="AB344" i="7"/>
  <c r="AD344" i="7"/>
  <c r="AG365" i="7" s="1"/>
  <c r="Z346" i="6"/>
  <c r="R348" i="6"/>
  <c r="U347" i="6"/>
  <c r="X347" i="6" s="1"/>
  <c r="Y347" i="6" s="1"/>
  <c r="AD344" i="6"/>
  <c r="AG365" i="6" s="1"/>
  <c r="AB344" i="6"/>
  <c r="S347" i="6"/>
  <c r="H348" i="6"/>
  <c r="AC344" i="6"/>
  <c r="AA345" i="6"/>
  <c r="L350" i="6" a="1"/>
  <c r="L350" i="6" s="1"/>
  <c r="T349" i="6"/>
  <c r="Z346" i="5"/>
  <c r="L350" i="5" a="1"/>
  <c r="L350" i="5" s="1"/>
  <c r="T349" i="5"/>
  <c r="S347" i="5"/>
  <c r="H348" i="5"/>
  <c r="AC344" i="5"/>
  <c r="AA345" i="5"/>
  <c r="AD344" i="5"/>
  <c r="AG365" i="5" s="1"/>
  <c r="AB344" i="5"/>
  <c r="R348" i="5"/>
  <c r="U347" i="5"/>
  <c r="X347" i="5" s="1"/>
  <c r="Y347" i="5" s="1"/>
  <c r="Z346" i="4"/>
  <c r="AD344" i="4"/>
  <c r="AG365" i="4" s="1"/>
  <c r="AB344" i="4"/>
  <c r="AC344" i="4"/>
  <c r="AA345" i="4"/>
  <c r="T349" i="4"/>
  <c r="L350" i="4" a="1"/>
  <c r="L350" i="4" s="1"/>
  <c r="S347" i="4"/>
  <c r="H348" i="4"/>
  <c r="R348" i="4"/>
  <c r="U347" i="4"/>
  <c r="X347" i="4" s="1"/>
  <c r="Y347" i="4" s="1"/>
  <c r="Z346" i="1"/>
  <c r="AD344" i="1"/>
  <c r="AG365" i="1" s="1"/>
  <c r="AB344" i="1"/>
  <c r="AC344" i="1"/>
  <c r="AA345" i="1"/>
  <c r="L350" i="1" a="1"/>
  <c r="L350" i="1" s="1"/>
  <c r="T349" i="1"/>
  <c r="U347" i="1"/>
  <c r="X347" i="1" s="1"/>
  <c r="Y347" i="1" s="1"/>
  <c r="R348" i="1"/>
  <c r="H348" i="1"/>
  <c r="S347" i="1"/>
  <c r="Z347" i="11" l="1"/>
  <c r="L351" i="11" a="1"/>
  <c r="L351" i="11" s="1"/>
  <c r="T350" i="11"/>
  <c r="AD345" i="11"/>
  <c r="AG366" i="11" s="1"/>
  <c r="AB345" i="11"/>
  <c r="S348" i="11"/>
  <c r="H349" i="11"/>
  <c r="U348" i="11"/>
  <c r="X348" i="11" s="1"/>
  <c r="Y348" i="11" s="1"/>
  <c r="R349" i="11"/>
  <c r="AC345" i="11"/>
  <c r="AA346" i="11"/>
  <c r="Z347" i="10"/>
  <c r="L350" i="10" a="1"/>
  <c r="L350" i="10" s="1"/>
  <c r="T349" i="10"/>
  <c r="H349" i="10"/>
  <c r="S348" i="10"/>
  <c r="AD345" i="10"/>
  <c r="AG366" i="10" s="1"/>
  <c r="AB345" i="10"/>
  <c r="AC345" i="10"/>
  <c r="AA346" i="10"/>
  <c r="U348" i="10"/>
  <c r="X348" i="10" s="1"/>
  <c r="Y348" i="10" s="1"/>
  <c r="R349" i="10"/>
  <c r="Z347" i="9"/>
  <c r="L350" i="9" a="1"/>
  <c r="L350" i="9" s="1"/>
  <c r="T349" i="9"/>
  <c r="H349" i="9"/>
  <c r="S348" i="9"/>
  <c r="AD345" i="9"/>
  <c r="AG366" i="9" s="1"/>
  <c r="AB345" i="9"/>
  <c r="U348" i="9"/>
  <c r="X348" i="9" s="1"/>
  <c r="Y348" i="9" s="1"/>
  <c r="R349" i="9"/>
  <c r="AC345" i="9"/>
  <c r="AA346" i="9"/>
  <c r="Z347" i="8"/>
  <c r="H349" i="8"/>
  <c r="S348" i="8"/>
  <c r="AD345" i="8"/>
  <c r="AG366" i="8" s="1"/>
  <c r="AB345" i="8"/>
  <c r="R349" i="8"/>
  <c r="U348" i="8"/>
  <c r="X348" i="8" s="1"/>
  <c r="Y348" i="8" s="1"/>
  <c r="AC345" i="8"/>
  <c r="AA346" i="8"/>
  <c r="L351" i="8" a="1"/>
  <c r="L351" i="8" s="1"/>
  <c r="T350" i="8"/>
  <c r="Z347" i="7"/>
  <c r="AD345" i="7"/>
  <c r="AG366" i="7" s="1"/>
  <c r="AB345" i="7"/>
  <c r="S348" i="7"/>
  <c r="H349" i="7"/>
  <c r="U348" i="7"/>
  <c r="X348" i="7" s="1"/>
  <c r="Y348" i="7" s="1"/>
  <c r="R349" i="7"/>
  <c r="AC345" i="7"/>
  <c r="AA346" i="7"/>
  <c r="L350" i="7" a="1"/>
  <c r="L350" i="7" s="1"/>
  <c r="T349" i="7"/>
  <c r="Z347" i="6"/>
  <c r="AD345" i="6"/>
  <c r="AG366" i="6" s="1"/>
  <c r="AB345" i="6"/>
  <c r="U348" i="6"/>
  <c r="X348" i="6" s="1"/>
  <c r="Y348" i="6" s="1"/>
  <c r="R349" i="6"/>
  <c r="L351" i="6" a="1"/>
  <c r="L351" i="6" s="1"/>
  <c r="T350" i="6"/>
  <c r="AC345" i="6"/>
  <c r="AA346" i="6"/>
  <c r="S348" i="6"/>
  <c r="H349" i="6"/>
  <c r="Z347" i="5"/>
  <c r="U348" i="5"/>
  <c r="X348" i="5" s="1"/>
  <c r="Y348" i="5" s="1"/>
  <c r="R349" i="5"/>
  <c r="AD345" i="5"/>
  <c r="AG366" i="5" s="1"/>
  <c r="AB345" i="5"/>
  <c r="S348" i="5"/>
  <c r="H349" i="5"/>
  <c r="AC345" i="5"/>
  <c r="AA346" i="5"/>
  <c r="L351" i="5" a="1"/>
  <c r="L351" i="5" s="1"/>
  <c r="T350" i="5"/>
  <c r="Z347" i="4"/>
  <c r="U348" i="4"/>
  <c r="X348" i="4" s="1"/>
  <c r="Y348" i="4" s="1"/>
  <c r="R349" i="4"/>
  <c r="S348" i="4"/>
  <c r="H349" i="4"/>
  <c r="AC345" i="4"/>
  <c r="AA346" i="4"/>
  <c r="L351" i="4" a="1"/>
  <c r="L351" i="4" s="1"/>
  <c r="T350" i="4"/>
  <c r="AD345" i="4"/>
  <c r="AG366" i="4" s="1"/>
  <c r="AB345" i="4"/>
  <c r="Z347" i="1"/>
  <c r="H349" i="1"/>
  <c r="S348" i="1"/>
  <c r="L351" i="1" a="1"/>
  <c r="L351" i="1" s="1"/>
  <c r="T350" i="1"/>
  <c r="U348" i="1"/>
  <c r="X348" i="1" s="1"/>
  <c r="Y348" i="1" s="1"/>
  <c r="R349" i="1"/>
  <c r="AC345" i="1"/>
  <c r="AA346" i="1"/>
  <c r="AD345" i="1"/>
  <c r="AG366" i="1" s="1"/>
  <c r="AB345" i="1"/>
  <c r="Z348" i="11" l="1"/>
  <c r="H350" i="11"/>
  <c r="S349" i="11"/>
  <c r="AD346" i="11"/>
  <c r="AG367" i="11" s="1"/>
  <c r="AB346" i="11"/>
  <c r="U349" i="11"/>
  <c r="X349" i="11" s="1"/>
  <c r="Y349" i="11" s="1"/>
  <c r="R350" i="11"/>
  <c r="L352" i="11" a="1"/>
  <c r="L352" i="11" s="1"/>
  <c r="T351" i="11"/>
  <c r="AC346" i="11"/>
  <c r="AA347" i="11"/>
  <c r="Z348" i="10"/>
  <c r="L351" i="10" a="1"/>
  <c r="L351" i="10" s="1"/>
  <c r="T350" i="10"/>
  <c r="U349" i="10"/>
  <c r="X349" i="10" s="1"/>
  <c r="Y349" i="10" s="1"/>
  <c r="R350" i="10"/>
  <c r="H350" i="10"/>
  <c r="S349" i="10"/>
  <c r="AC346" i="10"/>
  <c r="AA347" i="10"/>
  <c r="AD346" i="10"/>
  <c r="AG367" i="10" s="1"/>
  <c r="AB346" i="10"/>
  <c r="Z348" i="9"/>
  <c r="L351" i="9" a="1"/>
  <c r="L351" i="9" s="1"/>
  <c r="T350" i="9"/>
  <c r="AD346" i="9"/>
  <c r="AG367" i="9" s="1"/>
  <c r="AB346" i="9"/>
  <c r="H350" i="9"/>
  <c r="S349" i="9"/>
  <c r="AC346" i="9"/>
  <c r="AA347" i="9"/>
  <c r="U349" i="9"/>
  <c r="X349" i="9" s="1"/>
  <c r="Y349" i="9" s="1"/>
  <c r="R350" i="9"/>
  <c r="Z348" i="8"/>
  <c r="AD346" i="8"/>
  <c r="AG367" i="8" s="1"/>
  <c r="AB346" i="8"/>
  <c r="U349" i="8"/>
  <c r="X349" i="8" s="1"/>
  <c r="Y349" i="8" s="1"/>
  <c r="R350" i="8"/>
  <c r="L352" i="8" a="1"/>
  <c r="L352" i="8" s="1"/>
  <c r="T351" i="8"/>
  <c r="AC346" i="8"/>
  <c r="AA347" i="8"/>
  <c r="S349" i="8"/>
  <c r="H350" i="8"/>
  <c r="Z348" i="7"/>
  <c r="AD346" i="7"/>
  <c r="AG367" i="7" s="1"/>
  <c r="AB346" i="7"/>
  <c r="U349" i="7"/>
  <c r="X349" i="7" s="1"/>
  <c r="Y349" i="7" s="1"/>
  <c r="R350" i="7"/>
  <c r="AC346" i="7"/>
  <c r="AA347" i="7"/>
  <c r="T350" i="7"/>
  <c r="L351" i="7" a="1"/>
  <c r="L351" i="7" s="1"/>
  <c r="H350" i="7"/>
  <c r="S349" i="7"/>
  <c r="Z348" i="6"/>
  <c r="H350" i="6"/>
  <c r="S349" i="6"/>
  <c r="L352" i="6" a="1"/>
  <c r="L352" i="6" s="1"/>
  <c r="T351" i="6"/>
  <c r="AD346" i="6"/>
  <c r="AG367" i="6" s="1"/>
  <c r="AB346" i="6"/>
  <c r="U349" i="6"/>
  <c r="X349" i="6" s="1"/>
  <c r="Y349" i="6" s="1"/>
  <c r="R350" i="6"/>
  <c r="AC346" i="6"/>
  <c r="AA347" i="6"/>
  <c r="Z348" i="5"/>
  <c r="H350" i="5"/>
  <c r="S349" i="5"/>
  <c r="AD346" i="5"/>
  <c r="AG367" i="5" s="1"/>
  <c r="AB346" i="5"/>
  <c r="U349" i="5"/>
  <c r="X349" i="5" s="1"/>
  <c r="Y349" i="5" s="1"/>
  <c r="R350" i="5"/>
  <c r="AC346" i="5"/>
  <c r="AA347" i="5"/>
  <c r="L352" i="5" a="1"/>
  <c r="L352" i="5" s="1"/>
  <c r="T351" i="5"/>
  <c r="Z348" i="4"/>
  <c r="L352" i="4" a="1"/>
  <c r="L352" i="4" s="1"/>
  <c r="T351" i="4"/>
  <c r="U349" i="4"/>
  <c r="X349" i="4" s="1"/>
  <c r="Y349" i="4" s="1"/>
  <c r="R350" i="4"/>
  <c r="AC346" i="4"/>
  <c r="AA347" i="4"/>
  <c r="AD346" i="4"/>
  <c r="AG367" i="4" s="1"/>
  <c r="AB346" i="4"/>
  <c r="H350" i="4"/>
  <c r="S349" i="4"/>
  <c r="Z348" i="1"/>
  <c r="L352" i="1" a="1"/>
  <c r="L352" i="1" s="1"/>
  <c r="T351" i="1"/>
  <c r="H350" i="1"/>
  <c r="S349" i="1"/>
  <c r="AD346" i="1"/>
  <c r="AG367" i="1" s="1"/>
  <c r="AB346" i="1"/>
  <c r="U349" i="1"/>
  <c r="X349" i="1" s="1"/>
  <c r="Y349" i="1" s="1"/>
  <c r="R350" i="1"/>
  <c r="AC346" i="1"/>
  <c r="AA347" i="1"/>
  <c r="Z349" i="11" l="1"/>
  <c r="L353" i="11" a="1"/>
  <c r="L353" i="11" s="1"/>
  <c r="T352" i="11"/>
  <c r="H351" i="11"/>
  <c r="S350" i="11"/>
  <c r="AA348" i="11"/>
  <c r="AC347" i="11"/>
  <c r="AD347" i="11"/>
  <c r="AG368" i="11" s="1"/>
  <c r="AB347" i="11"/>
  <c r="U350" i="11"/>
  <c r="X350" i="11" s="1"/>
  <c r="Y350" i="11" s="1"/>
  <c r="R351" i="11"/>
  <c r="Z349" i="10"/>
  <c r="L352" i="10" a="1"/>
  <c r="L352" i="10" s="1"/>
  <c r="T351" i="10"/>
  <c r="U350" i="10"/>
  <c r="X350" i="10" s="1"/>
  <c r="Y350" i="10" s="1"/>
  <c r="R351" i="10"/>
  <c r="AC347" i="10"/>
  <c r="AA348" i="10"/>
  <c r="AD347" i="10"/>
  <c r="AG368" i="10" s="1"/>
  <c r="AB347" i="10"/>
  <c r="H351" i="10"/>
  <c r="S350" i="10"/>
  <c r="Z349" i="9"/>
  <c r="L352" i="9" a="1"/>
  <c r="L352" i="9" s="1"/>
  <c r="T351" i="9"/>
  <c r="U350" i="9"/>
  <c r="X350" i="9" s="1"/>
  <c r="Y350" i="9" s="1"/>
  <c r="R351" i="9"/>
  <c r="AC347" i="9"/>
  <c r="AA348" i="9"/>
  <c r="AD347" i="9"/>
  <c r="AG368" i="9" s="1"/>
  <c r="AB347" i="9"/>
  <c r="H351" i="9"/>
  <c r="S350" i="9"/>
  <c r="Z349" i="8"/>
  <c r="H351" i="8"/>
  <c r="S350" i="8"/>
  <c r="L353" i="8" a="1"/>
  <c r="L353" i="8" s="1"/>
  <c r="T352" i="8"/>
  <c r="U350" i="8"/>
  <c r="X350" i="8" s="1"/>
  <c r="Y350" i="8" s="1"/>
  <c r="R351" i="8"/>
  <c r="AC347" i="8"/>
  <c r="AA348" i="8"/>
  <c r="AD347" i="8"/>
  <c r="AG368" i="8" s="1"/>
  <c r="AB347" i="8"/>
  <c r="Z349" i="7"/>
  <c r="L352" i="7" a="1"/>
  <c r="L352" i="7" s="1"/>
  <c r="T351" i="7"/>
  <c r="H351" i="7"/>
  <c r="S350" i="7"/>
  <c r="AC347" i="7"/>
  <c r="AA348" i="7"/>
  <c r="AD347" i="7"/>
  <c r="AG368" i="7" s="1"/>
  <c r="AB347" i="7"/>
  <c r="U350" i="7"/>
  <c r="X350" i="7" s="1"/>
  <c r="Y350" i="7" s="1"/>
  <c r="R351" i="7"/>
  <c r="Z349" i="6"/>
  <c r="AD347" i="6"/>
  <c r="AG368" i="6" s="1"/>
  <c r="AB347" i="6"/>
  <c r="H351" i="6"/>
  <c r="S350" i="6"/>
  <c r="U350" i="6"/>
  <c r="X350" i="6" s="1"/>
  <c r="Y350" i="6" s="1"/>
  <c r="R351" i="6"/>
  <c r="AC347" i="6"/>
  <c r="AA348" i="6"/>
  <c r="L353" i="6" a="1"/>
  <c r="L353" i="6" s="1"/>
  <c r="T352" i="6"/>
  <c r="Z349" i="5"/>
  <c r="AD347" i="5"/>
  <c r="AG368" i="5" s="1"/>
  <c r="AB347" i="5"/>
  <c r="U350" i="5"/>
  <c r="X350" i="5" s="1"/>
  <c r="Y350" i="5" s="1"/>
  <c r="R351" i="5"/>
  <c r="AC347" i="5"/>
  <c r="AA348" i="5"/>
  <c r="L353" i="5" a="1"/>
  <c r="L353" i="5" s="1"/>
  <c r="T352" i="5"/>
  <c r="H351" i="5"/>
  <c r="S350" i="5"/>
  <c r="Z349" i="4"/>
  <c r="H351" i="4"/>
  <c r="S350" i="4"/>
  <c r="U350" i="4"/>
  <c r="X350" i="4" s="1"/>
  <c r="Y350" i="4" s="1"/>
  <c r="R351" i="4"/>
  <c r="AD347" i="4"/>
  <c r="AG368" i="4" s="1"/>
  <c r="AB347" i="4"/>
  <c r="AC347" i="4"/>
  <c r="AA348" i="4"/>
  <c r="L353" i="4" a="1"/>
  <c r="L353" i="4" s="1"/>
  <c r="T352" i="4"/>
  <c r="Z349" i="1"/>
  <c r="AD347" i="1"/>
  <c r="AG368" i="1" s="1"/>
  <c r="AB347" i="1"/>
  <c r="U350" i="1"/>
  <c r="X350" i="1" s="1"/>
  <c r="Y350" i="1" s="1"/>
  <c r="R351" i="1"/>
  <c r="H351" i="1"/>
  <c r="S350" i="1"/>
  <c r="AC347" i="1"/>
  <c r="AA348" i="1"/>
  <c r="L353" i="1" a="1"/>
  <c r="L353" i="1" s="1"/>
  <c r="T352" i="1"/>
  <c r="Z350" i="11" l="1"/>
  <c r="U351" i="11"/>
  <c r="X351" i="11" s="1"/>
  <c r="Y351" i="11" s="1"/>
  <c r="R352" i="11"/>
  <c r="H352" i="11"/>
  <c r="S351" i="11"/>
  <c r="L354" i="11" a="1"/>
  <c r="L354" i="11" s="1"/>
  <c r="T353" i="11"/>
  <c r="AC348" i="11"/>
  <c r="AA349" i="11"/>
  <c r="AD348" i="11"/>
  <c r="AG369" i="11" s="1"/>
  <c r="AB348" i="11"/>
  <c r="Z350" i="10"/>
  <c r="H352" i="10"/>
  <c r="S351" i="10"/>
  <c r="AD348" i="10"/>
  <c r="AG369" i="10" s="1"/>
  <c r="AB348" i="10"/>
  <c r="L353" i="10" a="1"/>
  <c r="L353" i="10" s="1"/>
  <c r="T352" i="10"/>
  <c r="AC348" i="10"/>
  <c r="AA349" i="10"/>
  <c r="U351" i="10"/>
  <c r="X351" i="10" s="1"/>
  <c r="Y351" i="10" s="1"/>
  <c r="R352" i="10"/>
  <c r="Z350" i="9"/>
  <c r="H352" i="9"/>
  <c r="S351" i="9"/>
  <c r="U351" i="9"/>
  <c r="X351" i="9" s="1"/>
  <c r="Y351" i="9" s="1"/>
  <c r="R352" i="9"/>
  <c r="AD348" i="9"/>
  <c r="AG369" i="9" s="1"/>
  <c r="AB348" i="9"/>
  <c r="AC348" i="9"/>
  <c r="AA349" i="9"/>
  <c r="L353" i="9" a="1"/>
  <c r="L353" i="9" s="1"/>
  <c r="T352" i="9"/>
  <c r="Z350" i="8"/>
  <c r="AD348" i="8"/>
  <c r="AG369" i="8" s="1"/>
  <c r="AB348" i="8"/>
  <c r="H352" i="8"/>
  <c r="S351" i="8"/>
  <c r="L354" i="8" a="1"/>
  <c r="L354" i="8" s="1"/>
  <c r="T353" i="8"/>
  <c r="AC348" i="8"/>
  <c r="AA349" i="8"/>
  <c r="U351" i="8"/>
  <c r="X351" i="8" s="1"/>
  <c r="Y351" i="8" s="1"/>
  <c r="R352" i="8"/>
  <c r="Z350" i="7"/>
  <c r="U351" i="7"/>
  <c r="X351" i="7" s="1"/>
  <c r="Y351" i="7" s="1"/>
  <c r="R352" i="7"/>
  <c r="L353" i="7" a="1"/>
  <c r="L353" i="7" s="1"/>
  <c r="T352" i="7"/>
  <c r="AD348" i="7"/>
  <c r="AG369" i="7" s="1"/>
  <c r="AB348" i="7"/>
  <c r="H352" i="7"/>
  <c r="S351" i="7"/>
  <c r="AC348" i="7"/>
  <c r="AA349" i="7"/>
  <c r="Z350" i="6"/>
  <c r="L354" i="6" a="1"/>
  <c r="L354" i="6" s="1"/>
  <c r="T353" i="6"/>
  <c r="U351" i="6"/>
  <c r="X351" i="6" s="1"/>
  <c r="Y351" i="6" s="1"/>
  <c r="R352" i="6"/>
  <c r="H352" i="6"/>
  <c r="S351" i="6"/>
  <c r="AC348" i="6"/>
  <c r="AA349" i="6"/>
  <c r="AD348" i="6"/>
  <c r="AG369" i="6" s="1"/>
  <c r="AB348" i="6"/>
  <c r="Z350" i="5"/>
  <c r="L354" i="5" a="1"/>
  <c r="L354" i="5" s="1"/>
  <c r="T353" i="5"/>
  <c r="AD348" i="5"/>
  <c r="AG369" i="5" s="1"/>
  <c r="AB348" i="5"/>
  <c r="AC348" i="5"/>
  <c r="AA349" i="5"/>
  <c r="H352" i="5"/>
  <c r="S351" i="5"/>
  <c r="U351" i="5"/>
  <c r="X351" i="5" s="1"/>
  <c r="Y351" i="5" s="1"/>
  <c r="R352" i="5"/>
  <c r="Z350" i="4"/>
  <c r="AD348" i="4"/>
  <c r="AG369" i="4" s="1"/>
  <c r="AB348" i="4"/>
  <c r="L354" i="4" a="1"/>
  <c r="L354" i="4" s="1"/>
  <c r="T353" i="4"/>
  <c r="AC348" i="4"/>
  <c r="AA349" i="4"/>
  <c r="U351" i="4"/>
  <c r="X351" i="4" s="1"/>
  <c r="Y351" i="4" s="1"/>
  <c r="R352" i="4"/>
  <c r="H352" i="4"/>
  <c r="S351" i="4"/>
  <c r="Z350" i="1"/>
  <c r="L354" i="1" a="1"/>
  <c r="L354" i="1" s="1"/>
  <c r="T353" i="1"/>
  <c r="AD348" i="1"/>
  <c r="AG369" i="1" s="1"/>
  <c r="AB348" i="1"/>
  <c r="AA349" i="1"/>
  <c r="AC348" i="1"/>
  <c r="H352" i="1"/>
  <c r="S351" i="1"/>
  <c r="U351" i="1"/>
  <c r="X351" i="1" s="1"/>
  <c r="Y351" i="1" s="1"/>
  <c r="R352" i="1"/>
  <c r="Z351" i="11" l="1"/>
  <c r="AD349" i="11"/>
  <c r="AG370" i="11" s="1"/>
  <c r="AB349" i="11"/>
  <c r="H353" i="11"/>
  <c r="S352" i="11"/>
  <c r="U352" i="11"/>
  <c r="X352" i="11" s="1"/>
  <c r="Y352" i="11" s="1"/>
  <c r="R353" i="11"/>
  <c r="L355" i="11" a="1"/>
  <c r="L355" i="11" s="1"/>
  <c r="T354" i="11"/>
  <c r="AC349" i="11"/>
  <c r="AA350" i="11"/>
  <c r="Z351" i="10"/>
  <c r="R353" i="10"/>
  <c r="U352" i="10"/>
  <c r="X352" i="10" s="1"/>
  <c r="Y352" i="10" s="1"/>
  <c r="H353" i="10"/>
  <c r="S352" i="10"/>
  <c r="L354" i="10" a="1"/>
  <c r="L354" i="10" s="1"/>
  <c r="T353" i="10"/>
  <c r="AA350" i="10"/>
  <c r="AC349" i="10"/>
  <c r="AD349" i="10"/>
  <c r="AG370" i="10" s="1"/>
  <c r="AB349" i="10"/>
  <c r="Z351" i="9"/>
  <c r="AD349" i="9"/>
  <c r="AG370" i="9" s="1"/>
  <c r="AB349" i="9"/>
  <c r="L354" i="9" a="1"/>
  <c r="L354" i="9" s="1"/>
  <c r="T353" i="9"/>
  <c r="H353" i="9"/>
  <c r="S352" i="9"/>
  <c r="R353" i="9"/>
  <c r="U352" i="9"/>
  <c r="X352" i="9" s="1"/>
  <c r="Y352" i="9" s="1"/>
  <c r="AA350" i="9"/>
  <c r="AC349" i="9"/>
  <c r="Z351" i="8"/>
  <c r="R353" i="8"/>
  <c r="U352" i="8"/>
  <c r="X352" i="8" s="1"/>
  <c r="Y352" i="8" s="1"/>
  <c r="T354" i="8"/>
  <c r="L355" i="8" a="1"/>
  <c r="L355" i="8" s="1"/>
  <c r="AA350" i="8"/>
  <c r="AC349" i="8"/>
  <c r="AD349" i="8"/>
  <c r="AG370" i="8" s="1"/>
  <c r="AB349" i="8"/>
  <c r="H353" i="8"/>
  <c r="S352" i="8"/>
  <c r="Z351" i="7"/>
  <c r="AD349" i="7"/>
  <c r="AG370" i="7" s="1"/>
  <c r="AB349" i="7"/>
  <c r="H353" i="7"/>
  <c r="S352" i="7"/>
  <c r="R353" i="7"/>
  <c r="U352" i="7"/>
  <c r="X352" i="7" s="1"/>
  <c r="Y352" i="7" s="1"/>
  <c r="AC349" i="7"/>
  <c r="AA350" i="7"/>
  <c r="L354" i="7" a="1"/>
  <c r="L354" i="7" s="1"/>
  <c r="T353" i="7"/>
  <c r="Z351" i="6"/>
  <c r="T354" i="6"/>
  <c r="L355" i="6" a="1"/>
  <c r="L355" i="6" s="1"/>
  <c r="AD349" i="6"/>
  <c r="AG370" i="6" s="1"/>
  <c r="AB349" i="6"/>
  <c r="R353" i="6"/>
  <c r="U352" i="6"/>
  <c r="X352" i="6" s="1"/>
  <c r="Y352" i="6" s="1"/>
  <c r="AC349" i="6"/>
  <c r="AA350" i="6"/>
  <c r="H353" i="6"/>
  <c r="S352" i="6"/>
  <c r="Z351" i="5"/>
  <c r="R353" i="5"/>
  <c r="U352" i="5"/>
  <c r="X352" i="5" s="1"/>
  <c r="Y352" i="5" s="1"/>
  <c r="AD349" i="5"/>
  <c r="AG370" i="5" s="1"/>
  <c r="AB349" i="5"/>
  <c r="H353" i="5"/>
  <c r="S352" i="5"/>
  <c r="AC349" i="5"/>
  <c r="AA350" i="5"/>
  <c r="T354" i="5"/>
  <c r="L355" i="5" a="1"/>
  <c r="L355" i="5" s="1"/>
  <c r="Z351" i="4"/>
  <c r="U352" i="4"/>
  <c r="X352" i="4" s="1"/>
  <c r="Y352" i="4" s="1"/>
  <c r="R353" i="4"/>
  <c r="H353" i="4"/>
  <c r="S352" i="4"/>
  <c r="AD349" i="4"/>
  <c r="AG370" i="4" s="1"/>
  <c r="AB349" i="4"/>
  <c r="AC349" i="4"/>
  <c r="AA350" i="4"/>
  <c r="L355" i="4" a="1"/>
  <c r="L355" i="4" s="1"/>
  <c r="T354" i="4"/>
  <c r="Z351" i="1"/>
  <c r="U352" i="1"/>
  <c r="X352" i="1" s="1"/>
  <c r="Y352" i="1" s="1"/>
  <c r="R353" i="1"/>
  <c r="AD349" i="1"/>
  <c r="AG370" i="1" s="1"/>
  <c r="AB349" i="1"/>
  <c r="H353" i="1"/>
  <c r="S352" i="1"/>
  <c r="AA350" i="1"/>
  <c r="AC349" i="1"/>
  <c r="L355" i="1" a="1"/>
  <c r="L355" i="1" s="1"/>
  <c r="T354" i="1"/>
  <c r="Z352" i="11" l="1"/>
  <c r="H354" i="11"/>
  <c r="S353" i="11"/>
  <c r="AD350" i="11"/>
  <c r="AG371" i="11" s="1"/>
  <c r="AB350" i="11"/>
  <c r="R354" i="11"/>
  <c r="U353" i="11"/>
  <c r="X353" i="11" s="1"/>
  <c r="Y353" i="11" s="1"/>
  <c r="AA351" i="11"/>
  <c r="AC350" i="11"/>
  <c r="T355" i="11"/>
  <c r="L356" i="11" a="1"/>
  <c r="L356" i="11" s="1"/>
  <c r="Z352" i="10"/>
  <c r="T354" i="10"/>
  <c r="L355" i="10" a="1"/>
  <c r="L355" i="10" s="1"/>
  <c r="R354" i="10"/>
  <c r="U353" i="10"/>
  <c r="X353" i="10" s="1"/>
  <c r="Y353" i="10" s="1"/>
  <c r="H354" i="10"/>
  <c r="S353" i="10"/>
  <c r="AA351" i="10"/>
  <c r="AC350" i="10"/>
  <c r="AB350" i="10"/>
  <c r="AD350" i="10"/>
  <c r="AG371" i="10" s="1"/>
  <c r="Z352" i="9"/>
  <c r="AB350" i="9"/>
  <c r="AD350" i="9"/>
  <c r="AG371" i="9" s="1"/>
  <c r="T354" i="9"/>
  <c r="L355" i="9" a="1"/>
  <c r="L355" i="9" s="1"/>
  <c r="AA351" i="9"/>
  <c r="AC350" i="9"/>
  <c r="R354" i="9"/>
  <c r="U353" i="9"/>
  <c r="X353" i="9" s="1"/>
  <c r="Y353" i="9" s="1"/>
  <c r="H354" i="9"/>
  <c r="S353" i="9"/>
  <c r="Z352" i="8"/>
  <c r="H354" i="8"/>
  <c r="S353" i="8"/>
  <c r="T355" i="8"/>
  <c r="L356" i="8" a="1"/>
  <c r="L356" i="8" s="1"/>
  <c r="AC350" i="8"/>
  <c r="AA351" i="8"/>
  <c r="AB350" i="8"/>
  <c r="AD350" i="8"/>
  <c r="AG371" i="8" s="1"/>
  <c r="R354" i="8"/>
  <c r="U353" i="8"/>
  <c r="X353" i="8" s="1"/>
  <c r="Y353" i="8" s="1"/>
  <c r="Z352" i="7"/>
  <c r="T354" i="7"/>
  <c r="L355" i="7" a="1"/>
  <c r="L355" i="7" s="1"/>
  <c r="AB350" i="7"/>
  <c r="AD350" i="7"/>
  <c r="AG371" i="7" s="1"/>
  <c r="AA351" i="7"/>
  <c r="AC350" i="7"/>
  <c r="U353" i="7"/>
  <c r="X353" i="7" s="1"/>
  <c r="Y353" i="7" s="1"/>
  <c r="R354" i="7"/>
  <c r="H354" i="7"/>
  <c r="S353" i="7"/>
  <c r="Z352" i="6"/>
  <c r="H354" i="6"/>
  <c r="S353" i="6"/>
  <c r="AB350" i="6"/>
  <c r="AD350" i="6"/>
  <c r="AG371" i="6" s="1"/>
  <c r="R354" i="6"/>
  <c r="U353" i="6"/>
  <c r="X353" i="6" s="1"/>
  <c r="Y353" i="6" s="1"/>
  <c r="AA351" i="6"/>
  <c r="AC350" i="6"/>
  <c r="T355" i="6"/>
  <c r="L356" i="6" a="1"/>
  <c r="L356" i="6" s="1"/>
  <c r="Z352" i="5"/>
  <c r="AB350" i="5"/>
  <c r="AD350" i="5"/>
  <c r="AG371" i="5" s="1"/>
  <c r="H354" i="5"/>
  <c r="S353" i="5"/>
  <c r="R354" i="5"/>
  <c r="U353" i="5"/>
  <c r="X353" i="5" s="1"/>
  <c r="Y353" i="5" s="1"/>
  <c r="T355" i="5"/>
  <c r="L356" i="5" a="1"/>
  <c r="L356" i="5" s="1"/>
  <c r="AA351" i="5"/>
  <c r="AC350" i="5"/>
  <c r="Z352" i="4"/>
  <c r="T355" i="4"/>
  <c r="L356" i="4" a="1"/>
  <c r="L356" i="4" s="1"/>
  <c r="AD350" i="4"/>
  <c r="AG371" i="4" s="1"/>
  <c r="AB350" i="4"/>
  <c r="R354" i="4"/>
  <c r="U353" i="4"/>
  <c r="X353" i="4" s="1"/>
  <c r="Y353" i="4" s="1"/>
  <c r="AA351" i="4"/>
  <c r="AC350" i="4"/>
  <c r="H354" i="4"/>
  <c r="S353" i="4"/>
  <c r="Z352" i="1"/>
  <c r="T355" i="1"/>
  <c r="L356" i="1" a="1"/>
  <c r="L356" i="1" s="1"/>
  <c r="S353" i="1"/>
  <c r="H354" i="1"/>
  <c r="AD350" i="1"/>
  <c r="AG371" i="1" s="1"/>
  <c r="AB350" i="1"/>
  <c r="R354" i="1"/>
  <c r="U353" i="1"/>
  <c r="X353" i="1" s="1"/>
  <c r="Y353" i="1" s="1"/>
  <c r="AC350" i="1"/>
  <c r="AA351" i="1"/>
  <c r="Z353" i="11" l="1"/>
  <c r="AB351" i="11"/>
  <c r="AD351" i="11"/>
  <c r="AG372" i="11" s="1"/>
  <c r="H355" i="11"/>
  <c r="S354" i="11"/>
  <c r="R355" i="11"/>
  <c r="U354" i="11"/>
  <c r="X354" i="11" s="1"/>
  <c r="Y354" i="11" s="1"/>
  <c r="AA352" i="11"/>
  <c r="AC351" i="11"/>
  <c r="T356" i="11"/>
  <c r="L357" i="11" a="1"/>
  <c r="L357" i="11" s="1"/>
  <c r="Z353" i="10"/>
  <c r="T355" i="10"/>
  <c r="L356" i="10" a="1"/>
  <c r="L356" i="10" s="1"/>
  <c r="AC351" i="10"/>
  <c r="AA352" i="10"/>
  <c r="AD351" i="10"/>
  <c r="AG372" i="10" s="1"/>
  <c r="AB351" i="10"/>
  <c r="S354" i="10"/>
  <c r="H355" i="10"/>
  <c r="R355" i="10"/>
  <c r="U354" i="10"/>
  <c r="X354" i="10" s="1"/>
  <c r="Y354" i="10" s="1"/>
  <c r="Z353" i="9"/>
  <c r="R355" i="9"/>
  <c r="U354" i="9"/>
  <c r="X354" i="9" s="1"/>
  <c r="Y354" i="9" s="1"/>
  <c r="S354" i="9"/>
  <c r="H355" i="9"/>
  <c r="T355" i="9"/>
  <c r="L356" i="9" a="1"/>
  <c r="L356" i="9" s="1"/>
  <c r="AC351" i="9"/>
  <c r="AA352" i="9"/>
  <c r="AD351" i="9"/>
  <c r="AG372" i="9" s="1"/>
  <c r="AB351" i="9"/>
  <c r="Z353" i="8"/>
  <c r="R355" i="8"/>
  <c r="U354" i="8"/>
  <c r="X354" i="8" s="1"/>
  <c r="Y354" i="8" s="1"/>
  <c r="S354" i="8"/>
  <c r="H355" i="8"/>
  <c r="AD351" i="8"/>
  <c r="AG372" i="8" s="1"/>
  <c r="AB351" i="8"/>
  <c r="AC351" i="8"/>
  <c r="AA352" i="8"/>
  <c r="T356" i="8"/>
  <c r="L357" i="8" a="1"/>
  <c r="L357" i="8" s="1"/>
  <c r="Z353" i="7"/>
  <c r="R355" i="7"/>
  <c r="U354" i="7"/>
  <c r="X354" i="7" s="1"/>
  <c r="Y354" i="7" s="1"/>
  <c r="AD351" i="7"/>
  <c r="AG372" i="7" s="1"/>
  <c r="AB351" i="7"/>
  <c r="H355" i="7"/>
  <c r="S354" i="7"/>
  <c r="AA352" i="7"/>
  <c r="AC351" i="7"/>
  <c r="L356" i="7" a="1"/>
  <c r="L356" i="7" s="1"/>
  <c r="T355" i="7"/>
  <c r="Z353" i="6"/>
  <c r="S354" i="6"/>
  <c r="H355" i="6"/>
  <c r="AD351" i="6"/>
  <c r="AG372" i="6" s="1"/>
  <c r="AB351" i="6"/>
  <c r="R355" i="6"/>
  <c r="U354" i="6"/>
  <c r="X354" i="6" s="1"/>
  <c r="Y354" i="6" s="1"/>
  <c r="AA352" i="6"/>
  <c r="AC351" i="6"/>
  <c r="T356" i="6"/>
  <c r="L357" i="6" a="1"/>
  <c r="L357" i="6" s="1"/>
  <c r="Z353" i="5"/>
  <c r="R355" i="5"/>
  <c r="U354" i="5"/>
  <c r="X354" i="5" s="1"/>
  <c r="Y354" i="5" s="1"/>
  <c r="T356" i="5"/>
  <c r="L357" i="5" a="1"/>
  <c r="L357" i="5" s="1"/>
  <c r="S354" i="5"/>
  <c r="H355" i="5"/>
  <c r="AC351" i="5"/>
  <c r="AA352" i="5"/>
  <c r="AD351" i="5"/>
  <c r="AG372" i="5" s="1"/>
  <c r="AB351" i="5"/>
  <c r="Z353" i="4"/>
  <c r="R355" i="4"/>
  <c r="U354" i="4"/>
  <c r="X354" i="4" s="1"/>
  <c r="Y354" i="4" s="1"/>
  <c r="H355" i="4"/>
  <c r="S354" i="4"/>
  <c r="AB351" i="4"/>
  <c r="AD351" i="4"/>
  <c r="AG372" i="4" s="1"/>
  <c r="AA352" i="4"/>
  <c r="AC351" i="4"/>
  <c r="T356" i="4"/>
  <c r="L357" i="4" a="1"/>
  <c r="L357" i="4" s="1"/>
  <c r="Z353" i="1"/>
  <c r="U354" i="1"/>
  <c r="X354" i="1" s="1"/>
  <c r="Y354" i="1" s="1"/>
  <c r="R355" i="1"/>
  <c r="AB351" i="1"/>
  <c r="AD351" i="1"/>
  <c r="AG372" i="1" s="1"/>
  <c r="S354" i="1"/>
  <c r="H355" i="1"/>
  <c r="T356" i="1"/>
  <c r="L357" i="1" a="1"/>
  <c r="L357" i="1" s="1"/>
  <c r="AC351" i="1"/>
  <c r="AA352" i="1"/>
  <c r="Z354" i="11" l="1"/>
  <c r="T357" i="11"/>
  <c r="L358" i="11" a="1"/>
  <c r="L358" i="11" s="1"/>
  <c r="S355" i="11"/>
  <c r="H356" i="11"/>
  <c r="R356" i="11"/>
  <c r="U355" i="11"/>
  <c r="X355" i="11" s="1"/>
  <c r="Y355" i="11" s="1"/>
  <c r="AC352" i="11"/>
  <c r="AA353" i="11"/>
  <c r="AD352" i="11"/>
  <c r="AG373" i="11" s="1"/>
  <c r="AB352" i="11"/>
  <c r="Z354" i="10"/>
  <c r="T356" i="10"/>
  <c r="L357" i="10" a="1"/>
  <c r="L357" i="10" s="1"/>
  <c r="U355" i="10"/>
  <c r="X355" i="10" s="1"/>
  <c r="Y355" i="10" s="1"/>
  <c r="R356" i="10"/>
  <c r="S355" i="10"/>
  <c r="H356" i="10"/>
  <c r="AC352" i="10"/>
  <c r="AA353" i="10"/>
  <c r="AD352" i="10"/>
  <c r="AG373" i="10" s="1"/>
  <c r="AB352" i="10"/>
  <c r="Z354" i="9"/>
  <c r="AD352" i="9"/>
  <c r="AG373" i="9" s="1"/>
  <c r="AB352" i="9"/>
  <c r="U355" i="9"/>
  <c r="X355" i="9" s="1"/>
  <c r="Y355" i="9" s="1"/>
  <c r="R356" i="9"/>
  <c r="S355" i="9"/>
  <c r="H356" i="9"/>
  <c r="AC352" i="9"/>
  <c r="AA353" i="9"/>
  <c r="T356" i="9"/>
  <c r="L357" i="9" a="1"/>
  <c r="L357" i="9" s="1"/>
  <c r="Z354" i="8"/>
  <c r="L358" i="8" a="1"/>
  <c r="L358" i="8" s="1"/>
  <c r="T357" i="8"/>
  <c r="AA353" i="8"/>
  <c r="AC352" i="8"/>
  <c r="AD352" i="8"/>
  <c r="AG373" i="8" s="1"/>
  <c r="AB352" i="8"/>
  <c r="H356" i="8"/>
  <c r="S355" i="8"/>
  <c r="U355" i="8"/>
  <c r="X355" i="8" s="1"/>
  <c r="Y355" i="8" s="1"/>
  <c r="R356" i="8"/>
  <c r="Z354" i="7"/>
  <c r="AB352" i="7"/>
  <c r="AD352" i="7"/>
  <c r="AG373" i="7" s="1"/>
  <c r="T356" i="7"/>
  <c r="L357" i="7" a="1"/>
  <c r="L357" i="7" s="1"/>
  <c r="S355" i="7"/>
  <c r="H356" i="7"/>
  <c r="R356" i="7"/>
  <c r="U355" i="7"/>
  <c r="X355" i="7" s="1"/>
  <c r="Y355" i="7" s="1"/>
  <c r="AC352" i="7"/>
  <c r="AA353" i="7"/>
  <c r="Z354" i="6"/>
  <c r="L358" i="6" a="1"/>
  <c r="L358" i="6" s="1"/>
  <c r="T357" i="6"/>
  <c r="AD352" i="6"/>
  <c r="AG373" i="6" s="1"/>
  <c r="AB352" i="6"/>
  <c r="AC352" i="6"/>
  <c r="AA353" i="6"/>
  <c r="U355" i="6"/>
  <c r="X355" i="6" s="1"/>
  <c r="Y355" i="6" s="1"/>
  <c r="R356" i="6"/>
  <c r="S355" i="6"/>
  <c r="H356" i="6"/>
  <c r="Z354" i="5"/>
  <c r="AD352" i="5"/>
  <c r="AG373" i="5" s="1"/>
  <c r="AB352" i="5"/>
  <c r="S355" i="5"/>
  <c r="H356" i="5"/>
  <c r="AC352" i="5"/>
  <c r="AA353" i="5"/>
  <c r="L358" i="5" a="1"/>
  <c r="L358" i="5" s="1"/>
  <c r="T357" i="5"/>
  <c r="U355" i="5"/>
  <c r="X355" i="5" s="1"/>
  <c r="Y355" i="5" s="1"/>
  <c r="R356" i="5"/>
  <c r="Z354" i="4"/>
  <c r="T357" i="4"/>
  <c r="L358" i="4" a="1"/>
  <c r="L358" i="4" s="1"/>
  <c r="AD352" i="4"/>
  <c r="AG373" i="4" s="1"/>
  <c r="AB352" i="4"/>
  <c r="AC352" i="4"/>
  <c r="AA353" i="4"/>
  <c r="S355" i="4"/>
  <c r="H356" i="4"/>
  <c r="R356" i="4"/>
  <c r="U355" i="4"/>
  <c r="X355" i="4" s="1"/>
  <c r="Y355" i="4" s="1"/>
  <c r="Z354" i="1"/>
  <c r="AD352" i="1"/>
  <c r="AG373" i="1" s="1"/>
  <c r="AB352" i="1"/>
  <c r="H356" i="1"/>
  <c r="S355" i="1"/>
  <c r="L358" i="1" a="1"/>
  <c r="L358" i="1" s="1"/>
  <c r="T357" i="1"/>
  <c r="U355" i="1"/>
  <c r="X355" i="1" s="1"/>
  <c r="Y355" i="1" s="1"/>
  <c r="R356" i="1"/>
  <c r="AC352" i="1"/>
  <c r="AA353" i="1"/>
  <c r="Z355" i="11" l="1"/>
  <c r="L359" i="11" a="1"/>
  <c r="L359" i="11" s="1"/>
  <c r="T358" i="11"/>
  <c r="U356" i="11"/>
  <c r="X356" i="11" s="1"/>
  <c r="Y356" i="11" s="1"/>
  <c r="R357" i="11"/>
  <c r="AC353" i="11"/>
  <c r="AA354" i="11"/>
  <c r="AD353" i="11"/>
  <c r="AG374" i="11" s="1"/>
  <c r="AB353" i="11"/>
  <c r="S356" i="11"/>
  <c r="H357" i="11"/>
  <c r="Z355" i="10"/>
  <c r="L358" i="10" a="1"/>
  <c r="L358" i="10" s="1"/>
  <c r="T357" i="10"/>
  <c r="AD353" i="10"/>
  <c r="AG374" i="10" s="1"/>
  <c r="AB353" i="10"/>
  <c r="H357" i="10"/>
  <c r="S356" i="10"/>
  <c r="U356" i="10"/>
  <c r="X356" i="10" s="1"/>
  <c r="Y356" i="10" s="1"/>
  <c r="R357" i="10"/>
  <c r="AC353" i="10"/>
  <c r="AA354" i="10"/>
  <c r="Z355" i="9"/>
  <c r="L358" i="9" a="1"/>
  <c r="L358" i="9" s="1"/>
  <c r="T357" i="9"/>
  <c r="AD353" i="9"/>
  <c r="AG374" i="9" s="1"/>
  <c r="AB353" i="9"/>
  <c r="U356" i="9"/>
  <c r="X356" i="9" s="1"/>
  <c r="Y356" i="9" s="1"/>
  <c r="R357" i="9"/>
  <c r="H357" i="9"/>
  <c r="S356" i="9"/>
  <c r="AC353" i="9"/>
  <c r="AA354" i="9"/>
  <c r="Z355" i="8"/>
  <c r="R357" i="8"/>
  <c r="U356" i="8"/>
  <c r="X356" i="8" s="1"/>
  <c r="Y356" i="8" s="1"/>
  <c r="H357" i="8"/>
  <c r="S356" i="8"/>
  <c r="AD353" i="8"/>
  <c r="AG374" i="8" s="1"/>
  <c r="AB353" i="8"/>
  <c r="AC353" i="8"/>
  <c r="AA354" i="8"/>
  <c r="L359" i="8" a="1"/>
  <c r="L359" i="8" s="1"/>
  <c r="T358" i="8"/>
  <c r="Z355" i="7"/>
  <c r="AD353" i="7"/>
  <c r="AG374" i="7" s="1"/>
  <c r="AB353" i="7"/>
  <c r="U356" i="7"/>
  <c r="X356" i="7" s="1"/>
  <c r="Y356" i="7" s="1"/>
  <c r="R357" i="7"/>
  <c r="S356" i="7"/>
  <c r="H357" i="7"/>
  <c r="AC353" i="7"/>
  <c r="AA354" i="7"/>
  <c r="L358" i="7" a="1"/>
  <c r="L358" i="7" s="1"/>
  <c r="T357" i="7"/>
  <c r="Z355" i="6"/>
  <c r="AD353" i="6"/>
  <c r="AG374" i="6" s="1"/>
  <c r="AB353" i="6"/>
  <c r="H357" i="6"/>
  <c r="S356" i="6"/>
  <c r="U356" i="6"/>
  <c r="X356" i="6" s="1"/>
  <c r="Y356" i="6" s="1"/>
  <c r="R357" i="6"/>
  <c r="AC353" i="6"/>
  <c r="AA354" i="6"/>
  <c r="L359" i="6" a="1"/>
  <c r="L359" i="6" s="1"/>
  <c r="T358" i="6"/>
  <c r="Z355" i="5"/>
  <c r="L359" i="5" a="1"/>
  <c r="L359" i="5" s="1"/>
  <c r="T358" i="5"/>
  <c r="AC353" i="5"/>
  <c r="AA354" i="5"/>
  <c r="U356" i="5"/>
  <c r="X356" i="5" s="1"/>
  <c r="Y356" i="5" s="1"/>
  <c r="R357" i="5"/>
  <c r="AD353" i="5"/>
  <c r="AG374" i="5" s="1"/>
  <c r="AB353" i="5"/>
  <c r="H357" i="5"/>
  <c r="S356" i="5"/>
  <c r="Z355" i="4"/>
  <c r="S356" i="4"/>
  <c r="H357" i="4"/>
  <c r="U356" i="4"/>
  <c r="X356" i="4" s="1"/>
  <c r="Y356" i="4" s="1"/>
  <c r="R357" i="4"/>
  <c r="AD353" i="4"/>
  <c r="AG374" i="4" s="1"/>
  <c r="AB353" i="4"/>
  <c r="AC353" i="4"/>
  <c r="AA354" i="4"/>
  <c r="L359" i="4" a="1"/>
  <c r="L359" i="4" s="1"/>
  <c r="T358" i="4"/>
  <c r="Z355" i="1"/>
  <c r="U356" i="1"/>
  <c r="X356" i="1" s="1"/>
  <c r="Y356" i="1" s="1"/>
  <c r="R357" i="1"/>
  <c r="AD353" i="1"/>
  <c r="AG374" i="1" s="1"/>
  <c r="AB353" i="1"/>
  <c r="H357" i="1"/>
  <c r="S356" i="1"/>
  <c r="L359" i="1" a="1"/>
  <c r="L359" i="1" s="1"/>
  <c r="T358" i="1"/>
  <c r="AC353" i="1"/>
  <c r="AA354" i="1"/>
  <c r="Z356" i="11" l="1"/>
  <c r="U357" i="11"/>
  <c r="X357" i="11" s="1"/>
  <c r="Y357" i="11" s="1"/>
  <c r="R358" i="11"/>
  <c r="L360" i="11" a="1"/>
  <c r="L360" i="11" s="1"/>
  <c r="T359" i="11"/>
  <c r="AC354" i="11"/>
  <c r="AA355" i="11"/>
  <c r="H358" i="11"/>
  <c r="S357" i="11"/>
  <c r="AD354" i="11"/>
  <c r="AG375" i="11" s="1"/>
  <c r="AB354" i="11"/>
  <c r="Z356" i="10"/>
  <c r="L359" i="10" a="1"/>
  <c r="L359" i="10" s="1"/>
  <c r="T358" i="10"/>
  <c r="AD354" i="10"/>
  <c r="AG375" i="10" s="1"/>
  <c r="AB354" i="10"/>
  <c r="U357" i="10"/>
  <c r="X357" i="10" s="1"/>
  <c r="Y357" i="10" s="1"/>
  <c r="R358" i="10"/>
  <c r="H358" i="10"/>
  <c r="S357" i="10"/>
  <c r="AC354" i="10"/>
  <c r="AA355" i="10"/>
  <c r="Z356" i="9"/>
  <c r="AD354" i="9"/>
  <c r="AG375" i="9" s="1"/>
  <c r="AB354" i="9"/>
  <c r="H358" i="9"/>
  <c r="S357" i="9"/>
  <c r="L359" i="9" a="1"/>
  <c r="L359" i="9" s="1"/>
  <c r="T358" i="9"/>
  <c r="U357" i="9"/>
  <c r="X357" i="9" s="1"/>
  <c r="Y357" i="9" s="1"/>
  <c r="R358" i="9"/>
  <c r="AC354" i="9"/>
  <c r="AA355" i="9"/>
  <c r="Z356" i="8"/>
  <c r="L360" i="8" a="1"/>
  <c r="L360" i="8" s="1"/>
  <c r="T359" i="8"/>
  <c r="U357" i="8"/>
  <c r="X357" i="8" s="1"/>
  <c r="Y357" i="8" s="1"/>
  <c r="R358" i="8"/>
  <c r="AD354" i="8"/>
  <c r="AG375" i="8" s="1"/>
  <c r="AB354" i="8"/>
  <c r="AC354" i="8"/>
  <c r="AA355" i="8"/>
  <c r="S357" i="8"/>
  <c r="H358" i="8"/>
  <c r="Z356" i="7"/>
  <c r="T358" i="7"/>
  <c r="L359" i="7" a="1"/>
  <c r="L359" i="7" s="1"/>
  <c r="AD354" i="7"/>
  <c r="AG375" i="7" s="1"/>
  <c r="AB354" i="7"/>
  <c r="H358" i="7"/>
  <c r="S357" i="7"/>
  <c r="AC354" i="7"/>
  <c r="AA355" i="7"/>
  <c r="U357" i="7"/>
  <c r="X357" i="7" s="1"/>
  <c r="Y357" i="7" s="1"/>
  <c r="R358" i="7"/>
  <c r="Z356" i="6"/>
  <c r="AD354" i="6"/>
  <c r="AG375" i="6" s="1"/>
  <c r="AB354" i="6"/>
  <c r="U357" i="6"/>
  <c r="X357" i="6" s="1"/>
  <c r="Y357" i="6" s="1"/>
  <c r="R358" i="6"/>
  <c r="AC354" i="6"/>
  <c r="AA355" i="6"/>
  <c r="L360" i="6" a="1"/>
  <c r="L360" i="6" s="1"/>
  <c r="T359" i="6"/>
  <c r="H358" i="6"/>
  <c r="S357" i="6"/>
  <c r="Z356" i="5"/>
  <c r="U357" i="5"/>
  <c r="X357" i="5" s="1"/>
  <c r="Y357" i="5" s="1"/>
  <c r="R358" i="5"/>
  <c r="H358" i="5"/>
  <c r="S357" i="5"/>
  <c r="AD354" i="5"/>
  <c r="AG375" i="5" s="1"/>
  <c r="AB354" i="5"/>
  <c r="AC354" i="5"/>
  <c r="AA355" i="5"/>
  <c r="L360" i="5" a="1"/>
  <c r="L360" i="5" s="1"/>
  <c r="T359" i="5"/>
  <c r="Z356" i="4"/>
  <c r="AD354" i="4"/>
  <c r="AG375" i="4" s="1"/>
  <c r="AB354" i="4"/>
  <c r="U357" i="4"/>
  <c r="X357" i="4" s="1"/>
  <c r="Y357" i="4" s="1"/>
  <c r="R358" i="4"/>
  <c r="H358" i="4"/>
  <c r="S357" i="4"/>
  <c r="AC354" i="4"/>
  <c r="AA355" i="4"/>
  <c r="L360" i="4" a="1"/>
  <c r="L360" i="4" s="1"/>
  <c r="T359" i="4"/>
  <c r="Z356" i="1"/>
  <c r="AD354" i="1"/>
  <c r="AG375" i="1" s="1"/>
  <c r="AB354" i="1"/>
  <c r="H358" i="1"/>
  <c r="S357" i="1"/>
  <c r="L360" i="1" a="1"/>
  <c r="L360" i="1" s="1"/>
  <c r="T359" i="1"/>
  <c r="U357" i="1"/>
  <c r="X357" i="1" s="1"/>
  <c r="Y357" i="1" s="1"/>
  <c r="R358" i="1"/>
  <c r="AC354" i="1"/>
  <c r="AA355" i="1"/>
  <c r="Z357" i="11" l="1"/>
  <c r="H359" i="11"/>
  <c r="S358" i="11"/>
  <c r="AD355" i="11"/>
  <c r="AG376" i="11" s="1"/>
  <c r="AB355" i="11"/>
  <c r="L361" i="11" a="1"/>
  <c r="L361" i="11" s="1"/>
  <c r="T360" i="11"/>
  <c r="U358" i="11"/>
  <c r="X358" i="11" s="1"/>
  <c r="Y358" i="11" s="1"/>
  <c r="R359" i="11"/>
  <c r="AC355" i="11"/>
  <c r="AA356" i="11"/>
  <c r="Z357" i="10"/>
  <c r="AD355" i="10"/>
  <c r="AG376" i="10" s="1"/>
  <c r="AB355" i="10"/>
  <c r="U358" i="10"/>
  <c r="X358" i="10" s="1"/>
  <c r="Y358" i="10" s="1"/>
  <c r="R359" i="10"/>
  <c r="L360" i="10" a="1"/>
  <c r="L360" i="10" s="1"/>
  <c r="T359" i="10"/>
  <c r="H359" i="10"/>
  <c r="S358" i="10"/>
  <c r="AC355" i="10"/>
  <c r="AA356" i="10"/>
  <c r="Z357" i="9"/>
  <c r="U358" i="9"/>
  <c r="X358" i="9" s="1"/>
  <c r="Y358" i="9" s="1"/>
  <c r="R359" i="9"/>
  <c r="AD355" i="9"/>
  <c r="AG376" i="9" s="1"/>
  <c r="AB355" i="9"/>
  <c r="L360" i="9" a="1"/>
  <c r="L360" i="9" s="1"/>
  <c r="T359" i="9"/>
  <c r="AC355" i="9"/>
  <c r="AA356" i="9"/>
  <c r="H359" i="9"/>
  <c r="S358" i="9"/>
  <c r="Z357" i="8"/>
  <c r="H359" i="8"/>
  <c r="S358" i="8"/>
  <c r="AD355" i="8"/>
  <c r="AG376" i="8" s="1"/>
  <c r="AB355" i="8"/>
  <c r="U358" i="8"/>
  <c r="X358" i="8" s="1"/>
  <c r="Y358" i="8" s="1"/>
  <c r="R359" i="8"/>
  <c r="AC355" i="8"/>
  <c r="AA356" i="8"/>
  <c r="L361" i="8" a="1"/>
  <c r="L361" i="8" s="1"/>
  <c r="T360" i="8"/>
  <c r="Z357" i="7"/>
  <c r="U358" i="7"/>
  <c r="X358" i="7" s="1"/>
  <c r="Y358" i="7" s="1"/>
  <c r="R359" i="7"/>
  <c r="H359" i="7"/>
  <c r="S358" i="7"/>
  <c r="L360" i="7" a="1"/>
  <c r="L360" i="7" s="1"/>
  <c r="T359" i="7"/>
  <c r="AC355" i="7"/>
  <c r="AA356" i="7"/>
  <c r="AD355" i="7"/>
  <c r="AG376" i="7" s="1"/>
  <c r="AB355" i="7"/>
  <c r="Z357" i="6"/>
  <c r="AD355" i="6"/>
  <c r="AG376" i="6" s="1"/>
  <c r="AB355" i="6"/>
  <c r="L361" i="6" a="1"/>
  <c r="L361" i="6" s="1"/>
  <c r="T360" i="6"/>
  <c r="U358" i="6"/>
  <c r="X358" i="6" s="1"/>
  <c r="Y358" i="6" s="1"/>
  <c r="R359" i="6"/>
  <c r="AC355" i="6"/>
  <c r="AA356" i="6"/>
  <c r="H359" i="6"/>
  <c r="S358" i="6"/>
  <c r="Z357" i="5"/>
  <c r="L361" i="5" a="1"/>
  <c r="L361" i="5" s="1"/>
  <c r="T360" i="5"/>
  <c r="AD355" i="5"/>
  <c r="AG376" i="5" s="1"/>
  <c r="AB355" i="5"/>
  <c r="U358" i="5"/>
  <c r="X358" i="5" s="1"/>
  <c r="Y358" i="5" s="1"/>
  <c r="R359" i="5"/>
  <c r="AC355" i="5"/>
  <c r="AA356" i="5"/>
  <c r="H359" i="5"/>
  <c r="S358" i="5"/>
  <c r="Z357" i="4"/>
  <c r="AD355" i="4"/>
  <c r="AG376" i="4" s="1"/>
  <c r="AB355" i="4"/>
  <c r="H359" i="4"/>
  <c r="S358" i="4"/>
  <c r="AC355" i="4"/>
  <c r="AA356" i="4"/>
  <c r="L361" i="4" a="1"/>
  <c r="L361" i="4" s="1"/>
  <c r="T360" i="4"/>
  <c r="U358" i="4"/>
  <c r="X358" i="4" s="1"/>
  <c r="Y358" i="4" s="1"/>
  <c r="R359" i="4"/>
  <c r="Z357" i="1"/>
  <c r="AD355" i="1"/>
  <c r="AG376" i="1" s="1"/>
  <c r="AB355" i="1"/>
  <c r="U358" i="1"/>
  <c r="X358" i="1" s="1"/>
  <c r="Y358" i="1" s="1"/>
  <c r="R359" i="1"/>
  <c r="AC355" i="1"/>
  <c r="AA356" i="1"/>
  <c r="L361" i="1" a="1"/>
  <c r="L361" i="1" s="1"/>
  <c r="T360" i="1"/>
  <c r="H359" i="1"/>
  <c r="S358" i="1"/>
  <c r="Z358" i="11" l="1"/>
  <c r="L362" i="11" a="1"/>
  <c r="L362" i="11" s="1"/>
  <c r="T361" i="11"/>
  <c r="U359" i="11"/>
  <c r="X359" i="11" s="1"/>
  <c r="Y359" i="11" s="1"/>
  <c r="R360" i="11"/>
  <c r="H360" i="11"/>
  <c r="S359" i="11"/>
  <c r="AD356" i="11"/>
  <c r="AG377" i="11" s="1"/>
  <c r="AB356" i="11"/>
  <c r="AC356" i="11"/>
  <c r="AA357" i="11"/>
  <c r="Z358" i="10"/>
  <c r="H360" i="10"/>
  <c r="S359" i="10"/>
  <c r="AD356" i="10"/>
  <c r="AG377" i="10" s="1"/>
  <c r="AB356" i="10"/>
  <c r="AC356" i="10"/>
  <c r="AA357" i="10"/>
  <c r="L361" i="10" a="1"/>
  <c r="L361" i="10" s="1"/>
  <c r="T360" i="10"/>
  <c r="U359" i="10"/>
  <c r="X359" i="10" s="1"/>
  <c r="Y359" i="10" s="1"/>
  <c r="R360" i="10"/>
  <c r="Z358" i="9"/>
  <c r="H360" i="9"/>
  <c r="S359" i="9"/>
  <c r="AD356" i="9"/>
  <c r="AG377" i="9" s="1"/>
  <c r="AB356" i="9"/>
  <c r="L361" i="9" a="1"/>
  <c r="L361" i="9" s="1"/>
  <c r="T360" i="9"/>
  <c r="AC356" i="9"/>
  <c r="AA357" i="9"/>
  <c r="U359" i="9"/>
  <c r="X359" i="9" s="1"/>
  <c r="Y359" i="9" s="1"/>
  <c r="R360" i="9"/>
  <c r="Z358" i="8"/>
  <c r="L362" i="8" a="1"/>
  <c r="L362" i="8" s="1"/>
  <c r="T361" i="8"/>
  <c r="AD356" i="8"/>
  <c r="AG377" i="8" s="1"/>
  <c r="AB356" i="8"/>
  <c r="U359" i="8"/>
  <c r="X359" i="8" s="1"/>
  <c r="Y359" i="8" s="1"/>
  <c r="R360" i="8"/>
  <c r="AC356" i="8"/>
  <c r="AA357" i="8"/>
  <c r="H360" i="8"/>
  <c r="S359" i="8"/>
  <c r="Z358" i="7"/>
  <c r="AD356" i="7"/>
  <c r="AG377" i="7" s="1"/>
  <c r="AB356" i="7"/>
  <c r="U359" i="7"/>
  <c r="X359" i="7" s="1"/>
  <c r="Y359" i="7" s="1"/>
  <c r="R360" i="7"/>
  <c r="H360" i="7"/>
  <c r="S359" i="7"/>
  <c r="AC356" i="7"/>
  <c r="AA357" i="7"/>
  <c r="L361" i="7" a="1"/>
  <c r="L361" i="7" s="1"/>
  <c r="T360" i="7"/>
  <c r="Z358" i="6"/>
  <c r="H360" i="6"/>
  <c r="S359" i="6"/>
  <c r="L362" i="6" a="1"/>
  <c r="L362" i="6" s="1"/>
  <c r="T361" i="6"/>
  <c r="U359" i="6"/>
  <c r="X359" i="6" s="1"/>
  <c r="Y359" i="6" s="1"/>
  <c r="R360" i="6"/>
  <c r="AD356" i="6"/>
  <c r="AG377" i="6" s="1"/>
  <c r="AB356" i="6"/>
  <c r="AC356" i="6"/>
  <c r="AA357" i="6"/>
  <c r="Z358" i="5"/>
  <c r="AD356" i="5"/>
  <c r="AG377" i="5" s="1"/>
  <c r="AB356" i="5"/>
  <c r="H360" i="5"/>
  <c r="S359" i="5"/>
  <c r="U359" i="5"/>
  <c r="X359" i="5" s="1"/>
  <c r="Y359" i="5" s="1"/>
  <c r="R360" i="5"/>
  <c r="AC356" i="5"/>
  <c r="AA357" i="5"/>
  <c r="L362" i="5" a="1"/>
  <c r="L362" i="5" s="1"/>
  <c r="T361" i="5"/>
  <c r="Z358" i="4"/>
  <c r="U359" i="4"/>
  <c r="X359" i="4" s="1"/>
  <c r="Y359" i="4" s="1"/>
  <c r="R360" i="4"/>
  <c r="AD356" i="4"/>
  <c r="AG377" i="4" s="1"/>
  <c r="AB356" i="4"/>
  <c r="L362" i="4" a="1"/>
  <c r="L362" i="4" s="1"/>
  <c r="T361" i="4"/>
  <c r="AC356" i="4"/>
  <c r="AA357" i="4"/>
  <c r="H360" i="4"/>
  <c r="S359" i="4"/>
  <c r="Z358" i="1"/>
  <c r="L362" i="1" a="1"/>
  <c r="L362" i="1" s="1"/>
  <c r="T361" i="1"/>
  <c r="AD356" i="1"/>
  <c r="AG377" i="1" s="1"/>
  <c r="AB356" i="1"/>
  <c r="H360" i="1"/>
  <c r="S359" i="1"/>
  <c r="U359" i="1"/>
  <c r="X359" i="1" s="1"/>
  <c r="Y359" i="1" s="1"/>
  <c r="R360" i="1"/>
  <c r="AA357" i="1"/>
  <c r="AC356" i="1"/>
  <c r="Z359" i="11" l="1"/>
  <c r="AB357" i="11"/>
  <c r="AD357" i="11"/>
  <c r="AG378" i="11" s="1"/>
  <c r="T362" i="11"/>
  <c r="L363" i="11" a="1"/>
  <c r="L363" i="11" s="1"/>
  <c r="R361" i="11"/>
  <c r="U360" i="11"/>
  <c r="X360" i="11" s="1"/>
  <c r="Y360" i="11" s="1"/>
  <c r="AC357" i="11"/>
  <c r="AA358" i="11"/>
  <c r="H361" i="11"/>
  <c r="S360" i="11"/>
  <c r="Z359" i="10"/>
  <c r="R361" i="10"/>
  <c r="U360" i="10"/>
  <c r="X360" i="10" s="1"/>
  <c r="Y360" i="10" s="1"/>
  <c r="AB357" i="10"/>
  <c r="AD357" i="10"/>
  <c r="AG378" i="10" s="1"/>
  <c r="H361" i="10"/>
  <c r="S360" i="10"/>
  <c r="L362" i="10" a="1"/>
  <c r="L362" i="10" s="1"/>
  <c r="T361" i="10"/>
  <c r="AA358" i="10"/>
  <c r="AC357" i="10"/>
  <c r="Z359" i="9"/>
  <c r="R361" i="9"/>
  <c r="U360" i="9"/>
  <c r="X360" i="9" s="1"/>
  <c r="Y360" i="9" s="1"/>
  <c r="AD357" i="9"/>
  <c r="AG378" i="9" s="1"/>
  <c r="AB357" i="9"/>
  <c r="H361" i="9"/>
  <c r="S360" i="9"/>
  <c r="L362" i="9" a="1"/>
  <c r="L362" i="9" s="1"/>
  <c r="T361" i="9"/>
  <c r="AA358" i="9"/>
  <c r="AC357" i="9"/>
  <c r="Z359" i="8"/>
  <c r="AD357" i="8"/>
  <c r="AG378" i="8" s="1"/>
  <c r="AB357" i="8"/>
  <c r="H361" i="8"/>
  <c r="S360" i="8"/>
  <c r="R361" i="8"/>
  <c r="U360" i="8"/>
  <c r="X360" i="8" s="1"/>
  <c r="Y360" i="8" s="1"/>
  <c r="AA358" i="8"/>
  <c r="AC357" i="8"/>
  <c r="T362" i="8"/>
  <c r="L363" i="8" a="1"/>
  <c r="L363" i="8" s="1"/>
  <c r="Z359" i="7"/>
  <c r="L362" i="7" a="1"/>
  <c r="L362" i="7" s="1"/>
  <c r="T361" i="7"/>
  <c r="H361" i="7"/>
  <c r="S360" i="7"/>
  <c r="AC357" i="7"/>
  <c r="AA358" i="7"/>
  <c r="AD357" i="7"/>
  <c r="AG378" i="7" s="1"/>
  <c r="AB357" i="7"/>
  <c r="R361" i="7"/>
  <c r="U360" i="7"/>
  <c r="X360" i="7" s="1"/>
  <c r="Y360" i="7" s="1"/>
  <c r="Z359" i="6"/>
  <c r="T362" i="6"/>
  <c r="L363" i="6" a="1"/>
  <c r="L363" i="6" s="1"/>
  <c r="AD357" i="6"/>
  <c r="AG378" i="6" s="1"/>
  <c r="AB357" i="6"/>
  <c r="H361" i="6"/>
  <c r="S360" i="6"/>
  <c r="AA358" i="6"/>
  <c r="AC357" i="6"/>
  <c r="R361" i="6"/>
  <c r="U360" i="6"/>
  <c r="X360" i="6" s="1"/>
  <c r="Y360" i="6" s="1"/>
  <c r="Z359" i="5"/>
  <c r="AD357" i="5"/>
  <c r="AG378" i="5" s="1"/>
  <c r="AB357" i="5"/>
  <c r="H361" i="5"/>
  <c r="S360" i="5"/>
  <c r="AA358" i="5"/>
  <c r="AC357" i="5"/>
  <c r="T362" i="5"/>
  <c r="L363" i="5" a="1"/>
  <c r="L363" i="5" s="1"/>
  <c r="R361" i="5"/>
  <c r="U360" i="5"/>
  <c r="X360" i="5" s="1"/>
  <c r="Y360" i="5" s="1"/>
  <c r="Z359" i="4"/>
  <c r="T362" i="4"/>
  <c r="L363" i="4" a="1"/>
  <c r="L363" i="4" s="1"/>
  <c r="H361" i="4"/>
  <c r="S360" i="4"/>
  <c r="AD357" i="4"/>
  <c r="AG378" i="4" s="1"/>
  <c r="AB357" i="4"/>
  <c r="U360" i="4"/>
  <c r="X360" i="4" s="1"/>
  <c r="Y360" i="4" s="1"/>
  <c r="R361" i="4"/>
  <c r="AC357" i="4"/>
  <c r="AA358" i="4"/>
  <c r="Z359" i="1"/>
  <c r="AD357" i="1"/>
  <c r="AG378" i="1" s="1"/>
  <c r="AB357" i="1"/>
  <c r="R361" i="1"/>
  <c r="U360" i="1"/>
  <c r="X360" i="1" s="1"/>
  <c r="Y360" i="1" s="1"/>
  <c r="H361" i="1"/>
  <c r="S360" i="1"/>
  <c r="T362" i="1"/>
  <c r="L363" i="1" a="1"/>
  <c r="L363" i="1" s="1"/>
  <c r="AA358" i="1"/>
  <c r="AC357" i="1"/>
  <c r="Z360" i="11" l="1"/>
  <c r="AD358" i="11"/>
  <c r="AG379" i="11" s="1"/>
  <c r="AB358" i="11"/>
  <c r="H362" i="11"/>
  <c r="S361" i="11"/>
  <c r="R362" i="11"/>
  <c r="U361" i="11"/>
  <c r="X361" i="11" s="1"/>
  <c r="Y361" i="11" s="1"/>
  <c r="T363" i="11"/>
  <c r="L364" i="11" a="1"/>
  <c r="L364" i="11" s="1"/>
  <c r="AA359" i="11"/>
  <c r="AC358" i="11"/>
  <c r="Z360" i="10"/>
  <c r="T362" i="10"/>
  <c r="L363" i="10" a="1"/>
  <c r="L363" i="10" s="1"/>
  <c r="R362" i="10"/>
  <c r="U361" i="10"/>
  <c r="X361" i="10" s="1"/>
  <c r="Y361" i="10" s="1"/>
  <c r="AB358" i="10"/>
  <c r="AD358" i="10"/>
  <c r="AG379" i="10" s="1"/>
  <c r="H362" i="10"/>
  <c r="S361" i="10"/>
  <c r="AA359" i="10"/>
  <c r="AC358" i="10"/>
  <c r="Z360" i="9"/>
  <c r="AB358" i="9"/>
  <c r="AD358" i="9"/>
  <c r="AG379" i="9" s="1"/>
  <c r="R362" i="9"/>
  <c r="U361" i="9"/>
  <c r="X361" i="9" s="1"/>
  <c r="Y361" i="9" s="1"/>
  <c r="T362" i="9"/>
  <c r="L363" i="9" a="1"/>
  <c r="L363" i="9" s="1"/>
  <c r="H362" i="9"/>
  <c r="S361" i="9"/>
  <c r="AA359" i="9"/>
  <c r="AC358" i="9"/>
  <c r="Z360" i="8"/>
  <c r="T363" i="8"/>
  <c r="L364" i="8" a="1"/>
  <c r="L364" i="8" s="1"/>
  <c r="AB358" i="8"/>
  <c r="AD358" i="8"/>
  <c r="AG379" i="8" s="1"/>
  <c r="H362" i="8"/>
  <c r="S361" i="8"/>
  <c r="AC358" i="8"/>
  <c r="AA359" i="8"/>
  <c r="R362" i="8"/>
  <c r="U361" i="8"/>
  <c r="X361" i="8" s="1"/>
  <c r="Y361" i="8" s="1"/>
  <c r="Z360" i="7"/>
  <c r="U361" i="7"/>
  <c r="X361" i="7" s="1"/>
  <c r="Y361" i="7" s="1"/>
  <c r="R362" i="7"/>
  <c r="AB358" i="7"/>
  <c r="AD358" i="7"/>
  <c r="AG379" i="7" s="1"/>
  <c r="H362" i="7"/>
  <c r="S361" i="7"/>
  <c r="AA359" i="7"/>
  <c r="AC358" i="7"/>
  <c r="T362" i="7"/>
  <c r="L363" i="7" a="1"/>
  <c r="L363" i="7" s="1"/>
  <c r="Z360" i="6"/>
  <c r="AB358" i="6"/>
  <c r="AD358" i="6"/>
  <c r="AG379" i="6" s="1"/>
  <c r="H362" i="6"/>
  <c r="S361" i="6"/>
  <c r="R362" i="6"/>
  <c r="U361" i="6"/>
  <c r="X361" i="6" s="1"/>
  <c r="Y361" i="6" s="1"/>
  <c r="AA359" i="6"/>
  <c r="AC358" i="6"/>
  <c r="T363" i="6"/>
  <c r="L364" i="6" a="1"/>
  <c r="L364" i="6" s="1"/>
  <c r="Z360" i="5"/>
  <c r="T363" i="5"/>
  <c r="L364" i="5" a="1"/>
  <c r="L364" i="5" s="1"/>
  <c r="AA359" i="5"/>
  <c r="AC358" i="5"/>
  <c r="R362" i="5"/>
  <c r="U361" i="5"/>
  <c r="X361" i="5" s="1"/>
  <c r="Y361" i="5" s="1"/>
  <c r="AB358" i="5"/>
  <c r="AD358" i="5"/>
  <c r="AG379" i="5" s="1"/>
  <c r="H362" i="5"/>
  <c r="S361" i="5"/>
  <c r="Z360" i="4"/>
  <c r="AD358" i="4"/>
  <c r="AG379" i="4" s="1"/>
  <c r="AB358" i="4"/>
  <c r="T363" i="4"/>
  <c r="L364" i="4" a="1"/>
  <c r="L364" i="4" s="1"/>
  <c r="AA359" i="4"/>
  <c r="AC358" i="4"/>
  <c r="R362" i="4"/>
  <c r="U361" i="4"/>
  <c r="X361" i="4" s="1"/>
  <c r="Y361" i="4" s="1"/>
  <c r="H362" i="4"/>
  <c r="S361" i="4"/>
  <c r="Z360" i="1"/>
  <c r="AB358" i="1"/>
  <c r="AD358" i="1"/>
  <c r="AG379" i="1" s="1"/>
  <c r="R362" i="1"/>
  <c r="U361" i="1"/>
  <c r="X361" i="1" s="1"/>
  <c r="Y361" i="1" s="1"/>
  <c r="T363" i="1"/>
  <c r="L364" i="1" a="1"/>
  <c r="L364" i="1" s="1"/>
  <c r="S361" i="1"/>
  <c r="H362" i="1"/>
  <c r="AC358" i="1"/>
  <c r="AA359" i="1"/>
  <c r="Z361" i="11" l="1"/>
  <c r="T364" i="11"/>
  <c r="L365" i="11" a="1"/>
  <c r="L365" i="11" s="1"/>
  <c r="AA360" i="11"/>
  <c r="AC359" i="11"/>
  <c r="AD359" i="11"/>
  <c r="AG380" i="11" s="1"/>
  <c r="AB359" i="11"/>
  <c r="R363" i="11"/>
  <c r="U362" i="11"/>
  <c r="X362" i="11" s="1"/>
  <c r="Y362" i="11" s="1"/>
  <c r="H363" i="11"/>
  <c r="S362" i="11"/>
  <c r="Z361" i="10"/>
  <c r="AD359" i="10"/>
  <c r="AG380" i="10" s="1"/>
  <c r="AB359" i="10"/>
  <c r="T363" i="10"/>
  <c r="L364" i="10" a="1"/>
  <c r="L364" i="10" s="1"/>
  <c r="S362" i="10"/>
  <c r="H363" i="10"/>
  <c r="R363" i="10"/>
  <c r="U362" i="10"/>
  <c r="X362" i="10" s="1"/>
  <c r="Y362" i="10" s="1"/>
  <c r="AC359" i="10"/>
  <c r="AA360" i="10"/>
  <c r="Z361" i="9"/>
  <c r="R363" i="9"/>
  <c r="U362" i="9"/>
  <c r="X362" i="9" s="1"/>
  <c r="Y362" i="9" s="1"/>
  <c r="T363" i="9"/>
  <c r="L364" i="9" a="1"/>
  <c r="L364" i="9" s="1"/>
  <c r="S362" i="9"/>
  <c r="H363" i="9"/>
  <c r="AD359" i="9"/>
  <c r="AG380" i="9" s="1"/>
  <c r="AB359" i="9"/>
  <c r="AC359" i="9"/>
  <c r="AA360" i="9"/>
  <c r="Z361" i="8"/>
  <c r="S362" i="8"/>
  <c r="H363" i="8"/>
  <c r="R363" i="8"/>
  <c r="U362" i="8"/>
  <c r="X362" i="8" s="1"/>
  <c r="Y362" i="8" s="1"/>
  <c r="T364" i="8"/>
  <c r="L365" i="8" a="1"/>
  <c r="L365" i="8" s="1"/>
  <c r="AC359" i="8"/>
  <c r="AA360" i="8"/>
  <c r="AD359" i="8"/>
  <c r="AG380" i="8" s="1"/>
  <c r="AB359" i="8"/>
  <c r="Z361" i="7"/>
  <c r="T363" i="7"/>
  <c r="L364" i="7" a="1"/>
  <c r="L364" i="7" s="1"/>
  <c r="H363" i="7"/>
  <c r="S362" i="7"/>
  <c r="AD359" i="7"/>
  <c r="AG380" i="7" s="1"/>
  <c r="AB359" i="7"/>
  <c r="R363" i="7"/>
  <c r="U362" i="7"/>
  <c r="X362" i="7" s="1"/>
  <c r="Y362" i="7" s="1"/>
  <c r="AA360" i="7"/>
  <c r="AC359" i="7"/>
  <c r="Z361" i="6"/>
  <c r="T364" i="6"/>
  <c r="L365" i="6" a="1"/>
  <c r="L365" i="6" s="1"/>
  <c r="AD359" i="6"/>
  <c r="AG380" i="6" s="1"/>
  <c r="AB359" i="6"/>
  <c r="AC359" i="6"/>
  <c r="AA360" i="6"/>
  <c r="R363" i="6"/>
  <c r="U362" i="6"/>
  <c r="X362" i="6" s="1"/>
  <c r="Y362" i="6" s="1"/>
  <c r="S362" i="6"/>
  <c r="H363" i="6"/>
  <c r="Z361" i="5"/>
  <c r="S362" i="5"/>
  <c r="H363" i="5"/>
  <c r="R363" i="5"/>
  <c r="U362" i="5"/>
  <c r="X362" i="5" s="1"/>
  <c r="Y362" i="5" s="1"/>
  <c r="AD359" i="5"/>
  <c r="AG380" i="5" s="1"/>
  <c r="AB359" i="5"/>
  <c r="AC359" i="5"/>
  <c r="AA360" i="5"/>
  <c r="T364" i="5"/>
  <c r="L365" i="5" a="1"/>
  <c r="L365" i="5" s="1"/>
  <c r="Z361" i="4"/>
  <c r="R363" i="4"/>
  <c r="U362" i="4"/>
  <c r="X362" i="4" s="1"/>
  <c r="Y362" i="4" s="1"/>
  <c r="H363" i="4"/>
  <c r="S362" i="4"/>
  <c r="AB359" i="4"/>
  <c r="AD359" i="4"/>
  <c r="AG380" i="4" s="1"/>
  <c r="AA360" i="4"/>
  <c r="AC359" i="4"/>
  <c r="T364" i="4"/>
  <c r="L365" i="4" a="1"/>
  <c r="L365" i="4" s="1"/>
  <c r="Z361" i="1"/>
  <c r="AD359" i="1"/>
  <c r="AG380" i="1" s="1"/>
  <c r="AB359" i="1"/>
  <c r="S362" i="1"/>
  <c r="H363" i="1"/>
  <c r="T364" i="1"/>
  <c r="L365" i="1" a="1"/>
  <c r="L365" i="1" s="1"/>
  <c r="U362" i="1"/>
  <c r="X362" i="1" s="1"/>
  <c r="Y362" i="1" s="1"/>
  <c r="R363" i="1"/>
  <c r="AC359" i="1"/>
  <c r="AA360" i="1"/>
  <c r="Z362" i="11" l="1"/>
  <c r="U363" i="11"/>
  <c r="X363" i="11" s="1"/>
  <c r="Y363" i="11" s="1"/>
  <c r="R364" i="11"/>
  <c r="AD360" i="11"/>
  <c r="AG381" i="11" s="1"/>
  <c r="AB360" i="11"/>
  <c r="L366" i="11" a="1"/>
  <c r="L366" i="11" s="1"/>
  <c r="T365" i="11"/>
  <c r="S363" i="11"/>
  <c r="H364" i="11"/>
  <c r="AC360" i="11"/>
  <c r="AA361" i="11"/>
  <c r="Z362" i="10"/>
  <c r="AD360" i="10"/>
  <c r="AG381" i="10" s="1"/>
  <c r="AB360" i="10"/>
  <c r="S363" i="10"/>
  <c r="H364" i="10"/>
  <c r="U363" i="10"/>
  <c r="X363" i="10" s="1"/>
  <c r="Y363" i="10" s="1"/>
  <c r="R364" i="10"/>
  <c r="AC360" i="10"/>
  <c r="AA361" i="10"/>
  <c r="T364" i="10"/>
  <c r="L365" i="10" a="1"/>
  <c r="L365" i="10" s="1"/>
  <c r="Z362" i="9"/>
  <c r="AD360" i="9"/>
  <c r="AG381" i="9" s="1"/>
  <c r="AB360" i="9"/>
  <c r="U363" i="9"/>
  <c r="X363" i="9" s="1"/>
  <c r="Y363" i="9" s="1"/>
  <c r="R364" i="9"/>
  <c r="S363" i="9"/>
  <c r="H364" i="9"/>
  <c r="AC360" i="9"/>
  <c r="AA361" i="9"/>
  <c r="T364" i="9"/>
  <c r="L365" i="9" a="1"/>
  <c r="L365" i="9" s="1"/>
  <c r="Z362" i="8"/>
  <c r="H364" i="8"/>
  <c r="S363" i="8"/>
  <c r="AD360" i="8"/>
  <c r="AG381" i="8" s="1"/>
  <c r="AB360" i="8"/>
  <c r="AA361" i="8"/>
  <c r="AC360" i="8"/>
  <c r="L366" i="8" a="1"/>
  <c r="L366" i="8" s="1"/>
  <c r="T365" i="8"/>
  <c r="U363" i="8"/>
  <c r="X363" i="8" s="1"/>
  <c r="Y363" i="8" s="1"/>
  <c r="R364" i="8"/>
  <c r="Z362" i="7"/>
  <c r="AB360" i="7"/>
  <c r="AD360" i="7"/>
  <c r="AG381" i="7" s="1"/>
  <c r="U363" i="7"/>
  <c r="X363" i="7" s="1"/>
  <c r="Y363" i="7" s="1"/>
  <c r="R364" i="7"/>
  <c r="S363" i="7"/>
  <c r="H364" i="7"/>
  <c r="AC360" i="7"/>
  <c r="AA361" i="7"/>
  <c r="T364" i="7"/>
  <c r="L365" i="7" a="1"/>
  <c r="L365" i="7" s="1"/>
  <c r="Z362" i="6"/>
  <c r="AD360" i="6"/>
  <c r="AG381" i="6" s="1"/>
  <c r="AB360" i="6"/>
  <c r="S363" i="6"/>
  <c r="H364" i="6"/>
  <c r="U363" i="6"/>
  <c r="X363" i="6" s="1"/>
  <c r="Y363" i="6" s="1"/>
  <c r="R364" i="6"/>
  <c r="AC360" i="6"/>
  <c r="AA361" i="6"/>
  <c r="L366" i="6" a="1"/>
  <c r="L366" i="6" s="1"/>
  <c r="T365" i="6"/>
  <c r="Z362" i="5"/>
  <c r="L366" i="5" a="1"/>
  <c r="L366" i="5" s="1"/>
  <c r="T365" i="5"/>
  <c r="AD360" i="5"/>
  <c r="AG381" i="5" s="1"/>
  <c r="AB360" i="5"/>
  <c r="U363" i="5"/>
  <c r="X363" i="5" s="1"/>
  <c r="Y363" i="5" s="1"/>
  <c r="R364" i="5"/>
  <c r="AC360" i="5"/>
  <c r="AA361" i="5"/>
  <c r="S363" i="5"/>
  <c r="H364" i="5"/>
  <c r="Z362" i="4"/>
  <c r="L366" i="4" a="1"/>
  <c r="L366" i="4" s="1"/>
  <c r="T365" i="4"/>
  <c r="AD360" i="4"/>
  <c r="AG381" i="4" s="1"/>
  <c r="AB360" i="4"/>
  <c r="AC360" i="4"/>
  <c r="AA361" i="4"/>
  <c r="S363" i="4"/>
  <c r="H364" i="4"/>
  <c r="R364" i="4"/>
  <c r="U363" i="4"/>
  <c r="X363" i="4" s="1"/>
  <c r="Y363" i="4" s="1"/>
  <c r="Z362" i="1"/>
  <c r="L366" i="1" a="1"/>
  <c r="L366" i="1" s="1"/>
  <c r="T365" i="1"/>
  <c r="AD360" i="1"/>
  <c r="AG381" i="1" s="1"/>
  <c r="AB360" i="1"/>
  <c r="U363" i="1"/>
  <c r="X363" i="1" s="1"/>
  <c r="Y363" i="1" s="1"/>
  <c r="R364" i="1"/>
  <c r="H364" i="1"/>
  <c r="S363" i="1"/>
  <c r="AC360" i="1"/>
  <c r="AA361" i="1"/>
  <c r="Z363" i="11" l="1"/>
  <c r="AD361" i="11"/>
  <c r="AG382" i="11" s="1"/>
  <c r="AB361" i="11"/>
  <c r="U364" i="11"/>
  <c r="X364" i="11" s="1"/>
  <c r="Y364" i="11" s="1"/>
  <c r="R365" i="11"/>
  <c r="L367" i="11" a="1"/>
  <c r="L367" i="11" s="1"/>
  <c r="T366" i="11"/>
  <c r="AC361" i="11"/>
  <c r="AA362" i="11"/>
  <c r="H365" i="11"/>
  <c r="S364" i="11"/>
  <c r="Z363" i="10"/>
  <c r="AD361" i="10"/>
  <c r="AG382" i="10" s="1"/>
  <c r="AB361" i="10"/>
  <c r="L366" i="10" a="1"/>
  <c r="L366" i="10" s="1"/>
  <c r="T365" i="10"/>
  <c r="U364" i="10"/>
  <c r="X364" i="10" s="1"/>
  <c r="Y364" i="10" s="1"/>
  <c r="R365" i="10"/>
  <c r="H365" i="10"/>
  <c r="S364" i="10"/>
  <c r="AC361" i="10"/>
  <c r="AA362" i="10"/>
  <c r="Z363" i="9"/>
  <c r="L366" i="9" a="1"/>
  <c r="L366" i="9" s="1"/>
  <c r="T365" i="9"/>
  <c r="AD361" i="9"/>
  <c r="AG382" i="9" s="1"/>
  <c r="AB361" i="9"/>
  <c r="H365" i="9"/>
  <c r="S364" i="9"/>
  <c r="AC361" i="9"/>
  <c r="AA362" i="9"/>
  <c r="U364" i="9"/>
  <c r="X364" i="9" s="1"/>
  <c r="Y364" i="9" s="1"/>
  <c r="R365" i="9"/>
  <c r="Z363" i="8"/>
  <c r="L367" i="8" a="1"/>
  <c r="L367" i="8" s="1"/>
  <c r="T366" i="8"/>
  <c r="H365" i="8"/>
  <c r="S364" i="8"/>
  <c r="R365" i="8"/>
  <c r="U364" i="8"/>
  <c r="X364" i="8" s="1"/>
  <c r="Y364" i="8" s="1"/>
  <c r="AC361" i="8"/>
  <c r="AA362" i="8"/>
  <c r="AD361" i="8"/>
  <c r="AG382" i="8" s="1"/>
  <c r="AB361" i="8"/>
  <c r="Z363" i="7"/>
  <c r="AD361" i="7"/>
  <c r="AG382" i="7" s="1"/>
  <c r="AB361" i="7"/>
  <c r="U364" i="7"/>
  <c r="X364" i="7" s="1"/>
  <c r="Y364" i="7" s="1"/>
  <c r="R365" i="7"/>
  <c r="AC361" i="7"/>
  <c r="AA362" i="7"/>
  <c r="L366" i="7" a="1"/>
  <c r="L366" i="7" s="1"/>
  <c r="T365" i="7"/>
  <c r="H365" i="7"/>
  <c r="S364" i="7"/>
  <c r="Z363" i="6"/>
  <c r="L367" i="6" a="1"/>
  <c r="L367" i="6" s="1"/>
  <c r="T366" i="6"/>
  <c r="U364" i="6"/>
  <c r="X364" i="6" s="1"/>
  <c r="Y364" i="6" s="1"/>
  <c r="R365" i="6"/>
  <c r="AC361" i="6"/>
  <c r="AA362" i="6"/>
  <c r="AD361" i="6"/>
  <c r="AG382" i="6" s="1"/>
  <c r="AB361" i="6"/>
  <c r="H365" i="6"/>
  <c r="S364" i="6"/>
  <c r="Z363" i="5"/>
  <c r="H365" i="5"/>
  <c r="S364" i="5"/>
  <c r="AD361" i="5"/>
  <c r="AG382" i="5" s="1"/>
  <c r="AB361" i="5"/>
  <c r="U364" i="5"/>
  <c r="X364" i="5" s="1"/>
  <c r="Y364" i="5" s="1"/>
  <c r="R365" i="5"/>
  <c r="AC361" i="5"/>
  <c r="AA362" i="5"/>
  <c r="L367" i="5" a="1"/>
  <c r="L367" i="5" s="1"/>
  <c r="T366" i="5"/>
  <c r="Z363" i="4"/>
  <c r="U364" i="4"/>
  <c r="X364" i="4" s="1"/>
  <c r="Y364" i="4" s="1"/>
  <c r="R365" i="4"/>
  <c r="S364" i="4"/>
  <c r="H365" i="4"/>
  <c r="AD361" i="4"/>
  <c r="AG382" i="4" s="1"/>
  <c r="AB361" i="4"/>
  <c r="AC361" i="4"/>
  <c r="AA362" i="4"/>
  <c r="L367" i="4" a="1"/>
  <c r="L367" i="4" s="1"/>
  <c r="T366" i="4"/>
  <c r="Z363" i="1"/>
  <c r="AD361" i="1"/>
  <c r="AG382" i="1" s="1"/>
  <c r="AB361" i="1"/>
  <c r="U364" i="1"/>
  <c r="X364" i="1" s="1"/>
  <c r="Y364" i="1" s="1"/>
  <c r="R365" i="1"/>
  <c r="H365" i="1"/>
  <c r="S364" i="1"/>
  <c r="L367" i="1" a="1"/>
  <c r="L367" i="1" s="1"/>
  <c r="T366" i="1"/>
  <c r="AC361" i="1"/>
  <c r="AA362" i="1"/>
  <c r="L368" i="11" l="1" a="1"/>
  <c r="L368" i="11" s="1"/>
  <c r="T367" i="11"/>
  <c r="U365" i="11"/>
  <c r="X365" i="11" s="1"/>
  <c r="R366" i="11"/>
  <c r="AD362" i="11"/>
  <c r="AG383" i="11" s="1"/>
  <c r="AB362" i="11"/>
  <c r="H366" i="11"/>
  <c r="S365" i="11"/>
  <c r="AC362" i="11"/>
  <c r="AA363" i="11"/>
  <c r="Y365" i="11"/>
  <c r="Z364" i="11"/>
  <c r="Z364" i="10"/>
  <c r="H366" i="10"/>
  <c r="S365" i="10"/>
  <c r="U365" i="10"/>
  <c r="X365" i="10" s="1"/>
  <c r="Y365" i="10" s="1"/>
  <c r="R366" i="10"/>
  <c r="AD362" i="10"/>
  <c r="AG383" i="10" s="1"/>
  <c r="AB362" i="10"/>
  <c r="L367" i="10" a="1"/>
  <c r="L367" i="10" s="1"/>
  <c r="T366" i="10"/>
  <c r="AC362" i="10"/>
  <c r="AA363" i="10"/>
  <c r="Z364" i="9"/>
  <c r="U365" i="9"/>
  <c r="X365" i="9" s="1"/>
  <c r="Y365" i="9" s="1"/>
  <c r="R366" i="9"/>
  <c r="L367" i="9" a="1"/>
  <c r="L367" i="9" s="1"/>
  <c r="T366" i="9"/>
  <c r="AD362" i="9"/>
  <c r="AG383" i="9" s="1"/>
  <c r="AB362" i="9"/>
  <c r="H366" i="9"/>
  <c r="S365" i="9"/>
  <c r="AC362" i="9"/>
  <c r="AA363" i="9"/>
  <c r="Z364" i="8"/>
  <c r="AD362" i="8"/>
  <c r="AG383" i="8" s="1"/>
  <c r="AB362" i="8"/>
  <c r="L368" i="8" a="1"/>
  <c r="L368" i="8" s="1"/>
  <c r="T367" i="8"/>
  <c r="AC362" i="8"/>
  <c r="AA363" i="8"/>
  <c r="U365" i="8"/>
  <c r="X365" i="8" s="1"/>
  <c r="Y365" i="8" s="1"/>
  <c r="R366" i="8"/>
  <c r="H366" i="8"/>
  <c r="S365" i="8"/>
  <c r="Z364" i="7"/>
  <c r="H366" i="7"/>
  <c r="S365" i="7"/>
  <c r="AD362" i="7"/>
  <c r="AG383" i="7" s="1"/>
  <c r="AB362" i="7"/>
  <c r="L367" i="7" a="1"/>
  <c r="L367" i="7" s="1"/>
  <c r="T366" i="7"/>
  <c r="U365" i="7"/>
  <c r="X365" i="7" s="1"/>
  <c r="Y365" i="7" s="1"/>
  <c r="R366" i="7"/>
  <c r="AC362" i="7"/>
  <c r="AA363" i="7"/>
  <c r="Z364" i="6"/>
  <c r="U365" i="6"/>
  <c r="X365" i="6" s="1"/>
  <c r="Y365" i="6" s="1"/>
  <c r="R366" i="6"/>
  <c r="H366" i="6"/>
  <c r="S365" i="6"/>
  <c r="AD362" i="6"/>
  <c r="AG383" i="6" s="1"/>
  <c r="AB362" i="6"/>
  <c r="AC362" i="6"/>
  <c r="AA363" i="6"/>
  <c r="L368" i="6" a="1"/>
  <c r="L368" i="6" s="1"/>
  <c r="T367" i="6"/>
  <c r="Z364" i="5"/>
  <c r="U365" i="5"/>
  <c r="X365" i="5" s="1"/>
  <c r="Y365" i="5" s="1"/>
  <c r="R366" i="5"/>
  <c r="AD362" i="5"/>
  <c r="AG383" i="5" s="1"/>
  <c r="AB362" i="5"/>
  <c r="L368" i="5" a="1"/>
  <c r="L368" i="5" s="1"/>
  <c r="T367" i="5"/>
  <c r="AC362" i="5"/>
  <c r="AA363" i="5"/>
  <c r="H366" i="5"/>
  <c r="S365" i="5"/>
  <c r="Z364" i="4"/>
  <c r="L368" i="4" a="1"/>
  <c r="L368" i="4" s="1"/>
  <c r="T367" i="4"/>
  <c r="AD362" i="4"/>
  <c r="AG383" i="4" s="1"/>
  <c r="AB362" i="4"/>
  <c r="H366" i="4"/>
  <c r="S365" i="4"/>
  <c r="U365" i="4"/>
  <c r="X365" i="4" s="1"/>
  <c r="Y365" i="4" s="1"/>
  <c r="R366" i="4"/>
  <c r="AC362" i="4"/>
  <c r="AA363" i="4"/>
  <c r="Z364" i="1"/>
  <c r="AD362" i="1"/>
  <c r="AG383" i="1" s="1"/>
  <c r="AB362" i="1"/>
  <c r="H366" i="1"/>
  <c r="S365" i="1"/>
  <c r="U365" i="1"/>
  <c r="X365" i="1" s="1"/>
  <c r="Y365" i="1" s="1"/>
  <c r="R366" i="1"/>
  <c r="AC362" i="1"/>
  <c r="AA363" i="1"/>
  <c r="L368" i="1" a="1"/>
  <c r="L368" i="1" s="1"/>
  <c r="T367" i="1"/>
  <c r="H367" i="11" l="1"/>
  <c r="S366" i="11"/>
  <c r="AD363" i="11"/>
  <c r="AG384" i="11" s="1"/>
  <c r="AB363" i="11"/>
  <c r="Z365" i="11"/>
  <c r="AC363" i="11"/>
  <c r="AA364" i="11"/>
  <c r="U366" i="11"/>
  <c r="X366" i="11" s="1"/>
  <c r="Y366" i="11" s="1"/>
  <c r="R367" i="11"/>
  <c r="L369" i="11" a="1"/>
  <c r="L369" i="11" s="1"/>
  <c r="T368" i="11"/>
  <c r="Z365" i="10"/>
  <c r="AD363" i="10"/>
  <c r="AG384" i="10" s="1"/>
  <c r="AB363" i="10"/>
  <c r="H367" i="10"/>
  <c r="S366" i="10"/>
  <c r="L368" i="10" a="1"/>
  <c r="L368" i="10" s="1"/>
  <c r="T367" i="10"/>
  <c r="AC363" i="10"/>
  <c r="AA364" i="10"/>
  <c r="U366" i="10"/>
  <c r="X366" i="10" s="1"/>
  <c r="Y366" i="10" s="1"/>
  <c r="R367" i="10"/>
  <c r="Z365" i="9"/>
  <c r="AD363" i="9"/>
  <c r="AG384" i="9" s="1"/>
  <c r="AB363" i="9"/>
  <c r="U366" i="9"/>
  <c r="X366" i="9" s="1"/>
  <c r="Y366" i="9" s="1"/>
  <c r="R367" i="9"/>
  <c r="L368" i="9" a="1"/>
  <c r="L368" i="9" s="1"/>
  <c r="T367" i="9"/>
  <c r="AC363" i="9"/>
  <c r="AA364" i="9"/>
  <c r="H367" i="9"/>
  <c r="S366" i="9"/>
  <c r="Z365" i="8"/>
  <c r="U366" i="8"/>
  <c r="X366" i="8" s="1"/>
  <c r="Y366" i="8" s="1"/>
  <c r="R367" i="8"/>
  <c r="AD363" i="8"/>
  <c r="AG384" i="8" s="1"/>
  <c r="AB363" i="8"/>
  <c r="L369" i="8" a="1"/>
  <c r="L369" i="8" s="1"/>
  <c r="T368" i="8"/>
  <c r="AC363" i="8"/>
  <c r="AA364" i="8"/>
  <c r="H367" i="8"/>
  <c r="S366" i="8"/>
  <c r="Z365" i="7"/>
  <c r="U366" i="7"/>
  <c r="X366" i="7" s="1"/>
  <c r="Y366" i="7" s="1"/>
  <c r="R367" i="7"/>
  <c r="AD363" i="7"/>
  <c r="AG384" i="7" s="1"/>
  <c r="AB363" i="7"/>
  <c r="H367" i="7"/>
  <c r="S366" i="7"/>
  <c r="L368" i="7" a="1"/>
  <c r="L368" i="7" s="1"/>
  <c r="T367" i="7"/>
  <c r="AC363" i="7"/>
  <c r="AA364" i="7"/>
  <c r="Z365" i="6"/>
  <c r="L369" i="6" a="1"/>
  <c r="L369" i="6" s="1"/>
  <c r="T368" i="6"/>
  <c r="U366" i="6"/>
  <c r="X366" i="6" s="1"/>
  <c r="Y366" i="6" s="1"/>
  <c r="R367" i="6"/>
  <c r="AC363" i="6"/>
  <c r="AA364" i="6"/>
  <c r="AD363" i="6"/>
  <c r="AG384" i="6" s="1"/>
  <c r="AB363" i="6"/>
  <c r="H367" i="6"/>
  <c r="S366" i="6"/>
  <c r="Z365" i="5"/>
  <c r="AD363" i="5"/>
  <c r="AG384" i="5" s="1"/>
  <c r="AB363" i="5"/>
  <c r="L369" i="5" a="1"/>
  <c r="L369" i="5" s="1"/>
  <c r="T368" i="5"/>
  <c r="U366" i="5"/>
  <c r="X366" i="5" s="1"/>
  <c r="Y366" i="5" s="1"/>
  <c r="R367" i="5"/>
  <c r="AC363" i="5"/>
  <c r="AA364" i="5"/>
  <c r="H367" i="5"/>
  <c r="S366" i="5"/>
  <c r="Z365" i="4"/>
  <c r="U366" i="4"/>
  <c r="X366" i="4" s="1"/>
  <c r="Y366" i="4" s="1"/>
  <c r="R367" i="4"/>
  <c r="AD363" i="4"/>
  <c r="AG384" i="4" s="1"/>
  <c r="AB363" i="4"/>
  <c r="H367" i="4"/>
  <c r="S366" i="4"/>
  <c r="AC363" i="4"/>
  <c r="AA364" i="4"/>
  <c r="L369" i="4" a="1"/>
  <c r="L369" i="4" s="1"/>
  <c r="T368" i="4"/>
  <c r="Z365" i="1"/>
  <c r="AD363" i="1"/>
  <c r="AG384" i="1" s="1"/>
  <c r="AB363" i="1"/>
  <c r="U366" i="1"/>
  <c r="X366" i="1" s="1"/>
  <c r="Y366" i="1" s="1"/>
  <c r="R367" i="1"/>
  <c r="L369" i="1" a="1"/>
  <c r="L369" i="1" s="1"/>
  <c r="T368" i="1"/>
  <c r="H367" i="1"/>
  <c r="S366" i="1"/>
  <c r="AC363" i="1"/>
  <c r="AA364" i="1"/>
  <c r="Z366" i="11" l="1"/>
  <c r="L370" i="11" a="1"/>
  <c r="L370" i="11" s="1"/>
  <c r="T369" i="11"/>
  <c r="U367" i="11"/>
  <c r="X367" i="11" s="1"/>
  <c r="Y367" i="11" s="1"/>
  <c r="R368" i="11"/>
  <c r="AD364" i="11"/>
  <c r="AG385" i="11" s="1"/>
  <c r="AB1" i="3" s="1" a="1"/>
  <c r="AB1" i="3" s="1"/>
  <c r="AB364" i="11"/>
  <c r="AC364" i="11"/>
  <c r="AA365" i="11"/>
  <c r="H368" i="11"/>
  <c r="S367" i="11"/>
  <c r="Z366" i="10"/>
  <c r="U367" i="10"/>
  <c r="X367" i="10" s="1"/>
  <c r="Y367" i="10" s="1"/>
  <c r="R368" i="10"/>
  <c r="AD364" i="10"/>
  <c r="AG385" i="10" s="1"/>
  <c r="Y1" i="3" s="1" a="1"/>
  <c r="Y1" i="3" s="1"/>
  <c r="AB364" i="10"/>
  <c r="AC364" i="10"/>
  <c r="AA365" i="10"/>
  <c r="L369" i="10" a="1"/>
  <c r="L369" i="10" s="1"/>
  <c r="T368" i="10"/>
  <c r="H368" i="10"/>
  <c r="S367" i="10"/>
  <c r="Z366" i="9"/>
  <c r="H368" i="9"/>
  <c r="S367" i="9"/>
  <c r="U367" i="9"/>
  <c r="X367" i="9" s="1"/>
  <c r="Y367" i="9" s="1"/>
  <c r="R368" i="9"/>
  <c r="AD364" i="9"/>
  <c r="AG385" i="9" s="1"/>
  <c r="V1" i="3" s="1" a="1"/>
  <c r="V1" i="3" s="1"/>
  <c r="AB364" i="9"/>
  <c r="AC364" i="9"/>
  <c r="AA365" i="9"/>
  <c r="L369" i="9" a="1"/>
  <c r="L369" i="9" s="1"/>
  <c r="T368" i="9"/>
  <c r="Z366" i="8"/>
  <c r="H368" i="8"/>
  <c r="S367" i="8"/>
  <c r="U367" i="8"/>
  <c r="X367" i="8" s="1"/>
  <c r="Y367" i="8" s="1"/>
  <c r="R368" i="8"/>
  <c r="L370" i="8" a="1"/>
  <c r="L370" i="8" s="1"/>
  <c r="T369" i="8"/>
  <c r="AC364" i="8"/>
  <c r="AA365" i="8"/>
  <c r="AD364" i="8"/>
  <c r="AG385" i="8" s="1"/>
  <c r="S1" i="3" s="1" a="1"/>
  <c r="S1" i="3" s="1"/>
  <c r="AB364" i="8"/>
  <c r="Z366" i="7"/>
  <c r="AD364" i="7"/>
  <c r="AG385" i="7" s="1"/>
  <c r="P1" i="3" s="1" a="1"/>
  <c r="P1" i="3" s="1"/>
  <c r="AB364" i="7"/>
  <c r="L369" i="7" a="1"/>
  <c r="L369" i="7" s="1"/>
  <c r="T368" i="7"/>
  <c r="H368" i="7"/>
  <c r="S367" i="7"/>
  <c r="U367" i="7"/>
  <c r="X367" i="7" s="1"/>
  <c r="Y367" i="7" s="1"/>
  <c r="R368" i="7"/>
  <c r="AC364" i="7"/>
  <c r="AA365" i="7"/>
  <c r="Z366" i="6"/>
  <c r="H368" i="6"/>
  <c r="S367" i="6"/>
  <c r="U367" i="6"/>
  <c r="X367" i="6" s="1"/>
  <c r="Y367" i="6" s="1"/>
  <c r="R368" i="6"/>
  <c r="AD364" i="6"/>
  <c r="AG385" i="6" s="1"/>
  <c r="M1" i="3" s="1" a="1"/>
  <c r="M1" i="3" s="1"/>
  <c r="AB364" i="6"/>
  <c r="AC364" i="6"/>
  <c r="AA365" i="6"/>
  <c r="L370" i="6" a="1"/>
  <c r="L370" i="6" s="1"/>
  <c r="T369" i="6"/>
  <c r="Z366" i="5"/>
  <c r="AD364" i="5"/>
  <c r="AG385" i="5" s="1"/>
  <c r="J1" i="3" s="1" a="1"/>
  <c r="J1" i="3" s="1"/>
  <c r="AB364" i="5"/>
  <c r="U367" i="5"/>
  <c r="X367" i="5" s="1"/>
  <c r="Y367" i="5" s="1"/>
  <c r="R368" i="5"/>
  <c r="H368" i="5"/>
  <c r="S367" i="5"/>
  <c r="AC364" i="5"/>
  <c r="AA365" i="5"/>
  <c r="L370" i="5" a="1"/>
  <c r="L370" i="5" s="1"/>
  <c r="T369" i="5"/>
  <c r="Z366" i="4"/>
  <c r="H368" i="4"/>
  <c r="S367" i="4"/>
  <c r="L370" i="4" a="1"/>
  <c r="L370" i="4" s="1"/>
  <c r="T369" i="4"/>
  <c r="U367" i="4"/>
  <c r="X367" i="4" s="1"/>
  <c r="Y367" i="4" s="1"/>
  <c r="R368" i="4"/>
  <c r="AC364" i="4"/>
  <c r="AA365" i="4"/>
  <c r="AD364" i="4"/>
  <c r="AG385" i="4" s="1"/>
  <c r="G1" i="3" s="1" a="1"/>
  <c r="G1" i="3" s="1"/>
  <c r="AB364" i="4"/>
  <c r="Z366" i="1"/>
  <c r="U367" i="1"/>
  <c r="X367" i="1" s="1"/>
  <c r="Y367" i="1" s="1"/>
  <c r="R368" i="1"/>
  <c r="L370" i="1" a="1"/>
  <c r="L370" i="1" s="1"/>
  <c r="T369" i="1"/>
  <c r="AD364" i="1"/>
  <c r="AG385" i="1" s="1"/>
  <c r="AB364" i="1"/>
  <c r="H368" i="1"/>
  <c r="S367" i="1"/>
  <c r="AA365" i="1"/>
  <c r="AC364" i="1"/>
  <c r="Z367" i="11" l="1"/>
  <c r="R369" i="11"/>
  <c r="U368" i="11"/>
  <c r="X368" i="11" s="1"/>
  <c r="Y368" i="11" s="1"/>
  <c r="AB365" i="11"/>
  <c r="AD365" i="11"/>
  <c r="T370" i="11"/>
  <c r="L371" i="11" a="1"/>
  <c r="L371" i="11" s="1"/>
  <c r="AA366" i="11"/>
  <c r="AC365" i="11"/>
  <c r="H369" i="11"/>
  <c r="S368" i="11"/>
  <c r="Z367" i="10"/>
  <c r="H369" i="10"/>
  <c r="S368" i="10"/>
  <c r="R369" i="10"/>
  <c r="U368" i="10"/>
  <c r="X368" i="10" s="1"/>
  <c r="Y368" i="10" s="1"/>
  <c r="L370" i="10" a="1"/>
  <c r="L370" i="10" s="1"/>
  <c r="T369" i="10"/>
  <c r="AA366" i="10"/>
  <c r="AC365" i="10"/>
  <c r="AB365" i="10"/>
  <c r="AD365" i="10"/>
  <c r="Z367" i="9"/>
  <c r="L370" i="9" a="1"/>
  <c r="L370" i="9" s="1"/>
  <c r="T369" i="9"/>
  <c r="H369" i="9"/>
  <c r="S368" i="9"/>
  <c r="AD365" i="9"/>
  <c r="AB365" i="9"/>
  <c r="AA366" i="9"/>
  <c r="AC365" i="9"/>
  <c r="R369" i="9"/>
  <c r="U368" i="9"/>
  <c r="X368" i="9" s="1"/>
  <c r="Y368" i="9" s="1"/>
  <c r="Z367" i="8"/>
  <c r="T370" i="8"/>
  <c r="L371" i="8" a="1"/>
  <c r="L371" i="8" s="1"/>
  <c r="H369" i="8"/>
  <c r="S368" i="8"/>
  <c r="AA366" i="8"/>
  <c r="AC365" i="8"/>
  <c r="AD365" i="8"/>
  <c r="AB365" i="8"/>
  <c r="R369" i="8"/>
  <c r="U368" i="8"/>
  <c r="X368" i="8" s="1"/>
  <c r="Y368" i="8" s="1"/>
  <c r="Z367" i="7"/>
  <c r="AD365" i="7"/>
  <c r="AB365" i="7"/>
  <c r="R369" i="7"/>
  <c r="U368" i="7"/>
  <c r="X368" i="7" s="1"/>
  <c r="Y368" i="7" s="1"/>
  <c r="H369" i="7"/>
  <c r="S368" i="7"/>
  <c r="AA366" i="7"/>
  <c r="AC365" i="7"/>
  <c r="L370" i="7" a="1"/>
  <c r="L370" i="7" s="1"/>
  <c r="T369" i="7"/>
  <c r="Z367" i="6"/>
  <c r="T370" i="6"/>
  <c r="L371" i="6" a="1"/>
  <c r="L371" i="6" s="1"/>
  <c r="R369" i="6"/>
  <c r="U368" i="6"/>
  <c r="X368" i="6" s="1"/>
  <c r="Y368" i="6" s="1"/>
  <c r="AA366" i="6"/>
  <c r="AC365" i="6"/>
  <c r="AD365" i="6"/>
  <c r="AB365" i="6"/>
  <c r="H369" i="6"/>
  <c r="S368" i="6"/>
  <c r="Z367" i="5"/>
  <c r="T370" i="5"/>
  <c r="L371" i="5" a="1"/>
  <c r="L371" i="5" s="1"/>
  <c r="AD365" i="5"/>
  <c r="AB365" i="5"/>
  <c r="R369" i="5"/>
  <c r="U368" i="5"/>
  <c r="X368" i="5" s="1"/>
  <c r="Y368" i="5" s="1"/>
  <c r="AA366" i="5"/>
  <c r="AC365" i="5"/>
  <c r="H369" i="5"/>
  <c r="S368" i="5"/>
  <c r="Z367" i="4"/>
  <c r="AD365" i="4"/>
  <c r="AB365" i="4"/>
  <c r="H369" i="4"/>
  <c r="S368" i="4"/>
  <c r="T370" i="4"/>
  <c r="L371" i="4" a="1"/>
  <c r="L371" i="4" s="1"/>
  <c r="R369" i="4"/>
  <c r="U368" i="4"/>
  <c r="X368" i="4" s="1"/>
  <c r="Y368" i="4" s="1"/>
  <c r="AC365" i="4"/>
  <c r="AA366" i="4"/>
  <c r="Z367" i="1"/>
  <c r="AD365" i="1"/>
  <c r="AB365" i="1"/>
  <c r="H369" i="1"/>
  <c r="S368" i="1"/>
  <c r="R369" i="1"/>
  <c r="U368" i="1"/>
  <c r="X368" i="1" s="1"/>
  <c r="Y368" i="1" s="1"/>
  <c r="T370" i="1"/>
  <c r="L371" i="1" a="1"/>
  <c r="L371" i="1" s="1"/>
  <c r="AA366" i="1"/>
  <c r="AC365" i="1"/>
  <c r="Z368" i="11" l="1"/>
  <c r="H370" i="11"/>
  <c r="S369" i="11"/>
  <c r="T371" i="11"/>
  <c r="L372" i="11" a="1"/>
  <c r="L372" i="11" s="1"/>
  <c r="R370" i="11"/>
  <c r="U369" i="11"/>
  <c r="X369" i="11" s="1"/>
  <c r="Y369" i="11" s="1"/>
  <c r="AB366" i="11"/>
  <c r="AD366" i="11"/>
  <c r="AA367" i="11"/>
  <c r="AC366" i="11"/>
  <c r="Z368" i="10"/>
  <c r="H370" i="10"/>
  <c r="S369" i="10"/>
  <c r="AB366" i="10"/>
  <c r="AD366" i="10"/>
  <c r="AA367" i="10"/>
  <c r="AC366" i="10"/>
  <c r="T370" i="10"/>
  <c r="L371" i="10" a="1"/>
  <c r="L371" i="10" s="1"/>
  <c r="R370" i="10"/>
  <c r="U369" i="10"/>
  <c r="X369" i="10" s="1"/>
  <c r="Y369" i="10" s="1"/>
  <c r="Z368" i="9"/>
  <c r="T370" i="9"/>
  <c r="L371" i="9" a="1"/>
  <c r="L371" i="9" s="1"/>
  <c r="R370" i="9"/>
  <c r="U369" i="9"/>
  <c r="X369" i="9" s="1"/>
  <c r="Y369" i="9" s="1"/>
  <c r="AB366" i="9"/>
  <c r="AD366" i="9"/>
  <c r="H370" i="9"/>
  <c r="S369" i="9"/>
  <c r="AA367" i="9"/>
  <c r="AC366" i="9"/>
  <c r="Z368" i="8"/>
  <c r="T371" i="8"/>
  <c r="L372" i="8" a="1"/>
  <c r="L372" i="8" s="1"/>
  <c r="AB366" i="8"/>
  <c r="AD366" i="8"/>
  <c r="AA367" i="8"/>
  <c r="AC366" i="8"/>
  <c r="R370" i="8"/>
  <c r="U369" i="8"/>
  <c r="X369" i="8" s="1"/>
  <c r="Y369" i="8" s="1"/>
  <c r="H370" i="8"/>
  <c r="S369" i="8"/>
  <c r="Z368" i="7"/>
  <c r="T370" i="7"/>
  <c r="L371" i="7" a="1"/>
  <c r="L371" i="7" s="1"/>
  <c r="AB366" i="7"/>
  <c r="AD366" i="7"/>
  <c r="H370" i="7"/>
  <c r="S369" i="7"/>
  <c r="R370" i="7"/>
  <c r="U369" i="7"/>
  <c r="X369" i="7" s="1"/>
  <c r="Y369" i="7" s="1"/>
  <c r="AA367" i="7"/>
  <c r="AC366" i="7"/>
  <c r="Z368" i="6"/>
  <c r="H370" i="6"/>
  <c r="S369" i="6"/>
  <c r="AB366" i="6"/>
  <c r="AD366" i="6"/>
  <c r="T371" i="6"/>
  <c r="L372" i="6" a="1"/>
  <c r="L372" i="6" s="1"/>
  <c r="AA367" i="6"/>
  <c r="AC366" i="6"/>
  <c r="R370" i="6"/>
  <c r="U369" i="6"/>
  <c r="X369" i="6" s="1"/>
  <c r="Y369" i="6" s="1"/>
  <c r="Z368" i="5"/>
  <c r="H370" i="5"/>
  <c r="S369" i="5"/>
  <c r="AB366" i="5"/>
  <c r="AD366" i="5"/>
  <c r="R370" i="5"/>
  <c r="U369" i="5"/>
  <c r="X369" i="5" s="1"/>
  <c r="Y369" i="5" s="1"/>
  <c r="AA367" i="5"/>
  <c r="AC366" i="5"/>
  <c r="T371" i="5"/>
  <c r="L372" i="5" a="1"/>
  <c r="L372" i="5" s="1"/>
  <c r="Z368" i="4"/>
  <c r="AB366" i="4"/>
  <c r="AD366" i="4"/>
  <c r="T371" i="4"/>
  <c r="L372" i="4" a="1"/>
  <c r="L372" i="4" s="1"/>
  <c r="H370" i="4"/>
  <c r="S369" i="4"/>
  <c r="AA367" i="4"/>
  <c r="AC366" i="4"/>
  <c r="R370" i="4"/>
  <c r="U369" i="4"/>
  <c r="X369" i="4" s="1"/>
  <c r="Y369" i="4" s="1"/>
  <c r="Z368" i="1"/>
  <c r="T371" i="1"/>
  <c r="L372" i="1" a="1"/>
  <c r="L372" i="1" s="1"/>
  <c r="AB366" i="1"/>
  <c r="AD366" i="1"/>
  <c r="R370" i="1"/>
  <c r="U369" i="1"/>
  <c r="X369" i="1" s="1"/>
  <c r="Y369" i="1" s="1"/>
  <c r="S369" i="1"/>
  <c r="H370" i="1"/>
  <c r="AC366" i="1"/>
  <c r="AA367" i="1"/>
  <c r="Z369" i="11" l="1"/>
  <c r="AD367" i="11"/>
  <c r="AB367" i="11"/>
  <c r="R371" i="11"/>
  <c r="U370" i="11"/>
  <c r="X370" i="11" s="1"/>
  <c r="Y370" i="11" s="1"/>
  <c r="S370" i="11"/>
  <c r="H371" i="11"/>
  <c r="T372" i="11"/>
  <c r="L373" i="11" a="1"/>
  <c r="L373" i="11" s="1"/>
  <c r="AC367" i="11"/>
  <c r="AA368" i="11"/>
  <c r="Z369" i="10"/>
  <c r="R371" i="10"/>
  <c r="U370" i="10"/>
  <c r="X370" i="10" s="1"/>
  <c r="Y370" i="10" s="1"/>
  <c r="AD367" i="10"/>
  <c r="AB367" i="10"/>
  <c r="S370" i="10"/>
  <c r="H371" i="10"/>
  <c r="T371" i="10"/>
  <c r="L372" i="10" a="1"/>
  <c r="L372" i="10" s="1"/>
  <c r="AC367" i="10"/>
  <c r="AA368" i="10"/>
  <c r="Z369" i="9"/>
  <c r="AD367" i="9"/>
  <c r="AB367" i="9"/>
  <c r="S370" i="9"/>
  <c r="H371" i="9"/>
  <c r="T371" i="9"/>
  <c r="L372" i="9" a="1"/>
  <c r="L372" i="9" s="1"/>
  <c r="AC367" i="9"/>
  <c r="AA368" i="9"/>
  <c r="R371" i="9"/>
  <c r="U370" i="9"/>
  <c r="X370" i="9" s="1"/>
  <c r="Y370" i="9" s="1"/>
  <c r="Z369" i="8"/>
  <c r="T372" i="8"/>
  <c r="L373" i="8" a="1"/>
  <c r="L373" i="8" s="1"/>
  <c r="S370" i="8"/>
  <c r="H371" i="8"/>
  <c r="R371" i="8"/>
  <c r="U370" i="8"/>
  <c r="X370" i="8" s="1"/>
  <c r="Y370" i="8" s="1"/>
  <c r="AC367" i="8"/>
  <c r="AA368" i="8"/>
  <c r="AD367" i="8"/>
  <c r="AB367" i="8"/>
  <c r="Z369" i="7"/>
  <c r="AD367" i="7"/>
  <c r="AB367" i="7"/>
  <c r="R371" i="7"/>
  <c r="U370" i="7"/>
  <c r="X370" i="7" s="1"/>
  <c r="Y370" i="7" s="1"/>
  <c r="S370" i="7"/>
  <c r="H371" i="7"/>
  <c r="AC367" i="7"/>
  <c r="AA368" i="7"/>
  <c r="T371" i="7"/>
  <c r="L372" i="7" a="1"/>
  <c r="L372" i="7" s="1"/>
  <c r="Z369" i="6"/>
  <c r="R371" i="6"/>
  <c r="U370" i="6"/>
  <c r="X370" i="6" s="1"/>
  <c r="Y370" i="6" s="1"/>
  <c r="AD367" i="6"/>
  <c r="AB367" i="6"/>
  <c r="AC367" i="6"/>
  <c r="AA368" i="6"/>
  <c r="T372" i="6"/>
  <c r="L373" i="6" a="1"/>
  <c r="L373" i="6" s="1"/>
  <c r="S370" i="6"/>
  <c r="H371" i="6"/>
  <c r="Z369" i="5"/>
  <c r="T372" i="5"/>
  <c r="L373" i="5" a="1"/>
  <c r="L373" i="5" s="1"/>
  <c r="AD367" i="5"/>
  <c r="AB367" i="5"/>
  <c r="R371" i="5"/>
  <c r="U370" i="5"/>
  <c r="X370" i="5" s="1"/>
  <c r="Y370" i="5" s="1"/>
  <c r="S370" i="5"/>
  <c r="H371" i="5"/>
  <c r="AC367" i="5"/>
  <c r="AA368" i="5"/>
  <c r="Z369" i="4"/>
  <c r="R371" i="4"/>
  <c r="U370" i="4"/>
  <c r="X370" i="4" s="1"/>
  <c r="Y370" i="4" s="1"/>
  <c r="H371" i="4"/>
  <c r="S370" i="4"/>
  <c r="AD367" i="4"/>
  <c r="AB367" i="4"/>
  <c r="AA368" i="4"/>
  <c r="AC367" i="4"/>
  <c r="T372" i="4"/>
  <c r="L373" i="4" a="1"/>
  <c r="L373" i="4" s="1"/>
  <c r="Z369" i="1"/>
  <c r="AD367" i="1"/>
  <c r="AB367" i="1"/>
  <c r="T372" i="1"/>
  <c r="L373" i="1" a="1"/>
  <c r="L373" i="1" s="1"/>
  <c r="S370" i="1"/>
  <c r="H371" i="1"/>
  <c r="U370" i="1"/>
  <c r="X370" i="1" s="1"/>
  <c r="Y370" i="1" s="1"/>
  <c r="R371" i="1"/>
  <c r="AC367" i="1"/>
  <c r="AA368" i="1"/>
  <c r="Z370" i="11" l="1"/>
  <c r="U371" i="11"/>
  <c r="X371" i="11" s="1"/>
  <c r="Y371" i="11" s="1"/>
  <c r="R372" i="11"/>
  <c r="L374" i="11" a="1"/>
  <c r="L374" i="11" s="1"/>
  <c r="T373" i="11"/>
  <c r="S371" i="11"/>
  <c r="H372" i="11"/>
  <c r="AC368" i="11"/>
  <c r="AA369" i="11"/>
  <c r="AD368" i="11"/>
  <c r="AB368" i="11"/>
  <c r="Z370" i="10"/>
  <c r="AD368" i="10"/>
  <c r="AB368" i="10"/>
  <c r="T372" i="10"/>
  <c r="L373" i="10" a="1"/>
  <c r="L373" i="10" s="1"/>
  <c r="U371" i="10"/>
  <c r="X371" i="10" s="1"/>
  <c r="Y371" i="10" s="1"/>
  <c r="R372" i="10"/>
  <c r="AC368" i="10"/>
  <c r="AA369" i="10"/>
  <c r="S371" i="10"/>
  <c r="H372" i="10"/>
  <c r="Z370" i="9"/>
  <c r="U371" i="9"/>
  <c r="X371" i="9" s="1"/>
  <c r="Y371" i="9" s="1"/>
  <c r="R372" i="9"/>
  <c r="AD368" i="9"/>
  <c r="AB368" i="9"/>
  <c r="S371" i="9"/>
  <c r="H372" i="9"/>
  <c r="AC368" i="9"/>
  <c r="AA369" i="9"/>
  <c r="T372" i="9"/>
  <c r="L373" i="9" a="1"/>
  <c r="L373" i="9" s="1"/>
  <c r="Z370" i="8"/>
  <c r="L374" i="8" a="1"/>
  <c r="L374" i="8" s="1"/>
  <c r="T373" i="8"/>
  <c r="AD368" i="8"/>
  <c r="AB368" i="8"/>
  <c r="S371" i="8"/>
  <c r="H372" i="8"/>
  <c r="AC368" i="8"/>
  <c r="AA369" i="8"/>
  <c r="U371" i="8"/>
  <c r="X371" i="8" s="1"/>
  <c r="Y371" i="8" s="1"/>
  <c r="R372" i="8"/>
  <c r="Z370" i="7"/>
  <c r="T372" i="7"/>
  <c r="L373" i="7" a="1"/>
  <c r="L373" i="7" s="1"/>
  <c r="U371" i="7"/>
  <c r="X371" i="7" s="1"/>
  <c r="Y371" i="7" s="1"/>
  <c r="R372" i="7"/>
  <c r="AC368" i="7"/>
  <c r="AA369" i="7"/>
  <c r="AD368" i="7"/>
  <c r="AB368" i="7"/>
  <c r="S371" i="7"/>
  <c r="H372" i="7"/>
  <c r="Z370" i="6"/>
  <c r="S371" i="6"/>
  <c r="H372" i="6"/>
  <c r="AD368" i="6"/>
  <c r="AB368" i="6"/>
  <c r="AC368" i="6"/>
  <c r="AA369" i="6"/>
  <c r="L374" i="6" a="1"/>
  <c r="L374" i="6" s="1"/>
  <c r="T373" i="6"/>
  <c r="U371" i="6"/>
  <c r="X371" i="6" s="1"/>
  <c r="Y371" i="6" s="1"/>
  <c r="R372" i="6"/>
  <c r="Z370" i="5"/>
  <c r="S371" i="5"/>
  <c r="H372" i="5"/>
  <c r="U371" i="5"/>
  <c r="X371" i="5" s="1"/>
  <c r="Y371" i="5" s="1"/>
  <c r="R372" i="5"/>
  <c r="AD368" i="5"/>
  <c r="AB368" i="5"/>
  <c r="AC368" i="5"/>
  <c r="AA369" i="5"/>
  <c r="L374" i="5" a="1"/>
  <c r="L374" i="5" s="1"/>
  <c r="T373" i="5"/>
  <c r="Z370" i="4"/>
  <c r="L374" i="4" a="1"/>
  <c r="L374" i="4" s="1"/>
  <c r="T373" i="4"/>
  <c r="AD368" i="4"/>
  <c r="AB368" i="4"/>
  <c r="S371" i="4"/>
  <c r="H372" i="4"/>
  <c r="AC368" i="4"/>
  <c r="AA369" i="4"/>
  <c r="R372" i="4"/>
  <c r="U371" i="4"/>
  <c r="X371" i="4" s="1"/>
  <c r="Y371" i="4" s="1"/>
  <c r="Z370" i="1"/>
  <c r="AD368" i="1"/>
  <c r="AB368" i="1"/>
  <c r="H372" i="1"/>
  <c r="S371" i="1"/>
  <c r="L374" i="1" a="1"/>
  <c r="L374" i="1" s="1"/>
  <c r="T373" i="1"/>
  <c r="U371" i="1"/>
  <c r="X371" i="1" s="1"/>
  <c r="Y371" i="1" s="1"/>
  <c r="R372" i="1"/>
  <c r="AC368" i="1"/>
  <c r="AA369" i="1"/>
  <c r="Z371" i="11" l="1"/>
  <c r="L375" i="11" a="1"/>
  <c r="L375" i="11" s="1"/>
  <c r="T374" i="11"/>
  <c r="U372" i="11"/>
  <c r="X372" i="11" s="1"/>
  <c r="Y372" i="11" s="1"/>
  <c r="R373" i="11"/>
  <c r="AD369" i="11"/>
  <c r="AB369" i="11"/>
  <c r="H373" i="11"/>
  <c r="S372" i="11"/>
  <c r="AC369" i="11"/>
  <c r="AA370" i="11"/>
  <c r="Z371" i="10"/>
  <c r="H373" i="10"/>
  <c r="S372" i="10"/>
  <c r="L374" i="10" a="1"/>
  <c r="L374" i="10" s="1"/>
  <c r="T373" i="10"/>
  <c r="AC369" i="10"/>
  <c r="AA370" i="10"/>
  <c r="AD369" i="10"/>
  <c r="AB369" i="10"/>
  <c r="U372" i="10"/>
  <c r="X372" i="10" s="1"/>
  <c r="Y372" i="10" s="1"/>
  <c r="R373" i="10"/>
  <c r="Z371" i="9"/>
  <c r="L374" i="9" a="1"/>
  <c r="L374" i="9" s="1"/>
  <c r="T373" i="9"/>
  <c r="H373" i="9"/>
  <c r="S372" i="9"/>
  <c r="AC369" i="9"/>
  <c r="AA370" i="9"/>
  <c r="AD369" i="9"/>
  <c r="AB369" i="9"/>
  <c r="U372" i="9"/>
  <c r="X372" i="9" s="1"/>
  <c r="Y372" i="9" s="1"/>
  <c r="R373" i="9"/>
  <c r="Z371" i="8"/>
  <c r="U372" i="8"/>
  <c r="X372" i="8" s="1"/>
  <c r="Y372" i="8" s="1"/>
  <c r="R373" i="8"/>
  <c r="H373" i="8"/>
  <c r="S372" i="8"/>
  <c r="AD369" i="8"/>
  <c r="AB369" i="8"/>
  <c r="AC369" i="8"/>
  <c r="AA370" i="8"/>
  <c r="L375" i="8" a="1"/>
  <c r="L375" i="8" s="1"/>
  <c r="T374" i="8"/>
  <c r="Z371" i="7"/>
  <c r="H373" i="7"/>
  <c r="S372" i="7"/>
  <c r="AD369" i="7"/>
  <c r="AB369" i="7"/>
  <c r="U372" i="7"/>
  <c r="X372" i="7" s="1"/>
  <c r="Y372" i="7" s="1"/>
  <c r="R373" i="7"/>
  <c r="AC369" i="7"/>
  <c r="AA370" i="7"/>
  <c r="L374" i="7" a="1"/>
  <c r="L374" i="7" s="1"/>
  <c r="T373" i="7"/>
  <c r="Z371" i="6"/>
  <c r="L375" i="6" a="1"/>
  <c r="L375" i="6" s="1"/>
  <c r="T374" i="6"/>
  <c r="AD369" i="6"/>
  <c r="AB369" i="6"/>
  <c r="H373" i="6"/>
  <c r="S372" i="6"/>
  <c r="AC369" i="6"/>
  <c r="AA370" i="6"/>
  <c r="U372" i="6"/>
  <c r="X372" i="6" s="1"/>
  <c r="Y372" i="6" s="1"/>
  <c r="R373" i="6"/>
  <c r="Z371" i="5"/>
  <c r="AD369" i="5"/>
  <c r="AB369" i="5"/>
  <c r="AC369" i="5"/>
  <c r="AA370" i="5"/>
  <c r="L375" i="5" a="1"/>
  <c r="L375" i="5" s="1"/>
  <c r="T374" i="5"/>
  <c r="U372" i="5"/>
  <c r="X372" i="5" s="1"/>
  <c r="Y372" i="5" s="1"/>
  <c r="R373" i="5"/>
  <c r="H373" i="5"/>
  <c r="S372" i="5"/>
  <c r="Z371" i="4"/>
  <c r="L375" i="4" a="1"/>
  <c r="L375" i="4" s="1"/>
  <c r="T374" i="4"/>
  <c r="AD369" i="4"/>
  <c r="AB369" i="4"/>
  <c r="AC369" i="4"/>
  <c r="AA370" i="4"/>
  <c r="U372" i="4"/>
  <c r="X372" i="4" s="1"/>
  <c r="Y372" i="4" s="1"/>
  <c r="R373" i="4"/>
  <c r="S372" i="4"/>
  <c r="H373" i="4"/>
  <c r="Z371" i="1"/>
  <c r="U372" i="1"/>
  <c r="X372" i="1" s="1"/>
  <c r="Y372" i="1" s="1"/>
  <c r="R373" i="1"/>
  <c r="AD369" i="1"/>
  <c r="AB369" i="1"/>
  <c r="H373" i="1"/>
  <c r="S372" i="1"/>
  <c r="L375" i="1" a="1"/>
  <c r="L375" i="1" s="1"/>
  <c r="T374" i="1"/>
  <c r="AC369" i="1"/>
  <c r="AA370" i="1"/>
  <c r="Z372" i="11" l="1"/>
  <c r="AD370" i="11"/>
  <c r="AB370" i="11"/>
  <c r="U373" i="11"/>
  <c r="X373" i="11" s="1"/>
  <c r="Y373" i="11" s="1"/>
  <c r="R374" i="11"/>
  <c r="L376" i="11" a="1"/>
  <c r="L376" i="11" s="1"/>
  <c r="T375" i="11"/>
  <c r="H374" i="11"/>
  <c r="S373" i="11"/>
  <c r="AC370" i="11"/>
  <c r="AA371" i="11"/>
  <c r="Z372" i="10"/>
  <c r="U373" i="10"/>
  <c r="X373" i="10" s="1"/>
  <c r="Y373" i="10" s="1"/>
  <c r="R374" i="10"/>
  <c r="AD370" i="10"/>
  <c r="AB370" i="10"/>
  <c r="H374" i="10"/>
  <c r="S373" i="10"/>
  <c r="L375" i="10" a="1"/>
  <c r="L375" i="10" s="1"/>
  <c r="T374" i="10"/>
  <c r="AC370" i="10"/>
  <c r="AA371" i="10"/>
  <c r="Z372" i="9"/>
  <c r="U373" i="9"/>
  <c r="X373" i="9" s="1"/>
  <c r="Y373" i="9" s="1"/>
  <c r="R374" i="9"/>
  <c r="H374" i="9"/>
  <c r="S373" i="9"/>
  <c r="L375" i="9" a="1"/>
  <c r="L375" i="9" s="1"/>
  <c r="T374" i="9"/>
  <c r="AD370" i="9"/>
  <c r="AB370" i="9"/>
  <c r="AC370" i="9"/>
  <c r="AA371" i="9"/>
  <c r="Z372" i="8"/>
  <c r="AD370" i="8"/>
  <c r="AB370" i="8"/>
  <c r="U373" i="8"/>
  <c r="X373" i="8" s="1"/>
  <c r="Y373" i="8" s="1"/>
  <c r="R374" i="8"/>
  <c r="H374" i="8"/>
  <c r="S373" i="8"/>
  <c r="AC370" i="8"/>
  <c r="AA371" i="8"/>
  <c r="L376" i="8" a="1"/>
  <c r="L376" i="8" s="1"/>
  <c r="T375" i="8"/>
  <c r="Z372" i="7"/>
  <c r="H374" i="7"/>
  <c r="S373" i="7"/>
  <c r="L375" i="7" a="1"/>
  <c r="L375" i="7" s="1"/>
  <c r="T374" i="7"/>
  <c r="AC370" i="7"/>
  <c r="AA371" i="7"/>
  <c r="AD370" i="7"/>
  <c r="AB370" i="7"/>
  <c r="U373" i="7"/>
  <c r="X373" i="7" s="1"/>
  <c r="Y373" i="7" s="1"/>
  <c r="R374" i="7"/>
  <c r="Z372" i="6"/>
  <c r="H374" i="6"/>
  <c r="S373" i="6"/>
  <c r="U373" i="6"/>
  <c r="X373" i="6" s="1"/>
  <c r="Y373" i="6" s="1"/>
  <c r="R374" i="6"/>
  <c r="AD370" i="6"/>
  <c r="AB370" i="6"/>
  <c r="AC370" i="6"/>
  <c r="AA371" i="6"/>
  <c r="L376" i="6" a="1"/>
  <c r="L376" i="6" s="1"/>
  <c r="T375" i="6"/>
  <c r="Z372" i="5"/>
  <c r="U373" i="5"/>
  <c r="X373" i="5" s="1"/>
  <c r="Y373" i="5" s="1"/>
  <c r="R374" i="5"/>
  <c r="H374" i="5"/>
  <c r="S373" i="5"/>
  <c r="L376" i="5" a="1"/>
  <c r="L376" i="5" s="1"/>
  <c r="T375" i="5"/>
  <c r="AD370" i="5"/>
  <c r="AB370" i="5"/>
  <c r="AC370" i="5"/>
  <c r="AA371" i="5"/>
  <c r="Z372" i="4"/>
  <c r="H374" i="4"/>
  <c r="S373" i="4"/>
  <c r="U373" i="4"/>
  <c r="X373" i="4" s="1"/>
  <c r="Y373" i="4" s="1"/>
  <c r="R374" i="4"/>
  <c r="AD370" i="4"/>
  <c r="AB370" i="4"/>
  <c r="AC370" i="4"/>
  <c r="AA371" i="4"/>
  <c r="L376" i="4" a="1"/>
  <c r="L376" i="4" s="1"/>
  <c r="T375" i="4"/>
  <c r="Z372" i="1"/>
  <c r="AD370" i="1"/>
  <c r="AB370" i="1"/>
  <c r="L376" i="1" a="1"/>
  <c r="L376" i="1" s="1"/>
  <c r="T375" i="1"/>
  <c r="U373" i="1"/>
  <c r="X373" i="1" s="1"/>
  <c r="Y373" i="1" s="1"/>
  <c r="R374" i="1"/>
  <c r="H374" i="1"/>
  <c r="S373" i="1"/>
  <c r="AC370" i="1"/>
  <c r="AA371" i="1"/>
  <c r="Z373" i="11" l="1"/>
  <c r="AD371" i="11"/>
  <c r="AB371" i="11"/>
  <c r="H375" i="11"/>
  <c r="S374" i="11"/>
  <c r="U374" i="11"/>
  <c r="X374" i="11" s="1"/>
  <c r="Y374" i="11" s="1"/>
  <c r="R375" i="11"/>
  <c r="L377" i="11" a="1"/>
  <c r="L377" i="11" s="1"/>
  <c r="T376" i="11"/>
  <c r="AC371" i="11"/>
  <c r="AA372" i="11"/>
  <c r="Z373" i="10"/>
  <c r="AD371" i="10"/>
  <c r="AB371" i="10"/>
  <c r="U374" i="10"/>
  <c r="X374" i="10" s="1"/>
  <c r="Y374" i="10" s="1"/>
  <c r="R375" i="10"/>
  <c r="AC371" i="10"/>
  <c r="AA372" i="10"/>
  <c r="L376" i="10" a="1"/>
  <c r="L376" i="10" s="1"/>
  <c r="T375" i="10"/>
  <c r="H375" i="10"/>
  <c r="S374" i="10"/>
  <c r="Z373" i="9"/>
  <c r="AD371" i="9"/>
  <c r="AB371" i="9"/>
  <c r="U374" i="9"/>
  <c r="X374" i="9" s="1"/>
  <c r="Y374" i="9" s="1"/>
  <c r="R375" i="9"/>
  <c r="AC371" i="9"/>
  <c r="AA372" i="9"/>
  <c r="L376" i="9" a="1"/>
  <c r="L376" i="9" s="1"/>
  <c r="T375" i="9"/>
  <c r="H375" i="9"/>
  <c r="S374" i="9"/>
  <c r="Z373" i="8"/>
  <c r="AD371" i="8"/>
  <c r="AB371" i="8"/>
  <c r="H375" i="8"/>
  <c r="S374" i="8"/>
  <c r="L377" i="8" a="1"/>
  <c r="L377" i="8" s="1"/>
  <c r="T376" i="8"/>
  <c r="AC371" i="8"/>
  <c r="AA372" i="8"/>
  <c r="U374" i="8"/>
  <c r="X374" i="8" s="1"/>
  <c r="Y374" i="8" s="1"/>
  <c r="R375" i="8"/>
  <c r="Z373" i="7"/>
  <c r="U374" i="7"/>
  <c r="X374" i="7" s="1"/>
  <c r="Y374" i="7" s="1"/>
  <c r="R375" i="7"/>
  <c r="H375" i="7"/>
  <c r="S374" i="7"/>
  <c r="L376" i="7" a="1"/>
  <c r="L376" i="7" s="1"/>
  <c r="T375" i="7"/>
  <c r="AC371" i="7"/>
  <c r="AA372" i="7"/>
  <c r="AD371" i="7"/>
  <c r="AB371" i="7"/>
  <c r="Z373" i="6"/>
  <c r="L377" i="6" a="1"/>
  <c r="L377" i="6" s="1"/>
  <c r="T376" i="6"/>
  <c r="AD371" i="6"/>
  <c r="AB371" i="6"/>
  <c r="U374" i="6"/>
  <c r="X374" i="6" s="1"/>
  <c r="Y374" i="6" s="1"/>
  <c r="R375" i="6"/>
  <c r="AC371" i="6"/>
  <c r="AA372" i="6"/>
  <c r="H375" i="6"/>
  <c r="S374" i="6"/>
  <c r="Z373" i="5"/>
  <c r="AD371" i="5"/>
  <c r="AB371" i="5"/>
  <c r="L377" i="5" a="1"/>
  <c r="L377" i="5" s="1"/>
  <c r="T376" i="5"/>
  <c r="H375" i="5"/>
  <c r="S374" i="5"/>
  <c r="U374" i="5"/>
  <c r="X374" i="5" s="1"/>
  <c r="Y374" i="5" s="1"/>
  <c r="R375" i="5"/>
  <c r="AC371" i="5"/>
  <c r="AA372" i="5"/>
  <c r="Z373" i="4"/>
  <c r="L377" i="4" a="1"/>
  <c r="L377" i="4" s="1"/>
  <c r="T376" i="4"/>
  <c r="H375" i="4"/>
  <c r="S374" i="4"/>
  <c r="AD371" i="4"/>
  <c r="AB371" i="4"/>
  <c r="AC371" i="4"/>
  <c r="AA372" i="4"/>
  <c r="U374" i="4"/>
  <c r="X374" i="4" s="1"/>
  <c r="Y374" i="4" s="1"/>
  <c r="R375" i="4"/>
  <c r="Z373" i="1"/>
  <c r="H375" i="1"/>
  <c r="S374" i="1"/>
  <c r="U374" i="1"/>
  <c r="X374" i="1" s="1"/>
  <c r="Y374" i="1" s="1"/>
  <c r="R375" i="1"/>
  <c r="AD371" i="1"/>
  <c r="AB371" i="1"/>
  <c r="AC371" i="1"/>
  <c r="AA372" i="1"/>
  <c r="L377" i="1" a="1"/>
  <c r="L377" i="1" s="1"/>
  <c r="T376" i="1"/>
  <c r="Z374" i="11" l="1"/>
  <c r="L378" i="11" a="1"/>
  <c r="L378" i="11" s="1"/>
  <c r="T377" i="11"/>
  <c r="U375" i="11"/>
  <c r="X375" i="11" s="1"/>
  <c r="Y375" i="11" s="1"/>
  <c r="R376" i="11"/>
  <c r="AC372" i="11"/>
  <c r="AA373" i="11"/>
  <c r="AD372" i="11"/>
  <c r="AB372" i="11"/>
  <c r="H376" i="11"/>
  <c r="S375" i="11"/>
  <c r="Z374" i="10"/>
  <c r="H376" i="10"/>
  <c r="S375" i="10"/>
  <c r="AD372" i="10"/>
  <c r="AB372" i="10"/>
  <c r="L377" i="10" a="1"/>
  <c r="L377" i="10" s="1"/>
  <c r="T376" i="10"/>
  <c r="U375" i="10"/>
  <c r="X375" i="10" s="1"/>
  <c r="Y375" i="10" s="1"/>
  <c r="R376" i="10"/>
  <c r="AC372" i="10"/>
  <c r="AA373" i="10"/>
  <c r="Z374" i="9"/>
  <c r="H376" i="9"/>
  <c r="S375" i="9"/>
  <c r="U375" i="9"/>
  <c r="X375" i="9" s="1"/>
  <c r="Y375" i="9" s="1"/>
  <c r="R376" i="9"/>
  <c r="L377" i="9" a="1"/>
  <c r="L377" i="9" s="1"/>
  <c r="T376" i="9"/>
  <c r="AC372" i="9"/>
  <c r="AA373" i="9"/>
  <c r="AD372" i="9"/>
  <c r="AB372" i="9"/>
  <c r="Z374" i="8"/>
  <c r="U375" i="8"/>
  <c r="X375" i="8" s="1"/>
  <c r="Y375" i="8" s="1"/>
  <c r="R376" i="8"/>
  <c r="L378" i="8" a="1"/>
  <c r="L378" i="8" s="1"/>
  <c r="T377" i="8"/>
  <c r="AD372" i="8"/>
  <c r="AB372" i="8"/>
  <c r="H376" i="8"/>
  <c r="S375" i="8"/>
  <c r="AC372" i="8"/>
  <c r="AA373" i="8"/>
  <c r="Z374" i="7"/>
  <c r="L377" i="7" a="1"/>
  <c r="L377" i="7" s="1"/>
  <c r="T376" i="7"/>
  <c r="H376" i="7"/>
  <c r="S375" i="7"/>
  <c r="AC372" i="7"/>
  <c r="AA373" i="7"/>
  <c r="AD372" i="7"/>
  <c r="AB372" i="7"/>
  <c r="U375" i="7"/>
  <c r="X375" i="7" s="1"/>
  <c r="Y375" i="7" s="1"/>
  <c r="R376" i="7"/>
  <c r="Z374" i="6"/>
  <c r="AD372" i="6"/>
  <c r="AB372" i="6"/>
  <c r="U375" i="6"/>
  <c r="X375" i="6" s="1"/>
  <c r="Y375" i="6" s="1"/>
  <c r="R376" i="6"/>
  <c r="H376" i="6"/>
  <c r="S375" i="6"/>
  <c r="AC372" i="6"/>
  <c r="AA373" i="6"/>
  <c r="L378" i="6" a="1"/>
  <c r="L378" i="6" s="1"/>
  <c r="T377" i="6"/>
  <c r="Z374" i="5"/>
  <c r="AD372" i="5"/>
  <c r="AB372" i="5"/>
  <c r="U375" i="5"/>
  <c r="X375" i="5" s="1"/>
  <c r="Y375" i="5" s="1"/>
  <c r="R376" i="5"/>
  <c r="H376" i="5"/>
  <c r="S375" i="5"/>
  <c r="AC372" i="5"/>
  <c r="AA373" i="5"/>
  <c r="L378" i="5" a="1"/>
  <c r="L378" i="5" s="1"/>
  <c r="T377" i="5"/>
  <c r="Z374" i="4"/>
  <c r="H376" i="4"/>
  <c r="S375" i="4"/>
  <c r="U375" i="4"/>
  <c r="X375" i="4" s="1"/>
  <c r="Y375" i="4" s="1"/>
  <c r="R376" i="4"/>
  <c r="AD372" i="4"/>
  <c r="AB372" i="4"/>
  <c r="AC372" i="4"/>
  <c r="AA373" i="4"/>
  <c r="L378" i="4" a="1"/>
  <c r="L378" i="4" s="1"/>
  <c r="T377" i="4"/>
  <c r="Z374" i="1"/>
  <c r="AD372" i="1"/>
  <c r="AB372" i="1"/>
  <c r="L378" i="1" a="1"/>
  <c r="L378" i="1" s="1"/>
  <c r="T377" i="1"/>
  <c r="U375" i="1"/>
  <c r="X375" i="1" s="1"/>
  <c r="Y375" i="1" s="1"/>
  <c r="R376" i="1"/>
  <c r="H376" i="1"/>
  <c r="S375" i="1"/>
  <c r="AA373" i="1"/>
  <c r="AC372" i="1"/>
  <c r="Z375" i="11" l="1"/>
  <c r="H377" i="11"/>
  <c r="S376" i="11"/>
  <c r="R377" i="11"/>
  <c r="U376" i="11"/>
  <c r="X376" i="11" s="1"/>
  <c r="Y376" i="11" s="1"/>
  <c r="T378" i="11"/>
  <c r="L379" i="11" a="1"/>
  <c r="L379" i="11" s="1"/>
  <c r="AA374" i="11"/>
  <c r="AC373" i="11"/>
  <c r="AB373" i="11"/>
  <c r="AD373" i="11"/>
  <c r="Z375" i="10"/>
  <c r="AB373" i="10"/>
  <c r="AD373" i="10"/>
  <c r="R377" i="10"/>
  <c r="U376" i="10"/>
  <c r="X376" i="10" s="1"/>
  <c r="Y376" i="10" s="1"/>
  <c r="H377" i="10"/>
  <c r="S376" i="10"/>
  <c r="AA374" i="10"/>
  <c r="AC373" i="10"/>
  <c r="L378" i="10" a="1"/>
  <c r="L378" i="10" s="1"/>
  <c r="T377" i="10"/>
  <c r="Z375" i="9"/>
  <c r="AD373" i="9"/>
  <c r="AB373" i="9"/>
  <c r="H377" i="9"/>
  <c r="S376" i="9"/>
  <c r="R377" i="9"/>
  <c r="U376" i="9"/>
  <c r="X376" i="9" s="1"/>
  <c r="Y376" i="9" s="1"/>
  <c r="AA374" i="9"/>
  <c r="AC373" i="9"/>
  <c r="L378" i="9" a="1"/>
  <c r="L378" i="9" s="1"/>
  <c r="T377" i="9"/>
  <c r="Z375" i="8"/>
  <c r="AD373" i="8"/>
  <c r="AB373" i="8"/>
  <c r="T378" i="8"/>
  <c r="L379" i="8" a="1"/>
  <c r="L379" i="8" s="1"/>
  <c r="AA374" i="8"/>
  <c r="AC373" i="8"/>
  <c r="H377" i="8"/>
  <c r="S376" i="8"/>
  <c r="R377" i="8"/>
  <c r="U376" i="8"/>
  <c r="X376" i="8" s="1"/>
  <c r="Y376" i="8" s="1"/>
  <c r="Z375" i="7"/>
  <c r="R377" i="7"/>
  <c r="U376" i="7"/>
  <c r="X376" i="7" s="1"/>
  <c r="Y376" i="7" s="1"/>
  <c r="L378" i="7" a="1"/>
  <c r="L378" i="7" s="1"/>
  <c r="T377" i="7"/>
  <c r="AD373" i="7"/>
  <c r="AB373" i="7"/>
  <c r="H377" i="7"/>
  <c r="S376" i="7"/>
  <c r="AA374" i="7"/>
  <c r="AC373" i="7"/>
  <c r="Z375" i="6"/>
  <c r="AD373" i="6"/>
  <c r="AB373" i="6"/>
  <c r="R377" i="6"/>
  <c r="U376" i="6"/>
  <c r="X376" i="6" s="1"/>
  <c r="Y376" i="6" s="1"/>
  <c r="AA374" i="6"/>
  <c r="AC373" i="6"/>
  <c r="T378" i="6"/>
  <c r="L379" i="6" a="1"/>
  <c r="L379" i="6" s="1"/>
  <c r="H377" i="6"/>
  <c r="S376" i="6"/>
  <c r="Z375" i="5"/>
  <c r="T378" i="5"/>
  <c r="L379" i="5" a="1"/>
  <c r="L379" i="5" s="1"/>
  <c r="AA374" i="5"/>
  <c r="AC373" i="5"/>
  <c r="AD373" i="5"/>
  <c r="AB373" i="5"/>
  <c r="H377" i="5"/>
  <c r="S376" i="5"/>
  <c r="R377" i="5"/>
  <c r="U376" i="5"/>
  <c r="X376" i="5" s="1"/>
  <c r="Y376" i="5" s="1"/>
  <c r="Z375" i="4"/>
  <c r="AD373" i="4"/>
  <c r="AB373" i="4"/>
  <c r="T378" i="4"/>
  <c r="L379" i="4" a="1"/>
  <c r="L379" i="4" s="1"/>
  <c r="AA374" i="4"/>
  <c r="AC373" i="4"/>
  <c r="R377" i="4"/>
  <c r="U376" i="4"/>
  <c r="X376" i="4" s="1"/>
  <c r="Y376" i="4" s="1"/>
  <c r="H377" i="4"/>
  <c r="S376" i="4"/>
  <c r="Z375" i="1"/>
  <c r="R377" i="1"/>
  <c r="U376" i="1"/>
  <c r="X376" i="1" s="1"/>
  <c r="Y376" i="1" s="1"/>
  <c r="H377" i="1"/>
  <c r="S376" i="1"/>
  <c r="T378" i="1"/>
  <c r="L379" i="1" a="1"/>
  <c r="L379" i="1" s="1"/>
  <c r="AD373" i="1"/>
  <c r="AB373" i="1"/>
  <c r="AA374" i="1"/>
  <c r="AC373" i="1"/>
  <c r="Z376" i="11" l="1"/>
  <c r="R378" i="11"/>
  <c r="U377" i="11"/>
  <c r="X377" i="11" s="1"/>
  <c r="Y377" i="11" s="1"/>
  <c r="T379" i="11"/>
  <c r="L380" i="11" a="1"/>
  <c r="L380" i="11" s="1"/>
  <c r="H378" i="11"/>
  <c r="S377" i="11"/>
  <c r="AB374" i="11"/>
  <c r="AD374" i="11"/>
  <c r="AA375" i="11"/>
  <c r="AC374" i="11"/>
  <c r="Z376" i="10"/>
  <c r="AB374" i="10"/>
  <c r="AD374" i="10"/>
  <c r="T378" i="10"/>
  <c r="L379" i="10" a="1"/>
  <c r="L379" i="10" s="1"/>
  <c r="AA375" i="10"/>
  <c r="AC374" i="10"/>
  <c r="H378" i="10"/>
  <c r="S377" i="10"/>
  <c r="R378" i="10"/>
  <c r="U377" i="10"/>
  <c r="X377" i="10" s="1"/>
  <c r="Y377" i="10" s="1"/>
  <c r="Z376" i="9"/>
  <c r="H378" i="9"/>
  <c r="S377" i="9"/>
  <c r="T378" i="9"/>
  <c r="L379" i="9" a="1"/>
  <c r="L379" i="9" s="1"/>
  <c r="AB374" i="9"/>
  <c r="AD374" i="9"/>
  <c r="R378" i="9"/>
  <c r="U377" i="9"/>
  <c r="X377" i="9" s="1"/>
  <c r="Y377" i="9" s="1"/>
  <c r="AA375" i="9"/>
  <c r="AC374" i="9"/>
  <c r="Z376" i="8"/>
  <c r="R378" i="8"/>
  <c r="U377" i="8"/>
  <c r="X377" i="8" s="1"/>
  <c r="Y377" i="8" s="1"/>
  <c r="AB374" i="8"/>
  <c r="AD374" i="8"/>
  <c r="H378" i="8"/>
  <c r="S377" i="8"/>
  <c r="AA375" i="8"/>
  <c r="AC374" i="8"/>
  <c r="T379" i="8"/>
  <c r="L380" i="8" a="1"/>
  <c r="L380" i="8" s="1"/>
  <c r="Z376" i="7"/>
  <c r="R378" i="7"/>
  <c r="U377" i="7"/>
  <c r="X377" i="7" s="1"/>
  <c r="Y377" i="7" s="1"/>
  <c r="T378" i="7"/>
  <c r="L379" i="7" a="1"/>
  <c r="L379" i="7" s="1"/>
  <c r="AA375" i="7"/>
  <c r="AC374" i="7"/>
  <c r="AB374" i="7"/>
  <c r="AD374" i="7"/>
  <c r="H378" i="7"/>
  <c r="S377" i="7"/>
  <c r="Z376" i="6"/>
  <c r="T379" i="6"/>
  <c r="L380" i="6" a="1"/>
  <c r="L380" i="6" s="1"/>
  <c r="AB374" i="6"/>
  <c r="AD374" i="6"/>
  <c r="H378" i="6"/>
  <c r="S377" i="6"/>
  <c r="AA375" i="6"/>
  <c r="AC374" i="6"/>
  <c r="R378" i="6"/>
  <c r="U377" i="6"/>
  <c r="X377" i="6" s="1"/>
  <c r="Y377" i="6" s="1"/>
  <c r="Z376" i="5"/>
  <c r="T379" i="5"/>
  <c r="L380" i="5" a="1"/>
  <c r="L380" i="5" s="1"/>
  <c r="AA375" i="5"/>
  <c r="AC374" i="5"/>
  <c r="R378" i="5"/>
  <c r="U377" i="5"/>
  <c r="X377" i="5" s="1"/>
  <c r="Y377" i="5" s="1"/>
  <c r="H378" i="5"/>
  <c r="S377" i="5"/>
  <c r="AB374" i="5"/>
  <c r="AD374" i="5"/>
  <c r="Z376" i="4"/>
  <c r="H378" i="4"/>
  <c r="S377" i="4"/>
  <c r="R378" i="4"/>
  <c r="U377" i="4"/>
  <c r="X377" i="4" s="1"/>
  <c r="Y377" i="4" s="1"/>
  <c r="AB374" i="4"/>
  <c r="AD374" i="4"/>
  <c r="AA375" i="4"/>
  <c r="AC374" i="4"/>
  <c r="T379" i="4"/>
  <c r="L380" i="4" a="1"/>
  <c r="L380" i="4" s="1"/>
  <c r="Z376" i="1"/>
  <c r="AB374" i="1"/>
  <c r="AD374" i="1"/>
  <c r="T379" i="1"/>
  <c r="L380" i="1" a="1"/>
  <c r="L380" i="1" s="1"/>
  <c r="S377" i="1"/>
  <c r="H378" i="1"/>
  <c r="R378" i="1"/>
  <c r="U377" i="1"/>
  <c r="X377" i="1" s="1"/>
  <c r="Y377" i="1" s="1"/>
  <c r="AC374" i="1"/>
  <c r="AA375" i="1"/>
  <c r="Z377" i="11" l="1"/>
  <c r="AD375" i="11"/>
  <c r="AB375" i="11"/>
  <c r="R379" i="11"/>
  <c r="U378" i="11"/>
  <c r="X378" i="11" s="1"/>
  <c r="Y378" i="11" s="1"/>
  <c r="S378" i="11"/>
  <c r="H379" i="11"/>
  <c r="AC375" i="11"/>
  <c r="AA376" i="11"/>
  <c r="T380" i="11"/>
  <c r="L381" i="11" a="1"/>
  <c r="L381" i="11" s="1"/>
  <c r="Z377" i="10"/>
  <c r="R379" i="10"/>
  <c r="U378" i="10"/>
  <c r="X378" i="10" s="1"/>
  <c r="Y378" i="10" s="1"/>
  <c r="S378" i="10"/>
  <c r="H379" i="10"/>
  <c r="AD375" i="10"/>
  <c r="AB375" i="10"/>
  <c r="AC375" i="10"/>
  <c r="AA376" i="10"/>
  <c r="T379" i="10"/>
  <c r="L380" i="10" a="1"/>
  <c r="L380" i="10" s="1"/>
  <c r="Z377" i="9"/>
  <c r="AD375" i="9"/>
  <c r="AB375" i="9"/>
  <c r="R379" i="9"/>
  <c r="U378" i="9"/>
  <c r="X378" i="9" s="1"/>
  <c r="Y378" i="9" s="1"/>
  <c r="S378" i="9"/>
  <c r="H379" i="9"/>
  <c r="T379" i="9"/>
  <c r="L380" i="9" a="1"/>
  <c r="L380" i="9" s="1"/>
  <c r="AC375" i="9"/>
  <c r="AA376" i="9"/>
  <c r="Z377" i="8"/>
  <c r="T380" i="8"/>
  <c r="L381" i="8" a="1"/>
  <c r="L381" i="8" s="1"/>
  <c r="S378" i="8"/>
  <c r="H379" i="8"/>
  <c r="R379" i="8"/>
  <c r="U378" i="8"/>
  <c r="X378" i="8" s="1"/>
  <c r="Y378" i="8" s="1"/>
  <c r="AC375" i="8"/>
  <c r="AA376" i="8"/>
  <c r="AD375" i="8"/>
  <c r="AB375" i="8"/>
  <c r="Z377" i="7"/>
  <c r="T379" i="7"/>
  <c r="L380" i="7" a="1"/>
  <c r="L380" i="7" s="1"/>
  <c r="R379" i="7"/>
  <c r="U378" i="7"/>
  <c r="X378" i="7" s="1"/>
  <c r="Y378" i="7" s="1"/>
  <c r="AD375" i="7"/>
  <c r="AB375" i="7"/>
  <c r="AC375" i="7"/>
  <c r="AA376" i="7"/>
  <c r="S378" i="7"/>
  <c r="H379" i="7"/>
  <c r="Z377" i="6"/>
  <c r="R379" i="6"/>
  <c r="U378" i="6"/>
  <c r="X378" i="6" s="1"/>
  <c r="Y378" i="6" s="1"/>
  <c r="AD375" i="6"/>
  <c r="AB375" i="6"/>
  <c r="T380" i="6"/>
  <c r="L381" i="6" a="1"/>
  <c r="L381" i="6" s="1"/>
  <c r="AC375" i="6"/>
  <c r="AA376" i="6"/>
  <c r="S378" i="6"/>
  <c r="H379" i="6"/>
  <c r="Z377" i="5"/>
  <c r="S378" i="5"/>
  <c r="H379" i="5"/>
  <c r="R379" i="5"/>
  <c r="U378" i="5"/>
  <c r="X378" i="5" s="1"/>
  <c r="Y378" i="5" s="1"/>
  <c r="AD375" i="5"/>
  <c r="AB375" i="5"/>
  <c r="AC375" i="5"/>
  <c r="AA376" i="5"/>
  <c r="T380" i="5"/>
  <c r="L381" i="5" a="1"/>
  <c r="L381" i="5" s="1"/>
  <c r="Z377" i="4"/>
  <c r="T380" i="4"/>
  <c r="L381" i="4" a="1"/>
  <c r="L381" i="4" s="1"/>
  <c r="AD375" i="4"/>
  <c r="AB375" i="4"/>
  <c r="R379" i="4"/>
  <c r="U378" i="4"/>
  <c r="X378" i="4" s="1"/>
  <c r="Y378" i="4" s="1"/>
  <c r="AC375" i="4"/>
  <c r="AA376" i="4"/>
  <c r="S378" i="4"/>
  <c r="H379" i="4"/>
  <c r="Z377" i="1"/>
  <c r="AD375" i="1"/>
  <c r="AB375" i="1"/>
  <c r="U378" i="1"/>
  <c r="X378" i="1" s="1"/>
  <c r="Y378" i="1" s="1"/>
  <c r="R379" i="1"/>
  <c r="S378" i="1"/>
  <c r="H379" i="1"/>
  <c r="AC375" i="1"/>
  <c r="AA376" i="1"/>
  <c r="T380" i="1"/>
  <c r="L381" i="1" a="1"/>
  <c r="L381" i="1" s="1"/>
  <c r="Z378" i="11" l="1"/>
  <c r="U379" i="11"/>
  <c r="X379" i="11" s="1"/>
  <c r="Y379" i="11" s="1"/>
  <c r="R380" i="11"/>
  <c r="L382" i="11" a="1"/>
  <c r="L382" i="11" s="1"/>
  <c r="T381" i="11"/>
  <c r="AD376" i="11"/>
  <c r="AB376" i="11"/>
  <c r="AC376" i="11"/>
  <c r="AA377" i="11"/>
  <c r="S379" i="11"/>
  <c r="H380" i="11"/>
  <c r="Z378" i="10"/>
  <c r="T380" i="10"/>
  <c r="L381" i="10" a="1"/>
  <c r="L381" i="10" s="1"/>
  <c r="AD376" i="10"/>
  <c r="AB376" i="10"/>
  <c r="U379" i="10"/>
  <c r="X379" i="10" s="1"/>
  <c r="Y379" i="10" s="1"/>
  <c r="R380" i="10"/>
  <c r="AC376" i="10"/>
  <c r="AA377" i="10"/>
  <c r="S379" i="10"/>
  <c r="H380" i="10"/>
  <c r="Z378" i="9"/>
  <c r="T380" i="9"/>
  <c r="L381" i="9" a="1"/>
  <c r="L381" i="9" s="1"/>
  <c r="AD376" i="9"/>
  <c r="AB376" i="9"/>
  <c r="S379" i="9"/>
  <c r="H380" i="9"/>
  <c r="U379" i="9"/>
  <c r="X379" i="9" s="1"/>
  <c r="Y379" i="9" s="1"/>
  <c r="R380" i="9"/>
  <c r="AC376" i="9"/>
  <c r="AA377" i="9"/>
  <c r="Z378" i="8"/>
  <c r="AD376" i="8"/>
  <c r="AB376" i="8"/>
  <c r="L382" i="8" a="1"/>
  <c r="L382" i="8" s="1"/>
  <c r="T381" i="8"/>
  <c r="AC376" i="8"/>
  <c r="AA377" i="8"/>
  <c r="U379" i="8"/>
  <c r="X379" i="8" s="1"/>
  <c r="Y379" i="8" s="1"/>
  <c r="R380" i="8"/>
  <c r="S379" i="8"/>
  <c r="H380" i="8"/>
  <c r="Z378" i="7"/>
  <c r="AD376" i="7"/>
  <c r="AB376" i="7"/>
  <c r="T380" i="7"/>
  <c r="L381" i="7" a="1"/>
  <c r="L381" i="7" s="1"/>
  <c r="AC376" i="7"/>
  <c r="AA377" i="7"/>
  <c r="S379" i="7"/>
  <c r="H380" i="7"/>
  <c r="U379" i="7"/>
  <c r="X379" i="7" s="1"/>
  <c r="Y379" i="7" s="1"/>
  <c r="R380" i="7"/>
  <c r="Z378" i="6"/>
  <c r="S379" i="6"/>
  <c r="H380" i="6"/>
  <c r="AD376" i="6"/>
  <c r="AB376" i="6"/>
  <c r="AC376" i="6"/>
  <c r="AA377" i="6"/>
  <c r="L382" i="6" a="1"/>
  <c r="L382" i="6" s="1"/>
  <c r="T381" i="6"/>
  <c r="U379" i="6"/>
  <c r="X379" i="6" s="1"/>
  <c r="Y379" i="6" s="1"/>
  <c r="R380" i="6"/>
  <c r="Z378" i="5"/>
  <c r="L382" i="5" a="1"/>
  <c r="L382" i="5" s="1"/>
  <c r="T381" i="5"/>
  <c r="AD376" i="5"/>
  <c r="AB376" i="5"/>
  <c r="U379" i="5"/>
  <c r="X379" i="5" s="1"/>
  <c r="Y379" i="5" s="1"/>
  <c r="R380" i="5"/>
  <c r="AC376" i="5"/>
  <c r="AA377" i="5"/>
  <c r="S379" i="5"/>
  <c r="H380" i="5"/>
  <c r="Z378" i="4"/>
  <c r="L382" i="4" a="1"/>
  <c r="L382" i="4" s="1"/>
  <c r="T381" i="4"/>
  <c r="AC376" i="4"/>
  <c r="AA377" i="4"/>
  <c r="S379" i="4"/>
  <c r="H380" i="4"/>
  <c r="AD376" i="4"/>
  <c r="AB376" i="4"/>
  <c r="U379" i="4"/>
  <c r="X379" i="4" s="1"/>
  <c r="Y379" i="4" s="1"/>
  <c r="R380" i="4"/>
  <c r="Z378" i="1"/>
  <c r="AD376" i="1"/>
  <c r="AB376" i="1"/>
  <c r="AC376" i="1"/>
  <c r="AA377" i="1"/>
  <c r="L382" i="1" a="1"/>
  <c r="L382" i="1" s="1"/>
  <c r="T381" i="1"/>
  <c r="H380" i="1"/>
  <c r="S379" i="1"/>
  <c r="U379" i="1"/>
  <c r="X379" i="1" s="1"/>
  <c r="Y379" i="1" s="1"/>
  <c r="R380" i="1"/>
  <c r="Z379" i="11" l="1"/>
  <c r="L383" i="11" a="1"/>
  <c r="L383" i="11" s="1"/>
  <c r="T382" i="11"/>
  <c r="U380" i="11"/>
  <c r="X380" i="11" s="1"/>
  <c r="Y380" i="11" s="1"/>
  <c r="R381" i="11"/>
  <c r="AD377" i="11"/>
  <c r="AB377" i="11"/>
  <c r="H381" i="11"/>
  <c r="S380" i="11"/>
  <c r="AC377" i="11"/>
  <c r="AA378" i="11"/>
  <c r="Z379" i="10"/>
  <c r="L382" i="10" a="1"/>
  <c r="L382" i="10" s="1"/>
  <c r="T381" i="10"/>
  <c r="H381" i="10"/>
  <c r="S380" i="10"/>
  <c r="AD377" i="10"/>
  <c r="AB377" i="10"/>
  <c r="AC377" i="10"/>
  <c r="AA378" i="10"/>
  <c r="U380" i="10"/>
  <c r="X380" i="10" s="1"/>
  <c r="Y380" i="10" s="1"/>
  <c r="R381" i="10"/>
  <c r="Z379" i="9"/>
  <c r="AD377" i="9"/>
  <c r="AB377" i="9"/>
  <c r="H381" i="9"/>
  <c r="S380" i="9"/>
  <c r="L382" i="9" a="1"/>
  <c r="L382" i="9" s="1"/>
  <c r="T381" i="9"/>
  <c r="AC377" i="9"/>
  <c r="AA378" i="9"/>
  <c r="U380" i="9"/>
  <c r="X380" i="9" s="1"/>
  <c r="Y380" i="9" s="1"/>
  <c r="R381" i="9"/>
  <c r="Z379" i="8"/>
  <c r="U380" i="8"/>
  <c r="X380" i="8" s="1"/>
  <c r="Y380" i="8" s="1"/>
  <c r="R381" i="8"/>
  <c r="H381" i="8"/>
  <c r="S380" i="8"/>
  <c r="AD377" i="8"/>
  <c r="AB377" i="8"/>
  <c r="AC377" i="8"/>
  <c r="AA378" i="8"/>
  <c r="L383" i="8" a="1"/>
  <c r="L383" i="8" s="1"/>
  <c r="T382" i="8"/>
  <c r="Z379" i="7"/>
  <c r="U380" i="7"/>
  <c r="X380" i="7" s="1"/>
  <c r="Y380" i="7" s="1"/>
  <c r="R381" i="7"/>
  <c r="H381" i="7"/>
  <c r="S380" i="7"/>
  <c r="AD377" i="7"/>
  <c r="AB377" i="7"/>
  <c r="AC377" i="7"/>
  <c r="AA378" i="7"/>
  <c r="L382" i="7" a="1"/>
  <c r="L382" i="7" s="1"/>
  <c r="T381" i="7"/>
  <c r="Z379" i="6"/>
  <c r="L383" i="6" a="1"/>
  <c r="L383" i="6" s="1"/>
  <c r="T382" i="6"/>
  <c r="AC377" i="6"/>
  <c r="AA378" i="6"/>
  <c r="U380" i="6"/>
  <c r="X380" i="6" s="1"/>
  <c r="Y380" i="6" s="1"/>
  <c r="R381" i="6"/>
  <c r="AD377" i="6"/>
  <c r="AB377" i="6"/>
  <c r="H381" i="6"/>
  <c r="S380" i="6"/>
  <c r="Z379" i="5"/>
  <c r="AD377" i="5"/>
  <c r="AB377" i="5"/>
  <c r="H381" i="5"/>
  <c r="S380" i="5"/>
  <c r="U380" i="5"/>
  <c r="X380" i="5" s="1"/>
  <c r="Y380" i="5" s="1"/>
  <c r="R381" i="5"/>
  <c r="AC377" i="5"/>
  <c r="AA378" i="5"/>
  <c r="L383" i="5" a="1"/>
  <c r="L383" i="5" s="1"/>
  <c r="T382" i="5"/>
  <c r="Z379" i="4"/>
  <c r="U380" i="4"/>
  <c r="X380" i="4" s="1"/>
  <c r="Y380" i="4" s="1"/>
  <c r="R381" i="4"/>
  <c r="H381" i="4"/>
  <c r="S380" i="4"/>
  <c r="AD377" i="4"/>
  <c r="AB377" i="4"/>
  <c r="AC377" i="4"/>
  <c r="AA378" i="4"/>
  <c r="L383" i="4" a="1"/>
  <c r="L383" i="4" s="1"/>
  <c r="T382" i="4"/>
  <c r="Z379" i="1"/>
  <c r="U380" i="1"/>
  <c r="X380" i="1" s="1"/>
  <c r="Y380" i="1" s="1"/>
  <c r="R381" i="1"/>
  <c r="H381" i="1"/>
  <c r="S380" i="1"/>
  <c r="AD377" i="1"/>
  <c r="AB377" i="1"/>
  <c r="L383" i="1" a="1"/>
  <c r="L383" i="1" s="1"/>
  <c r="T382" i="1"/>
  <c r="AC377" i="1"/>
  <c r="AA378" i="1"/>
  <c r="Z380" i="11" l="1"/>
  <c r="AD378" i="11"/>
  <c r="AB378" i="11"/>
  <c r="U381" i="11"/>
  <c r="X381" i="11" s="1"/>
  <c r="Y381" i="11" s="1"/>
  <c r="R382" i="11"/>
  <c r="L384" i="11" a="1"/>
  <c r="L384" i="11" s="1"/>
  <c r="T383" i="11"/>
  <c r="AC378" i="11"/>
  <c r="AA379" i="11"/>
  <c r="H382" i="11"/>
  <c r="S381" i="11"/>
  <c r="Z380" i="10"/>
  <c r="U381" i="10"/>
  <c r="X381" i="10" s="1"/>
  <c r="Y381" i="10" s="1"/>
  <c r="R382" i="10"/>
  <c r="L383" i="10" a="1"/>
  <c r="L383" i="10" s="1"/>
  <c r="T382" i="10"/>
  <c r="AC378" i="10"/>
  <c r="AA379" i="10"/>
  <c r="AD378" i="10"/>
  <c r="AB378" i="10"/>
  <c r="H382" i="10"/>
  <c r="S381" i="10"/>
  <c r="Z380" i="9"/>
  <c r="AD378" i="9"/>
  <c r="AB378" i="9"/>
  <c r="U381" i="9"/>
  <c r="X381" i="9" s="1"/>
  <c r="Y381" i="9" s="1"/>
  <c r="R382" i="9"/>
  <c r="H382" i="9"/>
  <c r="S381" i="9"/>
  <c r="L383" i="9" a="1"/>
  <c r="L383" i="9" s="1"/>
  <c r="T382" i="9"/>
  <c r="AC378" i="9"/>
  <c r="AA379" i="9"/>
  <c r="Z380" i="8"/>
  <c r="U381" i="8"/>
  <c r="X381" i="8" s="1"/>
  <c r="Y381" i="8" s="1"/>
  <c r="R382" i="8"/>
  <c r="L384" i="8" a="1"/>
  <c r="L384" i="8" s="1"/>
  <c r="T383" i="8"/>
  <c r="H382" i="8"/>
  <c r="S381" i="8"/>
  <c r="AC378" i="8"/>
  <c r="AA379" i="8"/>
  <c r="AD378" i="8"/>
  <c r="AB378" i="8"/>
  <c r="Z380" i="7"/>
  <c r="L383" i="7" a="1"/>
  <c r="L383" i="7" s="1"/>
  <c r="T382" i="7"/>
  <c r="U381" i="7"/>
  <c r="X381" i="7" s="1"/>
  <c r="Y381" i="7" s="1"/>
  <c r="R382" i="7"/>
  <c r="AC378" i="7"/>
  <c r="AA379" i="7"/>
  <c r="AD378" i="7"/>
  <c r="AB378" i="7"/>
  <c r="H382" i="7"/>
  <c r="S381" i="7"/>
  <c r="Z380" i="6"/>
  <c r="H382" i="6"/>
  <c r="S381" i="6"/>
  <c r="U381" i="6"/>
  <c r="X381" i="6" s="1"/>
  <c r="Y381" i="6" s="1"/>
  <c r="R382" i="6"/>
  <c r="AD378" i="6"/>
  <c r="AB378" i="6"/>
  <c r="AC378" i="6"/>
  <c r="AA379" i="6"/>
  <c r="L384" i="6" a="1"/>
  <c r="L384" i="6" s="1"/>
  <c r="T383" i="6"/>
  <c r="Z380" i="5"/>
  <c r="L384" i="5" a="1"/>
  <c r="L384" i="5" s="1"/>
  <c r="T383" i="5"/>
  <c r="AD378" i="5"/>
  <c r="AB378" i="5"/>
  <c r="H382" i="5"/>
  <c r="S381" i="5"/>
  <c r="AC378" i="5"/>
  <c r="AA379" i="5"/>
  <c r="U381" i="5"/>
  <c r="X381" i="5" s="1"/>
  <c r="Y381" i="5" s="1"/>
  <c r="R382" i="5"/>
  <c r="Z380" i="4"/>
  <c r="AD378" i="4"/>
  <c r="AB378" i="4"/>
  <c r="L384" i="4" a="1"/>
  <c r="L384" i="4" s="1"/>
  <c r="T383" i="4"/>
  <c r="U381" i="4"/>
  <c r="X381" i="4" s="1"/>
  <c r="Y381" i="4" s="1"/>
  <c r="R382" i="4"/>
  <c r="H382" i="4"/>
  <c r="S381" i="4"/>
  <c r="AC378" i="4"/>
  <c r="AA379" i="4"/>
  <c r="Z380" i="1"/>
  <c r="L384" i="1" a="1"/>
  <c r="L384" i="1" s="1"/>
  <c r="T383" i="1"/>
  <c r="AD378" i="1"/>
  <c r="AB378" i="1"/>
  <c r="U381" i="1"/>
  <c r="X381" i="1" s="1"/>
  <c r="Y381" i="1" s="1"/>
  <c r="R382" i="1"/>
  <c r="H382" i="1"/>
  <c r="S381" i="1"/>
  <c r="AC378" i="1"/>
  <c r="AA379" i="1"/>
  <c r="Z381" i="11" l="1"/>
  <c r="L385" i="11" a="1"/>
  <c r="L385" i="11" s="1"/>
  <c r="T385" i="11" s="1"/>
  <c r="T384" i="11"/>
  <c r="AD379" i="11"/>
  <c r="AB379" i="11"/>
  <c r="AC379" i="11"/>
  <c r="AA380" i="11"/>
  <c r="H383" i="11"/>
  <c r="S382" i="11"/>
  <c r="U382" i="11"/>
  <c r="X382" i="11" s="1"/>
  <c r="Y382" i="11" s="1"/>
  <c r="R383" i="11"/>
  <c r="Z381" i="10"/>
  <c r="U382" i="10"/>
  <c r="X382" i="10" s="1"/>
  <c r="Y382" i="10" s="1"/>
  <c r="R383" i="10"/>
  <c r="L384" i="10" a="1"/>
  <c r="L384" i="10" s="1"/>
  <c r="T383" i="10"/>
  <c r="AC379" i="10"/>
  <c r="AA380" i="10"/>
  <c r="H383" i="10"/>
  <c r="S382" i="10"/>
  <c r="AD379" i="10"/>
  <c r="AB379" i="10"/>
  <c r="Z381" i="9"/>
  <c r="H383" i="9"/>
  <c r="S382" i="9"/>
  <c r="AD379" i="9"/>
  <c r="AB379" i="9"/>
  <c r="L384" i="9" a="1"/>
  <c r="L384" i="9" s="1"/>
  <c r="T383" i="9"/>
  <c r="AC379" i="9"/>
  <c r="AA380" i="9"/>
  <c r="U382" i="9"/>
  <c r="X382" i="9" s="1"/>
  <c r="Y382" i="9" s="1"/>
  <c r="R383" i="9"/>
  <c r="Z381" i="8"/>
  <c r="AD379" i="8"/>
  <c r="AB379" i="8"/>
  <c r="L385" i="8" a="1"/>
  <c r="L385" i="8" s="1"/>
  <c r="T385" i="8" s="1"/>
  <c r="T384" i="8"/>
  <c r="AC379" i="8"/>
  <c r="AA380" i="8"/>
  <c r="H383" i="8"/>
  <c r="S382" i="8"/>
  <c r="U382" i="8"/>
  <c r="X382" i="8" s="1"/>
  <c r="Y382" i="8" s="1"/>
  <c r="R383" i="8"/>
  <c r="Z381" i="7"/>
  <c r="L384" i="7" a="1"/>
  <c r="L384" i="7" s="1"/>
  <c r="T383" i="7"/>
  <c r="H383" i="7"/>
  <c r="S382" i="7"/>
  <c r="U382" i="7"/>
  <c r="X382" i="7" s="1"/>
  <c r="Y382" i="7" s="1"/>
  <c r="R383" i="7"/>
  <c r="AC379" i="7"/>
  <c r="AA380" i="7"/>
  <c r="AD379" i="7"/>
  <c r="AB379" i="7"/>
  <c r="Z381" i="6"/>
  <c r="L385" i="6" a="1"/>
  <c r="L385" i="6" s="1"/>
  <c r="T385" i="6" s="1"/>
  <c r="T384" i="6"/>
  <c r="U382" i="6"/>
  <c r="X382" i="6" s="1"/>
  <c r="Y382" i="6" s="1"/>
  <c r="R383" i="6"/>
  <c r="AC379" i="6"/>
  <c r="AA380" i="6"/>
  <c r="AD379" i="6"/>
  <c r="AB379" i="6"/>
  <c r="H383" i="6"/>
  <c r="S382" i="6"/>
  <c r="Z381" i="5"/>
  <c r="U382" i="5"/>
  <c r="X382" i="5" s="1"/>
  <c r="Y382" i="5" s="1"/>
  <c r="R383" i="5"/>
  <c r="AD379" i="5"/>
  <c r="AB379" i="5"/>
  <c r="H383" i="5"/>
  <c r="S382" i="5"/>
  <c r="AC379" i="5"/>
  <c r="AA380" i="5"/>
  <c r="L385" i="5" a="1"/>
  <c r="L385" i="5" s="1"/>
  <c r="T385" i="5" s="1"/>
  <c r="T384" i="5"/>
  <c r="Z381" i="4"/>
  <c r="AD379" i="4"/>
  <c r="AB379" i="4"/>
  <c r="L385" i="4" a="1"/>
  <c r="L385" i="4" s="1"/>
  <c r="T385" i="4" s="1"/>
  <c r="T384" i="4"/>
  <c r="AC379" i="4"/>
  <c r="AA380" i="4"/>
  <c r="H383" i="4"/>
  <c r="S382" i="4"/>
  <c r="U382" i="4"/>
  <c r="X382" i="4" s="1"/>
  <c r="Y382" i="4" s="1"/>
  <c r="R383" i="4"/>
  <c r="Z381" i="1"/>
  <c r="AD379" i="1"/>
  <c r="AB379" i="1"/>
  <c r="U382" i="1"/>
  <c r="X382" i="1" s="1"/>
  <c r="Y382" i="1" s="1"/>
  <c r="R383" i="1"/>
  <c r="H383" i="1"/>
  <c r="S382" i="1"/>
  <c r="L385" i="1" a="1"/>
  <c r="L385" i="1" s="1"/>
  <c r="T385" i="1" s="1"/>
  <c r="T384" i="1"/>
  <c r="AC379" i="1"/>
  <c r="AA380" i="1"/>
  <c r="Z382" i="11" l="1"/>
  <c r="U383" i="11"/>
  <c r="X383" i="11" s="1"/>
  <c r="Y383" i="11" s="1"/>
  <c r="R384" i="11"/>
  <c r="AD380" i="11"/>
  <c r="AB380" i="11"/>
  <c r="AC380" i="11"/>
  <c r="AA381" i="11"/>
  <c r="H384" i="11"/>
  <c r="S383" i="11"/>
  <c r="Z382" i="10"/>
  <c r="H384" i="10"/>
  <c r="S383" i="10"/>
  <c r="U383" i="10"/>
  <c r="X383" i="10" s="1"/>
  <c r="Y383" i="10" s="1"/>
  <c r="R384" i="10"/>
  <c r="L385" i="10" a="1"/>
  <c r="L385" i="10" s="1"/>
  <c r="T385" i="10" s="1"/>
  <c r="T384" i="10"/>
  <c r="AC380" i="10"/>
  <c r="AA381" i="10"/>
  <c r="AD380" i="10"/>
  <c r="AB380" i="10"/>
  <c r="Z382" i="9"/>
  <c r="AD380" i="9"/>
  <c r="AB380" i="9"/>
  <c r="L385" i="9" a="1"/>
  <c r="L385" i="9" s="1"/>
  <c r="T385" i="9" s="1"/>
  <c r="T384" i="9"/>
  <c r="H384" i="9"/>
  <c r="S383" i="9"/>
  <c r="U383" i="9"/>
  <c r="X383" i="9" s="1"/>
  <c r="Y383" i="9" s="1"/>
  <c r="R384" i="9"/>
  <c r="AC380" i="9"/>
  <c r="AA381" i="9"/>
  <c r="Z382" i="8"/>
  <c r="AD380" i="8"/>
  <c r="AB380" i="8"/>
  <c r="U383" i="8"/>
  <c r="X383" i="8" s="1"/>
  <c r="Y383" i="8" s="1"/>
  <c r="R384" i="8"/>
  <c r="AC380" i="8"/>
  <c r="AA381" i="8"/>
  <c r="H384" i="8"/>
  <c r="S383" i="8"/>
  <c r="Z382" i="7"/>
  <c r="U383" i="7"/>
  <c r="X383" i="7" s="1"/>
  <c r="Y383" i="7" s="1"/>
  <c r="R384" i="7"/>
  <c r="L385" i="7" a="1"/>
  <c r="L385" i="7" s="1"/>
  <c r="T385" i="7" s="1"/>
  <c r="T384" i="7"/>
  <c r="H384" i="7"/>
  <c r="S383" i="7"/>
  <c r="AC380" i="7"/>
  <c r="AA381" i="7"/>
  <c r="AD380" i="7"/>
  <c r="AB380" i="7"/>
  <c r="Z382" i="6"/>
  <c r="H384" i="6"/>
  <c r="S383" i="6"/>
  <c r="AD380" i="6"/>
  <c r="AB380" i="6"/>
  <c r="U383" i="6"/>
  <c r="X383" i="6" s="1"/>
  <c r="Y383" i="6" s="1"/>
  <c r="R384" i="6"/>
  <c r="AC380" i="6"/>
  <c r="AA381" i="6"/>
  <c r="Z382" i="5"/>
  <c r="AD380" i="5"/>
  <c r="AB380" i="5"/>
  <c r="U383" i="5"/>
  <c r="X383" i="5" s="1"/>
  <c r="Y383" i="5" s="1"/>
  <c r="R384" i="5"/>
  <c r="AC380" i="5"/>
  <c r="AA381" i="5"/>
  <c r="H384" i="5"/>
  <c r="S383" i="5"/>
  <c r="Z382" i="4"/>
  <c r="U383" i="4"/>
  <c r="X383" i="4" s="1"/>
  <c r="Y383" i="4" s="1"/>
  <c r="R384" i="4"/>
  <c r="H384" i="4"/>
  <c r="S383" i="4"/>
  <c r="AD380" i="4"/>
  <c r="AB380" i="4"/>
  <c r="AC380" i="4"/>
  <c r="AA381" i="4"/>
  <c r="Z382" i="1"/>
  <c r="U383" i="1"/>
  <c r="X383" i="1" s="1"/>
  <c r="Y383" i="1" s="1"/>
  <c r="R384" i="1"/>
  <c r="AD380" i="1"/>
  <c r="AB380" i="1"/>
  <c r="H384" i="1"/>
  <c r="S383" i="1"/>
  <c r="AA381" i="1"/>
  <c r="AC380" i="1"/>
  <c r="Z383" i="11" l="1"/>
  <c r="H385" i="11"/>
  <c r="S385" i="11" s="1"/>
  <c r="S384" i="11"/>
  <c r="AB381" i="11"/>
  <c r="AD381" i="11"/>
  <c r="R385" i="11"/>
  <c r="U385" i="11" s="1"/>
  <c r="X385" i="11" s="1"/>
  <c r="U384" i="11"/>
  <c r="X384" i="11" s="1"/>
  <c r="Y384" i="11" s="1"/>
  <c r="AA382" i="11"/>
  <c r="AC381" i="11"/>
  <c r="Z383" i="10"/>
  <c r="H385" i="10"/>
  <c r="S385" i="10" s="1"/>
  <c r="S384" i="10"/>
  <c r="R385" i="10"/>
  <c r="U385" i="10" s="1"/>
  <c r="X385" i="10" s="1"/>
  <c r="U384" i="10"/>
  <c r="X384" i="10" s="1"/>
  <c r="Y384" i="10" s="1"/>
  <c r="AA382" i="10"/>
  <c r="AC381" i="10"/>
  <c r="AB381" i="10"/>
  <c r="AD381" i="10"/>
  <c r="Z383" i="9"/>
  <c r="AD381" i="9"/>
  <c r="AB381" i="9"/>
  <c r="H385" i="9"/>
  <c r="S385" i="9" s="1"/>
  <c r="S384" i="9"/>
  <c r="R385" i="9"/>
  <c r="U385" i="9" s="1"/>
  <c r="X385" i="9" s="1"/>
  <c r="U384" i="9"/>
  <c r="X384" i="9" s="1"/>
  <c r="Y384" i="9" s="1"/>
  <c r="AA382" i="9"/>
  <c r="AC381" i="9"/>
  <c r="Z383" i="8"/>
  <c r="AD381" i="8"/>
  <c r="AB381" i="8"/>
  <c r="R385" i="8"/>
  <c r="U385" i="8" s="1"/>
  <c r="X385" i="8" s="1"/>
  <c r="U384" i="8"/>
  <c r="X384" i="8" s="1"/>
  <c r="Y384" i="8" s="1"/>
  <c r="AA382" i="8"/>
  <c r="AC381" i="8"/>
  <c r="H385" i="8"/>
  <c r="S385" i="8" s="1"/>
  <c r="S384" i="8"/>
  <c r="Z383" i="7"/>
  <c r="AD381" i="7"/>
  <c r="AB381" i="7"/>
  <c r="H385" i="7"/>
  <c r="S385" i="7" s="1"/>
  <c r="S384" i="7"/>
  <c r="R385" i="7"/>
  <c r="U385" i="7" s="1"/>
  <c r="X385" i="7" s="1"/>
  <c r="U384" i="7"/>
  <c r="X384" i="7" s="1"/>
  <c r="Y384" i="7" s="1"/>
  <c r="AA382" i="7"/>
  <c r="AC381" i="7"/>
  <c r="Z383" i="6"/>
  <c r="R385" i="6"/>
  <c r="U385" i="6" s="1"/>
  <c r="X385" i="6" s="1"/>
  <c r="U384" i="6"/>
  <c r="X384" i="6" s="1"/>
  <c r="Y384" i="6" s="1"/>
  <c r="AA382" i="6"/>
  <c r="AC381" i="6"/>
  <c r="AD381" i="6"/>
  <c r="AB381" i="6"/>
  <c r="H385" i="6"/>
  <c r="S385" i="6" s="1"/>
  <c r="S384" i="6"/>
  <c r="Z383" i="5"/>
  <c r="AD381" i="5"/>
  <c r="AB381" i="5"/>
  <c r="R385" i="5"/>
  <c r="U385" i="5" s="1"/>
  <c r="X385" i="5" s="1"/>
  <c r="U384" i="5"/>
  <c r="X384" i="5" s="1"/>
  <c r="Y384" i="5" s="1"/>
  <c r="AA382" i="5"/>
  <c r="AC381" i="5"/>
  <c r="H385" i="5"/>
  <c r="S385" i="5" s="1"/>
  <c r="S384" i="5"/>
  <c r="Z383" i="4"/>
  <c r="R385" i="4"/>
  <c r="U385" i="4" s="1"/>
  <c r="X385" i="4" s="1"/>
  <c r="U384" i="4"/>
  <c r="X384" i="4" s="1"/>
  <c r="Y384" i="4" s="1"/>
  <c r="AD381" i="4"/>
  <c r="AB381" i="4"/>
  <c r="H385" i="4"/>
  <c r="S385" i="4" s="1"/>
  <c r="S384" i="4"/>
  <c r="AA382" i="4"/>
  <c r="AC381" i="4"/>
  <c r="Z383" i="1"/>
  <c r="AA382" i="1"/>
  <c r="AC381" i="1"/>
  <c r="AD381" i="1"/>
  <c r="AB381" i="1"/>
  <c r="H385" i="1"/>
  <c r="S385" i="1" s="1"/>
  <c r="S384" i="1"/>
  <c r="R385" i="1"/>
  <c r="U385" i="1" s="1"/>
  <c r="X385" i="1" s="1"/>
  <c r="U384" i="1"/>
  <c r="X384" i="1" s="1"/>
  <c r="Y384" i="1" s="1"/>
  <c r="Y385" i="11" l="1"/>
  <c r="Z385" i="11" s="1"/>
  <c r="Z384" i="11"/>
  <c r="AB382" i="11"/>
  <c r="AD382" i="11"/>
  <c r="AA383" i="11"/>
  <c r="AC382" i="11"/>
  <c r="Y385" i="10"/>
  <c r="Z385" i="10" s="1"/>
  <c r="Z384" i="10"/>
  <c r="AB382" i="10"/>
  <c r="AD382" i="10"/>
  <c r="AA383" i="10"/>
  <c r="AC382" i="10"/>
  <c r="Y385" i="9"/>
  <c r="Z385" i="9" s="1"/>
  <c r="Z384" i="9"/>
  <c r="AB382" i="9"/>
  <c r="AD382" i="9"/>
  <c r="AA383" i="9"/>
  <c r="AC382" i="9"/>
  <c r="Y385" i="8"/>
  <c r="Z385" i="8" s="1"/>
  <c r="Z384" i="8"/>
  <c r="AB382" i="8"/>
  <c r="AD382" i="8"/>
  <c r="AA383" i="8"/>
  <c r="AC382" i="8"/>
  <c r="Y385" i="7"/>
  <c r="Z385" i="7" s="1"/>
  <c r="Z384" i="7"/>
  <c r="AB382" i="7"/>
  <c r="AD382" i="7"/>
  <c r="AA383" i="7"/>
  <c r="AC382" i="7"/>
  <c r="Y385" i="6"/>
  <c r="Z385" i="6" s="1"/>
  <c r="Z384" i="6"/>
  <c r="AA383" i="6"/>
  <c r="AC382" i="6"/>
  <c r="AB382" i="6"/>
  <c r="AD382" i="6"/>
  <c r="Y385" i="5"/>
  <c r="Z385" i="5" s="1"/>
  <c r="Z384" i="5"/>
  <c r="AB382" i="5"/>
  <c r="AD382" i="5"/>
  <c r="AA383" i="5"/>
  <c r="AC382" i="5"/>
  <c r="Y385" i="4"/>
  <c r="Z385" i="4" s="1"/>
  <c r="Z384" i="4"/>
  <c r="AA383" i="4"/>
  <c r="AC382" i="4"/>
  <c r="AB382" i="4"/>
  <c r="AD382" i="4"/>
  <c r="Y385" i="1"/>
  <c r="Z385" i="1" s="1"/>
  <c r="Z384" i="1"/>
  <c r="AC382" i="1"/>
  <c r="AA383" i="1"/>
  <c r="AB382" i="1"/>
  <c r="AD382" i="1"/>
  <c r="AC383" i="11" l="1"/>
  <c r="AA384" i="11"/>
  <c r="AD383" i="11"/>
  <c r="AB383" i="11"/>
  <c r="AC384" i="11"/>
  <c r="AC385" i="11" s="1"/>
  <c r="AA385" i="11"/>
  <c r="AC383" i="10"/>
  <c r="AA384" i="10"/>
  <c r="AD383" i="10"/>
  <c r="AB383" i="10"/>
  <c r="AC384" i="10"/>
  <c r="AC385" i="10" s="1"/>
  <c r="AA385" i="10"/>
  <c r="AD383" i="9"/>
  <c r="AB383" i="9"/>
  <c r="AC383" i="9"/>
  <c r="AC384" i="9" s="1"/>
  <c r="AC385" i="9" s="1"/>
  <c r="AA384" i="9"/>
  <c r="AA385" i="9" s="1"/>
  <c r="AD383" i="8"/>
  <c r="AB383" i="8"/>
  <c r="AC383" i="8"/>
  <c r="AA384" i="8"/>
  <c r="AA385" i="8" s="1"/>
  <c r="AC384" i="8"/>
  <c r="AC385" i="8" s="1"/>
  <c r="AC383" i="7"/>
  <c r="AA384" i="7"/>
  <c r="AD383" i="7"/>
  <c r="AB383" i="7"/>
  <c r="AC384" i="7"/>
  <c r="AC385" i="7" s="1"/>
  <c r="AA385" i="7"/>
  <c r="AD383" i="6"/>
  <c r="AB383" i="6"/>
  <c r="AC383" i="6"/>
  <c r="AC384" i="6" s="1"/>
  <c r="AC385" i="6" s="1"/>
  <c r="AA384" i="6"/>
  <c r="AA385" i="6" s="1"/>
  <c r="AD383" i="5"/>
  <c r="AB383" i="5"/>
  <c r="AC383" i="5"/>
  <c r="AA384" i="5"/>
  <c r="AC384" i="5"/>
  <c r="AC385" i="5" s="1"/>
  <c r="AA385" i="5"/>
  <c r="AD383" i="4"/>
  <c r="AB383" i="4"/>
  <c r="AC383" i="4"/>
  <c r="AA384" i="4"/>
  <c r="AC384" i="4"/>
  <c r="AC385" i="4" s="1"/>
  <c r="AA385" i="4"/>
  <c r="AD383" i="1"/>
  <c r="AB383" i="1"/>
  <c r="AC383" i="1"/>
  <c r="AC384" i="1" s="1"/>
  <c r="AC385" i="1" s="1"/>
  <c r="AA384" i="1"/>
  <c r="AA385" i="1" s="1"/>
  <c r="AD385" i="11" l="1"/>
  <c r="Z1" i="3" s="1" a="1"/>
  <c r="Z1" i="3" s="1"/>
  <c r="AB385" i="11"/>
  <c r="AD384" i="11"/>
  <c r="AB384" i="11"/>
  <c r="AD384" i="10"/>
  <c r="AB384" i="10"/>
  <c r="AD385" i="10"/>
  <c r="W1" i="3" s="1" a="1"/>
  <c r="W1" i="3" s="1"/>
  <c r="AB385" i="10"/>
  <c r="AD385" i="9"/>
  <c r="T1" i="3" s="1" a="1"/>
  <c r="T1" i="3" s="1"/>
  <c r="AB385" i="9"/>
  <c r="AD384" i="9"/>
  <c r="AB384" i="9"/>
  <c r="AD384" i="8"/>
  <c r="AB384" i="8"/>
  <c r="AD385" i="8"/>
  <c r="Q1" i="3" s="1" a="1"/>
  <c r="Q1" i="3" s="1"/>
  <c r="AB385" i="8"/>
  <c r="AD384" i="7"/>
  <c r="AB384" i="7"/>
  <c r="AD385" i="7"/>
  <c r="N1" i="3" s="1" a="1"/>
  <c r="N1" i="3" s="1"/>
  <c r="AB385" i="7"/>
  <c r="AD385" i="6"/>
  <c r="K1" i="3" s="1" a="1"/>
  <c r="K1" i="3" s="1"/>
  <c r="AB385" i="6"/>
  <c r="AD384" i="6"/>
  <c r="AB384" i="6"/>
  <c r="AD385" i="5"/>
  <c r="H1" i="3" s="1" a="1"/>
  <c r="H1" i="3" s="1"/>
  <c r="AB385" i="5"/>
  <c r="AD384" i="5"/>
  <c r="AB384" i="5"/>
  <c r="AD385" i="4"/>
  <c r="E1" i="3" s="1" a="1"/>
  <c r="E1" i="3" s="1"/>
  <c r="AB385" i="4"/>
  <c r="AD384" i="4"/>
  <c r="AB384" i="4"/>
  <c r="AD385" i="1"/>
  <c r="AB385" i="1"/>
  <c r="AD384" i="1"/>
  <c r="AB38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<sst xmlns="http://schemas.openxmlformats.org/spreadsheetml/2006/main" count="321" uniqueCount="69">
  <si>
    <t>date</t>
  </si>
  <si>
    <t>days since data</t>
  </si>
  <si>
    <t>daily 1st doses</t>
  </si>
  <si>
    <t>7da 1st doses</t>
  </si>
  <si>
    <t>trendline 1st doses</t>
  </si>
  <si>
    <t>follows trend until xxx</t>
  </si>
  <si>
    <t>predicted 1st doses</t>
  </si>
  <si>
    <t>daily 2nd doses</t>
  </si>
  <si>
    <t>7da 2nd doses</t>
  </si>
  <si>
    <t>predicted 2nd doses</t>
  </si>
  <si>
    <t>total doses</t>
  </si>
  <si>
    <t>daily total doses</t>
  </si>
  <si>
    <t>7da total doses</t>
  </si>
  <si>
    <t>Trendline total doses</t>
  </si>
  <si>
    <t>Follows trend until xxx</t>
  </si>
  <si>
    <t>predicted total doses</t>
  </si>
  <si>
    <t>1st doses</t>
  </si>
  <si>
    <t>2nd doses</t>
  </si>
  <si>
    <t>predicted 2nd doses, but mar23=dec27</t>
  </si>
  <si>
    <t>predicted new 2nd doses</t>
  </si>
  <si>
    <t>therefore new 1st doses</t>
  </si>
  <si>
    <t>predicted 1st doses, but taking into account the second doses we have to do</t>
  </si>
  <si>
    <t>1st doses but starts up again after 2nd doses catch up</t>
  </si>
  <si>
    <t>1st doses differnece</t>
  </si>
  <si>
    <t>2nd doses but starts up again after 1st doses complete</t>
  </si>
  <si>
    <t>immunity</t>
  </si>
  <si>
    <t>Groups 1-4</t>
  </si>
  <si>
    <t>Groups 5-9</t>
  </si>
  <si>
    <t>All Adults</t>
  </si>
  <si>
    <t>1st limit</t>
  </si>
  <si>
    <t>current 7 day avarage</t>
  </si>
  <si>
    <t>current cumulative</t>
  </si>
  <si>
    <t>total limit</t>
  </si>
  <si>
    <t>k/day</t>
  </si>
  <si>
    <t>you can only edit it if you save a copy unfortunately</t>
  </si>
  <si>
    <t>edit cell B1 (top left) to see the effects it has</t>
  </si>
  <si>
    <t>the graph doesnt work properly under 450k/day though</t>
  </si>
  <si>
    <t>first</t>
  </si>
  <si>
    <t>second</t>
  </si>
  <si>
    <t>firstEstimate</t>
  </si>
  <si>
    <t>secondEstimate</t>
  </si>
  <si>
    <t>immunityEstimate</t>
  </si>
  <si>
    <t>ivvfirstEstimate</t>
  </si>
  <si>
    <t>ivvsecondEstimate</t>
  </si>
  <si>
    <t>ivvimmunityEstimate</t>
  </si>
  <si>
    <t>vvsecondEstimate</t>
  </si>
  <si>
    <t>vfirstEstimate</t>
  </si>
  <si>
    <t>vsecondEstimate</t>
  </si>
  <si>
    <t>vimmunityEstimate</t>
  </si>
  <si>
    <t>vvfirstestimate</t>
  </si>
  <si>
    <t>vvimmunityEstimate</t>
  </si>
  <si>
    <t>vifirstEstimate</t>
  </si>
  <si>
    <t>visecondEstimate</t>
  </si>
  <si>
    <t>viimmunityEstimate</t>
  </si>
  <si>
    <t>vivfirstEstimate</t>
  </si>
  <si>
    <t>vivsecondEstimate</t>
  </si>
  <si>
    <t>vivimmunityEstimate</t>
  </si>
  <si>
    <t>viifirstEstimate</t>
  </si>
  <si>
    <t>viisecondEstimate</t>
  </si>
  <si>
    <t>viiimmunityEstimate</t>
  </si>
  <si>
    <t>viivfirstEstimate</t>
  </si>
  <si>
    <t>viivsecondEstimate</t>
  </si>
  <si>
    <t>viivimmunityEstimate</t>
  </si>
  <si>
    <t>viiifirstEstimate</t>
  </si>
  <si>
    <t>viiisecondEstimate</t>
  </si>
  <si>
    <t>viiiimmunityEstimate</t>
  </si>
  <si>
    <t>galladults</t>
  </si>
  <si>
    <t>gfivetonine</t>
  </si>
  <si>
    <t>gonetofour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</si>
</sst>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7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sz val="11"/>
      <color rgb="FF000000"/>
      <name val="Calibri"/>
    </font>
    <font>
      <sz val="11"/>
      <color theme="1"/>
      <name val="Arial"/>
      <family val="2"/>
    </font>
    <font>
      <b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D965"/>
        <bgColor rgb="FFFFD965"/>
      </patternFill>
    </fill>
    <fill>
      <patternFill patternType="solid">
        <fgColor rgb="FFFFC000"/>
        <bgColor rgb="FFFFC00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 applyFont="1" applyAlignment="1"/>
    <xf numFmtId="164" fontId="1" fillId="0" borderId="0" xfId="0" applyNumberFormat="1" applyFont="1"/>
    <xf numFmtId="3" fontId="2" fillId="0" borderId="0" xfId="0" applyNumberFormat="1" applyFont="1"/>
    <xf numFmtId="3" fontId="1" fillId="0" borderId="0" xfId="0" applyNumberFormat="1" applyFont="1"/>
    <xf numFmtId="3" fontId="1" fillId="0" borderId="0" xfId="0" applyNumberFormat="1" applyFont="1" applyAlignment="1"/>
    <xf numFmtId="0" fontId="3" fillId="0" borderId="0" xfId="0" applyFont="1" applyAlignment="1"/>
    <xf numFmtId="3" fontId="4" fillId="0" borderId="0" xfId="0" applyNumberFormat="1" applyFont="1" applyAlignment="1">
      <alignment horizontal="right"/>
    </xf>
    <xf numFmtId="3" fontId="1" fillId="2" borderId="1" xfId="0" applyNumberFormat="1" applyFont="1" applyFill="1" applyBorder="1"/>
    <xf numFmtId="3" fontId="2" fillId="2" borderId="1" xfId="0" applyNumberFormat="1" applyFont="1" applyFill="1" applyBorder="1"/>
    <xf numFmtId="0" fontId="3" fillId="0" borderId="0" xfId="0" applyFont="1"/>
    <xf numFmtId="3" fontId="2" fillId="0" borderId="0" xfId="0" applyNumberFormat="1" applyFont="1" applyAlignment="1">
      <alignment vertical="center"/>
    </xf>
    <xf numFmtId="3" fontId="1" fillId="2" borderId="1" xfId="0" applyNumberFormat="1" applyFont="1" applyFill="1" applyBorder="1" applyAlignment="1"/>
    <xf numFmtId="164" fontId="1" fillId="3" borderId="1" xfId="0" applyNumberFormat="1" applyFont="1" applyFill="1" applyBorder="1"/>
    <xf numFmtId="3" fontId="2" fillId="3" borderId="1" xfId="0" applyNumberFormat="1" applyFont="1" applyFill="1" applyBorder="1"/>
    <xf numFmtId="3" fontId="1" fillId="3" borderId="1" xfId="0" applyNumberFormat="1" applyFont="1" applyFill="1" applyBorder="1"/>
    <xf numFmtId="0" fontId="2" fillId="3" borderId="1" xfId="0" applyFont="1" applyFill="1" applyBorder="1"/>
    <xf numFmtId="0" fontId="2" fillId="0" borderId="0" xfId="0" applyFont="1"/>
    <xf numFmtId="0" fontId="1" fillId="0" borderId="0" xfId="0" applyFont="1"/>
    <xf numFmtId="14" fontId="0" fillId="0" borderId="0" xfId="0" applyNumberFormat="1" applyFont="1" applyAlignment="1"/>
    <xf numFmtId="1" fontId="0" fillId="0" borderId="0" xfId="0" applyNumberFormat="1" applyFont="1" applyAlignment="1"/>
    <xf numFmtId="0" fontId="5" fillId="0" borderId="0" xfId="0" applyFont="1" applyAlignment="1"/>
    <xf numFmtId="3" fontId="6" fillId="0" borderId="0" xfId="0" applyNumberFormat="1" applyFont="1"/>
    <xf numFmtId="3" fontId="5" fillId="0" borderId="0" xfId="0" applyNumberFormat="1" applyFont="1" applyAlignment="1"/>
  </cellXfs>
  <cellStyles count="1">
    <cellStyle name="Normal" xfId="0" builtinId="0"/>
  </cellStyles>
  <dxfs count="68"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UK Vaccination Predictions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Cumulative First Dose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Sheet1!$C$2:$C$385</c:f>
              <c:numCache>
                <c:formatCode>#,##0</c:formatCode>
                <c:ptCount val="384"/>
                <c:pt idx="0">
                  <c:v>86215</c:v>
                </c:pt>
                <c:pt idx="1">
                  <c:v>170155.42857142858</c:v>
                </c:pt>
                <c:pt idx="2">
                  <c:v>254095.85714285713</c:v>
                </c:pt>
                <c:pt idx="3">
                  <c:v>338036.28571428568</c:v>
                </c:pt>
                <c:pt idx="4">
                  <c:v>421976.71428571426</c:v>
                </c:pt>
                <c:pt idx="5">
                  <c:v>505917.14285714284</c:v>
                </c:pt>
                <c:pt idx="6">
                  <c:v>589857.57142857136</c:v>
                </c:pt>
                <c:pt idx="7">
                  <c:v>673798</c:v>
                </c:pt>
                <c:pt idx="8">
                  <c:v>720816.85714285716</c:v>
                </c:pt>
                <c:pt idx="9">
                  <c:v>767835.71428571432</c:v>
                </c:pt>
                <c:pt idx="10">
                  <c:v>814854.57142857136</c:v>
                </c:pt>
                <c:pt idx="11">
                  <c:v>861873.42857142864</c:v>
                </c:pt>
                <c:pt idx="12">
                  <c:v>908892.28571428568</c:v>
                </c:pt>
                <c:pt idx="13">
                  <c:v>955911.14285714284</c:v>
                </c:pt>
                <c:pt idx="14">
                  <c:v>1002930</c:v>
                </c:pt>
                <c:pt idx="15">
                  <c:v>1056367.7142857143</c:v>
                </c:pt>
                <c:pt idx="16">
                  <c:v>1109805.4285714286</c:v>
                </c:pt>
                <c:pt idx="17">
                  <c:v>1163243.1428571427</c:v>
                </c:pt>
                <c:pt idx="18">
                  <c:v>1216680.857142857</c:v>
                </c:pt>
                <c:pt idx="19">
                  <c:v>1270118.5714285714</c:v>
                </c:pt>
                <c:pt idx="20">
                  <c:v>1323556.2857142857</c:v>
                </c:pt>
                <c:pt idx="21">
                  <c:v>1376994</c:v>
                </c:pt>
                <c:pt idx="22">
                  <c:v>1508825.75</c:v>
                </c:pt>
                <c:pt idx="23">
                  <c:v>1640657.5</c:v>
                </c:pt>
                <c:pt idx="24">
                  <c:v>1772489.25</c:v>
                </c:pt>
                <c:pt idx="25">
                  <c:v>1904321</c:v>
                </c:pt>
                <c:pt idx="26">
                  <c:v>2036152.75</c:v>
                </c:pt>
                <c:pt idx="27">
                  <c:v>2167984.5</c:v>
                </c:pt>
                <c:pt idx="28">
                  <c:v>2299816.25</c:v>
                </c:pt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B-49DB-86F7-D672D4D581EE}"/>
            </c:ext>
          </c:extLst>
        </c:ser>
        <c:ser>
          <c:idx val="1"/>
          <c:order val="1"/>
          <c:tx>
            <c:v>Cumulative Seecond Dose</c:v>
          </c:tx>
          <c:spPr>
            <a:ln w="28575" cmpd="sng">
              <a:solidFill>
                <a:srgbClr val="FFC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Sheet1!$I$2:$I$385</c:f>
              <c:numCache>
                <c:formatCode>#,##0</c:formatCode>
                <c:ptCount val="384"/>
                <c:pt idx="21">
                  <c:v>21905</c:v>
                </c:pt>
                <c:pt idx="22">
                  <c:v>70687.75</c:v>
                </c:pt>
                <c:pt idx="23">
                  <c:v>119470.5</c:v>
                </c:pt>
                <c:pt idx="24">
                  <c:v>168253.25</c:v>
                </c:pt>
                <c:pt idx="25">
                  <c:v>217036</c:v>
                </c:pt>
                <c:pt idx="26">
                  <c:v>265818.75</c:v>
                </c:pt>
                <c:pt idx="27">
                  <c:v>314601.5</c:v>
                </c:pt>
                <c:pt idx="28">
                  <c:v>363384.25</c:v>
                </c:pt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AB-49DB-86F7-D672D4D581EE}"/>
            </c:ext>
          </c:extLst>
        </c:ser>
        <c:ser>
          <c:idx val="2"/>
          <c:order val="2"/>
          <c:tx>
            <c:v>1ST DOSES</c:v>
          </c:tx>
          <c:spPr>
            <a:ln w="28575" cmpd="sng">
              <a:solidFill>
                <a:schemeClr val="accent1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Sheet1!$AD$2:$AD$385</c:f>
              <c:numCache>
                <c:formatCode>#,##0</c:formatCode>
                <c:ptCount val="384"/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  <c:pt idx="65">
                  <c:v>16039969.300637512</c:v>
                </c:pt>
                <c:pt idx="66">
                  <c:v>16509772.823490169</c:v>
                </c:pt>
                <c:pt idx="67">
                  <c:v>16985517.568558004</c:v>
                </c:pt>
                <c:pt idx="68">
                  <c:v>17467203.535840984</c:v>
                </c:pt>
                <c:pt idx="69">
                  <c:v>17954830.725339141</c:v>
                </c:pt>
                <c:pt idx="70">
                  <c:v>18448399.137052443</c:v>
                </c:pt>
                <c:pt idx="71">
                  <c:v>18947908.770980917</c:v>
                </c:pt>
                <c:pt idx="72">
                  <c:v>19453359.627124541</c:v>
                </c:pt>
                <c:pt idx="73">
                  <c:v>19964751.70548334</c:v>
                </c:pt>
                <c:pt idx="74">
                  <c:v>20482085.006057285</c:v>
                </c:pt>
                <c:pt idx="75">
                  <c:v>21005359.528846376</c:v>
                </c:pt>
                <c:pt idx="76">
                  <c:v>21534575.273850642</c:v>
                </c:pt>
                <c:pt idx="77">
                  <c:v>22069732.241070054</c:v>
                </c:pt>
                <c:pt idx="78">
                  <c:v>22610830.430504642</c:v>
                </c:pt>
                <c:pt idx="79">
                  <c:v>23157869.842154376</c:v>
                </c:pt>
                <c:pt idx="80">
                  <c:v>23710850.476019286</c:v>
                </c:pt>
                <c:pt idx="81">
                  <c:v>24269772.332099341</c:v>
                </c:pt>
                <c:pt idx="82">
                  <c:v>24834635.410394572</c:v>
                </c:pt>
                <c:pt idx="83">
                  <c:v>25405439.710904948</c:v>
                </c:pt>
                <c:pt idx="84">
                  <c:v>25982185.233630501</c:v>
                </c:pt>
                <c:pt idx="85">
                  <c:v>26564871.978571199</c:v>
                </c:pt>
                <c:pt idx="86">
                  <c:v>27153499.945727073</c:v>
                </c:pt>
                <c:pt idx="87">
                  <c:v>27748069.135098092</c:v>
                </c:pt>
                <c:pt idx="88">
                  <c:v>28348579.546684287</c:v>
                </c:pt>
                <c:pt idx="89">
                  <c:v>28955031.180485629</c:v>
                </c:pt>
                <c:pt idx="90">
                  <c:v>29567424.036502115</c:v>
                </c:pt>
                <c:pt idx="91">
                  <c:v>30185758.114733778</c:v>
                </c:pt>
                <c:pt idx="92">
                  <c:v>30810033.415180586</c:v>
                </c:pt>
                <c:pt idx="93">
                  <c:v>31440249.93784257</c:v>
                </c:pt>
                <c:pt idx="94">
                  <c:v>32076407.6827197</c:v>
                </c:pt>
                <c:pt idx="95">
                  <c:v>32718506.649812005</c:v>
                </c:pt>
                <c:pt idx="96">
                  <c:v>33366546.839119457</c:v>
                </c:pt>
                <c:pt idx="97">
                  <c:v>34020528.250642084</c:v>
                </c:pt>
                <c:pt idx="98">
                  <c:v>34680450.884379856</c:v>
                </c:pt>
                <c:pt idx="99">
                  <c:v>35306298.055458851</c:v>
                </c:pt>
                <c:pt idx="100">
                  <c:v>35938086.448752992</c:v>
                </c:pt>
                <c:pt idx="101">
                  <c:v>36575816.064262308</c:v>
                </c:pt>
                <c:pt idx="102">
                  <c:v>37219486.90198677</c:v>
                </c:pt>
                <c:pt idx="103">
                  <c:v>37869098.961926408</c:v>
                </c:pt>
                <c:pt idx="104">
                  <c:v>38524652.244081192</c:v>
                </c:pt>
                <c:pt idx="105">
                  <c:v>39186146.748451121</c:v>
                </c:pt>
                <c:pt idx="106">
                  <c:v>39775188.439321943</c:v>
                </c:pt>
                <c:pt idx="107">
                  <c:v>40370171.35240791</c:v>
                </c:pt>
                <c:pt idx="108">
                  <c:v>40971095.487709053</c:v>
                </c:pt>
                <c:pt idx="109">
                  <c:v>41577960.845225342</c:v>
                </c:pt>
                <c:pt idx="110">
                  <c:v>42190767.424956806</c:v>
                </c:pt>
                <c:pt idx="111">
                  <c:v>42809515.226903416</c:v>
                </c:pt>
                <c:pt idx="112">
                  <c:v>43434204.251065202</c:v>
                </c:pt>
                <c:pt idx="113">
                  <c:v>44064834.497442134</c:v>
                </c:pt>
                <c:pt idx="114">
                  <c:v>44625576.716034241</c:v>
                </c:pt>
                <c:pt idx="115">
                  <c:v>45120978.156841494</c:v>
                </c:pt>
                <c:pt idx="116">
                  <c:v>45584569.819863923</c:v>
                </c:pt>
                <c:pt idx="117">
                  <c:v>46046563.705101497</c:v>
                </c:pt>
                <c:pt idx="118">
                  <c:v>46560816.812554248</c:v>
                </c:pt>
                <c:pt idx="119">
                  <c:v>47133519.142222144</c:v>
                </c:pt>
                <c:pt idx="120">
                  <c:v>47729443.142222144</c:v>
                </c:pt>
                <c:pt idx="121">
                  <c:v>48186280.142222144</c:v>
                </c:pt>
                <c:pt idx="122">
                  <c:v>48622772.142222144</c:v>
                </c:pt>
                <c:pt idx="123">
                  <c:v>49012917.142222144</c:v>
                </c:pt>
                <c:pt idx="124">
                  <c:v>49334669.142222144</c:v>
                </c:pt>
                <c:pt idx="125">
                  <c:v>49642699.142222144</c:v>
                </c:pt>
                <c:pt idx="126">
                  <c:v>50222450.142222144</c:v>
                </c:pt>
                <c:pt idx="127">
                  <c:v>50742648.142222144</c:v>
                </c:pt>
                <c:pt idx="128">
                  <c:v>51231633.142222144</c:v>
                </c:pt>
                <c:pt idx="129">
                  <c:v>51748821.142222144</c:v>
                </c:pt>
                <c:pt idx="130">
                  <c:v>52104836.142222144</c:v>
                </c:pt>
                <c:pt idx="131">
                  <c:v>52417080.142222144</c:v>
                </c:pt>
                <c:pt idx="132">
                  <c:v>52618691.142222144</c:v>
                </c:pt>
                <c:pt idx="133">
                  <c:v>52800000</c:v>
                </c:pt>
                <c:pt idx="134">
                  <c:v>52800000</c:v>
                </c:pt>
                <c:pt idx="135">
                  <c:v>52800000</c:v>
                </c:pt>
                <c:pt idx="136">
                  <c:v>52800000</c:v>
                </c:pt>
                <c:pt idx="137">
                  <c:v>52800000</c:v>
                </c:pt>
                <c:pt idx="138">
                  <c:v>52800000</c:v>
                </c:pt>
                <c:pt idx="139">
                  <c:v>52800000</c:v>
                </c:pt>
                <c:pt idx="140">
                  <c:v>52800000</c:v>
                </c:pt>
                <c:pt idx="141">
                  <c:v>52800000</c:v>
                </c:pt>
                <c:pt idx="142">
                  <c:v>52800000</c:v>
                </c:pt>
                <c:pt idx="143">
                  <c:v>52800000</c:v>
                </c:pt>
                <c:pt idx="144">
                  <c:v>52800000</c:v>
                </c:pt>
                <c:pt idx="145">
                  <c:v>52800000</c:v>
                </c:pt>
                <c:pt idx="146">
                  <c:v>52800000</c:v>
                </c:pt>
                <c:pt idx="147">
                  <c:v>52800000</c:v>
                </c:pt>
                <c:pt idx="148">
                  <c:v>52800000</c:v>
                </c:pt>
                <c:pt idx="149">
                  <c:v>52800000</c:v>
                </c:pt>
                <c:pt idx="150">
                  <c:v>52800000</c:v>
                </c:pt>
                <c:pt idx="151">
                  <c:v>52800000</c:v>
                </c:pt>
                <c:pt idx="152">
                  <c:v>52800000</c:v>
                </c:pt>
                <c:pt idx="153">
                  <c:v>52800000</c:v>
                </c:pt>
                <c:pt idx="154">
                  <c:v>52800000</c:v>
                </c:pt>
                <c:pt idx="155">
                  <c:v>52800000</c:v>
                </c:pt>
                <c:pt idx="156">
                  <c:v>52800000</c:v>
                </c:pt>
                <c:pt idx="157">
                  <c:v>52800000</c:v>
                </c:pt>
                <c:pt idx="158">
                  <c:v>52800000</c:v>
                </c:pt>
                <c:pt idx="159">
                  <c:v>52800000</c:v>
                </c:pt>
                <c:pt idx="160">
                  <c:v>52800000</c:v>
                </c:pt>
                <c:pt idx="161">
                  <c:v>52800000</c:v>
                </c:pt>
                <c:pt idx="162">
                  <c:v>52800000</c:v>
                </c:pt>
                <c:pt idx="163">
                  <c:v>52800000</c:v>
                </c:pt>
                <c:pt idx="164">
                  <c:v>52800000</c:v>
                </c:pt>
                <c:pt idx="165">
                  <c:v>52800000</c:v>
                </c:pt>
                <c:pt idx="166">
                  <c:v>52800000</c:v>
                </c:pt>
                <c:pt idx="167">
                  <c:v>52800000</c:v>
                </c:pt>
                <c:pt idx="168">
                  <c:v>52800000</c:v>
                </c:pt>
                <c:pt idx="169">
                  <c:v>52800000</c:v>
                </c:pt>
                <c:pt idx="170">
                  <c:v>52800000</c:v>
                </c:pt>
                <c:pt idx="171">
                  <c:v>52800000</c:v>
                </c:pt>
                <c:pt idx="172">
                  <c:v>52800000</c:v>
                </c:pt>
                <c:pt idx="173">
                  <c:v>52800000</c:v>
                </c:pt>
                <c:pt idx="174">
                  <c:v>52800000</c:v>
                </c:pt>
                <c:pt idx="175">
                  <c:v>52800000</c:v>
                </c:pt>
                <c:pt idx="176">
                  <c:v>52800000</c:v>
                </c:pt>
                <c:pt idx="177">
                  <c:v>52800000</c:v>
                </c:pt>
                <c:pt idx="178">
                  <c:v>52800000</c:v>
                </c:pt>
                <c:pt idx="179">
                  <c:v>52800000</c:v>
                </c:pt>
                <c:pt idx="180">
                  <c:v>52800000</c:v>
                </c:pt>
                <c:pt idx="181">
                  <c:v>52800000</c:v>
                </c:pt>
                <c:pt idx="182">
                  <c:v>52800000</c:v>
                </c:pt>
                <c:pt idx="183">
                  <c:v>52800000</c:v>
                </c:pt>
                <c:pt idx="184">
                  <c:v>52800000</c:v>
                </c:pt>
                <c:pt idx="185">
                  <c:v>52800000</c:v>
                </c:pt>
                <c:pt idx="186">
                  <c:v>52800000</c:v>
                </c:pt>
                <c:pt idx="187">
                  <c:v>52800000</c:v>
                </c:pt>
                <c:pt idx="188">
                  <c:v>52800000</c:v>
                </c:pt>
                <c:pt idx="189">
                  <c:v>52800000</c:v>
                </c:pt>
                <c:pt idx="190">
                  <c:v>52800000</c:v>
                </c:pt>
                <c:pt idx="191">
                  <c:v>52800000</c:v>
                </c:pt>
                <c:pt idx="192">
                  <c:v>52800000</c:v>
                </c:pt>
                <c:pt idx="193">
                  <c:v>52800000</c:v>
                </c:pt>
                <c:pt idx="194">
                  <c:v>52800000</c:v>
                </c:pt>
                <c:pt idx="195">
                  <c:v>52800000</c:v>
                </c:pt>
                <c:pt idx="196">
                  <c:v>52800000</c:v>
                </c:pt>
                <c:pt idx="197">
                  <c:v>52800000</c:v>
                </c:pt>
                <c:pt idx="198">
                  <c:v>52800000</c:v>
                </c:pt>
                <c:pt idx="199">
                  <c:v>52800000</c:v>
                </c:pt>
                <c:pt idx="200">
                  <c:v>52800000</c:v>
                </c:pt>
                <c:pt idx="201">
                  <c:v>52800000</c:v>
                </c:pt>
                <c:pt idx="202">
                  <c:v>52800000</c:v>
                </c:pt>
                <c:pt idx="203">
                  <c:v>52800000</c:v>
                </c:pt>
                <c:pt idx="204">
                  <c:v>52800000</c:v>
                </c:pt>
                <c:pt idx="205">
                  <c:v>52800000</c:v>
                </c:pt>
                <c:pt idx="206">
                  <c:v>52800000</c:v>
                </c:pt>
                <c:pt idx="207">
                  <c:v>52800000</c:v>
                </c:pt>
                <c:pt idx="208">
                  <c:v>52800000</c:v>
                </c:pt>
                <c:pt idx="209">
                  <c:v>52800000</c:v>
                </c:pt>
                <c:pt idx="210">
                  <c:v>52800000</c:v>
                </c:pt>
                <c:pt idx="211">
                  <c:v>52800000</c:v>
                </c:pt>
                <c:pt idx="212">
                  <c:v>52800000</c:v>
                </c:pt>
                <c:pt idx="213">
                  <c:v>52800000</c:v>
                </c:pt>
                <c:pt idx="214">
                  <c:v>52800000</c:v>
                </c:pt>
                <c:pt idx="215">
                  <c:v>52800000</c:v>
                </c:pt>
                <c:pt idx="216">
                  <c:v>52800000</c:v>
                </c:pt>
                <c:pt idx="217">
                  <c:v>52800000</c:v>
                </c:pt>
                <c:pt idx="218">
                  <c:v>52800000</c:v>
                </c:pt>
                <c:pt idx="219">
                  <c:v>52800000</c:v>
                </c:pt>
                <c:pt idx="220">
                  <c:v>52800000</c:v>
                </c:pt>
                <c:pt idx="221">
                  <c:v>52800000</c:v>
                </c:pt>
                <c:pt idx="222">
                  <c:v>52800000</c:v>
                </c:pt>
                <c:pt idx="223">
                  <c:v>52800000</c:v>
                </c:pt>
                <c:pt idx="224">
                  <c:v>52800000</c:v>
                </c:pt>
                <c:pt idx="225">
                  <c:v>52800000</c:v>
                </c:pt>
                <c:pt idx="226">
                  <c:v>52800000</c:v>
                </c:pt>
                <c:pt idx="227">
                  <c:v>52800000</c:v>
                </c:pt>
                <c:pt idx="228">
                  <c:v>52800000</c:v>
                </c:pt>
                <c:pt idx="229">
                  <c:v>52800000</c:v>
                </c:pt>
                <c:pt idx="230">
                  <c:v>52800000</c:v>
                </c:pt>
                <c:pt idx="231">
                  <c:v>52800000</c:v>
                </c:pt>
                <c:pt idx="232">
                  <c:v>52800000</c:v>
                </c:pt>
                <c:pt idx="233">
                  <c:v>52800000</c:v>
                </c:pt>
                <c:pt idx="234">
                  <c:v>52800000</c:v>
                </c:pt>
                <c:pt idx="235">
                  <c:v>52800000</c:v>
                </c:pt>
                <c:pt idx="236">
                  <c:v>52800000</c:v>
                </c:pt>
                <c:pt idx="237">
                  <c:v>52800000</c:v>
                </c:pt>
                <c:pt idx="238">
                  <c:v>52800000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AB-49DB-86F7-D672D4D581EE}"/>
            </c:ext>
          </c:extLst>
        </c:ser>
        <c:ser>
          <c:idx val="3"/>
          <c:order val="3"/>
          <c:tx>
            <c:v>2ND DOSES</c:v>
          </c:tx>
          <c:spPr>
            <a:ln w="28575" cmpd="sng">
              <a:solidFill>
                <a:srgbClr val="FFC000">
                  <a:alpha val="49803"/>
                </a:srgbClr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Sheet1!$AF$2:$AF$385</c:f>
              <c:numCache>
                <c:formatCode>#,##0</c:formatCode>
                <c:ptCount val="384"/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  <c:pt idx="65">
                  <c:v>560036.0294117647</c:v>
                </c:pt>
                <c:pt idx="66">
                  <c:v>573457.0588235294</c:v>
                </c:pt>
                <c:pt idx="67">
                  <c:v>586878.0882352941</c:v>
                </c:pt>
                <c:pt idx="68">
                  <c:v>600299.1176470588</c:v>
                </c:pt>
                <c:pt idx="69">
                  <c:v>613720.1470588235</c:v>
                </c:pt>
                <c:pt idx="70">
                  <c:v>627141.17647058819</c:v>
                </c:pt>
                <c:pt idx="71">
                  <c:v>640562.20588235301</c:v>
                </c:pt>
                <c:pt idx="72">
                  <c:v>653983.23529411759</c:v>
                </c:pt>
                <c:pt idx="73">
                  <c:v>667404.26470588241</c:v>
                </c:pt>
                <c:pt idx="74">
                  <c:v>680825.29411764699</c:v>
                </c:pt>
                <c:pt idx="75">
                  <c:v>694246.32352941181</c:v>
                </c:pt>
                <c:pt idx="76">
                  <c:v>707667.3529411765</c:v>
                </c:pt>
                <c:pt idx="77">
                  <c:v>721088.3823529412</c:v>
                </c:pt>
                <c:pt idx="78">
                  <c:v>734509.4117647059</c:v>
                </c:pt>
                <c:pt idx="79">
                  <c:v>747930.4411764706</c:v>
                </c:pt>
                <c:pt idx="80">
                  <c:v>761351.4705882353</c:v>
                </c:pt>
                <c:pt idx="81">
                  <c:v>774772.5</c:v>
                </c:pt>
                <c:pt idx="82">
                  <c:v>788193.5294117647</c:v>
                </c:pt>
                <c:pt idx="83">
                  <c:v>801614.5588235294</c:v>
                </c:pt>
                <c:pt idx="84">
                  <c:v>815035.5882352941</c:v>
                </c:pt>
                <c:pt idx="85">
                  <c:v>828456.6176470588</c:v>
                </c:pt>
                <c:pt idx="86">
                  <c:v>841877.64705882361</c:v>
                </c:pt>
                <c:pt idx="87">
                  <c:v>855298.67647058819</c:v>
                </c:pt>
                <c:pt idx="88">
                  <c:v>868719.70588235301</c:v>
                </c:pt>
                <c:pt idx="89">
                  <c:v>882140.73529411759</c:v>
                </c:pt>
                <c:pt idx="90">
                  <c:v>895561.76470588241</c:v>
                </c:pt>
                <c:pt idx="91">
                  <c:v>908982.79411764699</c:v>
                </c:pt>
                <c:pt idx="92">
                  <c:v>922403.82352941181</c:v>
                </c:pt>
                <c:pt idx="93">
                  <c:v>935824.8529411765</c:v>
                </c:pt>
                <c:pt idx="94">
                  <c:v>949245.8823529412</c:v>
                </c:pt>
                <c:pt idx="95">
                  <c:v>962666.9117647059</c:v>
                </c:pt>
                <c:pt idx="96">
                  <c:v>976087.9411764706</c:v>
                </c:pt>
                <c:pt idx="97">
                  <c:v>989508.9705882353</c:v>
                </c:pt>
                <c:pt idx="98">
                  <c:v>1002930</c:v>
                </c:pt>
                <c:pt idx="99">
                  <c:v>1056367.7142857143</c:v>
                </c:pt>
                <c:pt idx="100">
                  <c:v>1109805.4285714286</c:v>
                </c:pt>
                <c:pt idx="101">
                  <c:v>1163243.1428571427</c:v>
                </c:pt>
                <c:pt idx="102">
                  <c:v>1216680.857142857</c:v>
                </c:pt>
                <c:pt idx="103">
                  <c:v>1270118.5714285714</c:v>
                </c:pt>
                <c:pt idx="104">
                  <c:v>1323556.2857142857</c:v>
                </c:pt>
                <c:pt idx="105">
                  <c:v>1376994</c:v>
                </c:pt>
                <c:pt idx="106">
                  <c:v>1508825.75</c:v>
                </c:pt>
                <c:pt idx="107">
                  <c:v>1640657.5</c:v>
                </c:pt>
                <c:pt idx="108">
                  <c:v>1772489.25</c:v>
                </c:pt>
                <c:pt idx="109">
                  <c:v>1904321</c:v>
                </c:pt>
                <c:pt idx="110">
                  <c:v>2036152.75</c:v>
                </c:pt>
                <c:pt idx="111">
                  <c:v>2167984.5</c:v>
                </c:pt>
                <c:pt idx="112">
                  <c:v>2299816.25</c:v>
                </c:pt>
                <c:pt idx="113">
                  <c:v>2431648</c:v>
                </c:pt>
                <c:pt idx="114">
                  <c:v>2639309</c:v>
                </c:pt>
                <c:pt idx="115">
                  <c:v>2918252</c:v>
                </c:pt>
                <c:pt idx="116">
                  <c:v>3234946</c:v>
                </c:pt>
                <c:pt idx="117">
                  <c:v>3559179</c:v>
                </c:pt>
                <c:pt idx="118">
                  <c:v>3837094</c:v>
                </c:pt>
                <c:pt idx="119">
                  <c:v>4062501</c:v>
                </c:pt>
                <c:pt idx="120">
                  <c:v>4266577</c:v>
                </c:pt>
                <c:pt idx="121">
                  <c:v>4609740</c:v>
                </c:pt>
                <c:pt idx="122">
                  <c:v>4973248</c:v>
                </c:pt>
                <c:pt idx="123">
                  <c:v>5383103</c:v>
                </c:pt>
                <c:pt idx="124">
                  <c:v>5861351</c:v>
                </c:pt>
                <c:pt idx="125">
                  <c:v>6353321</c:v>
                </c:pt>
                <c:pt idx="126">
                  <c:v>6573570</c:v>
                </c:pt>
                <c:pt idx="127">
                  <c:v>6853372</c:v>
                </c:pt>
                <c:pt idx="128">
                  <c:v>7164387</c:v>
                </c:pt>
                <c:pt idx="129">
                  <c:v>7447199</c:v>
                </c:pt>
                <c:pt idx="130">
                  <c:v>7891184</c:v>
                </c:pt>
                <c:pt idx="131">
                  <c:v>8378940</c:v>
                </c:pt>
                <c:pt idx="132">
                  <c:v>8977329</c:v>
                </c:pt>
                <c:pt idx="133">
                  <c:v>9296367</c:v>
                </c:pt>
                <c:pt idx="134">
                  <c:v>9646715</c:v>
                </c:pt>
                <c:pt idx="135">
                  <c:v>10021471</c:v>
                </c:pt>
                <c:pt idx="136">
                  <c:v>10490487</c:v>
                </c:pt>
                <c:pt idx="137">
                  <c:v>10971047</c:v>
                </c:pt>
                <c:pt idx="138">
                  <c:v>11465210</c:v>
                </c:pt>
                <c:pt idx="139">
                  <c:v>12014288</c:v>
                </c:pt>
                <c:pt idx="140">
                  <c:v>12294006</c:v>
                </c:pt>
                <c:pt idx="141">
                  <c:v>12646486</c:v>
                </c:pt>
                <c:pt idx="142">
                  <c:v>13058298</c:v>
                </c:pt>
                <c:pt idx="143">
                  <c:v>13509108</c:v>
                </c:pt>
                <c:pt idx="144">
                  <c:v>14012224</c:v>
                </c:pt>
                <c:pt idx="145">
                  <c:v>14556827</c:v>
                </c:pt>
                <c:pt idx="146">
                  <c:v>15062189</c:v>
                </c:pt>
                <c:pt idx="147">
                  <c:v>15300151</c:v>
                </c:pt>
                <c:pt idx="148">
                  <c:v>15576107</c:v>
                </c:pt>
                <c:pt idx="149">
                  <c:v>16050254.055500835</c:v>
                </c:pt>
                <c:pt idx="150">
                  <c:v>16530355.706901878</c:v>
                </c:pt>
                <c:pt idx="151">
                  <c:v>17016411.954203129</c:v>
                </c:pt>
                <c:pt idx="152">
                  <c:v>17508422.797404587</c:v>
                </c:pt>
                <c:pt idx="153">
                  <c:v>18006388.236506253</c:v>
                </c:pt>
                <c:pt idx="154">
                  <c:v>18510308.271508127</c:v>
                </c:pt>
                <c:pt idx="155">
                  <c:v>19020182.902410209</c:v>
                </c:pt>
                <c:pt idx="156">
                  <c:v>19536012.129212499</c:v>
                </c:pt>
                <c:pt idx="157">
                  <c:v>20057795.951914966</c:v>
                </c:pt>
                <c:pt idx="158">
                  <c:v>20585534.370517641</c:v>
                </c:pt>
                <c:pt idx="159">
                  <c:v>21119227.385020524</c:v>
                </c:pt>
                <c:pt idx="160">
                  <c:v>21658874.995423615</c:v>
                </c:pt>
                <c:pt idx="161">
                  <c:v>22204477.201726913</c:v>
                </c:pt>
                <c:pt idx="162">
                  <c:v>22756034.00393042</c:v>
                </c:pt>
                <c:pt idx="163">
                  <c:v>23313545.402034134</c:v>
                </c:pt>
                <c:pt idx="164">
                  <c:v>23877011.396038055</c:v>
                </c:pt>
                <c:pt idx="165">
                  <c:v>24446431.985942185</c:v>
                </c:pt>
                <c:pt idx="166">
                  <c:v>25021807.171746522</c:v>
                </c:pt>
                <c:pt idx="167">
                  <c:v>25603136.953451067</c:v>
                </c:pt>
                <c:pt idx="168">
                  <c:v>26190421.33105582</c:v>
                </c:pt>
                <c:pt idx="169">
                  <c:v>26783660.304560781</c:v>
                </c:pt>
                <c:pt idx="170">
                  <c:v>27382853.873965949</c:v>
                </c:pt>
                <c:pt idx="171">
                  <c:v>27988002.039271325</c:v>
                </c:pt>
                <c:pt idx="172">
                  <c:v>28599104.800476909</c:v>
                </c:pt>
                <c:pt idx="173">
                  <c:v>29216162.1575827</c:v>
                </c:pt>
                <c:pt idx="174">
                  <c:v>29839174.1105887</c:v>
                </c:pt>
                <c:pt idx="175">
                  <c:v>30468140.659494907</c:v>
                </c:pt>
                <c:pt idx="176">
                  <c:v>31103061.804301322</c:v>
                </c:pt>
                <c:pt idx="177">
                  <c:v>31743937.545007944</c:v>
                </c:pt>
                <c:pt idx="178">
                  <c:v>32390767.881614774</c:v>
                </c:pt>
                <c:pt idx="179">
                  <c:v>33043552.814121813</c:v>
                </c:pt>
                <c:pt idx="180">
                  <c:v>33702292.342529058</c:v>
                </c:pt>
                <c:pt idx="181">
                  <c:v>34366986.466836512</c:v>
                </c:pt>
                <c:pt idx="182">
                  <c:v>35037635.187044144</c:v>
                </c:pt>
                <c:pt idx="183">
                  <c:v>35714238.503151983</c:v>
                </c:pt>
                <c:pt idx="184">
                  <c:v>36396796.41516003</c:v>
                </c:pt>
                <c:pt idx="185">
                  <c:v>37085308.923068285</c:v>
                </c:pt>
                <c:pt idx="186">
                  <c:v>37779776.026876748</c:v>
                </c:pt>
                <c:pt idx="187">
                  <c:v>38480197.726585418</c:v>
                </c:pt>
                <c:pt idx="188">
                  <c:v>39186574.022194296</c:v>
                </c:pt>
                <c:pt idx="189">
                  <c:v>39898904.913703382</c:v>
                </c:pt>
                <c:pt idx="190">
                  <c:v>40617190.401112676</c:v>
                </c:pt>
                <c:pt idx="191">
                  <c:v>41341430.484422177</c:v>
                </c:pt>
                <c:pt idx="192">
                  <c:v>42071625.163631886</c:v>
                </c:pt>
                <c:pt idx="193">
                  <c:v>42807774.438741803</c:v>
                </c:pt>
                <c:pt idx="194">
                  <c:v>43549878.309751928</c:v>
                </c:pt>
                <c:pt idx="195">
                  <c:v>44297936.77666226</c:v>
                </c:pt>
                <c:pt idx="196">
                  <c:v>45051949.8394728</c:v>
                </c:pt>
                <c:pt idx="197">
                  <c:v>45811917.498183548</c:v>
                </c:pt>
                <c:pt idx="198">
                  <c:v>46577839.752794504</c:v>
                </c:pt>
                <c:pt idx="199">
                  <c:v>47349716.603305668</c:v>
                </c:pt>
                <c:pt idx="200">
                  <c:v>48127548.049717039</c:v>
                </c:pt>
                <c:pt idx="201">
                  <c:v>48911334.092028618</c:v>
                </c:pt>
                <c:pt idx="202">
                  <c:v>49701074.730240405</c:v>
                </c:pt>
                <c:pt idx="203">
                  <c:v>50496757.15881183</c:v>
                </c:pt>
                <c:pt idx="204">
                  <c:v>51292439.587383255</c:v>
                </c:pt>
                <c:pt idx="205">
                  <c:v>52088122.015954681</c:v>
                </c:pt>
                <c:pt idx="206">
                  <c:v>52800000</c:v>
                </c:pt>
                <c:pt idx="207">
                  <c:v>52800000</c:v>
                </c:pt>
                <c:pt idx="208">
                  <c:v>52800000</c:v>
                </c:pt>
                <c:pt idx="209">
                  <c:v>52800000</c:v>
                </c:pt>
                <c:pt idx="210">
                  <c:v>52800000</c:v>
                </c:pt>
                <c:pt idx="211">
                  <c:v>52800000</c:v>
                </c:pt>
                <c:pt idx="212">
                  <c:v>52800000</c:v>
                </c:pt>
                <c:pt idx="213">
                  <c:v>52800000</c:v>
                </c:pt>
                <c:pt idx="214">
                  <c:v>52800000</c:v>
                </c:pt>
                <c:pt idx="215">
                  <c:v>52800000</c:v>
                </c:pt>
                <c:pt idx="216">
                  <c:v>52800000</c:v>
                </c:pt>
                <c:pt idx="217">
                  <c:v>52800000</c:v>
                </c:pt>
                <c:pt idx="218">
                  <c:v>52800000</c:v>
                </c:pt>
                <c:pt idx="219">
                  <c:v>52800000</c:v>
                </c:pt>
                <c:pt idx="220">
                  <c:v>52800000</c:v>
                </c:pt>
                <c:pt idx="221">
                  <c:v>52800000</c:v>
                </c:pt>
                <c:pt idx="222">
                  <c:v>52800000</c:v>
                </c:pt>
                <c:pt idx="223">
                  <c:v>52800000</c:v>
                </c:pt>
                <c:pt idx="224">
                  <c:v>52800000</c:v>
                </c:pt>
                <c:pt idx="225">
                  <c:v>52800000</c:v>
                </c:pt>
                <c:pt idx="226">
                  <c:v>52800000</c:v>
                </c:pt>
                <c:pt idx="227">
                  <c:v>52800000</c:v>
                </c:pt>
                <c:pt idx="228">
                  <c:v>52800000</c:v>
                </c:pt>
                <c:pt idx="229">
                  <c:v>52800000</c:v>
                </c:pt>
                <c:pt idx="230">
                  <c:v>52800000</c:v>
                </c:pt>
                <c:pt idx="231">
                  <c:v>52800000</c:v>
                </c:pt>
                <c:pt idx="232">
                  <c:v>52800000</c:v>
                </c:pt>
                <c:pt idx="233">
                  <c:v>52800000</c:v>
                </c:pt>
                <c:pt idx="234">
                  <c:v>52800000</c:v>
                </c:pt>
                <c:pt idx="235">
                  <c:v>52800000</c:v>
                </c:pt>
                <c:pt idx="236">
                  <c:v>52800000</c:v>
                </c:pt>
                <c:pt idx="237">
                  <c:v>52800000</c:v>
                </c:pt>
                <c:pt idx="238">
                  <c:v>52800000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AB-49DB-86F7-D672D4D581EE}"/>
            </c:ext>
          </c:extLst>
        </c:ser>
        <c:ser>
          <c:idx val="4"/>
          <c:order val="4"/>
          <c:tx>
            <c:strRef>
              <c:f>Sheet1!$AG$1</c:f>
              <c:strCache>
                <c:ptCount val="1"/>
                <c:pt idx="0">
                  <c:v>immunityEstimate</c:v>
                </c:pt>
              </c:strCache>
            </c:strRef>
          </c:tx>
          <c:spPr>
            <a:ln w="28575" cmpd="sng">
              <a:solidFill>
                <a:srgbClr val="999999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Sheet1!$AG$2:$AG$385</c:f>
              <c:numCache>
                <c:formatCode>#,##0</c:formatCode>
                <c:ptCount val="384"/>
                <c:pt idx="20">
                  <c:v>77593.5</c:v>
                </c:pt>
                <c:pt idx="21">
                  <c:v>153139.88571428572</c:v>
                </c:pt>
                <c:pt idx="22">
                  <c:v>228686.27142857143</c:v>
                </c:pt>
                <c:pt idx="23">
                  <c:v>304232.65714285715</c:v>
                </c:pt>
                <c:pt idx="24">
                  <c:v>379779.04285714286</c:v>
                </c:pt>
                <c:pt idx="25">
                  <c:v>455325.42857142858</c:v>
                </c:pt>
                <c:pt idx="26">
                  <c:v>530871.8142857143</c:v>
                </c:pt>
                <c:pt idx="27">
                  <c:v>606418.20000000007</c:v>
                </c:pt>
                <c:pt idx="28">
                  <c:v>648735.17142857146</c:v>
                </c:pt>
                <c:pt idx="29">
                  <c:v>691052.14285714296</c:v>
                </c:pt>
                <c:pt idx="30">
                  <c:v>733369.11428571423</c:v>
                </c:pt>
                <c:pt idx="31">
                  <c:v>775686.08571428584</c:v>
                </c:pt>
                <c:pt idx="32">
                  <c:v>818003.05714285711</c:v>
                </c:pt>
                <c:pt idx="33">
                  <c:v>860320.02857142861</c:v>
                </c:pt>
                <c:pt idx="34">
                  <c:v>902637</c:v>
                </c:pt>
                <c:pt idx="35">
                  <c:v>950730.94285714289</c:v>
                </c:pt>
                <c:pt idx="36">
                  <c:v>998824.88571428577</c:v>
                </c:pt>
                <c:pt idx="37">
                  <c:v>1046918.8285714284</c:v>
                </c:pt>
                <c:pt idx="38">
                  <c:v>1095012.7714285713</c:v>
                </c:pt>
                <c:pt idx="39">
                  <c:v>1143106.7142857143</c:v>
                </c:pt>
                <c:pt idx="40">
                  <c:v>1191200.6571428571</c:v>
                </c:pt>
                <c:pt idx="41">
                  <c:v>1240389.8500000001</c:v>
                </c:pt>
                <c:pt idx="42">
                  <c:v>1361477.5625</c:v>
                </c:pt>
                <c:pt idx="43">
                  <c:v>1482565.2749999999</c:v>
                </c:pt>
                <c:pt idx="44">
                  <c:v>1603652.9875</c:v>
                </c:pt>
                <c:pt idx="45">
                  <c:v>1724740.7000000002</c:v>
                </c:pt>
                <c:pt idx="46">
                  <c:v>1845828.4125000001</c:v>
                </c:pt>
                <c:pt idx="47">
                  <c:v>1966916.125</c:v>
                </c:pt>
                <c:pt idx="48">
                  <c:v>2088003.8374999999</c:v>
                </c:pt>
                <c:pt idx="49">
                  <c:v>2209091.5500000003</c:v>
                </c:pt>
                <c:pt idx="50">
                  <c:v>2209091.5500000003</c:v>
                </c:pt>
                <c:pt idx="51">
                  <c:v>2396789.7000000002</c:v>
                </c:pt>
                <c:pt idx="52">
                  <c:v>2648325.6500000004</c:v>
                </c:pt>
                <c:pt idx="53">
                  <c:v>2933613.1</c:v>
                </c:pt>
                <c:pt idx="54">
                  <c:v>3225624.15</c:v>
                </c:pt>
                <c:pt idx="55">
                  <c:v>3475871.4</c:v>
                </c:pt>
                <c:pt idx="56">
                  <c:v>3678865.9499999997</c:v>
                </c:pt>
                <c:pt idx="57">
                  <c:v>3862762.6</c:v>
                </c:pt>
                <c:pt idx="58">
                  <c:v>4171797.25</c:v>
                </c:pt>
                <c:pt idx="59">
                  <c:v>4499125</c:v>
                </c:pt>
                <c:pt idx="60">
                  <c:v>4868132.5</c:v>
                </c:pt>
                <c:pt idx="61">
                  <c:v>5298646.75</c:v>
                </c:pt>
                <c:pt idx="62">
                  <c:v>5741471.9000000004</c:v>
                </c:pt>
                <c:pt idx="63">
                  <c:v>5939736.9000000004</c:v>
                </c:pt>
                <c:pt idx="64">
                  <c:v>6191657.0999999996</c:v>
                </c:pt>
                <c:pt idx="65">
                  <c:v>6471656.0999999996</c:v>
                </c:pt>
                <c:pt idx="66">
                  <c:v>6726303.3500000006</c:v>
                </c:pt>
                <c:pt idx="67">
                  <c:v>7125978.3000000007</c:v>
                </c:pt>
                <c:pt idx="68">
                  <c:v>7565067.5999999996</c:v>
                </c:pt>
                <c:pt idx="69">
                  <c:v>8104148.7500000009</c:v>
                </c:pt>
                <c:pt idx="70">
                  <c:v>8391440.75</c:v>
                </c:pt>
                <c:pt idx="71">
                  <c:v>8706883.3000000007</c:v>
                </c:pt>
                <c:pt idx="72">
                  <c:v>9044272</c:v>
                </c:pt>
                <c:pt idx="73">
                  <c:v>9466536.1500000004</c:v>
                </c:pt>
                <c:pt idx="74">
                  <c:v>9899241.9500000011</c:v>
                </c:pt>
                <c:pt idx="75">
                  <c:v>10344191.85</c:v>
                </c:pt>
                <c:pt idx="76">
                  <c:v>10838431.550000001</c:v>
                </c:pt>
                <c:pt idx="77">
                  <c:v>11090234.450000001</c:v>
                </c:pt>
                <c:pt idx="78">
                  <c:v>11407657</c:v>
                </c:pt>
                <c:pt idx="79">
                  <c:v>11778445.850000001</c:v>
                </c:pt>
                <c:pt idx="80">
                  <c:v>12184419.550000001</c:v>
                </c:pt>
                <c:pt idx="81">
                  <c:v>12637506.299999999</c:v>
                </c:pt>
                <c:pt idx="82">
                  <c:v>13127887.75</c:v>
                </c:pt>
                <c:pt idx="83">
                  <c:v>13582855.85</c:v>
                </c:pt>
                <c:pt idx="84">
                  <c:v>13797117.4</c:v>
                </c:pt>
                <c:pt idx="85">
                  <c:v>14045827.050000001</c:v>
                </c:pt>
                <c:pt idx="86">
                  <c:v>14463974.17204435</c:v>
                </c:pt>
                <c:pt idx="87">
                  <c:v>14887468.394082328</c:v>
                </c:pt>
                <c:pt idx="88">
                  <c:v>15316309.716113968</c:v>
                </c:pt>
                <c:pt idx="89">
                  <c:v>15750498.13813924</c:v>
                </c:pt>
                <c:pt idx="90">
                  <c:v>16190033.660158169</c:v>
                </c:pt>
                <c:pt idx="91">
                  <c:v>16634916.282170728</c:v>
                </c:pt>
                <c:pt idx="92">
                  <c:v>17085146.004176944</c:v>
                </c:pt>
                <c:pt idx="93">
                  <c:v>17540722.826176796</c:v>
                </c:pt>
                <c:pt idx="94">
                  <c:v>18001646.748170298</c:v>
                </c:pt>
                <c:pt idx="95">
                  <c:v>18467917.770157438</c:v>
                </c:pt>
                <c:pt idx="96">
                  <c:v>18939535.892138209</c:v>
                </c:pt>
                <c:pt idx="97">
                  <c:v>19416501.114112638</c:v>
                </c:pt>
                <c:pt idx="98">
                  <c:v>19898813.436080698</c:v>
                </c:pt>
                <c:pt idx="99">
                  <c:v>20386472.858042415</c:v>
                </c:pt>
                <c:pt idx="100">
                  <c:v>20879479.37999776</c:v>
                </c:pt>
                <c:pt idx="101">
                  <c:v>21377833.00194677</c:v>
                </c:pt>
                <c:pt idx="102">
                  <c:v>21881533.723889407</c:v>
                </c:pt>
                <c:pt idx="103">
                  <c:v>22390581.545825705</c:v>
                </c:pt>
                <c:pt idx="104">
                  <c:v>22904976.467755631</c:v>
                </c:pt>
                <c:pt idx="105">
                  <c:v>23424718.489679214</c:v>
                </c:pt>
                <c:pt idx="106">
                  <c:v>23949807.611596432</c:v>
                </c:pt>
                <c:pt idx="107">
                  <c:v>24480243.833507307</c:v>
                </c:pt>
                <c:pt idx="108">
                  <c:v>25016027.155411813</c:v>
                </c:pt>
                <c:pt idx="109">
                  <c:v>25557157.577309977</c:v>
                </c:pt>
                <c:pt idx="110">
                  <c:v>26103635.099201772</c:v>
                </c:pt>
                <c:pt idx="111">
                  <c:v>26655459.721087199</c:v>
                </c:pt>
                <c:pt idx="112">
                  <c:v>27212631.442966282</c:v>
                </c:pt>
                <c:pt idx="113">
                  <c:v>27775150.264838997</c:v>
                </c:pt>
                <c:pt idx="114">
                  <c:v>28343016.186705373</c:v>
                </c:pt>
                <c:pt idx="115">
                  <c:v>28916229.20856538</c:v>
                </c:pt>
                <c:pt idx="116">
                  <c:v>29494789.330419041</c:v>
                </c:pt>
                <c:pt idx="117">
                  <c:v>30078696.552266333</c:v>
                </c:pt>
                <c:pt idx="118">
                  <c:v>30667950.874107286</c:v>
                </c:pt>
                <c:pt idx="119">
                  <c:v>31262552.295941871</c:v>
                </c:pt>
                <c:pt idx="120">
                  <c:v>31828486.635627251</c:v>
                </c:pt>
                <c:pt idx="121">
                  <c:v>32399768.075306263</c:v>
                </c:pt>
                <c:pt idx="122">
                  <c:v>32976396.614978936</c:v>
                </c:pt>
                <c:pt idx="123">
                  <c:v>33558372.254645236</c:v>
                </c:pt>
                <c:pt idx="124">
                  <c:v>34145694.994305193</c:v>
                </c:pt>
                <c:pt idx="125">
                  <c:v>34738364.83395879</c:v>
                </c:pt>
                <c:pt idx="126">
                  <c:v>35336381.77360601</c:v>
                </c:pt>
                <c:pt idx="127">
                  <c:v>35873110.882889748</c:v>
                </c:pt>
                <c:pt idx="128">
                  <c:v>36415187.092167117</c:v>
                </c:pt>
                <c:pt idx="129">
                  <c:v>36962610.401438147</c:v>
                </c:pt>
                <c:pt idx="130">
                  <c:v>37515380.810702808</c:v>
                </c:pt>
                <c:pt idx="131">
                  <c:v>38073498.319961131</c:v>
                </c:pt>
                <c:pt idx="132">
                  <c:v>38636962.929213077</c:v>
                </c:pt>
                <c:pt idx="133">
                  <c:v>39205774.638458684</c:v>
                </c:pt>
                <c:pt idx="134">
                  <c:v>39779933.447697923</c:v>
                </c:pt>
                <c:pt idx="135">
                  <c:v>40294984.494430818</c:v>
                </c:pt>
                <c:pt idx="136">
                  <c:v>40754792.941157348</c:v>
                </c:pt>
                <c:pt idx="137">
                  <c:v>41187860.137877531</c:v>
                </c:pt>
                <c:pt idx="138">
                  <c:v>41619866.284591354</c:v>
                </c:pt>
                <c:pt idx="139">
                  <c:v>42096589.831298828</c:v>
                </c:pt>
                <c:pt idx="140">
                  <c:v>42623292.27799993</c:v>
                </c:pt>
                <c:pt idx="141">
                  <c:v>43169827.677999929</c:v>
                </c:pt>
                <c:pt idx="142">
                  <c:v>43598139.127999932</c:v>
                </c:pt>
                <c:pt idx="143">
                  <c:v>44009157.327999927</c:v>
                </c:pt>
                <c:pt idx="144">
                  <c:v>44380780.577999927</c:v>
                </c:pt>
                <c:pt idx="145">
                  <c:v>44694269.77799993</c:v>
                </c:pt>
                <c:pt idx="146">
                  <c:v>44996095.27799993</c:v>
                </c:pt>
                <c:pt idx="147">
                  <c:v>45528883.627999932</c:v>
                </c:pt>
                <c:pt idx="148">
                  <c:v>46011051.927999929</c:v>
                </c:pt>
                <c:pt idx="149">
                  <c:v>46466689.177999929</c:v>
                </c:pt>
                <c:pt idx="150">
                  <c:v>46946298.977999933</c:v>
                </c:pt>
                <c:pt idx="151">
                  <c:v>47288911.727999933</c:v>
                </c:pt>
                <c:pt idx="152">
                  <c:v>47594319.127999932</c:v>
                </c:pt>
                <c:pt idx="153">
                  <c:v>47805688.477999933</c:v>
                </c:pt>
                <c:pt idx="154">
                  <c:v>47984818.350000001</c:v>
                </c:pt>
                <c:pt idx="155">
                  <c:v>48002335.75</c:v>
                </c:pt>
                <c:pt idx="156">
                  <c:v>48021073.549999997</c:v>
                </c:pt>
                <c:pt idx="157">
                  <c:v>48044524.350000001</c:v>
                </c:pt>
                <c:pt idx="158">
                  <c:v>48068552.350000001</c:v>
                </c:pt>
                <c:pt idx="159">
                  <c:v>48093260.5</c:v>
                </c:pt>
                <c:pt idx="160">
                  <c:v>48120714.399999999</c:v>
                </c:pt>
                <c:pt idx="161">
                  <c:v>48134700.299999997</c:v>
                </c:pt>
                <c:pt idx="162">
                  <c:v>48152324.299999997</c:v>
                </c:pt>
                <c:pt idx="163">
                  <c:v>48172914.899999999</c:v>
                </c:pt>
                <c:pt idx="164">
                  <c:v>48195455.399999999</c:v>
                </c:pt>
                <c:pt idx="165">
                  <c:v>48220611.200000003</c:v>
                </c:pt>
                <c:pt idx="166">
                  <c:v>48247841.350000001</c:v>
                </c:pt>
                <c:pt idx="167">
                  <c:v>48273109.450000003</c:v>
                </c:pt>
                <c:pt idx="168">
                  <c:v>48285007.549999997</c:v>
                </c:pt>
                <c:pt idx="169">
                  <c:v>48298805.350000001</c:v>
                </c:pt>
                <c:pt idx="170">
                  <c:v>48322512.702775039</c:v>
                </c:pt>
                <c:pt idx="171">
                  <c:v>48346517.785345092</c:v>
                </c:pt>
                <c:pt idx="172">
                  <c:v>48370820.597710155</c:v>
                </c:pt>
                <c:pt idx="173">
                  <c:v>48395421.139870226</c:v>
                </c:pt>
                <c:pt idx="174">
                  <c:v>48420319.411825314</c:v>
                </c:pt>
                <c:pt idx="175">
                  <c:v>48445515.413575403</c:v>
                </c:pt>
                <c:pt idx="176">
                  <c:v>48471009.145120509</c:v>
                </c:pt>
                <c:pt idx="177">
                  <c:v>48496800.606460623</c:v>
                </c:pt>
                <c:pt idx="178">
                  <c:v>48522889.797595747</c:v>
                </c:pt>
                <c:pt idx="179">
                  <c:v>48549276.718525879</c:v>
                </c:pt>
                <c:pt idx="180">
                  <c:v>48575961.369251028</c:v>
                </c:pt>
                <c:pt idx="181">
                  <c:v>48602943.749771178</c:v>
                </c:pt>
                <c:pt idx="182">
                  <c:v>48630223.860086344</c:v>
                </c:pt>
                <c:pt idx="183">
                  <c:v>48657801.700196519</c:v>
                </c:pt>
                <c:pt idx="184">
                  <c:v>48685677.270101704</c:v>
                </c:pt>
                <c:pt idx="185">
                  <c:v>48713850.569801904</c:v>
                </c:pt>
                <c:pt idx="186">
                  <c:v>48742321.599297106</c:v>
                </c:pt>
                <c:pt idx="187">
                  <c:v>48771090.358587325</c:v>
                </c:pt>
                <c:pt idx="188">
                  <c:v>48800156.847672552</c:v>
                </c:pt>
                <c:pt idx="189">
                  <c:v>48829521.066552788</c:v>
                </c:pt>
                <c:pt idx="190">
                  <c:v>48859183.015228041</c:v>
                </c:pt>
                <c:pt idx="191">
                  <c:v>48889142.693698294</c:v>
                </c:pt>
                <c:pt idx="192">
                  <c:v>48919400.101963565</c:v>
                </c:pt>
                <c:pt idx="193">
                  <c:v>48949955.240023844</c:v>
                </c:pt>
                <c:pt idx="194">
                  <c:v>48980808.107879132</c:v>
                </c:pt>
                <c:pt idx="195">
                  <c:v>49011958.705529436</c:v>
                </c:pt>
                <c:pt idx="196">
                  <c:v>49043407.032974742</c:v>
                </c:pt>
                <c:pt idx="197">
                  <c:v>49075153.090215065</c:v>
                </c:pt>
                <c:pt idx="198">
                  <c:v>49107196.877250396</c:v>
                </c:pt>
                <c:pt idx="199">
                  <c:v>49139538.394080736</c:v>
                </c:pt>
                <c:pt idx="200">
                  <c:v>49172177.640706092</c:v>
                </c:pt>
                <c:pt idx="201">
                  <c:v>49205114.61712645</c:v>
                </c:pt>
                <c:pt idx="202">
                  <c:v>49238349.323341824</c:v>
                </c:pt>
                <c:pt idx="203">
                  <c:v>49271881.759352207</c:v>
                </c:pt>
                <c:pt idx="204">
                  <c:v>49305711.925157599</c:v>
                </c:pt>
                <c:pt idx="205">
                  <c:v>49339839.820758</c:v>
                </c:pt>
                <c:pt idx="206">
                  <c:v>49374265.446153417</c:v>
                </c:pt>
                <c:pt idx="207">
                  <c:v>49408988.801343836</c:v>
                </c:pt>
                <c:pt idx="208">
                  <c:v>49444009.886329271</c:v>
                </c:pt>
                <c:pt idx="209">
                  <c:v>49479328.701109715</c:v>
                </c:pt>
                <c:pt idx="210">
                  <c:v>49514945.245685168</c:v>
                </c:pt>
                <c:pt idx="211">
                  <c:v>49550859.520055637</c:v>
                </c:pt>
                <c:pt idx="212">
                  <c:v>49587071.524221107</c:v>
                </c:pt>
                <c:pt idx="213">
                  <c:v>49623581.258181594</c:v>
                </c:pt>
                <c:pt idx="214">
                  <c:v>49660388.72193709</c:v>
                </c:pt>
                <c:pt idx="215">
                  <c:v>49697493.915487595</c:v>
                </c:pt>
                <c:pt idx="216">
                  <c:v>49734896.838833116</c:v>
                </c:pt>
                <c:pt idx="217">
                  <c:v>49772597.491973639</c:v>
                </c:pt>
                <c:pt idx="218">
                  <c:v>49810595.874909177</c:v>
                </c:pt>
                <c:pt idx="219">
                  <c:v>49848891.987639725</c:v>
                </c:pt>
                <c:pt idx="220">
                  <c:v>49887485.830165282</c:v>
                </c:pt>
                <c:pt idx="221">
                  <c:v>49926377.402485855</c:v>
                </c:pt>
                <c:pt idx="222">
                  <c:v>49965566.704601429</c:v>
                </c:pt>
                <c:pt idx="223">
                  <c:v>50005053.73651202</c:v>
                </c:pt>
                <c:pt idx="224">
                  <c:v>50044837.857940592</c:v>
                </c:pt>
                <c:pt idx="225">
                  <c:v>50084621.979369164</c:v>
                </c:pt>
                <c:pt idx="226">
                  <c:v>50124406.100797735</c:v>
                </c:pt>
                <c:pt idx="227">
                  <c:v>50160000</c:v>
                </c:pt>
                <c:pt idx="228">
                  <c:v>50160000</c:v>
                </c:pt>
                <c:pt idx="229">
                  <c:v>50160000</c:v>
                </c:pt>
                <c:pt idx="230">
                  <c:v>50160000</c:v>
                </c:pt>
                <c:pt idx="231">
                  <c:v>50160000</c:v>
                </c:pt>
                <c:pt idx="232">
                  <c:v>50160000</c:v>
                </c:pt>
                <c:pt idx="233">
                  <c:v>50160000</c:v>
                </c:pt>
                <c:pt idx="234">
                  <c:v>50160000</c:v>
                </c:pt>
                <c:pt idx="235">
                  <c:v>50160000</c:v>
                </c:pt>
                <c:pt idx="236">
                  <c:v>50160000</c:v>
                </c:pt>
                <c:pt idx="237">
                  <c:v>50160000</c:v>
                </c:pt>
                <c:pt idx="238">
                  <c:v>50160000</c:v>
                </c:pt>
                <c:pt idx="239">
                  <c:v>50160000</c:v>
                </c:pt>
                <c:pt idx="240">
                  <c:v>50160000</c:v>
                </c:pt>
                <c:pt idx="241">
                  <c:v>50160000</c:v>
                </c:pt>
                <c:pt idx="242">
                  <c:v>50160000</c:v>
                </c:pt>
                <c:pt idx="243">
                  <c:v>50160000</c:v>
                </c:pt>
                <c:pt idx="244">
                  <c:v>50160000</c:v>
                </c:pt>
                <c:pt idx="245">
                  <c:v>50160000</c:v>
                </c:pt>
                <c:pt idx="246">
                  <c:v>50160000</c:v>
                </c:pt>
                <c:pt idx="247">
                  <c:v>50160000</c:v>
                </c:pt>
                <c:pt idx="248">
                  <c:v>50160000</c:v>
                </c:pt>
                <c:pt idx="249">
                  <c:v>50160000</c:v>
                </c:pt>
                <c:pt idx="250">
                  <c:v>50160000</c:v>
                </c:pt>
                <c:pt idx="251">
                  <c:v>50160000</c:v>
                </c:pt>
                <c:pt idx="252">
                  <c:v>50160000</c:v>
                </c:pt>
                <c:pt idx="253">
                  <c:v>50160000</c:v>
                </c:pt>
                <c:pt idx="254">
                  <c:v>50160000</c:v>
                </c:pt>
                <c:pt idx="255">
                  <c:v>50160000</c:v>
                </c:pt>
                <c:pt idx="256">
                  <c:v>50160000</c:v>
                </c:pt>
                <c:pt idx="257">
                  <c:v>50160000</c:v>
                </c:pt>
                <c:pt idx="258">
                  <c:v>50160000</c:v>
                </c:pt>
                <c:pt idx="259">
                  <c:v>50160000</c:v>
                </c:pt>
                <c:pt idx="260">
                  <c:v>50160000</c:v>
                </c:pt>
                <c:pt idx="261">
                  <c:v>50160000</c:v>
                </c:pt>
                <c:pt idx="262">
                  <c:v>50160000</c:v>
                </c:pt>
                <c:pt idx="263">
                  <c:v>50160000</c:v>
                </c:pt>
                <c:pt idx="264">
                  <c:v>50160000</c:v>
                </c:pt>
                <c:pt idx="265">
                  <c:v>50160000</c:v>
                </c:pt>
                <c:pt idx="266">
                  <c:v>50160000</c:v>
                </c:pt>
                <c:pt idx="267">
                  <c:v>50160000</c:v>
                </c:pt>
                <c:pt idx="268">
                  <c:v>50160000</c:v>
                </c:pt>
                <c:pt idx="269">
                  <c:v>50160000</c:v>
                </c:pt>
                <c:pt idx="270">
                  <c:v>50160000</c:v>
                </c:pt>
                <c:pt idx="271">
                  <c:v>50160000</c:v>
                </c:pt>
                <c:pt idx="272">
                  <c:v>50160000</c:v>
                </c:pt>
                <c:pt idx="273">
                  <c:v>50160000</c:v>
                </c:pt>
                <c:pt idx="274">
                  <c:v>50160000</c:v>
                </c:pt>
                <c:pt idx="275">
                  <c:v>50160000</c:v>
                </c:pt>
                <c:pt idx="276">
                  <c:v>50160000</c:v>
                </c:pt>
                <c:pt idx="277">
                  <c:v>50160000</c:v>
                </c:pt>
                <c:pt idx="278">
                  <c:v>50160000</c:v>
                </c:pt>
                <c:pt idx="279">
                  <c:v>50160000</c:v>
                </c:pt>
                <c:pt idx="280">
                  <c:v>50160000</c:v>
                </c:pt>
                <c:pt idx="281">
                  <c:v>50160000</c:v>
                </c:pt>
                <c:pt idx="282">
                  <c:v>50160000</c:v>
                </c:pt>
                <c:pt idx="283">
                  <c:v>50160000</c:v>
                </c:pt>
                <c:pt idx="284">
                  <c:v>50160000</c:v>
                </c:pt>
                <c:pt idx="285">
                  <c:v>50160000</c:v>
                </c:pt>
                <c:pt idx="286">
                  <c:v>50160000</c:v>
                </c:pt>
                <c:pt idx="287">
                  <c:v>50160000</c:v>
                </c:pt>
                <c:pt idx="288">
                  <c:v>50160000</c:v>
                </c:pt>
                <c:pt idx="289">
                  <c:v>50160000</c:v>
                </c:pt>
                <c:pt idx="290">
                  <c:v>50160000</c:v>
                </c:pt>
                <c:pt idx="291">
                  <c:v>50160000</c:v>
                </c:pt>
                <c:pt idx="292">
                  <c:v>50160000</c:v>
                </c:pt>
                <c:pt idx="293">
                  <c:v>50160000</c:v>
                </c:pt>
                <c:pt idx="294">
                  <c:v>50160000</c:v>
                </c:pt>
                <c:pt idx="295">
                  <c:v>50160000</c:v>
                </c:pt>
                <c:pt idx="296">
                  <c:v>50160000</c:v>
                </c:pt>
                <c:pt idx="297">
                  <c:v>50160000</c:v>
                </c:pt>
                <c:pt idx="298">
                  <c:v>50160000</c:v>
                </c:pt>
                <c:pt idx="299">
                  <c:v>50160000</c:v>
                </c:pt>
                <c:pt idx="300">
                  <c:v>50160000</c:v>
                </c:pt>
                <c:pt idx="301">
                  <c:v>50160000</c:v>
                </c:pt>
                <c:pt idx="302">
                  <c:v>50160000</c:v>
                </c:pt>
                <c:pt idx="303">
                  <c:v>50160000</c:v>
                </c:pt>
                <c:pt idx="304">
                  <c:v>50160000</c:v>
                </c:pt>
                <c:pt idx="305">
                  <c:v>50160000</c:v>
                </c:pt>
                <c:pt idx="306">
                  <c:v>50160000</c:v>
                </c:pt>
                <c:pt idx="307">
                  <c:v>50160000</c:v>
                </c:pt>
                <c:pt idx="308">
                  <c:v>50160000</c:v>
                </c:pt>
                <c:pt idx="309">
                  <c:v>50160000</c:v>
                </c:pt>
                <c:pt idx="310">
                  <c:v>50160000</c:v>
                </c:pt>
                <c:pt idx="311">
                  <c:v>50160000</c:v>
                </c:pt>
                <c:pt idx="312">
                  <c:v>50160000</c:v>
                </c:pt>
                <c:pt idx="313">
                  <c:v>50160000</c:v>
                </c:pt>
                <c:pt idx="314">
                  <c:v>50160000</c:v>
                </c:pt>
                <c:pt idx="315">
                  <c:v>50160000</c:v>
                </c:pt>
                <c:pt idx="316">
                  <c:v>50160000</c:v>
                </c:pt>
                <c:pt idx="317">
                  <c:v>50160000</c:v>
                </c:pt>
                <c:pt idx="318">
                  <c:v>50160000</c:v>
                </c:pt>
                <c:pt idx="319">
                  <c:v>50160000</c:v>
                </c:pt>
                <c:pt idx="320">
                  <c:v>50160000</c:v>
                </c:pt>
                <c:pt idx="321">
                  <c:v>50160000</c:v>
                </c:pt>
                <c:pt idx="322">
                  <c:v>50160000</c:v>
                </c:pt>
                <c:pt idx="323">
                  <c:v>50160000</c:v>
                </c:pt>
                <c:pt idx="324">
                  <c:v>50160000</c:v>
                </c:pt>
                <c:pt idx="325">
                  <c:v>50160000</c:v>
                </c:pt>
                <c:pt idx="326">
                  <c:v>50160000</c:v>
                </c:pt>
                <c:pt idx="327">
                  <c:v>50160000</c:v>
                </c:pt>
                <c:pt idx="328">
                  <c:v>50160000</c:v>
                </c:pt>
                <c:pt idx="329">
                  <c:v>50160000</c:v>
                </c:pt>
                <c:pt idx="330">
                  <c:v>50160000</c:v>
                </c:pt>
                <c:pt idx="331">
                  <c:v>50160000</c:v>
                </c:pt>
                <c:pt idx="332">
                  <c:v>50160000</c:v>
                </c:pt>
                <c:pt idx="333">
                  <c:v>50160000</c:v>
                </c:pt>
                <c:pt idx="334">
                  <c:v>50160000</c:v>
                </c:pt>
                <c:pt idx="335">
                  <c:v>50160000</c:v>
                </c:pt>
                <c:pt idx="336">
                  <c:v>50160000</c:v>
                </c:pt>
                <c:pt idx="337">
                  <c:v>50160000</c:v>
                </c:pt>
                <c:pt idx="338">
                  <c:v>50160000</c:v>
                </c:pt>
                <c:pt idx="339">
                  <c:v>50160000</c:v>
                </c:pt>
                <c:pt idx="340">
                  <c:v>50160000</c:v>
                </c:pt>
                <c:pt idx="341">
                  <c:v>50160000</c:v>
                </c:pt>
                <c:pt idx="342">
                  <c:v>50160000</c:v>
                </c:pt>
                <c:pt idx="343">
                  <c:v>50160000</c:v>
                </c:pt>
                <c:pt idx="344">
                  <c:v>50160000</c:v>
                </c:pt>
                <c:pt idx="345">
                  <c:v>50160000</c:v>
                </c:pt>
                <c:pt idx="346">
                  <c:v>50160000</c:v>
                </c:pt>
                <c:pt idx="347">
                  <c:v>50160000</c:v>
                </c:pt>
                <c:pt idx="348">
                  <c:v>50160000</c:v>
                </c:pt>
                <c:pt idx="349">
                  <c:v>50160000</c:v>
                </c:pt>
                <c:pt idx="350">
                  <c:v>50160000</c:v>
                </c:pt>
                <c:pt idx="351">
                  <c:v>50160000</c:v>
                </c:pt>
                <c:pt idx="352">
                  <c:v>50160000</c:v>
                </c:pt>
                <c:pt idx="353">
                  <c:v>50160000</c:v>
                </c:pt>
                <c:pt idx="354">
                  <c:v>50160000</c:v>
                </c:pt>
                <c:pt idx="355">
                  <c:v>50160000</c:v>
                </c:pt>
                <c:pt idx="356">
                  <c:v>50160000</c:v>
                </c:pt>
                <c:pt idx="357">
                  <c:v>50160000</c:v>
                </c:pt>
                <c:pt idx="358">
                  <c:v>50160000</c:v>
                </c:pt>
                <c:pt idx="359">
                  <c:v>50160000</c:v>
                </c:pt>
                <c:pt idx="360">
                  <c:v>50160000</c:v>
                </c:pt>
                <c:pt idx="361">
                  <c:v>50160000</c:v>
                </c:pt>
                <c:pt idx="362">
                  <c:v>50160000</c:v>
                </c:pt>
                <c:pt idx="363">
                  <c:v>50160000</c:v>
                </c:pt>
                <c:pt idx="364">
                  <c:v>50160000</c:v>
                </c:pt>
                <c:pt idx="365">
                  <c:v>50160000</c:v>
                </c:pt>
                <c:pt idx="366">
                  <c:v>50160000</c:v>
                </c:pt>
                <c:pt idx="367">
                  <c:v>50160000</c:v>
                </c:pt>
                <c:pt idx="368">
                  <c:v>50160000</c:v>
                </c:pt>
                <c:pt idx="369">
                  <c:v>50160000</c:v>
                </c:pt>
                <c:pt idx="370">
                  <c:v>50160000</c:v>
                </c:pt>
                <c:pt idx="371">
                  <c:v>50160000</c:v>
                </c:pt>
                <c:pt idx="372">
                  <c:v>50160000</c:v>
                </c:pt>
                <c:pt idx="373">
                  <c:v>50160000</c:v>
                </c:pt>
                <c:pt idx="374">
                  <c:v>50160000</c:v>
                </c:pt>
                <c:pt idx="375">
                  <c:v>50160000</c:v>
                </c:pt>
                <c:pt idx="376">
                  <c:v>50160000</c:v>
                </c:pt>
                <c:pt idx="377">
                  <c:v>50160000</c:v>
                </c:pt>
                <c:pt idx="378">
                  <c:v>50160000</c:v>
                </c:pt>
                <c:pt idx="379">
                  <c:v>50160000</c:v>
                </c:pt>
                <c:pt idx="380">
                  <c:v>50160000</c:v>
                </c:pt>
                <c:pt idx="381">
                  <c:v>50160000</c:v>
                </c:pt>
                <c:pt idx="382">
                  <c:v>50160000</c:v>
                </c:pt>
                <c:pt idx="383">
                  <c:v>50160000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AB-49DB-86F7-D672D4D581EE}"/>
            </c:ext>
          </c:extLst>
        </c:ser>
        <c:ser>
          <c:idx val="5"/>
          <c:order val="5"/>
          <c:tx>
            <c:v>Immunity, assuming 90% 21 days after 1st dose, 95% 21 days after 2nd dose</c:v>
          </c:tx>
          <c:spPr>
            <a:ln w="28575" cmpd="sng">
              <a:solidFill>
                <a:srgbClr val="00000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Sheet1!$AH$3:$AH$385</c:f>
              <c:numCache>
                <c:formatCode>#,##0</c:formatCode>
                <c:ptCount val="383"/>
                <c:pt idx="19">
                  <c:v>77593.5</c:v>
                </c:pt>
                <c:pt idx="20">
                  <c:v>153139.88571428572</c:v>
                </c:pt>
                <c:pt idx="21">
                  <c:v>228686.27142857143</c:v>
                </c:pt>
                <c:pt idx="22">
                  <c:v>304232.65714285715</c:v>
                </c:pt>
                <c:pt idx="23">
                  <c:v>379779.04285714286</c:v>
                </c:pt>
                <c:pt idx="24">
                  <c:v>455325.42857142858</c:v>
                </c:pt>
                <c:pt idx="25">
                  <c:v>530871.8142857143</c:v>
                </c:pt>
                <c:pt idx="26">
                  <c:v>606418.20000000007</c:v>
                </c:pt>
                <c:pt idx="27">
                  <c:v>648735.17142857146</c:v>
                </c:pt>
                <c:pt idx="28">
                  <c:v>691052.14285714296</c:v>
                </c:pt>
                <c:pt idx="29">
                  <c:v>733369.11428571423</c:v>
                </c:pt>
                <c:pt idx="30">
                  <c:v>775686.08571428584</c:v>
                </c:pt>
                <c:pt idx="31">
                  <c:v>818003.05714285711</c:v>
                </c:pt>
                <c:pt idx="32">
                  <c:v>860320.02857142861</c:v>
                </c:pt>
                <c:pt idx="33">
                  <c:v>902637</c:v>
                </c:pt>
                <c:pt idx="34">
                  <c:v>950730.94285714289</c:v>
                </c:pt>
                <c:pt idx="35">
                  <c:v>998824.88571428577</c:v>
                </c:pt>
                <c:pt idx="36">
                  <c:v>1046918.8285714284</c:v>
                </c:pt>
                <c:pt idx="37">
                  <c:v>1095012.7714285713</c:v>
                </c:pt>
                <c:pt idx="38">
                  <c:v>1143106.7142857143</c:v>
                </c:pt>
                <c:pt idx="39">
                  <c:v>1191200.6571428571</c:v>
                </c:pt>
                <c:pt idx="40">
                  <c:v>1240389.8500000001</c:v>
                </c:pt>
                <c:pt idx="41">
                  <c:v>1361477.5625</c:v>
                </c:pt>
                <c:pt idx="42">
                  <c:v>1482565.2749999999</c:v>
                </c:pt>
                <c:pt idx="43">
                  <c:v>1603652.9875</c:v>
                </c:pt>
                <c:pt idx="44">
                  <c:v>1724740.7000000002</c:v>
                </c:pt>
                <c:pt idx="45">
                  <c:v>1845828.4125000001</c:v>
                </c:pt>
                <c:pt idx="46">
                  <c:v>1966916.125</c:v>
                </c:pt>
                <c:pt idx="47">
                  <c:v>2088003.8374999999</c:v>
                </c:pt>
                <c:pt idx="48">
                  <c:v>2209091.5500000003</c:v>
                </c:pt>
                <c:pt idx="49">
                  <c:v>2209091.5500000003</c:v>
                </c:pt>
                <c:pt idx="50">
                  <c:v>2396789.7000000002</c:v>
                </c:pt>
                <c:pt idx="51">
                  <c:v>2648325.6500000004</c:v>
                </c:pt>
                <c:pt idx="52">
                  <c:v>2933613.1</c:v>
                </c:pt>
                <c:pt idx="53">
                  <c:v>3225624.15</c:v>
                </c:pt>
                <c:pt idx="54">
                  <c:v>3475871.4</c:v>
                </c:pt>
                <c:pt idx="55">
                  <c:v>3678865.9499999997</c:v>
                </c:pt>
                <c:pt idx="56">
                  <c:v>3862762.6</c:v>
                </c:pt>
                <c:pt idx="57">
                  <c:v>4171797.25</c:v>
                </c:pt>
                <c:pt idx="58">
                  <c:v>4499125</c:v>
                </c:pt>
                <c:pt idx="59">
                  <c:v>4868132.5</c:v>
                </c:pt>
                <c:pt idx="60">
                  <c:v>5298646.75</c:v>
                </c:pt>
                <c:pt idx="61">
                  <c:v>5741471.9000000004</c:v>
                </c:pt>
                <c:pt idx="62">
                  <c:v>5939736.9000000004</c:v>
                </c:pt>
                <c:pt idx="63">
                  <c:v>6191657.0999999996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AB-49DB-86F7-D672D4D581EE}"/>
            </c:ext>
          </c:extLst>
        </c:ser>
        <c:ser>
          <c:idx val="6"/>
          <c:order val="6"/>
          <c:tx>
            <c:v>Groups 5-9</c:v>
          </c:tx>
          <c:spPr>
            <a:ln cmpd="sng">
              <a:solidFill>
                <a:srgbClr val="7C9CD6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Sheet1!$AN$3:$AN$385</c:f>
              <c:numCache>
                <c:formatCode>#,##0</c:formatCode>
                <c:ptCount val="383"/>
                <c:pt idx="0">
                  <c:v>31800000</c:v>
                </c:pt>
                <c:pt idx="1">
                  <c:v>31800000</c:v>
                </c:pt>
                <c:pt idx="2">
                  <c:v>31800000</c:v>
                </c:pt>
                <c:pt idx="3">
                  <c:v>31800000</c:v>
                </c:pt>
                <c:pt idx="4">
                  <c:v>31800000</c:v>
                </c:pt>
                <c:pt idx="5">
                  <c:v>31800000</c:v>
                </c:pt>
                <c:pt idx="6">
                  <c:v>31800000</c:v>
                </c:pt>
                <c:pt idx="7">
                  <c:v>31800000</c:v>
                </c:pt>
                <c:pt idx="8">
                  <c:v>31800000</c:v>
                </c:pt>
                <c:pt idx="9">
                  <c:v>31800000</c:v>
                </c:pt>
                <c:pt idx="10">
                  <c:v>31800000</c:v>
                </c:pt>
                <c:pt idx="11">
                  <c:v>31800000</c:v>
                </c:pt>
                <c:pt idx="12">
                  <c:v>31800000</c:v>
                </c:pt>
                <c:pt idx="13">
                  <c:v>31800000</c:v>
                </c:pt>
                <c:pt idx="14">
                  <c:v>31800000</c:v>
                </c:pt>
                <c:pt idx="15">
                  <c:v>31800000</c:v>
                </c:pt>
                <c:pt idx="16">
                  <c:v>31800000</c:v>
                </c:pt>
                <c:pt idx="17">
                  <c:v>31800000</c:v>
                </c:pt>
                <c:pt idx="18">
                  <c:v>31800000</c:v>
                </c:pt>
                <c:pt idx="19">
                  <c:v>31800000</c:v>
                </c:pt>
                <c:pt idx="20">
                  <c:v>31800000</c:v>
                </c:pt>
                <c:pt idx="21">
                  <c:v>31800000</c:v>
                </c:pt>
                <c:pt idx="22">
                  <c:v>31800000</c:v>
                </c:pt>
                <c:pt idx="23">
                  <c:v>31800000</c:v>
                </c:pt>
                <c:pt idx="24">
                  <c:v>31800000</c:v>
                </c:pt>
                <c:pt idx="25">
                  <c:v>31800000</c:v>
                </c:pt>
                <c:pt idx="26">
                  <c:v>31800000</c:v>
                </c:pt>
                <c:pt idx="27">
                  <c:v>31800000</c:v>
                </c:pt>
                <c:pt idx="28">
                  <c:v>31800000</c:v>
                </c:pt>
                <c:pt idx="29">
                  <c:v>31800000</c:v>
                </c:pt>
                <c:pt idx="30">
                  <c:v>31800000</c:v>
                </c:pt>
                <c:pt idx="31">
                  <c:v>31800000</c:v>
                </c:pt>
                <c:pt idx="32">
                  <c:v>31800000</c:v>
                </c:pt>
                <c:pt idx="33">
                  <c:v>31800000</c:v>
                </c:pt>
                <c:pt idx="34">
                  <c:v>31800000</c:v>
                </c:pt>
                <c:pt idx="35">
                  <c:v>31800000</c:v>
                </c:pt>
                <c:pt idx="36">
                  <c:v>31800000</c:v>
                </c:pt>
                <c:pt idx="37">
                  <c:v>31800000</c:v>
                </c:pt>
                <c:pt idx="38">
                  <c:v>31800000</c:v>
                </c:pt>
                <c:pt idx="39">
                  <c:v>31800000</c:v>
                </c:pt>
                <c:pt idx="40">
                  <c:v>31800000</c:v>
                </c:pt>
                <c:pt idx="41">
                  <c:v>31800000</c:v>
                </c:pt>
                <c:pt idx="42">
                  <c:v>31800000</c:v>
                </c:pt>
                <c:pt idx="43">
                  <c:v>31800000</c:v>
                </c:pt>
                <c:pt idx="44">
                  <c:v>31800000</c:v>
                </c:pt>
                <c:pt idx="45">
                  <c:v>31800000</c:v>
                </c:pt>
                <c:pt idx="46">
                  <c:v>31800000</c:v>
                </c:pt>
                <c:pt idx="47">
                  <c:v>31800000</c:v>
                </c:pt>
                <c:pt idx="48">
                  <c:v>31800000</c:v>
                </c:pt>
                <c:pt idx="49">
                  <c:v>31800000</c:v>
                </c:pt>
                <c:pt idx="50">
                  <c:v>31800000</c:v>
                </c:pt>
                <c:pt idx="51">
                  <c:v>31800000</c:v>
                </c:pt>
                <c:pt idx="52">
                  <c:v>31800000</c:v>
                </c:pt>
                <c:pt idx="53">
                  <c:v>31800000</c:v>
                </c:pt>
                <c:pt idx="54">
                  <c:v>31800000</c:v>
                </c:pt>
                <c:pt idx="55">
                  <c:v>31800000</c:v>
                </c:pt>
                <c:pt idx="56">
                  <c:v>31800000</c:v>
                </c:pt>
                <c:pt idx="57">
                  <c:v>31800000</c:v>
                </c:pt>
                <c:pt idx="58">
                  <c:v>31800000</c:v>
                </c:pt>
                <c:pt idx="59">
                  <c:v>31800000</c:v>
                </c:pt>
                <c:pt idx="60">
                  <c:v>31800000</c:v>
                </c:pt>
                <c:pt idx="61">
                  <c:v>31800000</c:v>
                </c:pt>
                <c:pt idx="62">
                  <c:v>31800000</c:v>
                </c:pt>
                <c:pt idx="63">
                  <c:v>31800000</c:v>
                </c:pt>
                <c:pt idx="64">
                  <c:v>31800000</c:v>
                </c:pt>
                <c:pt idx="65">
                  <c:v>31800000</c:v>
                </c:pt>
                <c:pt idx="66">
                  <c:v>31800000</c:v>
                </c:pt>
                <c:pt idx="67">
                  <c:v>31800000</c:v>
                </c:pt>
                <c:pt idx="68">
                  <c:v>31800000</c:v>
                </c:pt>
                <c:pt idx="69">
                  <c:v>31800000</c:v>
                </c:pt>
                <c:pt idx="70">
                  <c:v>31800000</c:v>
                </c:pt>
                <c:pt idx="71">
                  <c:v>31800000</c:v>
                </c:pt>
                <c:pt idx="72">
                  <c:v>31800000</c:v>
                </c:pt>
                <c:pt idx="73">
                  <c:v>31800000</c:v>
                </c:pt>
                <c:pt idx="74">
                  <c:v>31800000</c:v>
                </c:pt>
                <c:pt idx="75">
                  <c:v>31800000</c:v>
                </c:pt>
                <c:pt idx="76">
                  <c:v>31800000</c:v>
                </c:pt>
                <c:pt idx="77">
                  <c:v>31800000</c:v>
                </c:pt>
                <c:pt idx="78">
                  <c:v>31800000</c:v>
                </c:pt>
                <c:pt idx="79">
                  <c:v>31800000</c:v>
                </c:pt>
                <c:pt idx="80">
                  <c:v>31800000</c:v>
                </c:pt>
                <c:pt idx="81">
                  <c:v>31800000</c:v>
                </c:pt>
                <c:pt idx="82">
                  <c:v>31800000</c:v>
                </c:pt>
                <c:pt idx="83">
                  <c:v>31800000</c:v>
                </c:pt>
                <c:pt idx="84">
                  <c:v>31800000</c:v>
                </c:pt>
                <c:pt idx="85">
                  <c:v>31800000</c:v>
                </c:pt>
                <c:pt idx="86">
                  <c:v>31800000</c:v>
                </c:pt>
                <c:pt idx="87">
                  <c:v>31800000</c:v>
                </c:pt>
                <c:pt idx="88">
                  <c:v>31800000</c:v>
                </c:pt>
                <c:pt idx="89">
                  <c:v>31800000</c:v>
                </c:pt>
                <c:pt idx="90">
                  <c:v>31800000</c:v>
                </c:pt>
                <c:pt idx="91">
                  <c:v>31800000</c:v>
                </c:pt>
                <c:pt idx="92">
                  <c:v>31800000</c:v>
                </c:pt>
                <c:pt idx="93">
                  <c:v>31800000</c:v>
                </c:pt>
                <c:pt idx="94">
                  <c:v>31800000</c:v>
                </c:pt>
                <c:pt idx="95">
                  <c:v>31800000</c:v>
                </c:pt>
                <c:pt idx="96">
                  <c:v>31800000</c:v>
                </c:pt>
                <c:pt idx="97">
                  <c:v>31800000</c:v>
                </c:pt>
                <c:pt idx="98">
                  <c:v>31800000</c:v>
                </c:pt>
                <c:pt idx="99">
                  <c:v>31800000</c:v>
                </c:pt>
                <c:pt idx="100">
                  <c:v>31800000</c:v>
                </c:pt>
                <c:pt idx="101">
                  <c:v>31800000</c:v>
                </c:pt>
                <c:pt idx="102">
                  <c:v>31800000</c:v>
                </c:pt>
                <c:pt idx="103">
                  <c:v>31800000</c:v>
                </c:pt>
                <c:pt idx="104">
                  <c:v>31800000</c:v>
                </c:pt>
                <c:pt idx="105">
                  <c:v>31800000</c:v>
                </c:pt>
                <c:pt idx="106">
                  <c:v>31800000</c:v>
                </c:pt>
                <c:pt idx="107">
                  <c:v>31800000</c:v>
                </c:pt>
                <c:pt idx="108">
                  <c:v>31800000</c:v>
                </c:pt>
                <c:pt idx="109">
                  <c:v>31800000</c:v>
                </c:pt>
                <c:pt idx="110">
                  <c:v>31800000</c:v>
                </c:pt>
                <c:pt idx="111">
                  <c:v>31800000</c:v>
                </c:pt>
                <c:pt idx="112">
                  <c:v>31800000</c:v>
                </c:pt>
                <c:pt idx="113">
                  <c:v>31800000</c:v>
                </c:pt>
                <c:pt idx="114">
                  <c:v>31800000</c:v>
                </c:pt>
                <c:pt idx="115">
                  <c:v>31800000</c:v>
                </c:pt>
                <c:pt idx="116">
                  <c:v>31800000</c:v>
                </c:pt>
                <c:pt idx="117">
                  <c:v>31800000</c:v>
                </c:pt>
                <c:pt idx="118">
                  <c:v>31800000</c:v>
                </c:pt>
                <c:pt idx="119">
                  <c:v>31800000</c:v>
                </c:pt>
                <c:pt idx="120">
                  <c:v>31800000</c:v>
                </c:pt>
                <c:pt idx="121">
                  <c:v>31800000</c:v>
                </c:pt>
                <c:pt idx="122">
                  <c:v>31800000</c:v>
                </c:pt>
                <c:pt idx="123">
                  <c:v>31800000</c:v>
                </c:pt>
                <c:pt idx="124">
                  <c:v>31800000</c:v>
                </c:pt>
                <c:pt idx="125">
                  <c:v>31800000</c:v>
                </c:pt>
                <c:pt idx="126">
                  <c:v>31800000</c:v>
                </c:pt>
                <c:pt idx="127">
                  <c:v>31800000</c:v>
                </c:pt>
                <c:pt idx="128">
                  <c:v>31800000</c:v>
                </c:pt>
                <c:pt idx="129">
                  <c:v>31800000</c:v>
                </c:pt>
                <c:pt idx="130">
                  <c:v>31800000</c:v>
                </c:pt>
                <c:pt idx="131">
                  <c:v>31800000</c:v>
                </c:pt>
                <c:pt idx="132">
                  <c:v>31800000</c:v>
                </c:pt>
                <c:pt idx="133">
                  <c:v>31800000</c:v>
                </c:pt>
                <c:pt idx="134">
                  <c:v>31800000</c:v>
                </c:pt>
                <c:pt idx="135">
                  <c:v>31800000</c:v>
                </c:pt>
                <c:pt idx="136">
                  <c:v>31800000</c:v>
                </c:pt>
                <c:pt idx="137">
                  <c:v>31800000</c:v>
                </c:pt>
                <c:pt idx="138">
                  <c:v>31800000</c:v>
                </c:pt>
                <c:pt idx="139">
                  <c:v>31800000</c:v>
                </c:pt>
                <c:pt idx="140">
                  <c:v>31800000</c:v>
                </c:pt>
                <c:pt idx="141">
                  <c:v>31800000</c:v>
                </c:pt>
                <c:pt idx="142">
                  <c:v>31800000</c:v>
                </c:pt>
                <c:pt idx="143">
                  <c:v>31800000</c:v>
                </c:pt>
                <c:pt idx="144">
                  <c:v>31800000</c:v>
                </c:pt>
                <c:pt idx="145">
                  <c:v>31800000</c:v>
                </c:pt>
                <c:pt idx="146">
                  <c:v>31800000</c:v>
                </c:pt>
                <c:pt idx="147">
                  <c:v>31800000</c:v>
                </c:pt>
                <c:pt idx="148">
                  <c:v>31800000</c:v>
                </c:pt>
                <c:pt idx="149">
                  <c:v>31800000</c:v>
                </c:pt>
                <c:pt idx="150">
                  <c:v>31800000</c:v>
                </c:pt>
                <c:pt idx="151">
                  <c:v>31800000</c:v>
                </c:pt>
                <c:pt idx="152">
                  <c:v>31800000</c:v>
                </c:pt>
                <c:pt idx="153">
                  <c:v>31800000</c:v>
                </c:pt>
                <c:pt idx="154">
                  <c:v>31800000</c:v>
                </c:pt>
                <c:pt idx="155">
                  <c:v>31800000</c:v>
                </c:pt>
                <c:pt idx="156">
                  <c:v>31800000</c:v>
                </c:pt>
                <c:pt idx="157">
                  <c:v>31800000</c:v>
                </c:pt>
                <c:pt idx="158">
                  <c:v>31800000</c:v>
                </c:pt>
                <c:pt idx="159">
                  <c:v>31800000</c:v>
                </c:pt>
                <c:pt idx="160">
                  <c:v>31800000</c:v>
                </c:pt>
                <c:pt idx="161">
                  <c:v>31800000</c:v>
                </c:pt>
                <c:pt idx="162">
                  <c:v>31800000</c:v>
                </c:pt>
                <c:pt idx="163">
                  <c:v>31800000</c:v>
                </c:pt>
                <c:pt idx="164">
                  <c:v>31800000</c:v>
                </c:pt>
                <c:pt idx="165">
                  <c:v>31800000</c:v>
                </c:pt>
                <c:pt idx="166">
                  <c:v>31800000</c:v>
                </c:pt>
                <c:pt idx="167">
                  <c:v>31800000</c:v>
                </c:pt>
                <c:pt idx="168">
                  <c:v>31800000</c:v>
                </c:pt>
                <c:pt idx="169">
                  <c:v>31800000</c:v>
                </c:pt>
                <c:pt idx="170">
                  <c:v>31800000</c:v>
                </c:pt>
                <c:pt idx="171">
                  <c:v>31800000</c:v>
                </c:pt>
                <c:pt idx="172">
                  <c:v>31800000</c:v>
                </c:pt>
                <c:pt idx="173">
                  <c:v>31800000</c:v>
                </c:pt>
                <c:pt idx="174">
                  <c:v>31800000</c:v>
                </c:pt>
                <c:pt idx="175">
                  <c:v>31800000</c:v>
                </c:pt>
                <c:pt idx="176">
                  <c:v>31800000</c:v>
                </c:pt>
                <c:pt idx="177">
                  <c:v>31800000</c:v>
                </c:pt>
                <c:pt idx="178">
                  <c:v>31800000</c:v>
                </c:pt>
                <c:pt idx="179">
                  <c:v>31800000</c:v>
                </c:pt>
                <c:pt idx="180">
                  <c:v>31800000</c:v>
                </c:pt>
                <c:pt idx="181">
                  <c:v>31800000</c:v>
                </c:pt>
                <c:pt idx="182">
                  <c:v>31800000</c:v>
                </c:pt>
                <c:pt idx="183">
                  <c:v>31800000</c:v>
                </c:pt>
                <c:pt idx="184">
                  <c:v>31800000</c:v>
                </c:pt>
                <c:pt idx="185">
                  <c:v>31800000</c:v>
                </c:pt>
                <c:pt idx="186">
                  <c:v>31800000</c:v>
                </c:pt>
                <c:pt idx="187">
                  <c:v>31800000</c:v>
                </c:pt>
                <c:pt idx="188">
                  <c:v>31800000</c:v>
                </c:pt>
                <c:pt idx="189">
                  <c:v>31800000</c:v>
                </c:pt>
                <c:pt idx="190">
                  <c:v>31800000</c:v>
                </c:pt>
                <c:pt idx="191">
                  <c:v>31800000</c:v>
                </c:pt>
                <c:pt idx="192">
                  <c:v>31800000</c:v>
                </c:pt>
                <c:pt idx="193">
                  <c:v>31800000</c:v>
                </c:pt>
                <c:pt idx="194">
                  <c:v>31800000</c:v>
                </c:pt>
                <c:pt idx="195">
                  <c:v>31800000</c:v>
                </c:pt>
                <c:pt idx="196">
                  <c:v>31800000</c:v>
                </c:pt>
                <c:pt idx="197">
                  <c:v>31800000</c:v>
                </c:pt>
                <c:pt idx="198">
                  <c:v>31800000</c:v>
                </c:pt>
                <c:pt idx="199">
                  <c:v>31800000</c:v>
                </c:pt>
                <c:pt idx="200">
                  <c:v>31800000</c:v>
                </c:pt>
                <c:pt idx="201">
                  <c:v>31800000</c:v>
                </c:pt>
                <c:pt idx="202">
                  <c:v>31800000</c:v>
                </c:pt>
                <c:pt idx="203">
                  <c:v>31800000</c:v>
                </c:pt>
                <c:pt idx="204">
                  <c:v>31800000</c:v>
                </c:pt>
                <c:pt idx="205">
                  <c:v>31800000</c:v>
                </c:pt>
                <c:pt idx="206">
                  <c:v>31800000</c:v>
                </c:pt>
                <c:pt idx="207">
                  <c:v>31800000</c:v>
                </c:pt>
                <c:pt idx="208">
                  <c:v>31800000</c:v>
                </c:pt>
                <c:pt idx="209">
                  <c:v>31800000</c:v>
                </c:pt>
                <c:pt idx="210">
                  <c:v>31800000</c:v>
                </c:pt>
                <c:pt idx="211">
                  <c:v>31800000</c:v>
                </c:pt>
                <c:pt idx="212">
                  <c:v>31800000</c:v>
                </c:pt>
                <c:pt idx="213">
                  <c:v>31800000</c:v>
                </c:pt>
                <c:pt idx="214">
                  <c:v>31800000</c:v>
                </c:pt>
                <c:pt idx="215">
                  <c:v>31800000</c:v>
                </c:pt>
                <c:pt idx="216">
                  <c:v>31800000</c:v>
                </c:pt>
                <c:pt idx="217">
                  <c:v>31800000</c:v>
                </c:pt>
                <c:pt idx="218">
                  <c:v>31800000</c:v>
                </c:pt>
                <c:pt idx="219">
                  <c:v>31800000</c:v>
                </c:pt>
                <c:pt idx="220">
                  <c:v>31800000</c:v>
                </c:pt>
                <c:pt idx="221">
                  <c:v>31800000</c:v>
                </c:pt>
                <c:pt idx="222">
                  <c:v>31800000</c:v>
                </c:pt>
                <c:pt idx="223">
                  <c:v>31800000</c:v>
                </c:pt>
                <c:pt idx="224">
                  <c:v>31800000</c:v>
                </c:pt>
                <c:pt idx="225">
                  <c:v>31800000</c:v>
                </c:pt>
                <c:pt idx="226">
                  <c:v>31800000</c:v>
                </c:pt>
                <c:pt idx="227">
                  <c:v>31800000</c:v>
                </c:pt>
                <c:pt idx="228">
                  <c:v>31800000</c:v>
                </c:pt>
                <c:pt idx="229">
                  <c:v>31800000</c:v>
                </c:pt>
                <c:pt idx="230">
                  <c:v>31800000</c:v>
                </c:pt>
                <c:pt idx="231">
                  <c:v>31800000</c:v>
                </c:pt>
                <c:pt idx="232">
                  <c:v>31800000</c:v>
                </c:pt>
                <c:pt idx="233">
                  <c:v>31800000</c:v>
                </c:pt>
                <c:pt idx="234">
                  <c:v>31800000</c:v>
                </c:pt>
                <c:pt idx="235">
                  <c:v>31800000</c:v>
                </c:pt>
                <c:pt idx="236">
                  <c:v>31800000</c:v>
                </c:pt>
                <c:pt idx="237">
                  <c:v>31800000</c:v>
                </c:pt>
                <c:pt idx="238">
                  <c:v>31800000</c:v>
                </c:pt>
                <c:pt idx="239">
                  <c:v>31800000</c:v>
                </c:pt>
                <c:pt idx="240">
                  <c:v>31800000</c:v>
                </c:pt>
                <c:pt idx="241">
                  <c:v>31800000</c:v>
                </c:pt>
                <c:pt idx="242">
                  <c:v>31800000</c:v>
                </c:pt>
                <c:pt idx="243">
                  <c:v>31800000</c:v>
                </c:pt>
                <c:pt idx="244">
                  <c:v>31800000</c:v>
                </c:pt>
                <c:pt idx="245">
                  <c:v>31800000</c:v>
                </c:pt>
                <c:pt idx="246">
                  <c:v>31800000</c:v>
                </c:pt>
                <c:pt idx="247">
                  <c:v>31800000</c:v>
                </c:pt>
                <c:pt idx="248">
                  <c:v>31800000</c:v>
                </c:pt>
                <c:pt idx="249">
                  <c:v>31800000</c:v>
                </c:pt>
                <c:pt idx="250">
                  <c:v>31800000</c:v>
                </c:pt>
                <c:pt idx="251">
                  <c:v>31800000</c:v>
                </c:pt>
                <c:pt idx="252">
                  <c:v>31800000</c:v>
                </c:pt>
                <c:pt idx="253">
                  <c:v>31800000</c:v>
                </c:pt>
                <c:pt idx="254">
                  <c:v>31800000</c:v>
                </c:pt>
                <c:pt idx="255">
                  <c:v>31800000</c:v>
                </c:pt>
                <c:pt idx="256">
                  <c:v>31800000</c:v>
                </c:pt>
                <c:pt idx="257">
                  <c:v>31800000</c:v>
                </c:pt>
                <c:pt idx="258">
                  <c:v>31800000</c:v>
                </c:pt>
                <c:pt idx="259">
                  <c:v>31800000</c:v>
                </c:pt>
                <c:pt idx="260">
                  <c:v>31800000</c:v>
                </c:pt>
                <c:pt idx="261">
                  <c:v>31800000</c:v>
                </c:pt>
                <c:pt idx="262">
                  <c:v>31800000</c:v>
                </c:pt>
                <c:pt idx="263">
                  <c:v>31800000</c:v>
                </c:pt>
                <c:pt idx="264">
                  <c:v>31800000</c:v>
                </c:pt>
                <c:pt idx="265">
                  <c:v>31800000</c:v>
                </c:pt>
                <c:pt idx="266">
                  <c:v>31800000</c:v>
                </c:pt>
                <c:pt idx="267">
                  <c:v>31800000</c:v>
                </c:pt>
                <c:pt idx="268">
                  <c:v>31800000</c:v>
                </c:pt>
                <c:pt idx="269">
                  <c:v>31800000</c:v>
                </c:pt>
                <c:pt idx="270">
                  <c:v>31800000</c:v>
                </c:pt>
                <c:pt idx="271">
                  <c:v>31800000</c:v>
                </c:pt>
                <c:pt idx="272">
                  <c:v>31800000</c:v>
                </c:pt>
                <c:pt idx="273">
                  <c:v>31800000</c:v>
                </c:pt>
                <c:pt idx="274">
                  <c:v>31800000</c:v>
                </c:pt>
                <c:pt idx="275">
                  <c:v>31800000</c:v>
                </c:pt>
                <c:pt idx="276">
                  <c:v>31800000</c:v>
                </c:pt>
                <c:pt idx="277">
                  <c:v>31800000</c:v>
                </c:pt>
                <c:pt idx="278">
                  <c:v>31800000</c:v>
                </c:pt>
                <c:pt idx="279">
                  <c:v>31800000</c:v>
                </c:pt>
                <c:pt idx="280">
                  <c:v>31800000</c:v>
                </c:pt>
                <c:pt idx="281">
                  <c:v>31800000</c:v>
                </c:pt>
                <c:pt idx="282">
                  <c:v>31800000</c:v>
                </c:pt>
                <c:pt idx="283">
                  <c:v>31800000</c:v>
                </c:pt>
                <c:pt idx="284">
                  <c:v>31800000</c:v>
                </c:pt>
                <c:pt idx="285">
                  <c:v>31800000</c:v>
                </c:pt>
                <c:pt idx="286">
                  <c:v>31800000</c:v>
                </c:pt>
                <c:pt idx="287">
                  <c:v>31800000</c:v>
                </c:pt>
                <c:pt idx="288">
                  <c:v>31800000</c:v>
                </c:pt>
                <c:pt idx="289">
                  <c:v>31800000</c:v>
                </c:pt>
                <c:pt idx="290">
                  <c:v>31800000</c:v>
                </c:pt>
                <c:pt idx="291">
                  <c:v>31800000</c:v>
                </c:pt>
                <c:pt idx="292">
                  <c:v>31800000</c:v>
                </c:pt>
                <c:pt idx="293">
                  <c:v>31800000</c:v>
                </c:pt>
                <c:pt idx="294">
                  <c:v>31800000</c:v>
                </c:pt>
                <c:pt idx="295">
                  <c:v>31800000</c:v>
                </c:pt>
                <c:pt idx="296">
                  <c:v>31800000</c:v>
                </c:pt>
                <c:pt idx="297">
                  <c:v>31800000</c:v>
                </c:pt>
                <c:pt idx="298">
                  <c:v>31800000</c:v>
                </c:pt>
                <c:pt idx="299">
                  <c:v>31800000</c:v>
                </c:pt>
                <c:pt idx="300">
                  <c:v>31800000</c:v>
                </c:pt>
                <c:pt idx="301">
                  <c:v>31800000</c:v>
                </c:pt>
                <c:pt idx="302">
                  <c:v>31800000</c:v>
                </c:pt>
                <c:pt idx="303">
                  <c:v>31800000</c:v>
                </c:pt>
                <c:pt idx="304">
                  <c:v>31800000</c:v>
                </c:pt>
                <c:pt idx="305">
                  <c:v>31800000</c:v>
                </c:pt>
                <c:pt idx="306">
                  <c:v>31800000</c:v>
                </c:pt>
                <c:pt idx="307">
                  <c:v>31800000</c:v>
                </c:pt>
                <c:pt idx="308">
                  <c:v>31800000</c:v>
                </c:pt>
                <c:pt idx="309">
                  <c:v>31800000</c:v>
                </c:pt>
                <c:pt idx="310">
                  <c:v>31800000</c:v>
                </c:pt>
                <c:pt idx="311">
                  <c:v>31800000</c:v>
                </c:pt>
                <c:pt idx="312">
                  <c:v>31800000</c:v>
                </c:pt>
                <c:pt idx="313">
                  <c:v>31800000</c:v>
                </c:pt>
                <c:pt idx="314">
                  <c:v>31800000</c:v>
                </c:pt>
                <c:pt idx="315">
                  <c:v>31800000</c:v>
                </c:pt>
                <c:pt idx="316">
                  <c:v>31800000</c:v>
                </c:pt>
                <c:pt idx="317">
                  <c:v>31800000</c:v>
                </c:pt>
                <c:pt idx="318">
                  <c:v>31800000</c:v>
                </c:pt>
                <c:pt idx="319">
                  <c:v>31800000</c:v>
                </c:pt>
                <c:pt idx="320">
                  <c:v>31800000</c:v>
                </c:pt>
                <c:pt idx="321">
                  <c:v>31800000</c:v>
                </c:pt>
                <c:pt idx="322">
                  <c:v>31800000</c:v>
                </c:pt>
                <c:pt idx="323">
                  <c:v>31800000</c:v>
                </c:pt>
                <c:pt idx="324">
                  <c:v>31800000</c:v>
                </c:pt>
                <c:pt idx="325">
                  <c:v>31800000</c:v>
                </c:pt>
                <c:pt idx="326">
                  <c:v>31800000</c:v>
                </c:pt>
                <c:pt idx="327">
                  <c:v>31800000</c:v>
                </c:pt>
                <c:pt idx="328">
                  <c:v>31800000</c:v>
                </c:pt>
                <c:pt idx="329">
                  <c:v>31800000</c:v>
                </c:pt>
                <c:pt idx="330">
                  <c:v>31800000</c:v>
                </c:pt>
                <c:pt idx="331">
                  <c:v>31800000</c:v>
                </c:pt>
                <c:pt idx="332">
                  <c:v>31800000</c:v>
                </c:pt>
                <c:pt idx="333">
                  <c:v>31800000</c:v>
                </c:pt>
                <c:pt idx="334">
                  <c:v>31800000</c:v>
                </c:pt>
                <c:pt idx="335">
                  <c:v>31800000</c:v>
                </c:pt>
                <c:pt idx="336">
                  <c:v>31800000</c:v>
                </c:pt>
                <c:pt idx="337">
                  <c:v>31800000</c:v>
                </c:pt>
                <c:pt idx="338">
                  <c:v>31800000</c:v>
                </c:pt>
                <c:pt idx="339">
                  <c:v>31800000</c:v>
                </c:pt>
                <c:pt idx="340">
                  <c:v>31800000</c:v>
                </c:pt>
                <c:pt idx="341">
                  <c:v>31800000</c:v>
                </c:pt>
                <c:pt idx="342">
                  <c:v>31800000</c:v>
                </c:pt>
                <c:pt idx="343">
                  <c:v>31800000</c:v>
                </c:pt>
                <c:pt idx="344">
                  <c:v>31800000</c:v>
                </c:pt>
                <c:pt idx="345">
                  <c:v>31800000</c:v>
                </c:pt>
                <c:pt idx="346">
                  <c:v>31800000</c:v>
                </c:pt>
                <c:pt idx="347">
                  <c:v>31800000</c:v>
                </c:pt>
                <c:pt idx="348">
                  <c:v>31800000</c:v>
                </c:pt>
                <c:pt idx="349">
                  <c:v>31800000</c:v>
                </c:pt>
                <c:pt idx="350">
                  <c:v>31800000</c:v>
                </c:pt>
                <c:pt idx="351">
                  <c:v>31800000</c:v>
                </c:pt>
                <c:pt idx="352">
                  <c:v>31800000</c:v>
                </c:pt>
                <c:pt idx="353">
                  <c:v>31800000</c:v>
                </c:pt>
                <c:pt idx="354">
                  <c:v>31800000</c:v>
                </c:pt>
                <c:pt idx="355">
                  <c:v>31800000</c:v>
                </c:pt>
                <c:pt idx="356">
                  <c:v>31800000</c:v>
                </c:pt>
                <c:pt idx="357">
                  <c:v>31800000</c:v>
                </c:pt>
                <c:pt idx="358">
                  <c:v>31800000</c:v>
                </c:pt>
                <c:pt idx="359">
                  <c:v>31800000</c:v>
                </c:pt>
                <c:pt idx="360">
                  <c:v>31800000</c:v>
                </c:pt>
                <c:pt idx="361">
                  <c:v>31800000</c:v>
                </c:pt>
                <c:pt idx="362">
                  <c:v>31800000</c:v>
                </c:pt>
                <c:pt idx="363">
                  <c:v>31800000</c:v>
                </c:pt>
                <c:pt idx="364">
                  <c:v>31800000</c:v>
                </c:pt>
                <c:pt idx="365">
                  <c:v>31800000</c:v>
                </c:pt>
                <c:pt idx="366">
                  <c:v>31800000</c:v>
                </c:pt>
                <c:pt idx="367">
                  <c:v>31800000</c:v>
                </c:pt>
                <c:pt idx="368">
                  <c:v>31800000</c:v>
                </c:pt>
                <c:pt idx="369">
                  <c:v>31800000</c:v>
                </c:pt>
                <c:pt idx="370">
                  <c:v>31800000</c:v>
                </c:pt>
                <c:pt idx="371">
                  <c:v>31800000</c:v>
                </c:pt>
                <c:pt idx="372">
                  <c:v>31800000</c:v>
                </c:pt>
                <c:pt idx="373">
                  <c:v>31800000</c:v>
                </c:pt>
                <c:pt idx="374">
                  <c:v>31800000</c:v>
                </c:pt>
                <c:pt idx="375">
                  <c:v>31800000</c:v>
                </c:pt>
                <c:pt idx="376">
                  <c:v>31800000</c:v>
                </c:pt>
                <c:pt idx="377">
                  <c:v>31800000</c:v>
                </c:pt>
                <c:pt idx="378">
                  <c:v>31800000</c:v>
                </c:pt>
                <c:pt idx="379">
                  <c:v>31800000</c:v>
                </c:pt>
                <c:pt idx="380">
                  <c:v>31800000</c:v>
                </c:pt>
                <c:pt idx="381">
                  <c:v>31800000</c:v>
                </c:pt>
                <c:pt idx="382">
                  <c:v>31800000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AB-49DB-86F7-D672D4D581EE}"/>
            </c:ext>
          </c:extLst>
        </c:ser>
        <c:ser>
          <c:idx val="7"/>
          <c:order val="7"/>
          <c:tx>
            <c:v>Groups 1-4</c:v>
          </c:tx>
          <c:spPr>
            <a:ln cmpd="sng">
              <a:solidFill>
                <a:srgbClr val="F2A46F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Sheet1!$AM$3:$AM$385</c:f>
              <c:numCache>
                <c:formatCode>#,##0</c:formatCode>
                <c:ptCount val="383"/>
                <c:pt idx="0">
                  <c:v>14600000</c:v>
                </c:pt>
                <c:pt idx="1">
                  <c:v>14600000</c:v>
                </c:pt>
                <c:pt idx="2">
                  <c:v>14600000</c:v>
                </c:pt>
                <c:pt idx="3">
                  <c:v>14600000</c:v>
                </c:pt>
                <c:pt idx="4">
                  <c:v>14600000</c:v>
                </c:pt>
                <c:pt idx="5">
                  <c:v>14600000</c:v>
                </c:pt>
                <c:pt idx="6">
                  <c:v>14600000</c:v>
                </c:pt>
                <c:pt idx="7">
                  <c:v>14600000</c:v>
                </c:pt>
                <c:pt idx="8">
                  <c:v>14600000</c:v>
                </c:pt>
                <c:pt idx="9">
                  <c:v>14600000</c:v>
                </c:pt>
                <c:pt idx="10">
                  <c:v>14600000</c:v>
                </c:pt>
                <c:pt idx="11">
                  <c:v>14600000</c:v>
                </c:pt>
                <c:pt idx="12">
                  <c:v>14600000</c:v>
                </c:pt>
                <c:pt idx="13">
                  <c:v>14600000</c:v>
                </c:pt>
                <c:pt idx="14">
                  <c:v>14600000</c:v>
                </c:pt>
                <c:pt idx="15">
                  <c:v>14600000</c:v>
                </c:pt>
                <c:pt idx="16">
                  <c:v>14600000</c:v>
                </c:pt>
                <c:pt idx="17">
                  <c:v>14600000</c:v>
                </c:pt>
                <c:pt idx="18">
                  <c:v>14600000</c:v>
                </c:pt>
                <c:pt idx="19">
                  <c:v>14600000</c:v>
                </c:pt>
                <c:pt idx="20">
                  <c:v>14600000</c:v>
                </c:pt>
                <c:pt idx="21">
                  <c:v>14600000</c:v>
                </c:pt>
                <c:pt idx="22">
                  <c:v>14600000</c:v>
                </c:pt>
                <c:pt idx="23">
                  <c:v>14600000</c:v>
                </c:pt>
                <c:pt idx="24">
                  <c:v>14600000</c:v>
                </c:pt>
                <c:pt idx="25">
                  <c:v>14600000</c:v>
                </c:pt>
                <c:pt idx="26">
                  <c:v>14600000</c:v>
                </c:pt>
                <c:pt idx="27">
                  <c:v>14600000</c:v>
                </c:pt>
                <c:pt idx="28">
                  <c:v>14600000</c:v>
                </c:pt>
                <c:pt idx="29">
                  <c:v>14600000</c:v>
                </c:pt>
                <c:pt idx="30">
                  <c:v>14600000</c:v>
                </c:pt>
                <c:pt idx="31">
                  <c:v>14600000</c:v>
                </c:pt>
                <c:pt idx="32">
                  <c:v>14600000</c:v>
                </c:pt>
                <c:pt idx="33">
                  <c:v>14600000</c:v>
                </c:pt>
                <c:pt idx="34">
                  <c:v>14600000</c:v>
                </c:pt>
                <c:pt idx="35">
                  <c:v>14600000</c:v>
                </c:pt>
                <c:pt idx="36">
                  <c:v>14600000</c:v>
                </c:pt>
                <c:pt idx="37">
                  <c:v>14600000</c:v>
                </c:pt>
                <c:pt idx="38">
                  <c:v>14600000</c:v>
                </c:pt>
                <c:pt idx="39">
                  <c:v>14600000</c:v>
                </c:pt>
                <c:pt idx="40">
                  <c:v>14600000</c:v>
                </c:pt>
                <c:pt idx="41">
                  <c:v>14600000</c:v>
                </c:pt>
                <c:pt idx="42">
                  <c:v>14600000</c:v>
                </c:pt>
                <c:pt idx="43">
                  <c:v>14600000</c:v>
                </c:pt>
                <c:pt idx="44">
                  <c:v>14600000</c:v>
                </c:pt>
                <c:pt idx="45">
                  <c:v>14600000</c:v>
                </c:pt>
                <c:pt idx="46">
                  <c:v>14600000</c:v>
                </c:pt>
                <c:pt idx="47">
                  <c:v>14600000</c:v>
                </c:pt>
                <c:pt idx="48">
                  <c:v>14600000</c:v>
                </c:pt>
                <c:pt idx="49">
                  <c:v>14600000</c:v>
                </c:pt>
                <c:pt idx="50">
                  <c:v>14600000</c:v>
                </c:pt>
                <c:pt idx="51">
                  <c:v>14600000</c:v>
                </c:pt>
                <c:pt idx="52">
                  <c:v>14600000</c:v>
                </c:pt>
                <c:pt idx="53">
                  <c:v>14600000</c:v>
                </c:pt>
                <c:pt idx="54">
                  <c:v>14600000</c:v>
                </c:pt>
                <c:pt idx="55">
                  <c:v>14600000</c:v>
                </c:pt>
                <c:pt idx="56">
                  <c:v>14600000</c:v>
                </c:pt>
                <c:pt idx="57">
                  <c:v>14600000</c:v>
                </c:pt>
                <c:pt idx="58">
                  <c:v>14600000</c:v>
                </c:pt>
                <c:pt idx="59">
                  <c:v>14600000</c:v>
                </c:pt>
                <c:pt idx="60">
                  <c:v>14600000</c:v>
                </c:pt>
                <c:pt idx="61">
                  <c:v>14600000</c:v>
                </c:pt>
                <c:pt idx="62">
                  <c:v>14600000</c:v>
                </c:pt>
                <c:pt idx="63">
                  <c:v>14600000</c:v>
                </c:pt>
                <c:pt idx="64">
                  <c:v>14600000</c:v>
                </c:pt>
                <c:pt idx="65">
                  <c:v>14600000</c:v>
                </c:pt>
                <c:pt idx="66">
                  <c:v>14600000</c:v>
                </c:pt>
                <c:pt idx="67">
                  <c:v>14600000</c:v>
                </c:pt>
                <c:pt idx="68">
                  <c:v>14600000</c:v>
                </c:pt>
                <c:pt idx="69">
                  <c:v>14600000</c:v>
                </c:pt>
                <c:pt idx="70">
                  <c:v>14600000</c:v>
                </c:pt>
                <c:pt idx="71">
                  <c:v>14600000</c:v>
                </c:pt>
                <c:pt idx="72">
                  <c:v>14600000</c:v>
                </c:pt>
                <c:pt idx="73">
                  <c:v>14600000</c:v>
                </c:pt>
                <c:pt idx="74">
                  <c:v>14600000</c:v>
                </c:pt>
                <c:pt idx="75">
                  <c:v>14600000</c:v>
                </c:pt>
                <c:pt idx="76">
                  <c:v>14600000</c:v>
                </c:pt>
                <c:pt idx="77">
                  <c:v>14600000</c:v>
                </c:pt>
                <c:pt idx="78">
                  <c:v>14600000</c:v>
                </c:pt>
                <c:pt idx="79">
                  <c:v>14600000</c:v>
                </c:pt>
                <c:pt idx="80">
                  <c:v>14600000</c:v>
                </c:pt>
                <c:pt idx="81">
                  <c:v>14600000</c:v>
                </c:pt>
                <c:pt idx="82">
                  <c:v>14600000</c:v>
                </c:pt>
                <c:pt idx="83">
                  <c:v>14600000</c:v>
                </c:pt>
                <c:pt idx="84">
                  <c:v>14600000</c:v>
                </c:pt>
                <c:pt idx="85">
                  <c:v>14600000</c:v>
                </c:pt>
                <c:pt idx="86">
                  <c:v>14600000</c:v>
                </c:pt>
                <c:pt idx="87">
                  <c:v>14600000</c:v>
                </c:pt>
                <c:pt idx="88">
                  <c:v>14600000</c:v>
                </c:pt>
                <c:pt idx="89">
                  <c:v>14600000</c:v>
                </c:pt>
                <c:pt idx="90">
                  <c:v>14600000</c:v>
                </c:pt>
                <c:pt idx="91">
                  <c:v>14600000</c:v>
                </c:pt>
                <c:pt idx="92">
                  <c:v>14600000</c:v>
                </c:pt>
                <c:pt idx="93">
                  <c:v>14600000</c:v>
                </c:pt>
                <c:pt idx="94">
                  <c:v>14600000</c:v>
                </c:pt>
                <c:pt idx="95">
                  <c:v>14600000</c:v>
                </c:pt>
                <c:pt idx="96">
                  <c:v>14600000</c:v>
                </c:pt>
                <c:pt idx="97">
                  <c:v>14600000</c:v>
                </c:pt>
                <c:pt idx="98">
                  <c:v>14600000</c:v>
                </c:pt>
                <c:pt idx="99">
                  <c:v>14600000</c:v>
                </c:pt>
                <c:pt idx="100">
                  <c:v>14600000</c:v>
                </c:pt>
                <c:pt idx="101">
                  <c:v>14600000</c:v>
                </c:pt>
                <c:pt idx="102">
                  <c:v>14600000</c:v>
                </c:pt>
                <c:pt idx="103">
                  <c:v>14600000</c:v>
                </c:pt>
                <c:pt idx="104">
                  <c:v>14600000</c:v>
                </c:pt>
                <c:pt idx="105">
                  <c:v>14600000</c:v>
                </c:pt>
                <c:pt idx="106">
                  <c:v>14600000</c:v>
                </c:pt>
                <c:pt idx="107">
                  <c:v>14600000</c:v>
                </c:pt>
                <c:pt idx="108">
                  <c:v>14600000</c:v>
                </c:pt>
                <c:pt idx="109">
                  <c:v>14600000</c:v>
                </c:pt>
                <c:pt idx="110">
                  <c:v>14600000</c:v>
                </c:pt>
                <c:pt idx="111">
                  <c:v>14600000</c:v>
                </c:pt>
                <c:pt idx="112">
                  <c:v>14600000</c:v>
                </c:pt>
                <c:pt idx="113">
                  <c:v>14600000</c:v>
                </c:pt>
                <c:pt idx="114">
                  <c:v>14600000</c:v>
                </c:pt>
                <c:pt idx="115">
                  <c:v>14600000</c:v>
                </c:pt>
                <c:pt idx="116">
                  <c:v>14600000</c:v>
                </c:pt>
                <c:pt idx="117">
                  <c:v>14600000</c:v>
                </c:pt>
                <c:pt idx="118">
                  <c:v>14600000</c:v>
                </c:pt>
                <c:pt idx="119">
                  <c:v>14600000</c:v>
                </c:pt>
                <c:pt idx="120">
                  <c:v>14600000</c:v>
                </c:pt>
                <c:pt idx="121">
                  <c:v>14600000</c:v>
                </c:pt>
                <c:pt idx="122">
                  <c:v>14600000</c:v>
                </c:pt>
                <c:pt idx="123">
                  <c:v>14600000</c:v>
                </c:pt>
                <c:pt idx="124">
                  <c:v>14600000</c:v>
                </c:pt>
                <c:pt idx="125">
                  <c:v>14600000</c:v>
                </c:pt>
                <c:pt idx="126">
                  <c:v>14600000</c:v>
                </c:pt>
                <c:pt idx="127">
                  <c:v>14600000</c:v>
                </c:pt>
                <c:pt idx="128">
                  <c:v>14600000</c:v>
                </c:pt>
                <c:pt idx="129">
                  <c:v>14600000</c:v>
                </c:pt>
                <c:pt idx="130">
                  <c:v>14600000</c:v>
                </c:pt>
                <c:pt idx="131">
                  <c:v>14600000</c:v>
                </c:pt>
                <c:pt idx="132">
                  <c:v>14600000</c:v>
                </c:pt>
                <c:pt idx="133">
                  <c:v>14600000</c:v>
                </c:pt>
                <c:pt idx="134">
                  <c:v>14600000</c:v>
                </c:pt>
                <c:pt idx="135">
                  <c:v>14600000</c:v>
                </c:pt>
                <c:pt idx="136">
                  <c:v>14600000</c:v>
                </c:pt>
                <c:pt idx="137">
                  <c:v>14600000</c:v>
                </c:pt>
                <c:pt idx="138">
                  <c:v>14600000</c:v>
                </c:pt>
                <c:pt idx="139">
                  <c:v>14600000</c:v>
                </c:pt>
                <c:pt idx="140">
                  <c:v>14600000</c:v>
                </c:pt>
                <c:pt idx="141">
                  <c:v>14600000</c:v>
                </c:pt>
                <c:pt idx="142">
                  <c:v>14600000</c:v>
                </c:pt>
                <c:pt idx="143">
                  <c:v>14600000</c:v>
                </c:pt>
                <c:pt idx="144">
                  <c:v>14600000</c:v>
                </c:pt>
                <c:pt idx="145">
                  <c:v>14600000</c:v>
                </c:pt>
                <c:pt idx="146">
                  <c:v>14600000</c:v>
                </c:pt>
                <c:pt idx="147">
                  <c:v>14600000</c:v>
                </c:pt>
                <c:pt idx="148">
                  <c:v>14600000</c:v>
                </c:pt>
                <c:pt idx="149">
                  <c:v>14600000</c:v>
                </c:pt>
                <c:pt idx="150">
                  <c:v>14600000</c:v>
                </c:pt>
                <c:pt idx="151">
                  <c:v>14600000</c:v>
                </c:pt>
                <c:pt idx="152">
                  <c:v>14600000</c:v>
                </c:pt>
                <c:pt idx="153">
                  <c:v>14600000</c:v>
                </c:pt>
                <c:pt idx="154">
                  <c:v>14600000</c:v>
                </c:pt>
                <c:pt idx="155">
                  <c:v>14600000</c:v>
                </c:pt>
                <c:pt idx="156">
                  <c:v>14600000</c:v>
                </c:pt>
                <c:pt idx="157">
                  <c:v>14600000</c:v>
                </c:pt>
                <c:pt idx="158">
                  <c:v>14600000</c:v>
                </c:pt>
                <c:pt idx="159">
                  <c:v>14600000</c:v>
                </c:pt>
                <c:pt idx="160">
                  <c:v>14600000</c:v>
                </c:pt>
                <c:pt idx="161">
                  <c:v>14600000</c:v>
                </c:pt>
                <c:pt idx="162">
                  <c:v>14600000</c:v>
                </c:pt>
                <c:pt idx="163">
                  <c:v>14600000</c:v>
                </c:pt>
                <c:pt idx="164">
                  <c:v>14600000</c:v>
                </c:pt>
                <c:pt idx="165">
                  <c:v>14600000</c:v>
                </c:pt>
                <c:pt idx="166">
                  <c:v>14600000</c:v>
                </c:pt>
                <c:pt idx="167">
                  <c:v>14600000</c:v>
                </c:pt>
                <c:pt idx="168">
                  <c:v>14600000</c:v>
                </c:pt>
                <c:pt idx="169">
                  <c:v>14600000</c:v>
                </c:pt>
                <c:pt idx="170">
                  <c:v>14600000</c:v>
                </c:pt>
                <c:pt idx="171">
                  <c:v>14600000</c:v>
                </c:pt>
                <c:pt idx="172">
                  <c:v>14600000</c:v>
                </c:pt>
                <c:pt idx="173">
                  <c:v>14600000</c:v>
                </c:pt>
                <c:pt idx="174">
                  <c:v>14600000</c:v>
                </c:pt>
                <c:pt idx="175">
                  <c:v>14600000</c:v>
                </c:pt>
                <c:pt idx="176">
                  <c:v>14600000</c:v>
                </c:pt>
                <c:pt idx="177">
                  <c:v>14600000</c:v>
                </c:pt>
                <c:pt idx="178">
                  <c:v>14600000</c:v>
                </c:pt>
                <c:pt idx="179">
                  <c:v>14600000</c:v>
                </c:pt>
                <c:pt idx="180">
                  <c:v>14600000</c:v>
                </c:pt>
                <c:pt idx="181">
                  <c:v>14600000</c:v>
                </c:pt>
                <c:pt idx="182">
                  <c:v>14600000</c:v>
                </c:pt>
                <c:pt idx="183">
                  <c:v>14600000</c:v>
                </c:pt>
                <c:pt idx="184">
                  <c:v>14600000</c:v>
                </c:pt>
                <c:pt idx="185">
                  <c:v>14600000</c:v>
                </c:pt>
                <c:pt idx="186">
                  <c:v>14600000</c:v>
                </c:pt>
                <c:pt idx="187">
                  <c:v>14600000</c:v>
                </c:pt>
                <c:pt idx="188">
                  <c:v>14600000</c:v>
                </c:pt>
                <c:pt idx="189">
                  <c:v>14600000</c:v>
                </c:pt>
                <c:pt idx="190">
                  <c:v>14600000</c:v>
                </c:pt>
                <c:pt idx="191">
                  <c:v>14600000</c:v>
                </c:pt>
                <c:pt idx="192">
                  <c:v>14600000</c:v>
                </c:pt>
                <c:pt idx="193">
                  <c:v>14600000</c:v>
                </c:pt>
                <c:pt idx="194">
                  <c:v>14600000</c:v>
                </c:pt>
                <c:pt idx="195">
                  <c:v>14600000</c:v>
                </c:pt>
                <c:pt idx="196">
                  <c:v>14600000</c:v>
                </c:pt>
                <c:pt idx="197">
                  <c:v>14600000</c:v>
                </c:pt>
                <c:pt idx="198">
                  <c:v>14600000</c:v>
                </c:pt>
                <c:pt idx="199">
                  <c:v>14600000</c:v>
                </c:pt>
                <c:pt idx="200">
                  <c:v>14600000</c:v>
                </c:pt>
                <c:pt idx="201">
                  <c:v>14600000</c:v>
                </c:pt>
                <c:pt idx="202">
                  <c:v>14600000</c:v>
                </c:pt>
                <c:pt idx="203">
                  <c:v>14600000</c:v>
                </c:pt>
                <c:pt idx="204">
                  <c:v>14600000</c:v>
                </c:pt>
                <c:pt idx="205">
                  <c:v>14600000</c:v>
                </c:pt>
                <c:pt idx="206">
                  <c:v>14600000</c:v>
                </c:pt>
                <c:pt idx="207">
                  <c:v>14600000</c:v>
                </c:pt>
                <c:pt idx="208">
                  <c:v>14600000</c:v>
                </c:pt>
                <c:pt idx="209">
                  <c:v>14600000</c:v>
                </c:pt>
                <c:pt idx="210">
                  <c:v>14600000</c:v>
                </c:pt>
                <c:pt idx="211">
                  <c:v>14600000</c:v>
                </c:pt>
                <c:pt idx="212">
                  <c:v>14600000</c:v>
                </c:pt>
                <c:pt idx="213">
                  <c:v>14600000</c:v>
                </c:pt>
                <c:pt idx="214">
                  <c:v>14600000</c:v>
                </c:pt>
                <c:pt idx="215">
                  <c:v>14600000</c:v>
                </c:pt>
                <c:pt idx="216">
                  <c:v>14600000</c:v>
                </c:pt>
                <c:pt idx="217">
                  <c:v>14600000</c:v>
                </c:pt>
                <c:pt idx="218">
                  <c:v>14600000</c:v>
                </c:pt>
                <c:pt idx="219">
                  <c:v>14600000</c:v>
                </c:pt>
                <c:pt idx="220">
                  <c:v>14600000</c:v>
                </c:pt>
                <c:pt idx="221">
                  <c:v>14600000</c:v>
                </c:pt>
                <c:pt idx="222">
                  <c:v>14600000</c:v>
                </c:pt>
                <c:pt idx="223">
                  <c:v>14600000</c:v>
                </c:pt>
                <c:pt idx="224">
                  <c:v>14600000</c:v>
                </c:pt>
                <c:pt idx="225">
                  <c:v>14600000</c:v>
                </c:pt>
                <c:pt idx="226">
                  <c:v>14600000</c:v>
                </c:pt>
                <c:pt idx="227">
                  <c:v>14600000</c:v>
                </c:pt>
                <c:pt idx="228">
                  <c:v>14600000</c:v>
                </c:pt>
                <c:pt idx="229">
                  <c:v>14600000</c:v>
                </c:pt>
                <c:pt idx="230">
                  <c:v>14600000</c:v>
                </c:pt>
                <c:pt idx="231">
                  <c:v>14600000</c:v>
                </c:pt>
                <c:pt idx="232">
                  <c:v>14600000</c:v>
                </c:pt>
                <c:pt idx="233">
                  <c:v>14600000</c:v>
                </c:pt>
                <c:pt idx="234">
                  <c:v>14600000</c:v>
                </c:pt>
                <c:pt idx="235">
                  <c:v>14600000</c:v>
                </c:pt>
                <c:pt idx="236">
                  <c:v>14600000</c:v>
                </c:pt>
                <c:pt idx="237">
                  <c:v>14600000</c:v>
                </c:pt>
                <c:pt idx="238">
                  <c:v>14600000</c:v>
                </c:pt>
                <c:pt idx="239">
                  <c:v>14600000</c:v>
                </c:pt>
                <c:pt idx="240">
                  <c:v>14600000</c:v>
                </c:pt>
                <c:pt idx="241">
                  <c:v>14600000</c:v>
                </c:pt>
                <c:pt idx="242">
                  <c:v>14600000</c:v>
                </c:pt>
                <c:pt idx="243">
                  <c:v>14600000</c:v>
                </c:pt>
                <c:pt idx="244">
                  <c:v>14600000</c:v>
                </c:pt>
                <c:pt idx="245">
                  <c:v>14600000</c:v>
                </c:pt>
                <c:pt idx="246">
                  <c:v>14600000</c:v>
                </c:pt>
                <c:pt idx="247">
                  <c:v>14600000</c:v>
                </c:pt>
                <c:pt idx="248">
                  <c:v>14600000</c:v>
                </c:pt>
                <c:pt idx="249">
                  <c:v>14600000</c:v>
                </c:pt>
                <c:pt idx="250">
                  <c:v>14600000</c:v>
                </c:pt>
                <c:pt idx="251">
                  <c:v>14600000</c:v>
                </c:pt>
                <c:pt idx="252">
                  <c:v>14600000</c:v>
                </c:pt>
                <c:pt idx="253">
                  <c:v>14600000</c:v>
                </c:pt>
                <c:pt idx="254">
                  <c:v>14600000</c:v>
                </c:pt>
                <c:pt idx="255">
                  <c:v>14600000</c:v>
                </c:pt>
                <c:pt idx="256">
                  <c:v>14600000</c:v>
                </c:pt>
                <c:pt idx="257">
                  <c:v>14600000</c:v>
                </c:pt>
                <c:pt idx="258">
                  <c:v>14600000</c:v>
                </c:pt>
                <c:pt idx="259">
                  <c:v>14600000</c:v>
                </c:pt>
                <c:pt idx="260">
                  <c:v>14600000</c:v>
                </c:pt>
                <c:pt idx="261">
                  <c:v>14600000</c:v>
                </c:pt>
                <c:pt idx="262">
                  <c:v>14600000</c:v>
                </c:pt>
                <c:pt idx="263">
                  <c:v>14600000</c:v>
                </c:pt>
                <c:pt idx="264">
                  <c:v>14600000</c:v>
                </c:pt>
                <c:pt idx="265">
                  <c:v>14600000</c:v>
                </c:pt>
                <c:pt idx="266">
                  <c:v>14600000</c:v>
                </c:pt>
                <c:pt idx="267">
                  <c:v>14600000</c:v>
                </c:pt>
                <c:pt idx="268">
                  <c:v>14600000</c:v>
                </c:pt>
                <c:pt idx="269">
                  <c:v>14600000</c:v>
                </c:pt>
                <c:pt idx="270">
                  <c:v>14600000</c:v>
                </c:pt>
                <c:pt idx="271">
                  <c:v>14600000</c:v>
                </c:pt>
                <c:pt idx="272">
                  <c:v>14600000</c:v>
                </c:pt>
                <c:pt idx="273">
                  <c:v>14600000</c:v>
                </c:pt>
                <c:pt idx="274">
                  <c:v>14600000</c:v>
                </c:pt>
                <c:pt idx="275">
                  <c:v>14600000</c:v>
                </c:pt>
                <c:pt idx="276">
                  <c:v>14600000</c:v>
                </c:pt>
                <c:pt idx="277">
                  <c:v>14600000</c:v>
                </c:pt>
                <c:pt idx="278">
                  <c:v>14600000</c:v>
                </c:pt>
                <c:pt idx="279">
                  <c:v>14600000</c:v>
                </c:pt>
                <c:pt idx="280">
                  <c:v>14600000</c:v>
                </c:pt>
                <c:pt idx="281">
                  <c:v>14600000</c:v>
                </c:pt>
                <c:pt idx="282">
                  <c:v>14600000</c:v>
                </c:pt>
                <c:pt idx="283">
                  <c:v>14600000</c:v>
                </c:pt>
                <c:pt idx="284">
                  <c:v>14600000</c:v>
                </c:pt>
                <c:pt idx="285">
                  <c:v>14600000</c:v>
                </c:pt>
                <c:pt idx="286">
                  <c:v>14600000</c:v>
                </c:pt>
                <c:pt idx="287">
                  <c:v>14600000</c:v>
                </c:pt>
                <c:pt idx="288">
                  <c:v>14600000</c:v>
                </c:pt>
                <c:pt idx="289">
                  <c:v>14600000</c:v>
                </c:pt>
                <c:pt idx="290">
                  <c:v>14600000</c:v>
                </c:pt>
                <c:pt idx="291">
                  <c:v>14600000</c:v>
                </c:pt>
                <c:pt idx="292">
                  <c:v>14600000</c:v>
                </c:pt>
                <c:pt idx="293">
                  <c:v>14600000</c:v>
                </c:pt>
                <c:pt idx="294">
                  <c:v>14600000</c:v>
                </c:pt>
                <c:pt idx="295">
                  <c:v>14600000</c:v>
                </c:pt>
                <c:pt idx="296">
                  <c:v>14600000</c:v>
                </c:pt>
                <c:pt idx="297">
                  <c:v>14600000</c:v>
                </c:pt>
                <c:pt idx="298">
                  <c:v>14600000</c:v>
                </c:pt>
                <c:pt idx="299">
                  <c:v>14600000</c:v>
                </c:pt>
                <c:pt idx="300">
                  <c:v>14600000</c:v>
                </c:pt>
                <c:pt idx="301">
                  <c:v>14600000</c:v>
                </c:pt>
                <c:pt idx="302">
                  <c:v>14600000</c:v>
                </c:pt>
                <c:pt idx="303">
                  <c:v>14600000</c:v>
                </c:pt>
                <c:pt idx="304">
                  <c:v>14600000</c:v>
                </c:pt>
                <c:pt idx="305">
                  <c:v>14600000</c:v>
                </c:pt>
                <c:pt idx="306">
                  <c:v>14600000</c:v>
                </c:pt>
                <c:pt idx="307">
                  <c:v>14600000</c:v>
                </c:pt>
                <c:pt idx="308">
                  <c:v>14600000</c:v>
                </c:pt>
                <c:pt idx="309">
                  <c:v>14600000</c:v>
                </c:pt>
                <c:pt idx="310">
                  <c:v>14600000</c:v>
                </c:pt>
                <c:pt idx="311">
                  <c:v>14600000</c:v>
                </c:pt>
                <c:pt idx="312">
                  <c:v>14600000</c:v>
                </c:pt>
                <c:pt idx="313">
                  <c:v>14600000</c:v>
                </c:pt>
                <c:pt idx="314">
                  <c:v>14600000</c:v>
                </c:pt>
                <c:pt idx="315">
                  <c:v>14600000</c:v>
                </c:pt>
                <c:pt idx="316">
                  <c:v>14600000</c:v>
                </c:pt>
                <c:pt idx="317">
                  <c:v>14600000</c:v>
                </c:pt>
                <c:pt idx="318">
                  <c:v>14600000</c:v>
                </c:pt>
                <c:pt idx="319">
                  <c:v>14600000</c:v>
                </c:pt>
                <c:pt idx="320">
                  <c:v>14600000</c:v>
                </c:pt>
                <c:pt idx="321">
                  <c:v>14600000</c:v>
                </c:pt>
                <c:pt idx="322">
                  <c:v>14600000</c:v>
                </c:pt>
                <c:pt idx="323">
                  <c:v>14600000</c:v>
                </c:pt>
                <c:pt idx="324">
                  <c:v>14600000</c:v>
                </c:pt>
                <c:pt idx="325">
                  <c:v>14600000</c:v>
                </c:pt>
                <c:pt idx="326">
                  <c:v>14600000</c:v>
                </c:pt>
                <c:pt idx="327">
                  <c:v>14600000</c:v>
                </c:pt>
                <c:pt idx="328">
                  <c:v>14600000</c:v>
                </c:pt>
                <c:pt idx="329">
                  <c:v>14600000</c:v>
                </c:pt>
                <c:pt idx="330">
                  <c:v>14600000</c:v>
                </c:pt>
                <c:pt idx="331">
                  <c:v>14600000</c:v>
                </c:pt>
                <c:pt idx="332">
                  <c:v>14600000</c:v>
                </c:pt>
                <c:pt idx="333">
                  <c:v>14600000</c:v>
                </c:pt>
                <c:pt idx="334">
                  <c:v>14600000</c:v>
                </c:pt>
                <c:pt idx="335">
                  <c:v>14600000</c:v>
                </c:pt>
                <c:pt idx="336">
                  <c:v>14600000</c:v>
                </c:pt>
                <c:pt idx="337">
                  <c:v>14600000</c:v>
                </c:pt>
                <c:pt idx="338">
                  <c:v>14600000</c:v>
                </c:pt>
                <c:pt idx="339">
                  <c:v>14600000</c:v>
                </c:pt>
                <c:pt idx="340">
                  <c:v>14600000</c:v>
                </c:pt>
                <c:pt idx="341">
                  <c:v>14600000</c:v>
                </c:pt>
                <c:pt idx="342">
                  <c:v>14600000</c:v>
                </c:pt>
                <c:pt idx="343">
                  <c:v>14600000</c:v>
                </c:pt>
                <c:pt idx="344">
                  <c:v>14600000</c:v>
                </c:pt>
                <c:pt idx="345">
                  <c:v>14600000</c:v>
                </c:pt>
                <c:pt idx="346">
                  <c:v>14600000</c:v>
                </c:pt>
                <c:pt idx="347">
                  <c:v>14600000</c:v>
                </c:pt>
                <c:pt idx="348">
                  <c:v>14600000</c:v>
                </c:pt>
                <c:pt idx="349">
                  <c:v>14600000</c:v>
                </c:pt>
                <c:pt idx="350">
                  <c:v>14600000</c:v>
                </c:pt>
                <c:pt idx="351">
                  <c:v>14600000</c:v>
                </c:pt>
                <c:pt idx="352">
                  <c:v>14600000</c:v>
                </c:pt>
                <c:pt idx="353">
                  <c:v>14600000</c:v>
                </c:pt>
                <c:pt idx="354">
                  <c:v>14600000</c:v>
                </c:pt>
                <c:pt idx="355">
                  <c:v>14600000</c:v>
                </c:pt>
                <c:pt idx="356">
                  <c:v>14600000</c:v>
                </c:pt>
                <c:pt idx="357">
                  <c:v>14600000</c:v>
                </c:pt>
                <c:pt idx="358">
                  <c:v>14600000</c:v>
                </c:pt>
                <c:pt idx="359">
                  <c:v>14600000</c:v>
                </c:pt>
                <c:pt idx="360">
                  <c:v>14600000</c:v>
                </c:pt>
                <c:pt idx="361">
                  <c:v>14600000</c:v>
                </c:pt>
                <c:pt idx="362">
                  <c:v>14600000</c:v>
                </c:pt>
                <c:pt idx="363">
                  <c:v>14600000</c:v>
                </c:pt>
                <c:pt idx="364">
                  <c:v>14600000</c:v>
                </c:pt>
                <c:pt idx="365">
                  <c:v>14600000</c:v>
                </c:pt>
                <c:pt idx="366">
                  <c:v>14600000</c:v>
                </c:pt>
                <c:pt idx="367">
                  <c:v>14600000</c:v>
                </c:pt>
                <c:pt idx="368">
                  <c:v>14600000</c:v>
                </c:pt>
                <c:pt idx="369">
                  <c:v>14600000</c:v>
                </c:pt>
                <c:pt idx="370">
                  <c:v>14600000</c:v>
                </c:pt>
                <c:pt idx="371">
                  <c:v>14600000</c:v>
                </c:pt>
                <c:pt idx="372">
                  <c:v>14600000</c:v>
                </c:pt>
                <c:pt idx="373">
                  <c:v>14600000</c:v>
                </c:pt>
                <c:pt idx="374">
                  <c:v>14600000</c:v>
                </c:pt>
                <c:pt idx="375">
                  <c:v>14600000</c:v>
                </c:pt>
                <c:pt idx="376">
                  <c:v>14600000</c:v>
                </c:pt>
                <c:pt idx="377">
                  <c:v>14600000</c:v>
                </c:pt>
                <c:pt idx="378">
                  <c:v>14600000</c:v>
                </c:pt>
                <c:pt idx="379">
                  <c:v>14600000</c:v>
                </c:pt>
                <c:pt idx="380">
                  <c:v>14600000</c:v>
                </c:pt>
                <c:pt idx="381">
                  <c:v>14600000</c:v>
                </c:pt>
                <c:pt idx="382">
                  <c:v>14600000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0AB-49DB-86F7-D672D4D581EE}"/>
            </c:ext>
          </c:extLst>
        </c:ser>
        <c:ser>
          <c:idx val="8"/>
          <c:order val="8"/>
          <c:tx>
            <c:v>All Adults</c:v>
          </c:tx>
          <c:spPr>
            <a:ln cmpd="sng">
              <a:solidFill>
                <a:srgbClr val="C0C0C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Sheet1!$AO$3:$AO$385</c:f>
              <c:numCache>
                <c:formatCode>#,##0</c:formatCode>
                <c:ptCount val="383"/>
                <c:pt idx="0">
                  <c:v>52800000</c:v>
                </c:pt>
                <c:pt idx="1">
                  <c:v>52800000</c:v>
                </c:pt>
                <c:pt idx="2">
                  <c:v>52800000</c:v>
                </c:pt>
                <c:pt idx="3">
                  <c:v>52800000</c:v>
                </c:pt>
                <c:pt idx="4">
                  <c:v>52800000</c:v>
                </c:pt>
                <c:pt idx="5">
                  <c:v>52800000</c:v>
                </c:pt>
                <c:pt idx="6">
                  <c:v>52800000</c:v>
                </c:pt>
                <c:pt idx="7">
                  <c:v>52800000</c:v>
                </c:pt>
                <c:pt idx="8">
                  <c:v>52800000</c:v>
                </c:pt>
                <c:pt idx="9">
                  <c:v>52800000</c:v>
                </c:pt>
                <c:pt idx="10">
                  <c:v>52800000</c:v>
                </c:pt>
                <c:pt idx="11">
                  <c:v>52800000</c:v>
                </c:pt>
                <c:pt idx="12">
                  <c:v>52800000</c:v>
                </c:pt>
                <c:pt idx="13">
                  <c:v>52800000</c:v>
                </c:pt>
                <c:pt idx="14">
                  <c:v>52800000</c:v>
                </c:pt>
                <c:pt idx="15">
                  <c:v>52800000</c:v>
                </c:pt>
                <c:pt idx="16">
                  <c:v>52800000</c:v>
                </c:pt>
                <c:pt idx="17">
                  <c:v>52800000</c:v>
                </c:pt>
                <c:pt idx="18">
                  <c:v>52800000</c:v>
                </c:pt>
                <c:pt idx="19">
                  <c:v>52800000</c:v>
                </c:pt>
                <c:pt idx="20">
                  <c:v>52800000</c:v>
                </c:pt>
                <c:pt idx="21">
                  <c:v>52800000</c:v>
                </c:pt>
                <c:pt idx="22">
                  <c:v>52800000</c:v>
                </c:pt>
                <c:pt idx="23">
                  <c:v>52800000</c:v>
                </c:pt>
                <c:pt idx="24">
                  <c:v>52800000</c:v>
                </c:pt>
                <c:pt idx="25">
                  <c:v>52800000</c:v>
                </c:pt>
                <c:pt idx="26">
                  <c:v>52800000</c:v>
                </c:pt>
                <c:pt idx="27">
                  <c:v>52800000</c:v>
                </c:pt>
                <c:pt idx="28">
                  <c:v>52800000</c:v>
                </c:pt>
                <c:pt idx="29">
                  <c:v>52800000</c:v>
                </c:pt>
                <c:pt idx="30">
                  <c:v>52800000</c:v>
                </c:pt>
                <c:pt idx="31">
                  <c:v>52800000</c:v>
                </c:pt>
                <c:pt idx="32">
                  <c:v>52800000</c:v>
                </c:pt>
                <c:pt idx="33">
                  <c:v>52800000</c:v>
                </c:pt>
                <c:pt idx="34">
                  <c:v>52800000</c:v>
                </c:pt>
                <c:pt idx="35">
                  <c:v>52800000</c:v>
                </c:pt>
                <c:pt idx="36">
                  <c:v>52800000</c:v>
                </c:pt>
                <c:pt idx="37">
                  <c:v>52800000</c:v>
                </c:pt>
                <c:pt idx="38">
                  <c:v>52800000</c:v>
                </c:pt>
                <c:pt idx="39">
                  <c:v>52800000</c:v>
                </c:pt>
                <c:pt idx="40">
                  <c:v>52800000</c:v>
                </c:pt>
                <c:pt idx="41">
                  <c:v>52800000</c:v>
                </c:pt>
                <c:pt idx="42">
                  <c:v>52800000</c:v>
                </c:pt>
                <c:pt idx="43">
                  <c:v>52800000</c:v>
                </c:pt>
                <c:pt idx="44">
                  <c:v>52800000</c:v>
                </c:pt>
                <c:pt idx="45">
                  <c:v>52800000</c:v>
                </c:pt>
                <c:pt idx="46">
                  <c:v>52800000</c:v>
                </c:pt>
                <c:pt idx="47">
                  <c:v>52800000</c:v>
                </c:pt>
                <c:pt idx="48">
                  <c:v>52800000</c:v>
                </c:pt>
                <c:pt idx="49">
                  <c:v>52800000</c:v>
                </c:pt>
                <c:pt idx="50">
                  <c:v>52800000</c:v>
                </c:pt>
                <c:pt idx="51">
                  <c:v>52800000</c:v>
                </c:pt>
                <c:pt idx="52">
                  <c:v>52800000</c:v>
                </c:pt>
                <c:pt idx="53">
                  <c:v>52800000</c:v>
                </c:pt>
                <c:pt idx="54">
                  <c:v>52800000</c:v>
                </c:pt>
                <c:pt idx="55">
                  <c:v>52800000</c:v>
                </c:pt>
                <c:pt idx="56">
                  <c:v>52800000</c:v>
                </c:pt>
                <c:pt idx="57">
                  <c:v>52800000</c:v>
                </c:pt>
                <c:pt idx="58">
                  <c:v>52800000</c:v>
                </c:pt>
                <c:pt idx="59">
                  <c:v>52800000</c:v>
                </c:pt>
                <c:pt idx="60">
                  <c:v>52800000</c:v>
                </c:pt>
                <c:pt idx="61">
                  <c:v>52800000</c:v>
                </c:pt>
                <c:pt idx="62">
                  <c:v>52800000</c:v>
                </c:pt>
                <c:pt idx="63">
                  <c:v>52800000</c:v>
                </c:pt>
                <c:pt idx="64">
                  <c:v>52800000</c:v>
                </c:pt>
                <c:pt idx="65">
                  <c:v>52800000</c:v>
                </c:pt>
                <c:pt idx="66">
                  <c:v>52800000</c:v>
                </c:pt>
                <c:pt idx="67">
                  <c:v>52800000</c:v>
                </c:pt>
                <c:pt idx="68">
                  <c:v>52800000</c:v>
                </c:pt>
                <c:pt idx="69">
                  <c:v>52800000</c:v>
                </c:pt>
                <c:pt idx="70">
                  <c:v>52800000</c:v>
                </c:pt>
                <c:pt idx="71">
                  <c:v>52800000</c:v>
                </c:pt>
                <c:pt idx="72">
                  <c:v>52800000</c:v>
                </c:pt>
                <c:pt idx="73">
                  <c:v>52800000</c:v>
                </c:pt>
                <c:pt idx="74">
                  <c:v>52800000</c:v>
                </c:pt>
                <c:pt idx="75">
                  <c:v>52800000</c:v>
                </c:pt>
                <c:pt idx="76">
                  <c:v>52800000</c:v>
                </c:pt>
                <c:pt idx="77">
                  <c:v>52800000</c:v>
                </c:pt>
                <c:pt idx="78">
                  <c:v>52800000</c:v>
                </c:pt>
                <c:pt idx="79">
                  <c:v>52800000</c:v>
                </c:pt>
                <c:pt idx="80">
                  <c:v>52800000</c:v>
                </c:pt>
                <c:pt idx="81">
                  <c:v>52800000</c:v>
                </c:pt>
                <c:pt idx="82">
                  <c:v>52800000</c:v>
                </c:pt>
                <c:pt idx="83">
                  <c:v>52800000</c:v>
                </c:pt>
                <c:pt idx="84">
                  <c:v>52800000</c:v>
                </c:pt>
                <c:pt idx="85">
                  <c:v>52800000</c:v>
                </c:pt>
                <c:pt idx="86">
                  <c:v>52800000</c:v>
                </c:pt>
                <c:pt idx="87">
                  <c:v>52800000</c:v>
                </c:pt>
                <c:pt idx="88">
                  <c:v>52800000</c:v>
                </c:pt>
                <c:pt idx="89">
                  <c:v>52800000</c:v>
                </c:pt>
                <c:pt idx="90">
                  <c:v>52800000</c:v>
                </c:pt>
                <c:pt idx="91">
                  <c:v>52800000</c:v>
                </c:pt>
                <c:pt idx="92">
                  <c:v>52800000</c:v>
                </c:pt>
                <c:pt idx="93">
                  <c:v>52800000</c:v>
                </c:pt>
                <c:pt idx="94">
                  <c:v>52800000</c:v>
                </c:pt>
                <c:pt idx="95">
                  <c:v>52800000</c:v>
                </c:pt>
                <c:pt idx="96">
                  <c:v>52800000</c:v>
                </c:pt>
                <c:pt idx="97">
                  <c:v>52800000</c:v>
                </c:pt>
                <c:pt idx="98">
                  <c:v>52800000</c:v>
                </c:pt>
                <c:pt idx="99">
                  <c:v>52800000</c:v>
                </c:pt>
                <c:pt idx="100">
                  <c:v>52800000</c:v>
                </c:pt>
                <c:pt idx="101">
                  <c:v>52800000</c:v>
                </c:pt>
                <c:pt idx="102">
                  <c:v>52800000</c:v>
                </c:pt>
                <c:pt idx="103">
                  <c:v>52800000</c:v>
                </c:pt>
                <c:pt idx="104">
                  <c:v>52800000</c:v>
                </c:pt>
                <c:pt idx="105">
                  <c:v>52800000</c:v>
                </c:pt>
                <c:pt idx="106">
                  <c:v>52800000</c:v>
                </c:pt>
                <c:pt idx="107">
                  <c:v>52800000</c:v>
                </c:pt>
                <c:pt idx="108">
                  <c:v>52800000</c:v>
                </c:pt>
                <c:pt idx="109">
                  <c:v>52800000</c:v>
                </c:pt>
                <c:pt idx="110">
                  <c:v>52800000</c:v>
                </c:pt>
                <c:pt idx="111">
                  <c:v>52800000</c:v>
                </c:pt>
                <c:pt idx="112">
                  <c:v>52800000</c:v>
                </c:pt>
                <c:pt idx="113">
                  <c:v>52800000</c:v>
                </c:pt>
                <c:pt idx="114">
                  <c:v>52800000</c:v>
                </c:pt>
                <c:pt idx="115">
                  <c:v>52800000</c:v>
                </c:pt>
                <c:pt idx="116">
                  <c:v>52800000</c:v>
                </c:pt>
                <c:pt idx="117">
                  <c:v>52800000</c:v>
                </c:pt>
                <c:pt idx="118">
                  <c:v>52800000</c:v>
                </c:pt>
                <c:pt idx="119">
                  <c:v>52800000</c:v>
                </c:pt>
                <c:pt idx="120">
                  <c:v>52800000</c:v>
                </c:pt>
                <c:pt idx="121">
                  <c:v>52800000</c:v>
                </c:pt>
                <c:pt idx="122">
                  <c:v>52800000</c:v>
                </c:pt>
                <c:pt idx="123">
                  <c:v>52800000</c:v>
                </c:pt>
                <c:pt idx="124">
                  <c:v>52800000</c:v>
                </c:pt>
                <c:pt idx="125">
                  <c:v>52800000</c:v>
                </c:pt>
                <c:pt idx="126">
                  <c:v>52800000</c:v>
                </c:pt>
                <c:pt idx="127">
                  <c:v>52800000</c:v>
                </c:pt>
                <c:pt idx="128">
                  <c:v>52800000</c:v>
                </c:pt>
                <c:pt idx="129">
                  <c:v>52800000</c:v>
                </c:pt>
                <c:pt idx="130">
                  <c:v>52800000</c:v>
                </c:pt>
                <c:pt idx="131">
                  <c:v>52800000</c:v>
                </c:pt>
                <c:pt idx="132">
                  <c:v>52800000</c:v>
                </c:pt>
                <c:pt idx="133">
                  <c:v>52800000</c:v>
                </c:pt>
                <c:pt idx="134">
                  <c:v>52800000</c:v>
                </c:pt>
                <c:pt idx="135">
                  <c:v>52800000</c:v>
                </c:pt>
                <c:pt idx="136">
                  <c:v>52800000</c:v>
                </c:pt>
                <c:pt idx="137">
                  <c:v>52800000</c:v>
                </c:pt>
                <c:pt idx="138">
                  <c:v>52800000</c:v>
                </c:pt>
                <c:pt idx="139">
                  <c:v>52800000</c:v>
                </c:pt>
                <c:pt idx="140">
                  <c:v>52800000</c:v>
                </c:pt>
                <c:pt idx="141">
                  <c:v>52800000</c:v>
                </c:pt>
                <c:pt idx="142">
                  <c:v>52800000</c:v>
                </c:pt>
                <c:pt idx="143">
                  <c:v>52800000</c:v>
                </c:pt>
                <c:pt idx="144">
                  <c:v>52800000</c:v>
                </c:pt>
                <c:pt idx="145">
                  <c:v>52800000</c:v>
                </c:pt>
                <c:pt idx="146">
                  <c:v>52800000</c:v>
                </c:pt>
                <c:pt idx="147">
                  <c:v>52800000</c:v>
                </c:pt>
                <c:pt idx="148">
                  <c:v>52800000</c:v>
                </c:pt>
                <c:pt idx="149">
                  <c:v>52800000</c:v>
                </c:pt>
                <c:pt idx="150">
                  <c:v>52800000</c:v>
                </c:pt>
                <c:pt idx="151">
                  <c:v>52800000</c:v>
                </c:pt>
                <c:pt idx="152">
                  <c:v>52800000</c:v>
                </c:pt>
                <c:pt idx="153">
                  <c:v>52800000</c:v>
                </c:pt>
                <c:pt idx="154">
                  <c:v>52800000</c:v>
                </c:pt>
                <c:pt idx="155">
                  <c:v>52800000</c:v>
                </c:pt>
                <c:pt idx="156">
                  <c:v>52800000</c:v>
                </c:pt>
                <c:pt idx="157">
                  <c:v>52800000</c:v>
                </c:pt>
                <c:pt idx="158">
                  <c:v>52800000</c:v>
                </c:pt>
                <c:pt idx="159">
                  <c:v>52800000</c:v>
                </c:pt>
                <c:pt idx="160">
                  <c:v>52800000</c:v>
                </c:pt>
                <c:pt idx="161">
                  <c:v>52800000</c:v>
                </c:pt>
                <c:pt idx="162">
                  <c:v>52800000</c:v>
                </c:pt>
                <c:pt idx="163">
                  <c:v>52800000</c:v>
                </c:pt>
                <c:pt idx="164">
                  <c:v>52800000</c:v>
                </c:pt>
                <c:pt idx="165">
                  <c:v>52800000</c:v>
                </c:pt>
                <c:pt idx="166">
                  <c:v>52800000</c:v>
                </c:pt>
                <c:pt idx="167">
                  <c:v>52800000</c:v>
                </c:pt>
                <c:pt idx="168">
                  <c:v>52800000</c:v>
                </c:pt>
                <c:pt idx="169">
                  <c:v>52800000</c:v>
                </c:pt>
                <c:pt idx="170">
                  <c:v>52800000</c:v>
                </c:pt>
                <c:pt idx="171">
                  <c:v>52800000</c:v>
                </c:pt>
                <c:pt idx="172">
                  <c:v>52800000</c:v>
                </c:pt>
                <c:pt idx="173">
                  <c:v>52800000</c:v>
                </c:pt>
                <c:pt idx="174">
                  <c:v>52800000</c:v>
                </c:pt>
                <c:pt idx="175">
                  <c:v>52800000</c:v>
                </c:pt>
                <c:pt idx="176">
                  <c:v>52800000</c:v>
                </c:pt>
                <c:pt idx="177">
                  <c:v>52800000</c:v>
                </c:pt>
                <c:pt idx="178">
                  <c:v>52800000</c:v>
                </c:pt>
                <c:pt idx="179">
                  <c:v>52800000</c:v>
                </c:pt>
                <c:pt idx="180">
                  <c:v>52800000</c:v>
                </c:pt>
                <c:pt idx="181">
                  <c:v>52800000</c:v>
                </c:pt>
                <c:pt idx="182">
                  <c:v>52800000</c:v>
                </c:pt>
                <c:pt idx="183">
                  <c:v>52800000</c:v>
                </c:pt>
                <c:pt idx="184">
                  <c:v>52800000</c:v>
                </c:pt>
                <c:pt idx="185">
                  <c:v>52800000</c:v>
                </c:pt>
                <c:pt idx="186">
                  <c:v>52800000</c:v>
                </c:pt>
                <c:pt idx="187">
                  <c:v>52800000</c:v>
                </c:pt>
                <c:pt idx="188">
                  <c:v>52800000</c:v>
                </c:pt>
                <c:pt idx="189">
                  <c:v>52800000</c:v>
                </c:pt>
                <c:pt idx="190">
                  <c:v>52800000</c:v>
                </c:pt>
                <c:pt idx="191">
                  <c:v>52800000</c:v>
                </c:pt>
                <c:pt idx="192">
                  <c:v>52800000</c:v>
                </c:pt>
                <c:pt idx="193">
                  <c:v>52800000</c:v>
                </c:pt>
                <c:pt idx="194">
                  <c:v>52800000</c:v>
                </c:pt>
                <c:pt idx="195">
                  <c:v>52800000</c:v>
                </c:pt>
                <c:pt idx="196">
                  <c:v>52800000</c:v>
                </c:pt>
                <c:pt idx="197">
                  <c:v>52800000</c:v>
                </c:pt>
                <c:pt idx="198">
                  <c:v>52800000</c:v>
                </c:pt>
                <c:pt idx="199">
                  <c:v>52800000</c:v>
                </c:pt>
                <c:pt idx="200">
                  <c:v>52800000</c:v>
                </c:pt>
                <c:pt idx="201">
                  <c:v>52800000</c:v>
                </c:pt>
                <c:pt idx="202">
                  <c:v>52800000</c:v>
                </c:pt>
                <c:pt idx="203">
                  <c:v>52800000</c:v>
                </c:pt>
                <c:pt idx="204">
                  <c:v>52800000</c:v>
                </c:pt>
                <c:pt idx="205">
                  <c:v>52800000</c:v>
                </c:pt>
                <c:pt idx="206">
                  <c:v>52800000</c:v>
                </c:pt>
                <c:pt idx="207">
                  <c:v>52800000</c:v>
                </c:pt>
                <c:pt idx="208">
                  <c:v>52800000</c:v>
                </c:pt>
                <c:pt idx="209">
                  <c:v>52800000</c:v>
                </c:pt>
                <c:pt idx="210">
                  <c:v>52800000</c:v>
                </c:pt>
                <c:pt idx="211">
                  <c:v>52800000</c:v>
                </c:pt>
                <c:pt idx="212">
                  <c:v>52800000</c:v>
                </c:pt>
                <c:pt idx="213">
                  <c:v>52800000</c:v>
                </c:pt>
                <c:pt idx="214">
                  <c:v>52800000</c:v>
                </c:pt>
                <c:pt idx="215">
                  <c:v>52800000</c:v>
                </c:pt>
                <c:pt idx="216">
                  <c:v>52800000</c:v>
                </c:pt>
                <c:pt idx="217">
                  <c:v>52800000</c:v>
                </c:pt>
                <c:pt idx="218">
                  <c:v>52800000</c:v>
                </c:pt>
                <c:pt idx="219">
                  <c:v>52800000</c:v>
                </c:pt>
                <c:pt idx="220">
                  <c:v>52800000</c:v>
                </c:pt>
                <c:pt idx="221">
                  <c:v>52800000</c:v>
                </c:pt>
                <c:pt idx="222">
                  <c:v>52800000</c:v>
                </c:pt>
                <c:pt idx="223">
                  <c:v>52800000</c:v>
                </c:pt>
                <c:pt idx="224">
                  <c:v>52800000</c:v>
                </c:pt>
                <c:pt idx="225">
                  <c:v>52800000</c:v>
                </c:pt>
                <c:pt idx="226">
                  <c:v>52800000</c:v>
                </c:pt>
                <c:pt idx="227">
                  <c:v>52800000</c:v>
                </c:pt>
                <c:pt idx="228">
                  <c:v>52800000</c:v>
                </c:pt>
                <c:pt idx="229">
                  <c:v>52800000</c:v>
                </c:pt>
                <c:pt idx="230">
                  <c:v>52800000</c:v>
                </c:pt>
                <c:pt idx="231">
                  <c:v>52800000</c:v>
                </c:pt>
                <c:pt idx="232">
                  <c:v>52800000</c:v>
                </c:pt>
                <c:pt idx="233">
                  <c:v>52800000</c:v>
                </c:pt>
                <c:pt idx="234">
                  <c:v>52800000</c:v>
                </c:pt>
                <c:pt idx="235">
                  <c:v>52800000</c:v>
                </c:pt>
                <c:pt idx="236">
                  <c:v>52800000</c:v>
                </c:pt>
                <c:pt idx="237">
                  <c:v>52800000</c:v>
                </c:pt>
                <c:pt idx="238">
                  <c:v>52800000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0AB-49DB-86F7-D672D4D58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7118714"/>
        <c:axId val="625978254"/>
      </c:lineChart>
      <c:dateAx>
        <c:axId val="1677118714"/>
        <c:scaling>
          <c:orientation val="minMax"/>
          <c:max val="4447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d/m/yyyy" sourceLinked="1"/>
        <c:majorTickMark val="cross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25978254"/>
        <c:crosses val="autoZero"/>
        <c:auto val="1"/>
        <c:lblOffset val="100"/>
        <c:baseTimeUnit val="days"/>
      </c:dateAx>
      <c:valAx>
        <c:axId val="625978254"/>
        <c:scaling>
          <c:orientation val="minMax"/>
          <c:max val="55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7711871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daily total doses increasing until set limit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daily doses</c:v>
          </c:tx>
          <c:spPr>
            <a:ln cmpd="sng">
              <a:solidFill>
                <a:srgbClr val="4472C4"/>
              </a:solidFill>
            </a:ln>
          </c:spPr>
          <c:marker>
            <c:symbol val="circle"/>
            <c:size val="2"/>
            <c:spPr>
              <a:solidFill>
                <a:srgbClr val="4472C4"/>
              </a:solidFill>
              <a:ln cmpd="sng">
                <a:solidFill>
                  <a:srgbClr val="4472C4"/>
                </a:solidFill>
              </a:ln>
            </c:spPr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Sheet1!$N$32:$N$150</c:f>
              <c:numCache>
                <c:formatCode>#,##0</c:formatCode>
                <c:ptCount val="119"/>
                <c:pt idx="0">
                  <c:v>223726</c:v>
                </c:pt>
                <c:pt idx="1">
                  <c:v>288688</c:v>
                </c:pt>
                <c:pt idx="2">
                  <c:v>321951</c:v>
                </c:pt>
                <c:pt idx="3">
                  <c:v>328260</c:v>
                </c:pt>
                <c:pt idx="4">
                  <c:v>280390</c:v>
                </c:pt>
                <c:pt idx="5">
                  <c:v>227972</c:v>
                </c:pt>
                <c:pt idx="6">
                  <c:v>208641</c:v>
                </c:pt>
                <c:pt idx="7">
                  <c:v>346922</c:v>
                </c:pt>
                <c:pt idx="8">
                  <c:v>366919</c:v>
                </c:pt>
                <c:pt idx="9">
                  <c:v>412615</c:v>
                </c:pt>
                <c:pt idx="10">
                  <c:v>480069</c:v>
                </c:pt>
                <c:pt idx="11">
                  <c:v>493013</c:v>
                </c:pt>
                <c:pt idx="12">
                  <c:v>221067</c:v>
                </c:pt>
                <c:pt idx="13">
                  <c:v>281770</c:v>
                </c:pt>
                <c:pt idx="14">
                  <c:v>312725</c:v>
                </c:pt>
                <c:pt idx="15">
                  <c:v>285141</c:v>
                </c:pt>
                <c:pt idx="16">
                  <c:v>445754</c:v>
                </c:pt>
                <c:pt idx="17">
                  <c:v>489934</c:v>
                </c:pt>
                <c:pt idx="18">
                  <c:v>609010</c:v>
                </c:pt>
                <c:pt idx="19">
                  <c:v>322194</c:v>
                </c:pt>
                <c:pt idx="20">
                  <c:v>352935</c:v>
                </c:pt>
                <c:pt idx="21">
                  <c:v>376922</c:v>
                </c:pt>
                <c:pt idx="22">
                  <c:v>472011</c:v>
                </c:pt>
                <c:pt idx="23">
                  <c:v>484596</c:v>
                </c:pt>
                <c:pt idx="24">
                  <c:v>498227</c:v>
                </c:pt>
                <c:pt idx="25">
                  <c:v>550468</c:v>
                </c:pt>
                <c:pt idx="26">
                  <c:v>280852</c:v>
                </c:pt>
                <c:pt idx="27">
                  <c:v>356291</c:v>
                </c:pt>
                <c:pt idx="28">
                  <c:v>414973</c:v>
                </c:pt>
                <c:pt idx="29">
                  <c:v>455704</c:v>
                </c:pt>
                <c:pt idx="30">
                  <c:v>508763</c:v>
                </c:pt>
                <c:pt idx="31">
                  <c:v>549378</c:v>
                </c:pt>
                <c:pt idx="32">
                  <c:v>508208</c:v>
                </c:pt>
                <c:pt idx="33">
                  <c:v>239877</c:v>
                </c:pt>
                <c:pt idx="34">
                  <c:v>282941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0D-4F52-B8A0-37A3D53525A2}"/>
            </c:ext>
          </c:extLst>
        </c:ser>
        <c:ser>
          <c:idx val="1"/>
          <c:order val="1"/>
          <c:tx>
            <c:v>Follows trend until set limit</c:v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Sheet1!$Q$32:$Q$150</c:f>
              <c:numCache>
                <c:formatCode>#,##0</c:formatCode>
                <c:ptCount val="11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299046.66359448433</c:v>
                </c:pt>
                <c:pt idx="6">
                  <c:v>304987.88580963016</c:v>
                </c:pt>
                <c:pt idx="7">
                  <c:v>310929.10802480578</c:v>
                </c:pt>
                <c:pt idx="8">
                  <c:v>316870.33023995161</c:v>
                </c:pt>
                <c:pt idx="9">
                  <c:v>322811.55245512724</c:v>
                </c:pt>
                <c:pt idx="10">
                  <c:v>328752.77467027307</c:v>
                </c:pt>
                <c:pt idx="11">
                  <c:v>334693.99688544869</c:v>
                </c:pt>
                <c:pt idx="12">
                  <c:v>340635.21910059452</c:v>
                </c:pt>
                <c:pt idx="13">
                  <c:v>346576.44131577015</c:v>
                </c:pt>
                <c:pt idx="14">
                  <c:v>352517.66353091598</c:v>
                </c:pt>
                <c:pt idx="15">
                  <c:v>358458.8857460916</c:v>
                </c:pt>
                <c:pt idx="16">
                  <c:v>364400.10796123743</c:v>
                </c:pt>
                <c:pt idx="17">
                  <c:v>370341.33017638326</c:v>
                </c:pt>
                <c:pt idx="18">
                  <c:v>376282.55239155889</c:v>
                </c:pt>
                <c:pt idx="19">
                  <c:v>382223.77460670471</c:v>
                </c:pt>
                <c:pt idx="20">
                  <c:v>388164.99682188034</c:v>
                </c:pt>
                <c:pt idx="21">
                  <c:v>394106.21903702617</c:v>
                </c:pt>
                <c:pt idx="22">
                  <c:v>400047.4412522018</c:v>
                </c:pt>
                <c:pt idx="23">
                  <c:v>405988.66346734762</c:v>
                </c:pt>
                <c:pt idx="24">
                  <c:v>411929.88568252325</c:v>
                </c:pt>
                <c:pt idx="25">
                  <c:v>417871.10789766908</c:v>
                </c:pt>
                <c:pt idx="26">
                  <c:v>423812.33011284471</c:v>
                </c:pt>
                <c:pt idx="27">
                  <c:v>429753.55232799053</c:v>
                </c:pt>
                <c:pt idx="28">
                  <c:v>435694.77454316616</c:v>
                </c:pt>
                <c:pt idx="29">
                  <c:v>441635.99675831199</c:v>
                </c:pt>
                <c:pt idx="30">
                  <c:v>447577.21897348762</c:v>
                </c:pt>
                <c:pt idx="31">
                  <c:v>453518.44118863344</c:v>
                </c:pt>
                <c:pt idx="32">
                  <c:v>459459.66340377927</c:v>
                </c:pt>
                <c:pt idx="33">
                  <c:v>465400.8856189549</c:v>
                </c:pt>
                <c:pt idx="34">
                  <c:v>471342.10783410072</c:v>
                </c:pt>
                <c:pt idx="35">
                  <c:v>477283.33004927635</c:v>
                </c:pt>
                <c:pt idx="36">
                  <c:v>483224.55226442218</c:v>
                </c:pt>
                <c:pt idx="37">
                  <c:v>489165.77447959781</c:v>
                </c:pt>
                <c:pt idx="38">
                  <c:v>495106.99669474363</c:v>
                </c:pt>
                <c:pt idx="39">
                  <c:v>501048.21890991926</c:v>
                </c:pt>
                <c:pt idx="40">
                  <c:v>506989.44112506509</c:v>
                </c:pt>
                <c:pt idx="41">
                  <c:v>512930.66334024072</c:v>
                </c:pt>
                <c:pt idx="42">
                  <c:v>518871.88555538654</c:v>
                </c:pt>
                <c:pt idx="43">
                  <c:v>524813.10777056217</c:v>
                </c:pt>
                <c:pt idx="44">
                  <c:v>530754.329985708</c:v>
                </c:pt>
                <c:pt idx="45">
                  <c:v>536695.55220085382</c:v>
                </c:pt>
                <c:pt idx="46">
                  <c:v>542636.77441602945</c:v>
                </c:pt>
                <c:pt idx="47">
                  <c:v>548577.99663117528</c:v>
                </c:pt>
                <c:pt idx="48">
                  <c:v>554519.21884635091</c:v>
                </c:pt>
                <c:pt idx="49">
                  <c:v>560460.44106149673</c:v>
                </c:pt>
                <c:pt idx="50">
                  <c:v>566401.66327667236</c:v>
                </c:pt>
                <c:pt idx="51">
                  <c:v>572342.88549181819</c:v>
                </c:pt>
                <c:pt idx="52">
                  <c:v>578284.10770699382</c:v>
                </c:pt>
                <c:pt idx="53">
                  <c:v>584225.32992213964</c:v>
                </c:pt>
                <c:pt idx="54">
                  <c:v>590166.55213731527</c:v>
                </c:pt>
                <c:pt idx="55">
                  <c:v>596107.7743524611</c:v>
                </c:pt>
                <c:pt idx="56">
                  <c:v>602048.99656763673</c:v>
                </c:pt>
                <c:pt idx="57">
                  <c:v>607990.21878278255</c:v>
                </c:pt>
                <c:pt idx="58">
                  <c:v>613931.44099795818</c:v>
                </c:pt>
                <c:pt idx="59">
                  <c:v>619872.66321310401</c:v>
                </c:pt>
                <c:pt idx="60">
                  <c:v>625813.88542824984</c:v>
                </c:pt>
                <c:pt idx="61">
                  <c:v>631755.10764342546</c:v>
                </c:pt>
                <c:pt idx="62">
                  <c:v>637696.32985857129</c:v>
                </c:pt>
                <c:pt idx="63">
                  <c:v>643637.55207374692</c:v>
                </c:pt>
                <c:pt idx="64">
                  <c:v>649578.77428889275</c:v>
                </c:pt>
                <c:pt idx="65">
                  <c:v>655519.99650406837</c:v>
                </c:pt>
                <c:pt idx="66">
                  <c:v>661461.2187192142</c:v>
                </c:pt>
                <c:pt idx="67">
                  <c:v>667402.44093438983</c:v>
                </c:pt>
                <c:pt idx="68">
                  <c:v>673343.66314953566</c:v>
                </c:pt>
                <c:pt idx="69">
                  <c:v>679284.88536471128</c:v>
                </c:pt>
                <c:pt idx="70">
                  <c:v>685226.10757985711</c:v>
                </c:pt>
                <c:pt idx="71">
                  <c:v>691167.32979503274</c:v>
                </c:pt>
                <c:pt idx="72">
                  <c:v>697108.55201017857</c:v>
                </c:pt>
                <c:pt idx="73">
                  <c:v>703049.77422535419</c:v>
                </c:pt>
                <c:pt idx="74">
                  <c:v>708990.99644050002</c:v>
                </c:pt>
                <c:pt idx="75">
                  <c:v>714932.21865564585</c:v>
                </c:pt>
                <c:pt idx="76">
                  <c:v>720873.44087082148</c:v>
                </c:pt>
                <c:pt idx="77">
                  <c:v>726814.6630859673</c:v>
                </c:pt>
                <c:pt idx="78">
                  <c:v>732755.88530114293</c:v>
                </c:pt>
                <c:pt idx="79">
                  <c:v>738697.10751628876</c:v>
                </c:pt>
                <c:pt idx="80">
                  <c:v>744638.32973146439</c:v>
                </c:pt>
                <c:pt idx="81">
                  <c:v>750579.55194661021</c:v>
                </c:pt>
                <c:pt idx="82">
                  <c:v>756520.77416178584</c:v>
                </c:pt>
                <c:pt idx="83">
                  <c:v>762461.99637693167</c:v>
                </c:pt>
                <c:pt idx="84">
                  <c:v>768403.2185921073</c:v>
                </c:pt>
                <c:pt idx="85">
                  <c:v>774344.44080725312</c:v>
                </c:pt>
                <c:pt idx="86">
                  <c:v>780285.66302242875</c:v>
                </c:pt>
                <c:pt idx="87">
                  <c:v>786226.88523757458</c:v>
                </c:pt>
                <c:pt idx="88">
                  <c:v>792168.10745275021</c:v>
                </c:pt>
                <c:pt idx="89">
                  <c:v>798109.32966789603</c:v>
                </c:pt>
                <c:pt idx="90">
                  <c:v>800000</c:v>
                </c:pt>
                <c:pt idx="91">
                  <c:v>800000</c:v>
                </c:pt>
                <c:pt idx="92">
                  <c:v>800000</c:v>
                </c:pt>
                <c:pt idx="93">
                  <c:v>800000</c:v>
                </c:pt>
                <c:pt idx="94">
                  <c:v>800000</c:v>
                </c:pt>
                <c:pt idx="95">
                  <c:v>800000</c:v>
                </c:pt>
                <c:pt idx="96">
                  <c:v>800000</c:v>
                </c:pt>
                <c:pt idx="97">
                  <c:v>800000</c:v>
                </c:pt>
                <c:pt idx="98">
                  <c:v>800000</c:v>
                </c:pt>
                <c:pt idx="99">
                  <c:v>800000</c:v>
                </c:pt>
                <c:pt idx="100">
                  <c:v>800000</c:v>
                </c:pt>
                <c:pt idx="101">
                  <c:v>800000</c:v>
                </c:pt>
                <c:pt idx="102">
                  <c:v>800000</c:v>
                </c:pt>
                <c:pt idx="103">
                  <c:v>800000</c:v>
                </c:pt>
                <c:pt idx="104">
                  <c:v>800000</c:v>
                </c:pt>
                <c:pt idx="105">
                  <c:v>800000</c:v>
                </c:pt>
                <c:pt idx="106">
                  <c:v>800000</c:v>
                </c:pt>
                <c:pt idx="107">
                  <c:v>800000</c:v>
                </c:pt>
                <c:pt idx="108">
                  <c:v>800000</c:v>
                </c:pt>
                <c:pt idx="109">
                  <c:v>800000</c:v>
                </c:pt>
                <c:pt idx="110">
                  <c:v>800000</c:v>
                </c:pt>
                <c:pt idx="111">
                  <c:v>800000</c:v>
                </c:pt>
                <c:pt idx="112">
                  <c:v>800000</c:v>
                </c:pt>
                <c:pt idx="113">
                  <c:v>800000</c:v>
                </c:pt>
                <c:pt idx="114">
                  <c:v>800000</c:v>
                </c:pt>
                <c:pt idx="115">
                  <c:v>800000</c:v>
                </c:pt>
                <c:pt idx="116">
                  <c:v>800000</c:v>
                </c:pt>
                <c:pt idx="117">
                  <c:v>800000</c:v>
                </c:pt>
                <c:pt idx="118">
                  <c:v>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0D-4F52-B8A0-37A3D5352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258895"/>
        <c:axId val="1810909176"/>
      </c:lineChart>
      <c:dateAx>
        <c:axId val="148258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d/m/yyyy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10909176"/>
        <c:crosses val="autoZero"/>
        <c:auto val="1"/>
        <c:lblOffset val="100"/>
        <c:baseTimeUnit val="days"/>
      </c:dateAx>
      <c:valAx>
        <c:axId val="18109091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25889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247650</xdr:colOff>
      <xdr:row>1</xdr:row>
      <xdr:rowOff>76200</xdr:rowOff>
    </xdr:from>
    <xdr:ext cx="12096750" cy="78771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9525</xdr:colOff>
      <xdr:row>15</xdr:row>
      <xdr:rowOff>180975</xdr:rowOff>
    </xdr:from>
    <xdr:ext cx="7696200" cy="475297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57150</xdr:colOff>
      <xdr:row>28</xdr:row>
      <xdr:rowOff>9525</xdr:rowOff>
    </xdr:from>
    <xdr:ext cx="819150" cy="295275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1675375" y="1500050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1-4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18</xdr:row>
      <xdr:rowOff>28575</xdr:rowOff>
    </xdr:from>
    <xdr:ext cx="819150" cy="295275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694875" y="1626675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5-9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6</xdr:row>
      <xdr:rowOff>38100</xdr:rowOff>
    </xdr:from>
    <xdr:ext cx="742950" cy="295275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1509800" y="1568250"/>
          <a:ext cx="964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All Adults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000"/>
  <sheetViews>
    <sheetView zoomScale="70" zoomScaleNormal="70" workbookViewId="0">
      <pane ySplit="30" topLeftCell="A31" activePane="bottomLeft" state="frozen"/>
      <selection pane="bottomLeft" activeCell="I66" sqref="I66"/>
    </sheetView>
  </sheetViews>
  <sheetFormatPr defaultColWidth="12.625" defaultRowHeight="15" customHeight="1" x14ac:dyDescent="0.2"/>
  <cols>
    <col min="1" max="1" width="12.625" customWidth="1"/>
    <col min="2" max="2" width="4.125" customWidth="1"/>
    <col min="3" max="3" width="23.375" customWidth="1"/>
    <col min="4" max="8" width="18.375" customWidth="1"/>
    <col min="9" max="9" width="28.125" customWidth="1"/>
    <col min="10" max="12" width="18.375" customWidth="1"/>
    <col min="13" max="13" width="14.625" customWidth="1"/>
    <col min="14" max="18" width="18.375" customWidth="1"/>
    <col min="19" max="20" width="9.375" customWidth="1"/>
    <col min="21" max="21" width="9.5" customWidth="1"/>
    <col min="22" max="22" width="19" customWidth="1"/>
    <col min="23" max="23" width="20.5" customWidth="1"/>
    <col min="24" max="26" width="20.375" customWidth="1"/>
    <col min="27" max="29" width="9.75" customWidth="1"/>
    <col min="30" max="30" width="9.375" customWidth="1"/>
    <col min="31" max="31" width="43.625" hidden="1" customWidth="1"/>
    <col min="32" max="32" width="13.375" customWidth="1"/>
    <col min="33" max="33" width="13" customWidth="1"/>
    <col min="34" max="34" width="17.75" customWidth="1"/>
    <col min="35" max="36" width="7.625" customWidth="1"/>
    <col min="37" max="37" width="9" customWidth="1"/>
    <col min="38" max="38" width="7.625" customWidth="1"/>
    <col min="39" max="39" width="10.5" bestFit="1" customWidth="1"/>
    <col min="40" max="40" width="10.625" bestFit="1" customWidth="1"/>
    <col min="41" max="41" width="10.875" bestFit="1" customWidth="1"/>
    <col min="42" max="42" width="7.625" customWidth="1"/>
    <col min="43" max="43" width="52.125" bestFit="1" customWidth="1"/>
    <col min="44" max="56" width="7.625" customWidth="1"/>
  </cols>
  <sheetData>
    <row r="1" spans="1:41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3" t="s">
        <v>39</v>
      </c>
      <c r="AE1" s="2" t="s">
        <v>24</v>
      </c>
      <c r="AF1" s="3" t="s">
        <v>40</v>
      </c>
      <c r="AG1" s="3" t="s">
        <v>41</v>
      </c>
      <c r="AH1" s="3" t="s">
        <v>25</v>
      </c>
      <c r="AM1" s="5" t="s">
        <v>26</v>
      </c>
      <c r="AN1" s="5" t="s">
        <v>27</v>
      </c>
      <c r="AO1" s="5" t="s">
        <v>28</v>
      </c>
    </row>
    <row r="2" spans="1:41" hidden="1" x14ac:dyDescent="0.25">
      <c r="A2" s="1">
        <v>44178</v>
      </c>
      <c r="B2" s="2">
        <f t="shared" ref="B2:B385" si="0">ROW(M2)-MATCH(MAX(I:I),I:I,0)</f>
        <v>-64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  <c r="AM2" s="6">
        <v>14600000</v>
      </c>
      <c r="AN2" s="6">
        <v>31800000</v>
      </c>
      <c r="AO2" s="6">
        <v>52800000</v>
      </c>
    </row>
    <row r="3" spans="1:41" hidden="1" x14ac:dyDescent="0.25">
      <c r="A3" s="1">
        <v>44179</v>
      </c>
      <c r="B3" s="2">
        <f t="shared" si="0"/>
        <v>-63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  <c r="AM3" s="6">
        <v>14600000</v>
      </c>
      <c r="AN3" s="6">
        <v>31800000</v>
      </c>
      <c r="AO3" s="6">
        <v>52800000</v>
      </c>
    </row>
    <row r="4" spans="1:41" hidden="1" x14ac:dyDescent="0.25">
      <c r="A4" s="1">
        <v>44180</v>
      </c>
      <c r="B4" s="2">
        <f t="shared" si="0"/>
        <v>-62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  <c r="AM4" s="6">
        <v>14600000</v>
      </c>
      <c r="AN4" s="6">
        <v>31800000</v>
      </c>
      <c r="AO4" s="6">
        <v>52800000</v>
      </c>
    </row>
    <row r="5" spans="1:41" hidden="1" x14ac:dyDescent="0.25">
      <c r="A5" s="1">
        <v>44181</v>
      </c>
      <c r="B5" s="2">
        <f t="shared" si="0"/>
        <v>-61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  <c r="AM5" s="6">
        <v>14600000</v>
      </c>
      <c r="AN5" s="6">
        <v>31800000</v>
      </c>
      <c r="AO5" s="6">
        <v>52800000</v>
      </c>
    </row>
    <row r="6" spans="1:41" hidden="1" x14ac:dyDescent="0.25">
      <c r="A6" s="1">
        <v>44182</v>
      </c>
      <c r="B6" s="2">
        <f t="shared" si="0"/>
        <v>-60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  <c r="AM6" s="6">
        <v>14600000</v>
      </c>
      <c r="AN6" s="6">
        <v>31800000</v>
      </c>
      <c r="AO6" s="6">
        <v>52800000</v>
      </c>
    </row>
    <row r="7" spans="1:41" hidden="1" x14ac:dyDescent="0.25">
      <c r="A7" s="1">
        <v>44183</v>
      </c>
      <c r="B7" s="2">
        <f t="shared" si="0"/>
        <v>-59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  <c r="AM7" s="6">
        <v>14600000</v>
      </c>
      <c r="AN7" s="6">
        <v>31800000</v>
      </c>
      <c r="AO7" s="6">
        <v>52800000</v>
      </c>
    </row>
    <row r="8" spans="1:41" hidden="1" x14ac:dyDescent="0.25">
      <c r="A8" s="1">
        <v>44184</v>
      </c>
      <c r="B8" s="2">
        <f t="shared" si="0"/>
        <v>-58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  <c r="AM8" s="6">
        <v>14600000</v>
      </c>
      <c r="AN8" s="6">
        <v>31800000</v>
      </c>
      <c r="AO8" s="6">
        <v>52800000</v>
      </c>
    </row>
    <row r="9" spans="1:41" hidden="1" x14ac:dyDescent="0.25">
      <c r="A9" s="1">
        <v>44185</v>
      </c>
      <c r="B9" s="2">
        <f t="shared" si="0"/>
        <v>-57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  <c r="AM9" s="6">
        <v>14600000</v>
      </c>
      <c r="AN9" s="6">
        <v>31800000</v>
      </c>
      <c r="AO9" s="6">
        <v>52800000</v>
      </c>
    </row>
    <row r="10" spans="1:41" hidden="1" x14ac:dyDescent="0.25">
      <c r="A10" s="1">
        <v>44186</v>
      </c>
      <c r="B10" s="2">
        <f t="shared" si="0"/>
        <v>-56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  <c r="AM10" s="6">
        <v>14600000</v>
      </c>
      <c r="AN10" s="6">
        <v>31800000</v>
      </c>
      <c r="AO10" s="6">
        <v>52800000</v>
      </c>
    </row>
    <row r="11" spans="1:41" hidden="1" x14ac:dyDescent="0.25">
      <c r="A11" s="1">
        <v>44187</v>
      </c>
      <c r="B11" s="2">
        <f t="shared" si="0"/>
        <v>-55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  <c r="AM11" s="6">
        <v>14600000</v>
      </c>
      <c r="AN11" s="6">
        <v>31800000</v>
      </c>
      <c r="AO11" s="6">
        <v>52800000</v>
      </c>
    </row>
    <row r="12" spans="1:41" hidden="1" x14ac:dyDescent="0.25">
      <c r="A12" s="1">
        <v>44188</v>
      </c>
      <c r="B12" s="2">
        <f t="shared" si="0"/>
        <v>-54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  <c r="AM12" s="6">
        <v>14600000</v>
      </c>
      <c r="AN12" s="6">
        <v>31800000</v>
      </c>
      <c r="AO12" s="6">
        <v>52800000</v>
      </c>
    </row>
    <row r="13" spans="1:41" hidden="1" x14ac:dyDescent="0.25">
      <c r="A13" s="1">
        <v>44189</v>
      </c>
      <c r="B13" s="2">
        <f t="shared" si="0"/>
        <v>-53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  <c r="AM13" s="6">
        <v>14600000</v>
      </c>
      <c r="AN13" s="6">
        <v>31800000</v>
      </c>
      <c r="AO13" s="6">
        <v>52800000</v>
      </c>
    </row>
    <row r="14" spans="1:41" hidden="1" x14ac:dyDescent="0.25">
      <c r="A14" s="1">
        <v>44190</v>
      </c>
      <c r="B14" s="2">
        <f t="shared" si="0"/>
        <v>-52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  <c r="AM14" s="6">
        <v>14600000</v>
      </c>
      <c r="AN14" s="6">
        <v>31800000</v>
      </c>
      <c r="AO14" s="6">
        <v>52800000</v>
      </c>
    </row>
    <row r="15" spans="1:41" hidden="1" x14ac:dyDescent="0.25">
      <c r="A15" s="1">
        <v>44191</v>
      </c>
      <c r="B15" s="2">
        <f t="shared" si="0"/>
        <v>-51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  <c r="AM15" s="6">
        <v>14600000</v>
      </c>
      <c r="AN15" s="6">
        <v>31800000</v>
      </c>
      <c r="AO15" s="6">
        <v>52800000</v>
      </c>
    </row>
    <row r="16" spans="1:41" hidden="1" x14ac:dyDescent="0.25">
      <c r="A16" s="1">
        <v>44192</v>
      </c>
      <c r="B16" s="2">
        <f t="shared" si="0"/>
        <v>-50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  <c r="AM16" s="6">
        <v>14600000</v>
      </c>
      <c r="AN16" s="6">
        <v>31800000</v>
      </c>
      <c r="AO16" s="6">
        <v>52800000</v>
      </c>
    </row>
    <row r="17" spans="1:43" hidden="1" x14ac:dyDescent="0.25">
      <c r="A17" s="1">
        <v>44193</v>
      </c>
      <c r="B17" s="2">
        <f t="shared" si="0"/>
        <v>-49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  <c r="AM17" s="6">
        <v>14600000</v>
      </c>
      <c r="AN17" s="6">
        <v>31800000</v>
      </c>
      <c r="AO17" s="6">
        <v>52800000</v>
      </c>
    </row>
    <row r="18" spans="1:43" hidden="1" x14ac:dyDescent="0.25">
      <c r="A18" s="1">
        <v>44194</v>
      </c>
      <c r="B18" s="2">
        <f t="shared" si="0"/>
        <v>-48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  <c r="AM18" s="6">
        <v>14600000</v>
      </c>
      <c r="AN18" s="6">
        <v>31800000</v>
      </c>
      <c r="AO18" s="6">
        <v>52800000</v>
      </c>
    </row>
    <row r="19" spans="1:43" hidden="1" x14ac:dyDescent="0.25">
      <c r="A19" s="1">
        <v>44195</v>
      </c>
      <c r="B19" s="2">
        <f t="shared" si="0"/>
        <v>-47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  <c r="AM19" s="6">
        <v>14600000</v>
      </c>
      <c r="AN19" s="6">
        <v>31800000</v>
      </c>
      <c r="AO19" s="6">
        <v>52800000</v>
      </c>
    </row>
    <row r="20" spans="1:43" hidden="1" x14ac:dyDescent="0.25">
      <c r="A20" s="1">
        <v>44196</v>
      </c>
      <c r="B20" s="2">
        <f t="shared" si="0"/>
        <v>-46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  <c r="AM20" s="6">
        <v>14600000</v>
      </c>
      <c r="AN20" s="6">
        <v>31800000</v>
      </c>
      <c r="AO20" s="6">
        <v>52800000</v>
      </c>
    </row>
    <row r="21" spans="1:43" ht="15.75" hidden="1" customHeight="1" x14ac:dyDescent="0.25">
      <c r="A21" s="1">
        <v>44197</v>
      </c>
      <c r="B21" s="2">
        <f t="shared" si="0"/>
        <v>-45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  <c r="AM21" s="6">
        <v>14600000</v>
      </c>
      <c r="AN21" s="6">
        <v>31800000</v>
      </c>
      <c r="AO21" s="6">
        <v>52800000</v>
      </c>
    </row>
    <row r="22" spans="1:43" ht="15.75" hidden="1" customHeight="1" x14ac:dyDescent="0.25">
      <c r="A22" s="1">
        <v>44198</v>
      </c>
      <c r="B22" s="2">
        <f t="shared" si="0"/>
        <v>-44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385" si="3">IF(COUNT(C22)=1,AG22,#N/A)</f>
        <v>77593.5</v>
      </c>
      <c r="AM22" s="6">
        <v>14600000</v>
      </c>
      <c r="AN22" s="6">
        <v>31800000</v>
      </c>
      <c r="AO22" s="6">
        <v>52800000</v>
      </c>
    </row>
    <row r="23" spans="1:43" ht="15.75" hidden="1" customHeight="1" x14ac:dyDescent="0.25">
      <c r="A23" s="1">
        <v>44199</v>
      </c>
      <c r="B23" s="2">
        <f t="shared" si="0"/>
        <v>-43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  <c r="AM23" s="6">
        <v>14600000</v>
      </c>
      <c r="AN23" s="6">
        <v>31800000</v>
      </c>
      <c r="AO23" s="6">
        <v>52800000</v>
      </c>
    </row>
    <row r="24" spans="1:43" ht="15.75" hidden="1" customHeight="1" x14ac:dyDescent="0.25">
      <c r="A24" s="1">
        <v>44200</v>
      </c>
      <c r="B24" s="2">
        <f t="shared" si="0"/>
        <v>-42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  <c r="AM24" s="6">
        <v>14600000</v>
      </c>
      <c r="AN24" s="6">
        <v>31800000</v>
      </c>
      <c r="AO24" s="6">
        <v>52800000</v>
      </c>
    </row>
    <row r="25" spans="1:43" ht="15.75" hidden="1" customHeight="1" x14ac:dyDescent="0.25">
      <c r="A25" s="1">
        <v>44201</v>
      </c>
      <c r="B25" s="2">
        <f t="shared" si="0"/>
        <v>-41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  <c r="AM25" s="6">
        <v>14600000</v>
      </c>
      <c r="AN25" s="6">
        <v>31800000</v>
      </c>
      <c r="AO25" s="6">
        <v>52800000</v>
      </c>
    </row>
    <row r="26" spans="1:43" ht="15.75" hidden="1" customHeight="1" x14ac:dyDescent="0.25">
      <c r="A26" s="1">
        <v>44202</v>
      </c>
      <c r="B26" s="2">
        <f t="shared" si="0"/>
        <v>-40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  <c r="AM26" s="6">
        <v>14600000</v>
      </c>
      <c r="AN26" s="6">
        <v>31800000</v>
      </c>
      <c r="AO26" s="6">
        <v>52800000</v>
      </c>
    </row>
    <row r="27" spans="1:43" ht="15.75" hidden="1" customHeight="1" x14ac:dyDescent="0.25">
      <c r="A27" s="1">
        <v>44203</v>
      </c>
      <c r="B27" s="2">
        <f t="shared" si="0"/>
        <v>-39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  <c r="AM27" s="6">
        <v>14600000</v>
      </c>
      <c r="AN27" s="6">
        <v>31800000</v>
      </c>
      <c r="AO27" s="6">
        <v>52800000</v>
      </c>
    </row>
    <row r="28" spans="1:43" ht="15.75" hidden="1" customHeight="1" x14ac:dyDescent="0.25">
      <c r="A28" s="1">
        <v>44204</v>
      </c>
      <c r="B28" s="2">
        <f t="shared" si="0"/>
        <v>-38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  <c r="AM28" s="6">
        <v>14600000</v>
      </c>
      <c r="AN28" s="6">
        <v>31800000</v>
      </c>
      <c r="AO28" s="6">
        <v>52800000</v>
      </c>
    </row>
    <row r="29" spans="1:43" ht="15.75" hidden="1" customHeight="1" x14ac:dyDescent="0.25">
      <c r="A29" s="1">
        <v>44205</v>
      </c>
      <c r="B29" s="2">
        <f t="shared" si="0"/>
        <v>-37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  <c r="AM29" s="6">
        <v>14600000</v>
      </c>
      <c r="AN29" s="6">
        <v>31800000</v>
      </c>
      <c r="AO29" s="6">
        <v>52800000</v>
      </c>
    </row>
    <row r="30" spans="1:43" ht="15.75" hidden="1" customHeight="1" x14ac:dyDescent="0.25">
      <c r="A30" s="1">
        <v>44206</v>
      </c>
      <c r="B30" s="2">
        <f t="shared" si="0"/>
        <v>-36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  <c r="AM30" s="6">
        <v>14600000</v>
      </c>
      <c r="AN30" s="6">
        <v>31800000</v>
      </c>
      <c r="AO30" s="6">
        <v>52800000</v>
      </c>
    </row>
    <row r="31" spans="1:43" ht="15.75" customHeight="1" x14ac:dyDescent="0.25">
      <c r="A31" s="1">
        <v>44207</v>
      </c>
      <c r="B31" s="2">
        <f t="shared" si="0"/>
        <v>-35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385" si="6">SUM(U31-W31)</f>
        <v>145076</v>
      </c>
      <c r="Y31" s="2">
        <f t="shared" ref="Y31:Y385" si="7">IF(COUNT($C32)=0,IF(COUNT($C31)=1,C31,SUM(Y30+X31)),C31)</f>
        <v>2431648</v>
      </c>
      <c r="Z31" s="2" t="str">
        <f t="shared" ref="Z31:Z385" si="8">IF(V31&lt;Y31,"HERE","MEEP")</f>
        <v>HERE</v>
      </c>
      <c r="AA31" s="2">
        <f>IF(Z31="HERE",Y31,AD30+Graph!$G$1*1000)</f>
        <v>2431648</v>
      </c>
      <c r="AB31" s="2"/>
      <c r="AC31" s="2">
        <f t="shared" ref="AC31:AC385" si="9">IF(Z32="HERE",V31,AC30)</f>
        <v>412167</v>
      </c>
      <c r="AD31" s="3">
        <f t="shared" ref="AD31:AD3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3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>
        <f t="array" ref="AK31">SUM((Graph!G1*1000-LOOKUP(2,1/(ISNUMBER($K$1:$K$194)),$K$1:$K$194))/1000)</f>
        <v>795.68242857142855</v>
      </c>
      <c r="AM31" s="6">
        <v>14600000</v>
      </c>
      <c r="AN31" s="6">
        <v>31800000</v>
      </c>
      <c r="AO31" s="6">
        <v>52800000</v>
      </c>
    </row>
    <row r="32" spans="1:43" ht="15.75" customHeight="1" x14ac:dyDescent="0.25">
      <c r="A32" s="1">
        <v>44208</v>
      </c>
      <c r="B32" s="2">
        <f t="shared" si="0"/>
        <v>-34</v>
      </c>
      <c r="C32" s="7">
        <v>2639309</v>
      </c>
      <c r="D32" s="2">
        <f t="shared" ref="D32:D385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385" si="13">IF(COUNT($C33)=0,IF(COUNT($C32)=1,C32,SUM(H31+G32)),C32)</f>
        <v>2639309</v>
      </c>
      <c r="I32" s="7">
        <v>428232</v>
      </c>
      <c r="J32" s="2">
        <f t="shared" ref="J32:J385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385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385" si="16">IF(COUNT($C33)=0,IF(COUNT($C32)=1,M32,SUM(R31+Q32)),M32)</f>
        <v>3067541</v>
      </c>
      <c r="S32" s="2">
        <f t="shared" ref="S32:S385" si="17">SUM(H32-H31)</f>
        <v>207661</v>
      </c>
      <c r="T32" s="2">
        <f t="shared" ref="T32:T385" si="18">SUM(L32-L31)</f>
        <v>16065</v>
      </c>
      <c r="U32" s="2">
        <f t="shared" ref="U32:U385" si="19">SUM(R32-R31)</f>
        <v>223726</v>
      </c>
      <c r="V32" s="2">
        <f t="shared" si="5"/>
        <v>428232</v>
      </c>
      <c r="W32" s="2">
        <f t="shared" ref="W32:W385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385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  <c r="AM32" s="6">
        <v>14600000</v>
      </c>
      <c r="AN32" s="6">
        <v>31800000</v>
      </c>
      <c r="AO32" s="6">
        <v>52800000</v>
      </c>
      <c r="AQ32" s="9" t="str">
        <f>"UK Vaccination Predictions - if increasing to " &amp;Graph!G1&amp;"k doses/day"</f>
        <v>UK Vaccination Predictions - if increasing to 800k doses/day</v>
      </c>
    </row>
    <row r="33" spans="1:41" ht="15.75" customHeight="1" x14ac:dyDescent="0.25">
      <c r="A33" s="1">
        <v>44209</v>
      </c>
      <c r="B33" s="2">
        <f t="shared" si="0"/>
        <v>-33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  <c r="AJ33" s="2"/>
      <c r="AK33" s="2"/>
      <c r="AM33" s="6">
        <v>14600000</v>
      </c>
      <c r="AN33" s="6">
        <v>31800000</v>
      </c>
      <c r="AO33" s="6">
        <v>52800000</v>
      </c>
    </row>
    <row r="34" spans="1:41" ht="15.75" customHeight="1" x14ac:dyDescent="0.25">
      <c r="A34" s="1">
        <v>44210</v>
      </c>
      <c r="B34" s="2">
        <f t="shared" si="0"/>
        <v>-32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  <c r="AJ34" s="2" t="s">
        <v>30</v>
      </c>
      <c r="AK34" s="10">
        <f t="array" ref="AK34">LOOKUP(2,1/(ISNUMBER(O1:O194)),O1:O194)</f>
        <v>422834.85714285716</v>
      </c>
      <c r="AM34" s="6">
        <v>14600000</v>
      </c>
      <c r="AN34" s="6">
        <v>31800000</v>
      </c>
      <c r="AO34" s="6">
        <v>52800000</v>
      </c>
    </row>
    <row r="35" spans="1:41" ht="15.75" customHeight="1" x14ac:dyDescent="0.25">
      <c r="A35" s="1">
        <v>44211</v>
      </c>
      <c r="B35" s="2">
        <f t="shared" si="0"/>
        <v>-31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  <c r="AJ35" s="2" t="s">
        <v>31</v>
      </c>
      <c r="AK35" s="2" t="e">
        <f>MAX(M:M)</f>
        <v>#N/A</v>
      </c>
      <c r="AM35" s="6">
        <v>14600000</v>
      </c>
      <c r="AN35" s="6">
        <v>31800000</v>
      </c>
      <c r="AO35" s="6">
        <v>52800000</v>
      </c>
    </row>
    <row r="36" spans="1:41" ht="15.75" customHeight="1" x14ac:dyDescent="0.25">
      <c r="A36" s="1">
        <v>44212</v>
      </c>
      <c r="B36" s="2">
        <f t="shared" si="0"/>
        <v>-30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  <c r="AK36" s="2"/>
      <c r="AM36" s="6">
        <v>14600000</v>
      </c>
      <c r="AN36" s="6">
        <v>31800000</v>
      </c>
      <c r="AO36" s="6">
        <v>52800000</v>
      </c>
    </row>
    <row r="37" spans="1:41" ht="15.75" customHeight="1" x14ac:dyDescent="0.25">
      <c r="A37" s="1">
        <v>44213</v>
      </c>
      <c r="B37" s="2">
        <f t="shared" si="0"/>
        <v>-29</v>
      </c>
      <c r="C37" s="7">
        <v>4062501</v>
      </c>
      <c r="D37" s="2">
        <f t="shared" si="12"/>
        <v>225407</v>
      </c>
      <c r="E37" s="2">
        <f t="shared" ref="E37:E385" si="22">IF(COUNT($C37)=1,AVERAGE(D31:D37),#N/A)</f>
        <v>256671</v>
      </c>
      <c r="F37" s="2">
        <f t="array" ref="F37:F385">TREND(E37:INDEX(firstdosesdata,1-$B37),$A37:INDEX(dates2,1-$B37),$A37:$A385)</f>
        <v>295509.17849463224</v>
      </c>
      <c r="G37" s="2">
        <f t="shared" ref="G37:G385" si="23">IF(F37&gt;$AK$31*1000,$AK$31*1000,F37)</f>
        <v>295509.17849463224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385" si="24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385" si="25">IF(COUNT($C37)=1,AVERAGE(N31:N37),#N/A)</f>
        <v>262404.42857142858</v>
      </c>
      <c r="P37" s="2">
        <f t="array" ref="P37:P385">TREND(O37:INDEX(bothdosesdata,1-$B37),$A37:INDEX(dates2,1-$B37),$A37:$A385)</f>
        <v>299046.66359448433</v>
      </c>
      <c r="Q37" s="2">
        <f>IF(P37&gt;Graph!$G$1*1000,Graph!$G$1*1000,P37)</f>
        <v>299046.66359448433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  <c r="AK37" s="2"/>
      <c r="AM37" s="6">
        <v>14600000</v>
      </c>
      <c r="AN37" s="6">
        <v>31800000</v>
      </c>
      <c r="AO37" s="6">
        <v>52800000</v>
      </c>
    </row>
    <row r="38" spans="1:41" ht="15.75" customHeight="1" x14ac:dyDescent="0.25">
      <c r="A38" s="1">
        <v>44214</v>
      </c>
      <c r="B38" s="2">
        <f t="shared" si="0"/>
        <v>-28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301463.77439484</v>
      </c>
      <c r="G38" s="2">
        <f t="shared" si="23"/>
        <v>301463.77439484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4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5"/>
        <v>268518.28571428574</v>
      </c>
      <c r="P38" s="2">
        <v>304987.88580963016</v>
      </c>
      <c r="Q38" s="2">
        <f>IF(P38&gt;Graph!$G$1*1000,Graph!$G$1*1000,P38)</f>
        <v>304987.88580963016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  <c r="AM38" s="6">
        <v>14600000</v>
      </c>
      <c r="AN38" s="6">
        <v>31800000</v>
      </c>
      <c r="AO38" s="6">
        <v>52800000</v>
      </c>
    </row>
    <row r="39" spans="1:41" ht="15.75" customHeight="1" x14ac:dyDescent="0.25">
      <c r="A39" s="1">
        <v>44215</v>
      </c>
      <c r="B39" s="2">
        <f t="shared" si="0"/>
        <v>-27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307418.37029504776</v>
      </c>
      <c r="G39" s="2">
        <f t="shared" si="23"/>
        <v>307418.37029504776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4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5"/>
        <v>286117.71428571426</v>
      </c>
      <c r="P39" s="2">
        <v>310929.10802480578</v>
      </c>
      <c r="Q39" s="2">
        <f>IF(P39&gt;Graph!$G$1*1000,Graph!$G$1*1000,P39)</f>
        <v>310929.10802480578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  <c r="AM39" s="6">
        <v>14600000</v>
      </c>
      <c r="AN39" s="6">
        <v>31800000</v>
      </c>
      <c r="AO39" s="6">
        <v>52800000</v>
      </c>
    </row>
    <row r="40" spans="1:41" ht="15.75" customHeight="1" x14ac:dyDescent="0.25">
      <c r="A40" s="1">
        <v>44216</v>
      </c>
      <c r="B40" s="2">
        <f t="shared" si="0"/>
        <v>-26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313372.96619525552</v>
      </c>
      <c r="G40" s="2">
        <f t="shared" si="23"/>
        <v>313372.96619525552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4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5"/>
        <v>297293.57142857142</v>
      </c>
      <c r="P40" s="2">
        <v>316870.33023995161</v>
      </c>
      <c r="Q40" s="2">
        <f>IF(P40&gt;Graph!$G$1*1000,Graph!$G$1*1000,P40)</f>
        <v>316870.33023995161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  <c r="AM40" s="6">
        <v>14600000</v>
      </c>
      <c r="AN40" s="6">
        <v>31800000</v>
      </c>
      <c r="AO40" s="6">
        <v>52800000</v>
      </c>
    </row>
    <row r="41" spans="1:41" ht="15.75" customHeight="1" x14ac:dyDescent="0.25">
      <c r="A41" s="1">
        <v>44217</v>
      </c>
      <c r="B41" s="2">
        <f t="shared" si="0"/>
        <v>-25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319327.56209546328</v>
      </c>
      <c r="G41" s="2">
        <f t="shared" si="23"/>
        <v>319327.56209546328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4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5"/>
        <v>310245.57142857142</v>
      </c>
      <c r="P41" s="2">
        <v>322811.55245512724</v>
      </c>
      <c r="Q41" s="2">
        <f>IF(P41&gt;Graph!$G$1*1000,Graph!$G$1*1000,P41)</f>
        <v>322811.55245512724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  <c r="AM41" s="6">
        <v>14600000</v>
      </c>
      <c r="AN41" s="6">
        <v>31800000</v>
      </c>
      <c r="AO41" s="6">
        <v>52800000</v>
      </c>
    </row>
    <row r="42" spans="1:41" ht="15.75" customHeight="1" x14ac:dyDescent="0.25">
      <c r="A42" s="1">
        <v>44218</v>
      </c>
      <c r="B42" s="2">
        <f t="shared" si="0"/>
        <v>-24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325282.15799567103</v>
      </c>
      <c r="G42" s="2">
        <f t="shared" si="23"/>
        <v>325282.15799567103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4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5"/>
        <v>331932.57142857142</v>
      </c>
      <c r="P42" s="2">
        <v>328752.77467027307</v>
      </c>
      <c r="Q42" s="2">
        <f>IF(P42&gt;Graph!$G$1*1000,Graph!$G$1*1000,P42)</f>
        <v>328752.77467027307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  <c r="AM42" s="6">
        <v>14600000</v>
      </c>
      <c r="AN42" s="6">
        <v>31800000</v>
      </c>
      <c r="AO42" s="6">
        <v>52800000</v>
      </c>
    </row>
    <row r="43" spans="1:41" ht="15.75" customHeight="1" x14ac:dyDescent="0.25">
      <c r="A43" s="1">
        <v>44219</v>
      </c>
      <c r="B43" s="2">
        <f t="shared" si="0"/>
        <v>-23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331236.75389587879</v>
      </c>
      <c r="G43" s="2">
        <f t="shared" si="23"/>
        <v>331236.75389587879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4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5"/>
        <v>362307.28571428574</v>
      </c>
      <c r="P43" s="2">
        <v>334693.99688544869</v>
      </c>
      <c r="Q43" s="2">
        <f>IF(P43&gt;Graph!$G$1*1000,Graph!$G$1*1000,P43)</f>
        <v>334693.99688544869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  <c r="AM43" s="6">
        <v>14600000</v>
      </c>
      <c r="AN43" s="6">
        <v>31800000</v>
      </c>
      <c r="AO43" s="6">
        <v>52800000</v>
      </c>
    </row>
    <row r="44" spans="1:41" ht="15.75" customHeight="1" x14ac:dyDescent="0.25">
      <c r="A44" s="1">
        <v>44220</v>
      </c>
      <c r="B44" s="2">
        <f t="shared" si="0"/>
        <v>-22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337191.34979608655</v>
      </c>
      <c r="G44" s="2">
        <f t="shared" si="23"/>
        <v>337191.34979608655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4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5"/>
        <v>361320.85714285716</v>
      </c>
      <c r="P44" s="2">
        <v>340635.21910059452</v>
      </c>
      <c r="Q44" s="2">
        <f>IF(P44&gt;Graph!$G$1*1000,Graph!$G$1*1000,P44)</f>
        <v>340635.21910059452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  <c r="AM44" s="6">
        <v>14600000</v>
      </c>
      <c r="AN44" s="6">
        <v>31800000</v>
      </c>
      <c r="AO44" s="6">
        <v>52800000</v>
      </c>
    </row>
    <row r="45" spans="1:41" ht="15.75" customHeight="1" x14ac:dyDescent="0.25">
      <c r="A45" s="1">
        <v>44221</v>
      </c>
      <c r="B45" s="2">
        <f t="shared" si="0"/>
        <v>-21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343145.94569629431</v>
      </c>
      <c r="G45" s="2">
        <f t="shared" si="23"/>
        <v>343145.94569629431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4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5"/>
        <v>371767.85714285716</v>
      </c>
      <c r="P45" s="2">
        <v>346576.44131577015</v>
      </c>
      <c r="Q45" s="2">
        <f>IF(P45&gt;Graph!$G$1*1000,Graph!$G$1*1000,P45)</f>
        <v>346576.44131577015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  <c r="AM45" s="6">
        <v>14600000</v>
      </c>
      <c r="AN45" s="6">
        <v>31800000</v>
      </c>
      <c r="AO45" s="6">
        <v>52800000</v>
      </c>
    </row>
    <row r="46" spans="1:41" ht="15.75" customHeight="1" x14ac:dyDescent="0.25">
      <c r="A46" s="1">
        <v>44222</v>
      </c>
      <c r="B46" s="2">
        <f t="shared" si="0"/>
        <v>-20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349100.54159650207</v>
      </c>
      <c r="G46" s="2">
        <f t="shared" si="23"/>
        <v>349100.54159650207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4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5"/>
        <v>366882.57142857142</v>
      </c>
      <c r="P46" s="2">
        <v>352517.66353091598</v>
      </c>
      <c r="Q46" s="2">
        <f>IF(P46&gt;Graph!$G$1*1000,Graph!$G$1*1000,P46)</f>
        <v>352517.66353091598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  <c r="AM46" s="6">
        <v>14600000</v>
      </c>
      <c r="AN46" s="6">
        <v>31800000</v>
      </c>
      <c r="AO46" s="6">
        <v>52800000</v>
      </c>
    </row>
    <row r="47" spans="1:41" ht="15.75" customHeight="1" x14ac:dyDescent="0.25">
      <c r="A47" s="1">
        <v>44223</v>
      </c>
      <c r="B47" s="2">
        <f t="shared" si="0"/>
        <v>-19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355055.13749670982</v>
      </c>
      <c r="G47" s="2">
        <f t="shared" si="23"/>
        <v>355055.13749670982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4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5"/>
        <v>355200</v>
      </c>
      <c r="P47" s="2">
        <v>358458.8857460916</v>
      </c>
      <c r="Q47" s="2">
        <f>IF(P47&gt;Graph!$G$1*1000,Graph!$G$1*1000,P47)</f>
        <v>358458.8857460916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  <c r="AM47" s="6">
        <v>14600000</v>
      </c>
      <c r="AN47" s="6">
        <v>31800000</v>
      </c>
      <c r="AO47" s="6">
        <v>52800000</v>
      </c>
    </row>
    <row r="48" spans="1:41" ht="15.75" customHeight="1" x14ac:dyDescent="0.25">
      <c r="A48" s="1">
        <v>44224</v>
      </c>
      <c r="B48" s="2">
        <f t="shared" si="0"/>
        <v>-18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361009.73339691758</v>
      </c>
      <c r="G48" s="2">
        <f t="shared" si="23"/>
        <v>361009.73339691758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4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5"/>
        <v>359934.14285714284</v>
      </c>
      <c r="P48" s="2">
        <v>364400.10796123743</v>
      </c>
      <c r="Q48" s="2">
        <f>IF(P48&gt;Graph!$G$1*1000,Graph!$G$1*1000,P48)</f>
        <v>364400.10796123743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  <c r="AM48" s="6">
        <v>14600000</v>
      </c>
      <c r="AN48" s="6">
        <v>31800000</v>
      </c>
      <c r="AO48" s="6">
        <v>52800000</v>
      </c>
    </row>
    <row r="49" spans="1:41" ht="15.75" customHeight="1" x14ac:dyDescent="0.25">
      <c r="A49" s="1">
        <v>44225</v>
      </c>
      <c r="B49" s="2">
        <f t="shared" si="0"/>
        <v>-17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366964.32929712534</v>
      </c>
      <c r="G49" s="2">
        <f t="shared" si="23"/>
        <v>366964.32929712534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4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5"/>
        <v>361343.42857142858</v>
      </c>
      <c r="P49" s="2">
        <v>370341.33017638326</v>
      </c>
      <c r="Q49" s="2">
        <f>IF(P49&gt;Graph!$G$1*1000,Graph!$G$1*1000,P49)</f>
        <v>370341.33017638326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  <c r="AM49" s="6">
        <v>14600000</v>
      </c>
      <c r="AN49" s="6">
        <v>31800000</v>
      </c>
      <c r="AO49" s="6">
        <v>52800000</v>
      </c>
    </row>
    <row r="50" spans="1:41" ht="15.75" customHeight="1" x14ac:dyDescent="0.25">
      <c r="A50" s="1">
        <v>44226</v>
      </c>
      <c r="B50" s="2">
        <f t="shared" si="0"/>
        <v>-16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372918.9251973033</v>
      </c>
      <c r="G50" s="2">
        <f t="shared" si="23"/>
        <v>372918.9251973033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4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5"/>
        <v>377914.42857142858</v>
      </c>
      <c r="P50" s="2">
        <v>376282.55239155889</v>
      </c>
      <c r="Q50" s="2">
        <f>IF(P50&gt;Graph!$G$1*1000,Graph!$G$1*1000,P50)</f>
        <v>376282.55239155889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  <c r="AM50" s="6">
        <v>14600000</v>
      </c>
      <c r="AN50" s="6">
        <v>31800000</v>
      </c>
      <c r="AO50" s="6">
        <v>52800000</v>
      </c>
    </row>
    <row r="51" spans="1:41" ht="15.75" customHeight="1" x14ac:dyDescent="0.25">
      <c r="A51" s="1">
        <v>44227</v>
      </c>
      <c r="B51" s="2">
        <f t="shared" si="0"/>
        <v>-15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378873.52109751105</v>
      </c>
      <c r="G51" s="2">
        <f t="shared" si="23"/>
        <v>378873.52109751105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4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5"/>
        <v>392361.14285714284</v>
      </c>
      <c r="P51" s="2">
        <v>382223.77460670471</v>
      </c>
      <c r="Q51" s="2">
        <f>IF(P51&gt;Graph!$G$1*1000,Graph!$G$1*1000,P51)</f>
        <v>382223.77460670471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  <c r="AM51" s="6">
        <v>14600000</v>
      </c>
      <c r="AN51" s="6">
        <v>31800000</v>
      </c>
      <c r="AO51" s="6">
        <v>52800000</v>
      </c>
    </row>
    <row r="52" spans="1:41" ht="15.75" customHeight="1" x14ac:dyDescent="0.25">
      <c r="A52" s="1">
        <v>44228</v>
      </c>
      <c r="B52" s="2">
        <f t="shared" si="0"/>
        <v>-14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384828.11699771881</v>
      </c>
      <c r="G52" s="2">
        <f t="shared" si="23"/>
        <v>384828.11699771881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4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5"/>
        <v>402527.57142857142</v>
      </c>
      <c r="P52" s="2">
        <v>388164.99682188034</v>
      </c>
      <c r="Q52" s="2">
        <f>IF(P52&gt;Graph!$G$1*1000,Graph!$G$1*1000,P52)</f>
        <v>388164.99682188034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85" si="26">SUM(AD31*0.9+AF31*0.05)</f>
        <v>2209091.5500000003</v>
      </c>
      <c r="AH52" s="3">
        <f t="shared" si="3"/>
        <v>2209091.5500000003</v>
      </c>
      <c r="AM52" s="6">
        <v>14600000</v>
      </c>
      <c r="AN52" s="6">
        <v>31800000</v>
      </c>
      <c r="AO52" s="6">
        <v>52800000</v>
      </c>
    </row>
    <row r="53" spans="1:41" ht="15.75" customHeight="1" x14ac:dyDescent="0.25">
      <c r="A53" s="1">
        <v>44229</v>
      </c>
      <c r="B53" s="2">
        <f t="shared" si="0"/>
        <v>-13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390782.71289792657</v>
      </c>
      <c r="G53" s="2">
        <f t="shared" si="23"/>
        <v>390782.71289792657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4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5"/>
        <v>411698.57142857142</v>
      </c>
      <c r="P53" s="2">
        <v>394106.21903702617</v>
      </c>
      <c r="Q53" s="2">
        <f>IF(P53&gt;Graph!$G$1*1000,Graph!$G$1*1000,P53)</f>
        <v>394106.21903702617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6"/>
        <v>2396789.7000000002</v>
      </c>
      <c r="AH53" s="3">
        <f t="shared" si="3"/>
        <v>2396789.7000000002</v>
      </c>
      <c r="AM53" s="6">
        <v>14600000</v>
      </c>
      <c r="AN53" s="6">
        <v>31800000</v>
      </c>
      <c r="AO53" s="6">
        <v>52800000</v>
      </c>
    </row>
    <row r="54" spans="1:41" ht="15.75" customHeight="1" x14ac:dyDescent="0.25">
      <c r="A54" s="1">
        <v>44230</v>
      </c>
      <c r="B54" s="2">
        <f t="shared" si="0"/>
        <v>-12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396737.30879813433</v>
      </c>
      <c r="G54" s="2">
        <f t="shared" si="23"/>
        <v>396737.30879813433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4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5"/>
        <v>438394.28571428574</v>
      </c>
      <c r="P54" s="2">
        <v>400047.4412522018</v>
      </c>
      <c r="Q54" s="2">
        <f>IF(P54&gt;Graph!$G$1*1000,Graph!$G$1*1000,P54)</f>
        <v>400047.4412522018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6"/>
        <v>2648325.6500000004</v>
      </c>
      <c r="AH54" s="3">
        <f t="shared" si="3"/>
        <v>2648325.6500000004</v>
      </c>
      <c r="AM54" s="6">
        <v>14600000</v>
      </c>
      <c r="AN54" s="6">
        <v>31800000</v>
      </c>
      <c r="AO54" s="6">
        <v>52800000</v>
      </c>
    </row>
    <row r="55" spans="1:41" ht="15.75" customHeight="1" x14ac:dyDescent="0.25">
      <c r="A55" s="1">
        <v>44231</v>
      </c>
      <c r="B55" s="2">
        <f t="shared" si="0"/>
        <v>-11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402691.90469834208</v>
      </c>
      <c r="G55" s="2">
        <f t="shared" si="23"/>
        <v>402691.90469834208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4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5"/>
        <v>443943.14285714284</v>
      </c>
      <c r="P55" s="2">
        <v>405988.66346734762</v>
      </c>
      <c r="Q55" s="2">
        <f>IF(P55&gt;Graph!$G$1*1000,Graph!$G$1*1000,P55)</f>
        <v>405988.66346734762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6"/>
        <v>2933613.1</v>
      </c>
      <c r="AH55" s="3">
        <f t="shared" si="3"/>
        <v>2933613.1</v>
      </c>
      <c r="AM55" s="6">
        <v>14600000</v>
      </c>
      <c r="AN55" s="6">
        <v>31800000</v>
      </c>
      <c r="AO55" s="6">
        <v>52800000</v>
      </c>
    </row>
    <row r="56" spans="1:41" ht="15.75" customHeight="1" x14ac:dyDescent="0.25">
      <c r="A56" s="1">
        <v>44232</v>
      </c>
      <c r="B56" s="2">
        <f t="shared" si="0"/>
        <v>-10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408646.50059854984</v>
      </c>
      <c r="G56" s="2">
        <f t="shared" si="23"/>
        <v>408646.50059854984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4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5"/>
        <v>445127.85714285716</v>
      </c>
      <c r="P56" s="2">
        <v>411929.88568252325</v>
      </c>
      <c r="Q56" s="2">
        <f>IF(P56&gt;Graph!$G$1*1000,Graph!$G$1*1000,P56)</f>
        <v>411929.88568252325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6"/>
        <v>3225624.15</v>
      </c>
      <c r="AH56" s="3">
        <f t="shared" si="3"/>
        <v>3225624.15</v>
      </c>
      <c r="AM56" s="6">
        <v>14600000</v>
      </c>
      <c r="AN56" s="6">
        <v>31800000</v>
      </c>
      <c r="AO56" s="6">
        <v>52800000</v>
      </c>
    </row>
    <row r="57" spans="1:41" ht="15.75" customHeight="1" x14ac:dyDescent="0.25">
      <c r="A57" s="1">
        <v>44233</v>
      </c>
      <c r="B57" s="2">
        <f t="shared" si="0"/>
        <v>-9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414601.0964987576</v>
      </c>
      <c r="G57" s="2">
        <f t="shared" si="23"/>
        <v>414601.0964987576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4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5"/>
        <v>436764.71428571426</v>
      </c>
      <c r="P57" s="2">
        <v>417871.10789766908</v>
      </c>
      <c r="Q57" s="2">
        <f>IF(P57&gt;Graph!$G$1*1000,Graph!$G$1*1000,P57)</f>
        <v>417871.10789766908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6"/>
        <v>3475871.4</v>
      </c>
      <c r="AH57" s="3">
        <f t="shared" si="3"/>
        <v>3475871.4</v>
      </c>
      <c r="AM57" s="6">
        <v>14600000</v>
      </c>
      <c r="AN57" s="6">
        <v>31800000</v>
      </c>
      <c r="AO57" s="6">
        <v>52800000</v>
      </c>
    </row>
    <row r="58" spans="1:41" ht="15.75" customHeight="1" x14ac:dyDescent="0.25">
      <c r="A58" s="1">
        <v>44234</v>
      </c>
      <c r="B58" s="2">
        <f t="shared" si="0"/>
        <v>-8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420555.69239896536</v>
      </c>
      <c r="G58" s="2">
        <f t="shared" si="23"/>
        <v>420555.69239896536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4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5"/>
        <v>430858.71428571426</v>
      </c>
      <c r="P58" s="2">
        <v>423812.33011284471</v>
      </c>
      <c r="Q58" s="2">
        <f>IF(P58&gt;Graph!$G$1*1000,Graph!$G$1*1000,P58)</f>
        <v>423812.33011284471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6"/>
        <v>3678865.9499999997</v>
      </c>
      <c r="AH58" s="3">
        <f t="shared" si="3"/>
        <v>3678865.9499999997</v>
      </c>
      <c r="AM58" s="6">
        <v>14600000</v>
      </c>
      <c r="AN58" s="6">
        <v>31800000</v>
      </c>
      <c r="AO58" s="6">
        <v>52800000</v>
      </c>
    </row>
    <row r="59" spans="1:41" ht="15.75" customHeight="1" x14ac:dyDescent="0.25">
      <c r="A59" s="1">
        <v>44235</v>
      </c>
      <c r="B59" s="2">
        <f t="shared" si="0"/>
        <v>-7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426510.28829917312</v>
      </c>
      <c r="G59" s="2">
        <f t="shared" si="23"/>
        <v>426510.28829917312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4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5"/>
        <v>431338.14285714284</v>
      </c>
      <c r="P59" s="2">
        <v>429753.55232799053</v>
      </c>
      <c r="Q59" s="2">
        <f>IF(P59&gt;Graph!$G$1*1000,Graph!$G$1*1000,P59)</f>
        <v>429753.55232799053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6"/>
        <v>3862762.6</v>
      </c>
      <c r="AH59" s="3">
        <f t="shared" si="3"/>
        <v>3862762.6</v>
      </c>
      <c r="AM59" s="6">
        <v>14600000</v>
      </c>
      <c r="AN59" s="6">
        <v>31800000</v>
      </c>
      <c r="AO59" s="6">
        <v>52800000</v>
      </c>
    </row>
    <row r="60" spans="1:41" ht="15.75" customHeight="1" x14ac:dyDescent="0.25">
      <c r="A60" s="1">
        <v>44236</v>
      </c>
      <c r="B60" s="2">
        <f t="shared" si="0"/>
        <v>-6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432464.88419938087</v>
      </c>
      <c r="G60" s="2">
        <f t="shared" si="23"/>
        <v>432464.88419938087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4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5"/>
        <v>436774</v>
      </c>
      <c r="P60" s="2">
        <v>435694.77454316616</v>
      </c>
      <c r="Q60" s="2">
        <f>IF(P60&gt;Graph!$G$1*1000,Graph!$G$1*1000,P60)</f>
        <v>435694.77454316616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6"/>
        <v>4171797.25</v>
      </c>
      <c r="AH60" s="3">
        <f t="shared" si="3"/>
        <v>4171797.25</v>
      </c>
      <c r="AM60" s="6">
        <v>14600000</v>
      </c>
      <c r="AN60" s="6">
        <v>31800000</v>
      </c>
      <c r="AO60" s="6">
        <v>52800000</v>
      </c>
    </row>
    <row r="61" spans="1:41" ht="15.75" customHeight="1" x14ac:dyDescent="0.25">
      <c r="A61" s="1">
        <v>44237</v>
      </c>
      <c r="B61" s="2">
        <f t="shared" si="0"/>
        <v>-5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438419.48009958863</v>
      </c>
      <c r="G61" s="2">
        <f t="shared" si="23"/>
        <v>438419.48009958863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4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5"/>
        <v>434444.42857142858</v>
      </c>
      <c r="P61" s="2">
        <v>441635.99675831199</v>
      </c>
      <c r="Q61" s="2">
        <f>IF(P61&gt;Graph!$G$1*1000,Graph!$G$1*1000,P61)</f>
        <v>441635.99675831199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6"/>
        <v>4499125</v>
      </c>
      <c r="AH61" s="3">
        <f t="shared" si="3"/>
        <v>4499125</v>
      </c>
      <c r="AM61" s="6">
        <v>14600000</v>
      </c>
      <c r="AN61" s="6">
        <v>31800000</v>
      </c>
      <c r="AO61" s="6">
        <v>52800000</v>
      </c>
    </row>
    <row r="62" spans="1:41" ht="15.75" customHeight="1" x14ac:dyDescent="0.25">
      <c r="A62" s="1">
        <v>44238</v>
      </c>
      <c r="B62" s="2">
        <f t="shared" si="0"/>
        <v>-4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444374.07599979639</v>
      </c>
      <c r="G62" s="2">
        <f t="shared" si="23"/>
        <v>444374.07599979639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4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5"/>
        <v>437896.85714285716</v>
      </c>
      <c r="P62" s="2">
        <v>447577.21897348762</v>
      </c>
      <c r="Q62" s="2">
        <f>IF(P62&gt;Graph!$G$1*1000,Graph!$G$1*1000,P62)</f>
        <v>447577.21897348762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6"/>
        <v>4868132.5</v>
      </c>
      <c r="AH62" s="3">
        <f t="shared" si="3"/>
        <v>4868132.5</v>
      </c>
      <c r="AM62" s="6">
        <v>14600000</v>
      </c>
      <c r="AN62" s="6">
        <v>31800000</v>
      </c>
      <c r="AO62" s="6">
        <v>52800000</v>
      </c>
    </row>
    <row r="63" spans="1:41" ht="15.75" customHeight="1" x14ac:dyDescent="0.25">
      <c r="A63" s="1">
        <v>44239</v>
      </c>
      <c r="B63" s="2">
        <f t="shared" si="0"/>
        <v>-3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450328.67190000415</v>
      </c>
      <c r="G63" s="2">
        <f t="shared" si="23"/>
        <v>450328.67190000415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4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5"/>
        <v>445204.14285714284</v>
      </c>
      <c r="P63" s="2">
        <v>453518.44118863344</v>
      </c>
      <c r="Q63" s="2">
        <f>IF(P63&gt;Graph!$G$1*1000,Graph!$G$1*1000,P63)</f>
        <v>453518.44118863344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6"/>
        <v>5298646.75</v>
      </c>
      <c r="AH63" s="3">
        <f t="shared" si="3"/>
        <v>5298646.75</v>
      </c>
      <c r="AM63" s="6">
        <v>14600000</v>
      </c>
      <c r="AN63" s="6">
        <v>31800000</v>
      </c>
      <c r="AO63" s="6">
        <v>52800000</v>
      </c>
    </row>
    <row r="64" spans="1:41" ht="15.75" customHeight="1" x14ac:dyDescent="0.25">
      <c r="A64" s="1">
        <v>44240</v>
      </c>
      <c r="B64" s="2">
        <f t="shared" si="0"/>
        <v>-2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456283.26780021191</v>
      </c>
      <c r="G64" s="2">
        <f t="shared" si="23"/>
        <v>456283.26780021191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4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85" si="27">IF(COUNT(I64)=1, SUM(C64+I64),#N/A)</f>
        <v>15599904</v>
      </c>
      <c r="N64" s="2">
        <f t="shared" si="15"/>
        <v>508208</v>
      </c>
      <c r="O64" s="2">
        <f t="shared" si="25"/>
        <v>439167</v>
      </c>
      <c r="P64" s="2">
        <v>459459.66340377927</v>
      </c>
      <c r="Q64" s="2">
        <f>IF(P64&gt;Graph!$G$1*1000,Graph!$G$1*1000,P64)</f>
        <v>459459.66340377927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6"/>
        <v>5741471.9000000004</v>
      </c>
      <c r="AH64" s="3">
        <f t="shared" si="3"/>
        <v>5741471.9000000004</v>
      </c>
      <c r="AM64" s="6">
        <v>14600000</v>
      </c>
      <c r="AN64" s="6">
        <v>31800000</v>
      </c>
      <c r="AO64" s="6">
        <v>52800000</v>
      </c>
    </row>
    <row r="65" spans="1:41" ht="15.75" customHeight="1" x14ac:dyDescent="0.25">
      <c r="A65" s="1">
        <v>44241</v>
      </c>
      <c r="B65" s="2">
        <f t="shared" si="0"/>
        <v>-1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462237.86370041966</v>
      </c>
      <c r="G65" s="2">
        <f t="shared" si="23"/>
        <v>462237.86370041966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4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7"/>
        <v>15839781</v>
      </c>
      <c r="N65" s="2">
        <f t="shared" si="15"/>
        <v>239877</v>
      </c>
      <c r="O65" s="2">
        <f t="shared" si="25"/>
        <v>433313.42857142858</v>
      </c>
      <c r="P65" s="2">
        <v>465400.8856189549</v>
      </c>
      <c r="Q65" s="2">
        <f>IF(P65&gt;Graph!$G$1*1000,Graph!$G$1*1000,P65)</f>
        <v>465400.8856189549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6"/>
        <v>5939736.9000000004</v>
      </c>
      <c r="AH65" s="3">
        <f t="shared" si="3"/>
        <v>5939736.9000000004</v>
      </c>
      <c r="AM65" s="6">
        <v>14600000</v>
      </c>
      <c r="AN65" s="6">
        <v>31800000</v>
      </c>
      <c r="AO65" s="6">
        <v>52800000</v>
      </c>
    </row>
    <row r="66" spans="1:41" ht="15.75" customHeight="1" x14ac:dyDescent="0.25">
      <c r="A66" s="1">
        <v>44242</v>
      </c>
      <c r="B66" s="2">
        <f t="shared" si="0"/>
        <v>0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468192.45960062742</v>
      </c>
      <c r="G66" s="2">
        <f t="shared" si="23"/>
        <v>468192.45960062742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4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7"/>
        <v>16122722</v>
      </c>
      <c r="N66" s="2">
        <f t="shared" si="15"/>
        <v>282941</v>
      </c>
      <c r="O66" s="2">
        <f t="shared" si="25"/>
        <v>422834.85714285716</v>
      </c>
      <c r="P66" s="2">
        <v>471342.10783410072</v>
      </c>
      <c r="Q66" s="2">
        <f>IF(P66&gt;Graph!$G$1*1000,Graph!$G$1*1000,P66)</f>
        <v>471342.10783410072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6"/>
        <v>6191657.0999999996</v>
      </c>
      <c r="AH66" s="3">
        <f t="shared" si="3"/>
        <v>6191657.0999999996</v>
      </c>
      <c r="AM66" s="6">
        <v>14600000</v>
      </c>
      <c r="AN66" s="6">
        <v>31800000</v>
      </c>
      <c r="AO66" s="6">
        <v>52800000</v>
      </c>
    </row>
    <row r="67" spans="1:41" ht="15.75" customHeight="1" x14ac:dyDescent="0.25">
      <c r="A67" s="1">
        <v>44243</v>
      </c>
      <c r="B67" s="2">
        <f t="shared" si="0"/>
        <v>1</v>
      </c>
      <c r="C67" s="7"/>
      <c r="D67" s="2" t="e">
        <f t="shared" si="12"/>
        <v>#N/A</v>
      </c>
      <c r="E67" s="2" t="e">
        <f t="shared" si="22"/>
        <v>#N/A</v>
      </c>
      <c r="F67" s="2">
        <v>474147.05550083518</v>
      </c>
      <c r="G67" s="2">
        <f t="shared" si="23"/>
        <v>474147.05550083518</v>
      </c>
      <c r="H67" s="2">
        <f t="shared" si="13"/>
        <v>16050254.055500835</v>
      </c>
      <c r="I67" s="7"/>
      <c r="J67" s="2" t="e">
        <f t="shared" si="14"/>
        <v>#N/A</v>
      </c>
      <c r="K67" s="2" t="e">
        <f t="shared" si="24"/>
        <v>#N/A</v>
      </c>
      <c r="L67" s="2">
        <f t="array" ref="L67">IF(COUNT($C68)=0,IF(COUNT($C67)=1,I67,SUM(L66+LOOKUP(2,1/(ISNUMBER($K$1:$K$194)),$K$1:$K$194))),I67)</f>
        <v>550932.57142857148</v>
      </c>
      <c r="M67" s="8" t="e">
        <f t="shared" si="27"/>
        <v>#N/A</v>
      </c>
      <c r="N67" s="2" t="e">
        <f t="shared" si="15"/>
        <v>#N/A</v>
      </c>
      <c r="O67" s="2" t="e">
        <f t="shared" si="25"/>
        <v>#N/A</v>
      </c>
      <c r="P67" s="2">
        <v>477283.33004927635</v>
      </c>
      <c r="Q67" s="2">
        <f>IF(P67&gt;Graph!$G$1*1000,Graph!$G$1*1000,P67)</f>
        <v>477283.33004927635</v>
      </c>
      <c r="R67" s="2">
        <f t="shared" si="16"/>
        <v>16600005.330049276</v>
      </c>
      <c r="S67" s="2">
        <f t="shared" si="17"/>
        <v>474147.05550083518</v>
      </c>
      <c r="T67" s="2">
        <f t="shared" si="18"/>
        <v>4317.5714285714785</v>
      </c>
      <c r="U67" s="2">
        <f t="shared" si="19"/>
        <v>477283.33004927635</v>
      </c>
      <c r="V67" s="2">
        <f t="shared" si="5"/>
        <v>560036.0294117647</v>
      </c>
      <c r="W67" s="2">
        <f t="shared" si="20"/>
        <v>13421.029411764699</v>
      </c>
      <c r="X67" s="2">
        <f t="shared" si="6"/>
        <v>463862.30063751165</v>
      </c>
      <c r="Y67" s="2">
        <f t="shared" si="7"/>
        <v>16039969.300637512</v>
      </c>
      <c r="Z67" s="2" t="str">
        <f t="shared" si="8"/>
        <v>HERE</v>
      </c>
      <c r="AA67" s="2">
        <f>IF(Z67="HERE",Y67,AA66+Graph!$G$1*1000)</f>
        <v>16039969.300637512</v>
      </c>
      <c r="AB67" s="2">
        <f t="shared" si="21"/>
        <v>463862.30063751154</v>
      </c>
      <c r="AC67" s="2">
        <f t="shared" si="9"/>
        <v>560036.0294117647</v>
      </c>
      <c r="AD67" s="3">
        <f t="shared" si="10"/>
        <v>16039969.300637512</v>
      </c>
      <c r="AE67" s="2">
        <f>IF(AE65&gt;=52800000,52800000,IF(AB46=Graph!G$1*1000,AE66+Graph!G$1*1000,AC67))</f>
        <v>560036.0294117647</v>
      </c>
      <c r="AF67" s="3">
        <f t="shared" si="11"/>
        <v>560036.0294117647</v>
      </c>
      <c r="AG67" s="3">
        <f t="shared" si="26"/>
        <v>6471656.0999999996</v>
      </c>
      <c r="AH67" s="3" t="e">
        <f t="shared" si="3"/>
        <v>#N/A</v>
      </c>
      <c r="AM67" s="6">
        <v>14600000</v>
      </c>
      <c r="AN67" s="6">
        <v>31800000</v>
      </c>
      <c r="AO67" s="6">
        <v>52800000</v>
      </c>
    </row>
    <row r="68" spans="1:41" ht="15.75" customHeight="1" x14ac:dyDescent="0.25">
      <c r="A68" s="1">
        <v>44244</v>
      </c>
      <c r="B68" s="2">
        <f t="shared" si="0"/>
        <v>2</v>
      </c>
      <c r="C68" s="7"/>
      <c r="D68" s="2" t="e">
        <f t="shared" si="12"/>
        <v>#N/A</v>
      </c>
      <c r="E68" s="2" t="e">
        <f t="shared" si="22"/>
        <v>#N/A</v>
      </c>
      <c r="F68" s="2">
        <v>480101.65140104294</v>
      </c>
      <c r="G68" s="2">
        <f t="shared" si="23"/>
        <v>480101.65140104294</v>
      </c>
      <c r="H68" s="2">
        <f t="shared" si="13"/>
        <v>16530355.706901878</v>
      </c>
      <c r="I68" s="7"/>
      <c r="J68" s="2" t="e">
        <f t="shared" si="14"/>
        <v>#N/A</v>
      </c>
      <c r="K68" s="2" t="e">
        <f t="shared" si="24"/>
        <v>#N/A</v>
      </c>
      <c r="L68" s="2">
        <f t="array" ref="L68">IF(COUNT($C69)=0,IF(COUNT($C68)=1,I68,SUM(L67+LOOKUP(2,1/(ISNUMBER($K$1:$K$194)),$K$1:$K$194))),I68)</f>
        <v>555250.14285714296</v>
      </c>
      <c r="M68" s="8" t="e">
        <f t="shared" si="27"/>
        <v>#N/A</v>
      </c>
      <c r="N68" s="2" t="e">
        <f t="shared" si="15"/>
        <v>#N/A</v>
      </c>
      <c r="O68" s="2" t="e">
        <f t="shared" si="25"/>
        <v>#N/A</v>
      </c>
      <c r="P68" s="2">
        <v>483224.55226442218</v>
      </c>
      <c r="Q68" s="2">
        <f>IF(P68&gt;Graph!$G$1*1000,Graph!$G$1*1000,P68)</f>
        <v>483224.55226442218</v>
      </c>
      <c r="R68" s="2">
        <f t="shared" si="16"/>
        <v>17083229.882313699</v>
      </c>
      <c r="S68" s="2">
        <f t="shared" si="17"/>
        <v>480101.65140104294</v>
      </c>
      <c r="T68" s="2">
        <f t="shared" si="18"/>
        <v>4317.5714285714785</v>
      </c>
      <c r="U68" s="2">
        <f t="shared" si="19"/>
        <v>483224.55226442218</v>
      </c>
      <c r="V68" s="2">
        <f t="shared" si="5"/>
        <v>573457.0588235294</v>
      </c>
      <c r="W68" s="2">
        <f t="shared" si="20"/>
        <v>13421.029411764699</v>
      </c>
      <c r="X68" s="2">
        <f t="shared" si="6"/>
        <v>469803.52285265748</v>
      </c>
      <c r="Y68" s="2">
        <f t="shared" si="7"/>
        <v>16509772.823490169</v>
      </c>
      <c r="Z68" s="2" t="str">
        <f t="shared" si="8"/>
        <v>HERE</v>
      </c>
      <c r="AA68" s="2">
        <f>IF(Z68="HERE",Y68,AA67+Graph!$G$1*1000)</f>
        <v>16509772.823490169</v>
      </c>
      <c r="AB68" s="2">
        <f t="shared" si="21"/>
        <v>469803.52285265736</v>
      </c>
      <c r="AC68" s="2">
        <f t="shared" si="9"/>
        <v>573457.0588235294</v>
      </c>
      <c r="AD68" s="3">
        <f t="shared" si="10"/>
        <v>16509772.823490169</v>
      </c>
      <c r="AE68" s="2">
        <f>IF(AE66&gt;=52800000,52800000,IF(AB47=Graph!G$1*1000,AE67+Graph!G$1*1000,AC68))</f>
        <v>573457.0588235294</v>
      </c>
      <c r="AF68" s="3">
        <f t="shared" si="11"/>
        <v>573457.0588235294</v>
      </c>
      <c r="AG68" s="3">
        <f t="shared" si="26"/>
        <v>6726303.3500000006</v>
      </c>
      <c r="AH68" s="3" t="e">
        <f t="shared" si="3"/>
        <v>#N/A</v>
      </c>
      <c r="AM68" s="6">
        <v>14600000</v>
      </c>
      <c r="AN68" s="6">
        <v>31800000</v>
      </c>
      <c r="AO68" s="6">
        <v>52800000</v>
      </c>
    </row>
    <row r="69" spans="1:41" ht="15.75" customHeight="1" x14ac:dyDescent="0.25">
      <c r="A69" s="1">
        <v>44245</v>
      </c>
      <c r="B69" s="2">
        <f t="shared" si="0"/>
        <v>3</v>
      </c>
      <c r="C69" s="7"/>
      <c r="D69" s="2" t="e">
        <f t="shared" si="12"/>
        <v>#N/A</v>
      </c>
      <c r="E69" s="2" t="e">
        <f t="shared" si="22"/>
        <v>#N/A</v>
      </c>
      <c r="F69" s="2">
        <v>486056.2473012507</v>
      </c>
      <c r="G69" s="2">
        <f t="shared" si="23"/>
        <v>486056.2473012507</v>
      </c>
      <c r="H69" s="2">
        <f t="shared" si="13"/>
        <v>17016411.954203129</v>
      </c>
      <c r="I69" s="7"/>
      <c r="J69" s="2" t="e">
        <f t="shared" si="14"/>
        <v>#N/A</v>
      </c>
      <c r="K69" s="2" t="e">
        <f t="shared" si="24"/>
        <v>#N/A</v>
      </c>
      <c r="L69" s="2">
        <f t="array" ref="L69">IF(COUNT($C70)=0,IF(COUNT($C69)=1,I69,SUM(L68+LOOKUP(2,1/(ISNUMBER($K$1:$K$194)),$K$1:$K$194))),I69)</f>
        <v>559567.71428571444</v>
      </c>
      <c r="M69" s="8" t="e">
        <f t="shared" si="27"/>
        <v>#N/A</v>
      </c>
      <c r="N69" s="2" t="e">
        <f t="shared" si="15"/>
        <v>#N/A</v>
      </c>
      <c r="O69" s="2" t="e">
        <f t="shared" si="25"/>
        <v>#N/A</v>
      </c>
      <c r="P69" s="2">
        <v>489165.77447959781</v>
      </c>
      <c r="Q69" s="2">
        <f>IF(P69&gt;Graph!$G$1*1000,Graph!$G$1*1000,P69)</f>
        <v>489165.77447959781</v>
      </c>
      <c r="R69" s="2">
        <f t="shared" si="16"/>
        <v>17572395.656793296</v>
      </c>
      <c r="S69" s="2">
        <f t="shared" si="17"/>
        <v>486056.2473012507</v>
      </c>
      <c r="T69" s="2">
        <f t="shared" si="18"/>
        <v>4317.5714285714785</v>
      </c>
      <c r="U69" s="2">
        <f t="shared" si="19"/>
        <v>489165.77447959781</v>
      </c>
      <c r="V69" s="2">
        <f t="shared" si="5"/>
        <v>586878.0882352941</v>
      </c>
      <c r="W69" s="2">
        <f t="shared" si="20"/>
        <v>13421.029411764699</v>
      </c>
      <c r="X69" s="2">
        <f t="shared" si="6"/>
        <v>475744.74506783311</v>
      </c>
      <c r="Y69" s="2">
        <f t="shared" si="7"/>
        <v>16985517.568558004</v>
      </c>
      <c r="Z69" s="2" t="str">
        <f t="shared" si="8"/>
        <v>HERE</v>
      </c>
      <c r="AA69" s="2">
        <f>IF(Z69="HERE",Y69,AA68+Graph!$G$1*1000)</f>
        <v>16985517.568558004</v>
      </c>
      <c r="AB69" s="2">
        <f t="shared" si="21"/>
        <v>475744.74506783485</v>
      </c>
      <c r="AC69" s="2">
        <f t="shared" si="9"/>
        <v>586878.0882352941</v>
      </c>
      <c r="AD69" s="3">
        <f t="shared" si="10"/>
        <v>16985517.568558004</v>
      </c>
      <c r="AE69" s="2">
        <f>IF(AE67&gt;=52800000,52800000,IF(AB48=Graph!G$1*1000,AE68+Graph!G$1*1000,AC69))</f>
        <v>586878.0882352941</v>
      </c>
      <c r="AF69" s="3">
        <f t="shared" si="11"/>
        <v>586878.0882352941</v>
      </c>
      <c r="AG69" s="3">
        <f t="shared" si="26"/>
        <v>7125978.3000000007</v>
      </c>
      <c r="AH69" s="3" t="e">
        <f t="shared" si="3"/>
        <v>#N/A</v>
      </c>
      <c r="AM69" s="6">
        <v>14600000</v>
      </c>
      <c r="AN69" s="6">
        <v>31800000</v>
      </c>
      <c r="AO69" s="6">
        <v>52800000</v>
      </c>
    </row>
    <row r="70" spans="1:41" ht="15.75" customHeight="1" x14ac:dyDescent="0.25">
      <c r="A70" s="1">
        <v>44246</v>
      </c>
      <c r="B70" s="2">
        <f t="shared" si="0"/>
        <v>4</v>
      </c>
      <c r="C70" s="7"/>
      <c r="D70" s="2" t="e">
        <f t="shared" si="12"/>
        <v>#N/A</v>
      </c>
      <c r="E70" s="2" t="e">
        <f t="shared" si="22"/>
        <v>#N/A</v>
      </c>
      <c r="F70" s="2">
        <v>492010.84320145845</v>
      </c>
      <c r="G70" s="2">
        <f t="shared" si="23"/>
        <v>492010.84320145845</v>
      </c>
      <c r="H70" s="2">
        <f t="shared" si="13"/>
        <v>17508422.797404587</v>
      </c>
      <c r="I70" s="7"/>
      <c r="J70" s="2" t="e">
        <f t="shared" si="14"/>
        <v>#N/A</v>
      </c>
      <c r="K70" s="2" t="e">
        <f t="shared" si="24"/>
        <v>#N/A</v>
      </c>
      <c r="L70" s="2">
        <f t="array" ref="L70">IF(COUNT($C71)=0,IF(COUNT($C70)=1,I70,SUM(L69+LOOKUP(2,1/(ISNUMBER($K$1:$K$194)),$K$1:$K$194))),I70)</f>
        <v>563885.28571428591</v>
      </c>
      <c r="M70" s="8" t="e">
        <f t="shared" si="27"/>
        <v>#N/A</v>
      </c>
      <c r="N70" s="2" t="e">
        <f t="shared" si="15"/>
        <v>#N/A</v>
      </c>
      <c r="O70" s="2" t="e">
        <f t="shared" si="25"/>
        <v>#N/A</v>
      </c>
      <c r="P70" s="2">
        <v>495106.99669474363</v>
      </c>
      <c r="Q70" s="2">
        <f>IF(P70&gt;Graph!$G$1*1000,Graph!$G$1*1000,P70)</f>
        <v>495106.99669474363</v>
      </c>
      <c r="R70" s="2">
        <f t="shared" si="16"/>
        <v>18067502.65348804</v>
      </c>
      <c r="S70" s="2">
        <f t="shared" si="17"/>
        <v>492010.84320145845</v>
      </c>
      <c r="T70" s="2">
        <f t="shared" si="18"/>
        <v>4317.5714285714785</v>
      </c>
      <c r="U70" s="2">
        <f t="shared" si="19"/>
        <v>495106.99669474363</v>
      </c>
      <c r="V70" s="2">
        <f t="shared" si="5"/>
        <v>600299.1176470588</v>
      </c>
      <c r="W70" s="2">
        <f t="shared" si="20"/>
        <v>13421.029411764699</v>
      </c>
      <c r="X70" s="2">
        <f t="shared" si="6"/>
        <v>481685.96728297893</v>
      </c>
      <c r="Y70" s="2">
        <f t="shared" si="7"/>
        <v>17467203.535840984</v>
      </c>
      <c r="Z70" s="2" t="str">
        <f t="shared" si="8"/>
        <v>HERE</v>
      </c>
      <c r="AA70" s="2">
        <f>IF(Z70="HERE",Y70,AA69+Graph!$G$1*1000)</f>
        <v>17467203.535840984</v>
      </c>
      <c r="AB70" s="2">
        <f t="shared" si="21"/>
        <v>481685.96728298068</v>
      </c>
      <c r="AC70" s="2">
        <f t="shared" si="9"/>
        <v>600299.1176470588</v>
      </c>
      <c r="AD70" s="3">
        <f t="shared" si="10"/>
        <v>17467203.535840984</v>
      </c>
      <c r="AE70" s="2">
        <f>IF(AE68&gt;=52800000,52800000,IF(AB49=Graph!G$1*1000,AE69+Graph!G$1*1000,AC70))</f>
        <v>600299.1176470588</v>
      </c>
      <c r="AF70" s="3">
        <f t="shared" si="11"/>
        <v>600299.1176470588</v>
      </c>
      <c r="AG70" s="3">
        <f t="shared" si="26"/>
        <v>7565067.5999999996</v>
      </c>
      <c r="AH70" s="3" t="e">
        <f t="shared" si="3"/>
        <v>#N/A</v>
      </c>
      <c r="AM70" s="6">
        <v>14600000</v>
      </c>
      <c r="AN70" s="6">
        <v>31800000</v>
      </c>
      <c r="AO70" s="6">
        <v>52800000</v>
      </c>
    </row>
    <row r="71" spans="1:41" ht="15.75" customHeight="1" x14ac:dyDescent="0.25">
      <c r="A71" s="1">
        <v>44247</v>
      </c>
      <c r="B71" s="2">
        <f t="shared" si="0"/>
        <v>5</v>
      </c>
      <c r="C71" s="7"/>
      <c r="D71" s="2" t="e">
        <f t="shared" si="12"/>
        <v>#N/A</v>
      </c>
      <c r="E71" s="2" t="e">
        <f t="shared" si="22"/>
        <v>#N/A</v>
      </c>
      <c r="F71" s="2">
        <v>497965.43910166621</v>
      </c>
      <c r="G71" s="2">
        <f t="shared" si="23"/>
        <v>497965.43910166621</v>
      </c>
      <c r="H71" s="2">
        <f t="shared" si="13"/>
        <v>18006388.236506253</v>
      </c>
      <c r="I71" s="7"/>
      <c r="J71" s="2" t="e">
        <f t="shared" si="14"/>
        <v>#N/A</v>
      </c>
      <c r="K71" s="2" t="e">
        <f t="shared" si="24"/>
        <v>#N/A</v>
      </c>
      <c r="L71" s="2">
        <f t="array" ref="L71">IF(COUNT($C72)=0,IF(COUNT($C71)=1,I71,SUM(L70+LOOKUP(2,1/(ISNUMBER($K$1:$K$194)),$K$1:$K$194))),I71)</f>
        <v>568202.85714285739</v>
      </c>
      <c r="M71" s="8" t="e">
        <f t="shared" si="27"/>
        <v>#N/A</v>
      </c>
      <c r="N71" s="2" t="e">
        <f t="shared" si="15"/>
        <v>#N/A</v>
      </c>
      <c r="O71" s="2" t="e">
        <f t="shared" si="25"/>
        <v>#N/A</v>
      </c>
      <c r="P71" s="2">
        <v>501048.21890991926</v>
      </c>
      <c r="Q71" s="2">
        <f>IF(P71&gt;Graph!$G$1*1000,Graph!$G$1*1000,P71)</f>
        <v>501048.21890991926</v>
      </c>
      <c r="R71" s="2">
        <f t="shared" si="16"/>
        <v>18568550.872397959</v>
      </c>
      <c r="S71" s="2">
        <f t="shared" si="17"/>
        <v>497965.43910166621</v>
      </c>
      <c r="T71" s="2">
        <f t="shared" si="18"/>
        <v>4317.5714285714785</v>
      </c>
      <c r="U71" s="2">
        <f t="shared" si="19"/>
        <v>501048.21890991926</v>
      </c>
      <c r="V71" s="2">
        <f t="shared" si="5"/>
        <v>613720.1470588235</v>
      </c>
      <c r="W71" s="2">
        <f t="shared" si="20"/>
        <v>13421.029411764699</v>
      </c>
      <c r="X71" s="2">
        <f t="shared" si="6"/>
        <v>487627.18949815456</v>
      </c>
      <c r="Y71" s="2">
        <f t="shared" si="7"/>
        <v>17954830.725339141</v>
      </c>
      <c r="Z71" s="2" t="str">
        <f t="shared" si="8"/>
        <v>HERE</v>
      </c>
      <c r="AA71" s="2">
        <f>IF(Z71="HERE",Y71,AA70+Graph!$G$1*1000)</f>
        <v>17954830.725339141</v>
      </c>
      <c r="AB71" s="2">
        <f t="shared" si="21"/>
        <v>487627.18949815631</v>
      </c>
      <c r="AC71" s="2">
        <f t="shared" si="9"/>
        <v>613720.1470588235</v>
      </c>
      <c r="AD71" s="3">
        <f t="shared" si="10"/>
        <v>17954830.725339141</v>
      </c>
      <c r="AE71" s="2">
        <f>IF(AE69&gt;=52800000,52800000,IF(AB50=Graph!G$1*1000,AE70+Graph!G$1*1000,AC71))</f>
        <v>613720.1470588235</v>
      </c>
      <c r="AF71" s="3">
        <f t="shared" si="11"/>
        <v>613720.1470588235</v>
      </c>
      <c r="AG71" s="3">
        <f t="shared" si="26"/>
        <v>8104148.7500000009</v>
      </c>
      <c r="AH71" s="3" t="e">
        <f t="shared" si="3"/>
        <v>#N/A</v>
      </c>
      <c r="AM71" s="6">
        <v>14600000</v>
      </c>
      <c r="AN71" s="6">
        <v>31800000</v>
      </c>
      <c r="AO71" s="6">
        <v>52800000</v>
      </c>
    </row>
    <row r="72" spans="1:41" ht="15.75" customHeight="1" x14ac:dyDescent="0.25">
      <c r="A72" s="1">
        <v>44248</v>
      </c>
      <c r="B72" s="2">
        <f t="shared" si="0"/>
        <v>6</v>
      </c>
      <c r="C72" s="7"/>
      <c r="D72" s="2" t="e">
        <f t="shared" si="12"/>
        <v>#N/A</v>
      </c>
      <c r="E72" s="2" t="e">
        <f t="shared" si="22"/>
        <v>#N/A</v>
      </c>
      <c r="F72" s="2">
        <v>503920.03500187397</v>
      </c>
      <c r="G72" s="2">
        <f t="shared" si="23"/>
        <v>503920.03500187397</v>
      </c>
      <c r="H72" s="2">
        <f t="shared" si="13"/>
        <v>18510308.271508127</v>
      </c>
      <c r="I72" s="7"/>
      <c r="J72" s="2" t="e">
        <f t="shared" si="14"/>
        <v>#N/A</v>
      </c>
      <c r="K72" s="2" t="e">
        <f t="shared" si="24"/>
        <v>#N/A</v>
      </c>
      <c r="L72" s="2">
        <f t="array" ref="L72">IF(COUNT($C73)=0,IF(COUNT($C72)=1,I72,SUM(L71+LOOKUP(2,1/(ISNUMBER($K$1:$K$194)),$K$1:$K$194))),I72)</f>
        <v>572520.42857142887</v>
      </c>
      <c r="M72" s="8" t="e">
        <f t="shared" si="27"/>
        <v>#N/A</v>
      </c>
      <c r="N72" s="2" t="e">
        <f t="shared" si="15"/>
        <v>#N/A</v>
      </c>
      <c r="O72" s="2" t="e">
        <f t="shared" si="25"/>
        <v>#N/A</v>
      </c>
      <c r="P72" s="2">
        <v>506989.44112506509</v>
      </c>
      <c r="Q72" s="2">
        <f>IF(P72&gt;Graph!$G$1*1000,Graph!$G$1*1000,P72)</f>
        <v>506989.44112506509</v>
      </c>
      <c r="R72" s="2">
        <f t="shared" si="16"/>
        <v>19075540.313523024</v>
      </c>
      <c r="S72" s="2">
        <f t="shared" si="17"/>
        <v>503920.03500187397</v>
      </c>
      <c r="T72" s="2">
        <f t="shared" si="18"/>
        <v>4317.5714285714785</v>
      </c>
      <c r="U72" s="2">
        <f t="shared" si="19"/>
        <v>506989.44112506509</v>
      </c>
      <c r="V72" s="2">
        <f t="shared" si="5"/>
        <v>627141.17647058819</v>
      </c>
      <c r="W72" s="2">
        <f t="shared" si="20"/>
        <v>13421.029411764699</v>
      </c>
      <c r="X72" s="2">
        <f t="shared" si="6"/>
        <v>493568.41171330039</v>
      </c>
      <c r="Y72" s="2">
        <f t="shared" si="7"/>
        <v>18448399.137052443</v>
      </c>
      <c r="Z72" s="2" t="str">
        <f t="shared" si="8"/>
        <v>HERE</v>
      </c>
      <c r="AA72" s="2">
        <f>IF(Z72="HERE",Y72,AA71+Graph!$G$1*1000)</f>
        <v>18448399.137052443</v>
      </c>
      <c r="AB72" s="2">
        <f t="shared" si="21"/>
        <v>493568.41171330214</v>
      </c>
      <c r="AC72" s="2">
        <f t="shared" si="9"/>
        <v>627141.17647058819</v>
      </c>
      <c r="AD72" s="3">
        <f t="shared" si="10"/>
        <v>18448399.137052443</v>
      </c>
      <c r="AE72" s="2">
        <f>IF(AE70&gt;=52800000,52800000,IF(AB51=Graph!G$1*1000,AE71+Graph!G$1*1000,AC72))</f>
        <v>627141.17647058819</v>
      </c>
      <c r="AF72" s="3">
        <f t="shared" si="11"/>
        <v>627141.17647058819</v>
      </c>
      <c r="AG72" s="3">
        <f t="shared" si="26"/>
        <v>8391440.75</v>
      </c>
      <c r="AH72" s="3" t="e">
        <f t="shared" si="3"/>
        <v>#N/A</v>
      </c>
      <c r="AM72" s="6">
        <v>14600000</v>
      </c>
      <c r="AN72" s="6">
        <v>31800000</v>
      </c>
      <c r="AO72" s="6">
        <v>52800000</v>
      </c>
    </row>
    <row r="73" spans="1:41" ht="15.75" customHeight="1" x14ac:dyDescent="0.25">
      <c r="A73" s="1">
        <v>44249</v>
      </c>
      <c r="B73" s="2">
        <f t="shared" si="0"/>
        <v>7</v>
      </c>
      <c r="C73" s="7"/>
      <c r="D73" s="2" t="e">
        <f t="shared" si="12"/>
        <v>#N/A</v>
      </c>
      <c r="E73" s="2" t="e">
        <f t="shared" si="22"/>
        <v>#N/A</v>
      </c>
      <c r="F73" s="2">
        <v>509874.63090208173</v>
      </c>
      <c r="G73" s="2">
        <f t="shared" si="23"/>
        <v>509874.63090208173</v>
      </c>
      <c r="H73" s="2">
        <f t="shared" si="13"/>
        <v>19020182.902410209</v>
      </c>
      <c r="I73" s="7"/>
      <c r="J73" s="2" t="e">
        <f t="shared" si="14"/>
        <v>#N/A</v>
      </c>
      <c r="K73" s="2" t="e">
        <f t="shared" si="24"/>
        <v>#N/A</v>
      </c>
      <c r="L73" s="2">
        <f t="array" ref="L73">IF(COUNT($C74)=0,IF(COUNT($C73)=1,I73,SUM(L72+LOOKUP(2,1/(ISNUMBER($K$1:$K$194)),$K$1:$K$194))),I73)</f>
        <v>576838.00000000035</v>
      </c>
      <c r="M73" s="8" t="e">
        <f t="shared" si="27"/>
        <v>#N/A</v>
      </c>
      <c r="N73" s="2" t="e">
        <f t="shared" si="15"/>
        <v>#N/A</v>
      </c>
      <c r="O73" s="2" t="e">
        <f t="shared" si="25"/>
        <v>#N/A</v>
      </c>
      <c r="P73" s="2">
        <v>512930.66334024072</v>
      </c>
      <c r="Q73" s="2">
        <f>IF(P73&gt;Graph!$G$1*1000,Graph!$G$1*1000,P73)</f>
        <v>512930.66334024072</v>
      </c>
      <c r="R73" s="2">
        <f t="shared" si="16"/>
        <v>19588470.976863265</v>
      </c>
      <c r="S73" s="2">
        <f t="shared" si="17"/>
        <v>509874.63090208173</v>
      </c>
      <c r="T73" s="2">
        <f t="shared" si="18"/>
        <v>4317.5714285714785</v>
      </c>
      <c r="U73" s="2">
        <f t="shared" si="19"/>
        <v>512930.66334024072</v>
      </c>
      <c r="V73" s="2">
        <f t="shared" si="5"/>
        <v>640562.20588235301</v>
      </c>
      <c r="W73" s="2">
        <f t="shared" si="20"/>
        <v>13421.029411764815</v>
      </c>
      <c r="X73" s="2">
        <f t="shared" si="6"/>
        <v>499509.6339284759</v>
      </c>
      <c r="Y73" s="2">
        <f t="shared" si="7"/>
        <v>18947908.770980917</v>
      </c>
      <c r="Z73" s="2" t="str">
        <f t="shared" si="8"/>
        <v>HERE</v>
      </c>
      <c r="AA73" s="2">
        <f>IF(Z73="HERE",Y73,AA72+Graph!$G$1*1000)</f>
        <v>18947908.770980917</v>
      </c>
      <c r="AB73" s="2">
        <f t="shared" si="21"/>
        <v>499509.63392847404</v>
      </c>
      <c r="AC73" s="2">
        <f t="shared" si="9"/>
        <v>640562.20588235301</v>
      </c>
      <c r="AD73" s="3">
        <f t="shared" si="10"/>
        <v>18947908.770980917</v>
      </c>
      <c r="AE73" s="2">
        <f>IF(AE71&gt;=52800000,52800000,IF(AB52=Graph!G$1*1000,AE72+Graph!G$1*1000,AC73))</f>
        <v>640562.20588235301</v>
      </c>
      <c r="AF73" s="3">
        <f t="shared" si="11"/>
        <v>640562.20588235301</v>
      </c>
      <c r="AG73" s="3">
        <f t="shared" si="26"/>
        <v>8706883.3000000007</v>
      </c>
      <c r="AH73" s="3" t="e">
        <f t="shared" si="3"/>
        <v>#N/A</v>
      </c>
      <c r="AM73" s="6">
        <v>14600000</v>
      </c>
      <c r="AN73" s="6">
        <v>31800000</v>
      </c>
      <c r="AO73" s="6">
        <v>52800000</v>
      </c>
    </row>
    <row r="74" spans="1:41" ht="15.75" customHeight="1" x14ac:dyDescent="0.25">
      <c r="A74" s="1">
        <v>44250</v>
      </c>
      <c r="B74" s="2">
        <f t="shared" si="0"/>
        <v>8</v>
      </c>
      <c r="C74" s="7"/>
      <c r="D74" s="2" t="e">
        <f t="shared" si="12"/>
        <v>#N/A</v>
      </c>
      <c r="E74" s="2" t="e">
        <f t="shared" si="22"/>
        <v>#N/A</v>
      </c>
      <c r="F74" s="2">
        <v>515829.22680228949</v>
      </c>
      <c r="G74" s="2">
        <f t="shared" si="23"/>
        <v>515829.22680228949</v>
      </c>
      <c r="H74" s="2">
        <f t="shared" si="13"/>
        <v>19536012.129212499</v>
      </c>
      <c r="I74" s="7"/>
      <c r="J74" s="2" t="e">
        <f t="shared" si="14"/>
        <v>#N/A</v>
      </c>
      <c r="K74" s="2" t="e">
        <f t="shared" si="24"/>
        <v>#N/A</v>
      </c>
      <c r="L74" s="2">
        <f t="array" ref="L74">IF(COUNT($C75)=0,IF(COUNT($C74)=1,I74,SUM(L73+LOOKUP(2,1/(ISNUMBER($K$1:$K$194)),$K$1:$K$194))),I74)</f>
        <v>581155.57142857183</v>
      </c>
      <c r="M74" s="8" t="e">
        <f t="shared" si="27"/>
        <v>#N/A</v>
      </c>
      <c r="N74" s="2" t="e">
        <f t="shared" si="15"/>
        <v>#N/A</v>
      </c>
      <c r="O74" s="2" t="e">
        <f t="shared" si="25"/>
        <v>#N/A</v>
      </c>
      <c r="P74" s="2">
        <v>518871.88555538654</v>
      </c>
      <c r="Q74" s="2">
        <f>IF(P74&gt;Graph!$G$1*1000,Graph!$G$1*1000,P74)</f>
        <v>518871.88555538654</v>
      </c>
      <c r="R74" s="2">
        <f t="shared" si="16"/>
        <v>20107342.862418652</v>
      </c>
      <c r="S74" s="2">
        <f t="shared" si="17"/>
        <v>515829.22680228949</v>
      </c>
      <c r="T74" s="2">
        <f t="shared" si="18"/>
        <v>4317.5714285714785</v>
      </c>
      <c r="U74" s="2">
        <f t="shared" si="19"/>
        <v>518871.88555538654</v>
      </c>
      <c r="V74" s="2">
        <f t="shared" si="5"/>
        <v>653983.23529411759</v>
      </c>
      <c r="W74" s="2">
        <f t="shared" si="20"/>
        <v>13421.029411764583</v>
      </c>
      <c r="X74" s="2">
        <f t="shared" si="6"/>
        <v>505450.85614362196</v>
      </c>
      <c r="Y74" s="2">
        <f t="shared" si="7"/>
        <v>19453359.627124541</v>
      </c>
      <c r="Z74" s="2" t="str">
        <f t="shared" si="8"/>
        <v>HERE</v>
      </c>
      <c r="AA74" s="2">
        <f>IF(Z74="HERE",Y74,AA73+Graph!$G$1*1000)</f>
        <v>19453359.627124541</v>
      </c>
      <c r="AB74" s="2">
        <f t="shared" si="21"/>
        <v>505450.85614362359</v>
      </c>
      <c r="AC74" s="2">
        <f t="shared" si="9"/>
        <v>653983.23529411759</v>
      </c>
      <c r="AD74" s="3">
        <f t="shared" si="10"/>
        <v>19453359.627124541</v>
      </c>
      <c r="AE74" s="2">
        <f>IF(AE72&gt;=52800000,52800000,IF(AB53=Graph!G$1*1000,AE73+Graph!G$1*1000,AC74))</f>
        <v>653983.23529411759</v>
      </c>
      <c r="AF74" s="3">
        <f t="shared" si="11"/>
        <v>653983.23529411759</v>
      </c>
      <c r="AG74" s="3">
        <f t="shared" si="26"/>
        <v>9044272</v>
      </c>
      <c r="AH74" s="3" t="e">
        <f t="shared" si="3"/>
        <v>#N/A</v>
      </c>
      <c r="AM74" s="6">
        <v>14600000</v>
      </c>
      <c r="AN74" s="6">
        <v>31800000</v>
      </c>
      <c r="AO74" s="6">
        <v>52800000</v>
      </c>
    </row>
    <row r="75" spans="1:41" ht="15.75" customHeight="1" x14ac:dyDescent="0.25">
      <c r="A75" s="1">
        <v>44251</v>
      </c>
      <c r="B75" s="2">
        <f t="shared" si="0"/>
        <v>9</v>
      </c>
      <c r="C75" s="7"/>
      <c r="D75" s="2" t="e">
        <f t="shared" si="12"/>
        <v>#N/A</v>
      </c>
      <c r="E75" s="2" t="e">
        <f t="shared" si="22"/>
        <v>#N/A</v>
      </c>
      <c r="F75" s="2">
        <v>521783.82270246744</v>
      </c>
      <c r="G75" s="2">
        <f t="shared" si="23"/>
        <v>521783.82270246744</v>
      </c>
      <c r="H75" s="2">
        <f t="shared" si="13"/>
        <v>20057795.951914966</v>
      </c>
      <c r="I75" s="7"/>
      <c r="J75" s="2" t="e">
        <f t="shared" si="14"/>
        <v>#N/A</v>
      </c>
      <c r="K75" s="2" t="e">
        <f t="shared" si="24"/>
        <v>#N/A</v>
      </c>
      <c r="L75" s="2">
        <f t="array" ref="L75">IF(COUNT($C76)=0,IF(COUNT($C75)=1,I75,SUM(L74+LOOKUP(2,1/(ISNUMBER($K$1:$K$194)),$K$1:$K$194))),I75)</f>
        <v>585473.14285714331</v>
      </c>
      <c r="M75" s="8" t="e">
        <f t="shared" si="27"/>
        <v>#N/A</v>
      </c>
      <c r="N75" s="2" t="e">
        <f t="shared" si="15"/>
        <v>#N/A</v>
      </c>
      <c r="O75" s="2" t="e">
        <f t="shared" si="25"/>
        <v>#N/A</v>
      </c>
      <c r="P75" s="2">
        <v>524813.10777056217</v>
      </c>
      <c r="Q75" s="2">
        <f>IF(P75&gt;Graph!$G$1*1000,Graph!$G$1*1000,P75)</f>
        <v>524813.10777056217</v>
      </c>
      <c r="R75" s="2">
        <f t="shared" si="16"/>
        <v>20632155.970189214</v>
      </c>
      <c r="S75" s="2">
        <f t="shared" si="17"/>
        <v>521783.82270246744</v>
      </c>
      <c r="T75" s="2">
        <f t="shared" si="18"/>
        <v>4317.5714285714785</v>
      </c>
      <c r="U75" s="2">
        <f t="shared" si="19"/>
        <v>524813.10777056217</v>
      </c>
      <c r="V75" s="2">
        <f t="shared" si="5"/>
        <v>667404.26470588241</v>
      </c>
      <c r="W75" s="2">
        <f t="shared" si="20"/>
        <v>13421.029411764815</v>
      </c>
      <c r="X75" s="2">
        <f t="shared" si="6"/>
        <v>511392.07835879736</v>
      </c>
      <c r="Y75" s="2">
        <f t="shared" si="7"/>
        <v>19964751.70548334</v>
      </c>
      <c r="Z75" s="2" t="str">
        <f t="shared" si="8"/>
        <v>HERE</v>
      </c>
      <c r="AA75" s="2">
        <f>IF(Z75="HERE",Y75,AA74+Graph!$G$1*1000)</f>
        <v>19964751.70548334</v>
      </c>
      <c r="AB75" s="2">
        <f t="shared" si="21"/>
        <v>511392.07835879922</v>
      </c>
      <c r="AC75" s="2">
        <f t="shared" si="9"/>
        <v>667404.26470588241</v>
      </c>
      <c r="AD75" s="3">
        <f t="shared" si="10"/>
        <v>19964751.70548334</v>
      </c>
      <c r="AE75" s="2">
        <f>IF(AE73&gt;=52800000,52800000,IF(AB54=Graph!G$1*1000,AE74+Graph!G$1*1000,AC75))</f>
        <v>667404.26470588241</v>
      </c>
      <c r="AF75" s="3">
        <f t="shared" si="11"/>
        <v>667404.26470588241</v>
      </c>
      <c r="AG75" s="3">
        <f t="shared" si="26"/>
        <v>9466536.1500000004</v>
      </c>
      <c r="AH75" s="3" t="e">
        <f t="shared" si="3"/>
        <v>#N/A</v>
      </c>
      <c r="AM75" s="6">
        <v>14600000</v>
      </c>
      <c r="AN75" s="6">
        <v>31800000</v>
      </c>
      <c r="AO75" s="6">
        <v>52800000</v>
      </c>
    </row>
    <row r="76" spans="1:41" ht="15.75" customHeight="1" x14ac:dyDescent="0.25">
      <c r="A76" s="1">
        <v>44252</v>
      </c>
      <c r="B76" s="2">
        <f t="shared" si="0"/>
        <v>10</v>
      </c>
      <c r="C76" s="7"/>
      <c r="D76" s="2" t="e">
        <f t="shared" si="12"/>
        <v>#N/A</v>
      </c>
      <c r="E76" s="2" t="e">
        <f t="shared" si="22"/>
        <v>#N/A</v>
      </c>
      <c r="F76" s="2">
        <v>527738.4186026752</v>
      </c>
      <c r="G76" s="2">
        <f t="shared" si="23"/>
        <v>527738.4186026752</v>
      </c>
      <c r="H76" s="2">
        <f t="shared" si="13"/>
        <v>20585534.370517641</v>
      </c>
      <c r="I76" s="7"/>
      <c r="J76" s="2" t="e">
        <f t="shared" si="14"/>
        <v>#N/A</v>
      </c>
      <c r="K76" s="2" t="e">
        <f t="shared" si="24"/>
        <v>#N/A</v>
      </c>
      <c r="L76" s="2">
        <f t="array" ref="L76">IF(COUNT($C77)=0,IF(COUNT($C76)=1,I76,SUM(L75+LOOKUP(2,1/(ISNUMBER($K$1:$K$194)),$K$1:$K$194))),I76)</f>
        <v>589790.71428571478</v>
      </c>
      <c r="M76" s="8" t="e">
        <f t="shared" si="27"/>
        <v>#N/A</v>
      </c>
      <c r="N76" s="2" t="e">
        <f t="shared" si="15"/>
        <v>#N/A</v>
      </c>
      <c r="O76" s="2" t="e">
        <f t="shared" si="25"/>
        <v>#N/A</v>
      </c>
      <c r="P76" s="2">
        <v>530754.329985708</v>
      </c>
      <c r="Q76" s="2">
        <f>IF(P76&gt;Graph!$G$1*1000,Graph!$G$1*1000,P76)</f>
        <v>530754.329985708</v>
      </c>
      <c r="R76" s="2">
        <f t="shared" si="16"/>
        <v>21162910.300174922</v>
      </c>
      <c r="S76" s="2">
        <f t="shared" si="17"/>
        <v>527738.4186026752</v>
      </c>
      <c r="T76" s="2">
        <f t="shared" si="18"/>
        <v>4317.5714285714785</v>
      </c>
      <c r="U76" s="2">
        <f t="shared" si="19"/>
        <v>530754.329985708</v>
      </c>
      <c r="V76" s="2">
        <f t="shared" si="5"/>
        <v>680825.29411764699</v>
      </c>
      <c r="W76" s="2">
        <f t="shared" si="20"/>
        <v>13421.029411764583</v>
      </c>
      <c r="X76" s="2">
        <f t="shared" si="6"/>
        <v>517333.30057394342</v>
      </c>
      <c r="Y76" s="2">
        <f t="shared" si="7"/>
        <v>20482085.006057285</v>
      </c>
      <c r="Z76" s="2" t="str">
        <f t="shared" si="8"/>
        <v>HERE</v>
      </c>
      <c r="AA76" s="2">
        <f>IF(Z76="HERE",Y76,AA75+Graph!$G$1*1000)</f>
        <v>20482085.006057285</v>
      </c>
      <c r="AB76" s="2">
        <f t="shared" si="21"/>
        <v>517333.30057394505</v>
      </c>
      <c r="AC76" s="2">
        <f t="shared" si="9"/>
        <v>680825.29411764699</v>
      </c>
      <c r="AD76" s="3">
        <f t="shared" si="10"/>
        <v>20482085.006057285</v>
      </c>
      <c r="AE76" s="2">
        <f>IF(AE74&gt;=52800000,52800000,IF(AB55=Graph!G$1*1000,AE75+Graph!G$1*1000,AC76))</f>
        <v>680825.29411764699</v>
      </c>
      <c r="AF76" s="3">
        <f t="shared" si="11"/>
        <v>680825.29411764699</v>
      </c>
      <c r="AG76" s="3">
        <f t="shared" si="26"/>
        <v>9899241.9500000011</v>
      </c>
      <c r="AH76" s="3" t="e">
        <f t="shared" si="3"/>
        <v>#N/A</v>
      </c>
      <c r="AM76" s="6">
        <v>14600000</v>
      </c>
      <c r="AN76" s="6">
        <v>31800000</v>
      </c>
      <c r="AO76" s="6">
        <v>52800000</v>
      </c>
    </row>
    <row r="77" spans="1:41" ht="15.75" customHeight="1" x14ac:dyDescent="0.25">
      <c r="A77" s="1">
        <v>44253</v>
      </c>
      <c r="B77" s="2">
        <f t="shared" si="0"/>
        <v>11</v>
      </c>
      <c r="C77" s="7"/>
      <c r="D77" s="2" t="e">
        <f t="shared" si="12"/>
        <v>#N/A</v>
      </c>
      <c r="E77" s="2" t="e">
        <f t="shared" si="22"/>
        <v>#N/A</v>
      </c>
      <c r="F77" s="2">
        <v>533693.01450288296</v>
      </c>
      <c r="G77" s="2">
        <f t="shared" si="23"/>
        <v>533693.01450288296</v>
      </c>
      <c r="H77" s="2">
        <f t="shared" si="13"/>
        <v>21119227.385020524</v>
      </c>
      <c r="I77" s="7"/>
      <c r="J77" s="2" t="e">
        <f t="shared" si="14"/>
        <v>#N/A</v>
      </c>
      <c r="K77" s="2" t="e">
        <f t="shared" si="24"/>
        <v>#N/A</v>
      </c>
      <c r="L77" s="2">
        <f t="array" ref="L77">IF(COUNT($C78)=0,IF(COUNT($C77)=1,I77,SUM(L76+LOOKUP(2,1/(ISNUMBER($K$1:$K$194)),$K$1:$K$194))),I77)</f>
        <v>594108.28571428626</v>
      </c>
      <c r="M77" s="8" t="e">
        <f t="shared" si="27"/>
        <v>#N/A</v>
      </c>
      <c r="N77" s="2" t="e">
        <f t="shared" si="15"/>
        <v>#N/A</v>
      </c>
      <c r="O77" s="2" t="e">
        <f t="shared" si="25"/>
        <v>#N/A</v>
      </c>
      <c r="P77" s="2">
        <v>536695.55220085382</v>
      </c>
      <c r="Q77" s="2">
        <f>IF(P77&gt;Graph!$G$1*1000,Graph!$G$1*1000,P77)</f>
        <v>536695.55220085382</v>
      </c>
      <c r="R77" s="2">
        <f t="shared" si="16"/>
        <v>21699605.852375776</v>
      </c>
      <c r="S77" s="2">
        <f t="shared" si="17"/>
        <v>533693.01450288296</v>
      </c>
      <c r="T77" s="2">
        <f t="shared" si="18"/>
        <v>4317.5714285714785</v>
      </c>
      <c r="U77" s="2">
        <f t="shared" si="19"/>
        <v>536695.55220085382</v>
      </c>
      <c r="V77" s="2">
        <f t="shared" si="5"/>
        <v>694246.32352941181</v>
      </c>
      <c r="W77" s="2">
        <f t="shared" si="20"/>
        <v>13421.029411764815</v>
      </c>
      <c r="X77" s="2">
        <f t="shared" si="6"/>
        <v>523274.52278908901</v>
      </c>
      <c r="Y77" s="2">
        <f t="shared" si="7"/>
        <v>21005359.528846376</v>
      </c>
      <c r="Z77" s="2" t="str">
        <f t="shared" si="8"/>
        <v>HERE</v>
      </c>
      <c r="AA77" s="2">
        <f>IF(Z77="HERE",Y77,AA76+Graph!$G$1*1000)</f>
        <v>21005359.528846376</v>
      </c>
      <c r="AB77" s="2">
        <f t="shared" si="21"/>
        <v>523274.52278909087</v>
      </c>
      <c r="AC77" s="2">
        <f t="shared" si="9"/>
        <v>694246.32352941181</v>
      </c>
      <c r="AD77" s="3">
        <f t="shared" si="10"/>
        <v>21005359.528846376</v>
      </c>
      <c r="AE77" s="2">
        <f>IF(AE75&gt;=52800000,52800000,IF(AB56=Graph!G$1*1000,AE76+Graph!G$1*1000,AC77))</f>
        <v>694246.32352941181</v>
      </c>
      <c r="AF77" s="3">
        <f t="shared" si="11"/>
        <v>694246.32352941181</v>
      </c>
      <c r="AG77" s="3">
        <f t="shared" si="26"/>
        <v>10344191.85</v>
      </c>
      <c r="AH77" s="3" t="e">
        <f t="shared" si="3"/>
        <v>#N/A</v>
      </c>
      <c r="AM77" s="6">
        <v>14600000</v>
      </c>
      <c r="AN77" s="6">
        <v>31800000</v>
      </c>
      <c r="AO77" s="6">
        <v>52800000</v>
      </c>
    </row>
    <row r="78" spans="1:41" ht="15.75" customHeight="1" x14ac:dyDescent="0.25">
      <c r="A78" s="1">
        <v>44254</v>
      </c>
      <c r="B78" s="2">
        <f t="shared" si="0"/>
        <v>12</v>
      </c>
      <c r="C78" s="7"/>
      <c r="D78" s="2" t="e">
        <f t="shared" si="12"/>
        <v>#N/A</v>
      </c>
      <c r="E78" s="2" t="e">
        <f t="shared" si="22"/>
        <v>#N/A</v>
      </c>
      <c r="F78" s="2">
        <v>539647.61040309072</v>
      </c>
      <c r="G78" s="2">
        <f t="shared" si="23"/>
        <v>539647.61040309072</v>
      </c>
      <c r="H78" s="2">
        <f t="shared" si="13"/>
        <v>21658874.995423615</v>
      </c>
      <c r="I78" s="7"/>
      <c r="J78" s="2" t="e">
        <f t="shared" si="14"/>
        <v>#N/A</v>
      </c>
      <c r="K78" s="2" t="e">
        <f t="shared" si="24"/>
        <v>#N/A</v>
      </c>
      <c r="L78" s="2">
        <f t="array" ref="L78">IF(COUNT($C79)=0,IF(COUNT($C78)=1,I78,SUM(L77+LOOKUP(2,1/(ISNUMBER($K$1:$K$194)),$K$1:$K$194))),I78)</f>
        <v>598425.85714285774</v>
      </c>
      <c r="M78" s="8" t="e">
        <f t="shared" si="27"/>
        <v>#N/A</v>
      </c>
      <c r="N78" s="2" t="e">
        <f t="shared" si="15"/>
        <v>#N/A</v>
      </c>
      <c r="O78" s="2" t="e">
        <f t="shared" si="25"/>
        <v>#N/A</v>
      </c>
      <c r="P78" s="2">
        <v>542636.77441602945</v>
      </c>
      <c r="Q78" s="2">
        <f>IF(P78&gt;Graph!$G$1*1000,Graph!$G$1*1000,P78)</f>
        <v>542636.77441602945</v>
      </c>
      <c r="R78" s="2">
        <f t="shared" si="16"/>
        <v>22242242.626791805</v>
      </c>
      <c r="S78" s="2">
        <f t="shared" si="17"/>
        <v>539647.61040309072</v>
      </c>
      <c r="T78" s="2">
        <f t="shared" si="18"/>
        <v>4317.5714285714785</v>
      </c>
      <c r="U78" s="2">
        <f t="shared" si="19"/>
        <v>542636.77441602945</v>
      </c>
      <c r="V78" s="2">
        <f t="shared" si="5"/>
        <v>707667.3529411765</v>
      </c>
      <c r="W78" s="2">
        <f t="shared" si="20"/>
        <v>13421.029411764699</v>
      </c>
      <c r="X78" s="2">
        <f t="shared" si="6"/>
        <v>529215.74500426475</v>
      </c>
      <c r="Y78" s="2">
        <f t="shared" si="7"/>
        <v>21534575.273850642</v>
      </c>
      <c r="Z78" s="2" t="str">
        <f t="shared" si="8"/>
        <v>HERE</v>
      </c>
      <c r="AA78" s="2">
        <f>IF(Z78="HERE",Y78,AA77+Graph!$G$1*1000)</f>
        <v>21534575.273850642</v>
      </c>
      <c r="AB78" s="2">
        <f t="shared" si="21"/>
        <v>529215.7450042665</v>
      </c>
      <c r="AC78" s="2">
        <f t="shared" si="9"/>
        <v>707667.3529411765</v>
      </c>
      <c r="AD78" s="3">
        <f t="shared" si="10"/>
        <v>21534575.273850642</v>
      </c>
      <c r="AE78" s="2">
        <f>IF(AE76&gt;=52800000,52800000,IF(AB57=Graph!G$1*1000,AE77+Graph!G$1*1000,AC78))</f>
        <v>707667.3529411765</v>
      </c>
      <c r="AF78" s="3">
        <f t="shared" si="11"/>
        <v>707667.3529411765</v>
      </c>
      <c r="AG78" s="3">
        <f t="shared" si="26"/>
        <v>10838431.550000001</v>
      </c>
      <c r="AH78" s="3" t="e">
        <f t="shared" si="3"/>
        <v>#N/A</v>
      </c>
      <c r="AM78" s="6">
        <v>14600000</v>
      </c>
      <c r="AN78" s="6">
        <v>31800000</v>
      </c>
      <c r="AO78" s="6">
        <v>52800000</v>
      </c>
    </row>
    <row r="79" spans="1:41" ht="15.75" customHeight="1" x14ac:dyDescent="0.25">
      <c r="A79" s="1">
        <v>44255</v>
      </c>
      <c r="B79" s="2">
        <f t="shared" si="0"/>
        <v>13</v>
      </c>
      <c r="C79" s="7"/>
      <c r="D79" s="2" t="e">
        <f t="shared" si="12"/>
        <v>#N/A</v>
      </c>
      <c r="E79" s="2" t="e">
        <f t="shared" si="22"/>
        <v>#N/A</v>
      </c>
      <c r="F79" s="2">
        <v>545602.20630329847</v>
      </c>
      <c r="G79" s="2">
        <f t="shared" si="23"/>
        <v>545602.20630329847</v>
      </c>
      <c r="H79" s="2">
        <f t="shared" si="13"/>
        <v>22204477.201726913</v>
      </c>
      <c r="I79" s="7"/>
      <c r="J79" s="2" t="e">
        <f t="shared" si="14"/>
        <v>#N/A</v>
      </c>
      <c r="K79" s="2" t="e">
        <f t="shared" si="24"/>
        <v>#N/A</v>
      </c>
      <c r="L79" s="2">
        <f t="array" ref="L79">IF(COUNT($C80)=0,IF(COUNT($C79)=1,I79,SUM(L78+LOOKUP(2,1/(ISNUMBER($K$1:$K$194)),$K$1:$K$194))),I79)</f>
        <v>602743.42857142922</v>
      </c>
      <c r="M79" s="8" t="e">
        <f t="shared" si="27"/>
        <v>#N/A</v>
      </c>
      <c r="N79" s="2" t="e">
        <f t="shared" si="15"/>
        <v>#N/A</v>
      </c>
      <c r="O79" s="2" t="e">
        <f t="shared" si="25"/>
        <v>#N/A</v>
      </c>
      <c r="P79" s="2">
        <v>548577.99663117528</v>
      </c>
      <c r="Q79" s="2">
        <f>IF(P79&gt;Graph!$G$1*1000,Graph!$G$1*1000,P79)</f>
        <v>548577.99663117528</v>
      </c>
      <c r="R79" s="2">
        <f t="shared" si="16"/>
        <v>22790820.62342298</v>
      </c>
      <c r="S79" s="2">
        <f t="shared" si="17"/>
        <v>545602.20630329847</v>
      </c>
      <c r="T79" s="2">
        <f t="shared" si="18"/>
        <v>4317.5714285714785</v>
      </c>
      <c r="U79" s="2">
        <f t="shared" si="19"/>
        <v>548577.99663117528</v>
      </c>
      <c r="V79" s="2">
        <f t="shared" si="5"/>
        <v>721088.3823529412</v>
      </c>
      <c r="W79" s="2">
        <f t="shared" si="20"/>
        <v>13421.029411764699</v>
      </c>
      <c r="X79" s="2">
        <f t="shared" si="6"/>
        <v>535156.96721941058</v>
      </c>
      <c r="Y79" s="2">
        <f t="shared" si="7"/>
        <v>22069732.241070054</v>
      </c>
      <c r="Z79" s="2" t="str">
        <f t="shared" si="8"/>
        <v>HERE</v>
      </c>
      <c r="AA79" s="2">
        <f>IF(Z79="HERE",Y79,AA78+Graph!$G$1*1000)</f>
        <v>22069732.241070054</v>
      </c>
      <c r="AB79" s="2">
        <f t="shared" si="21"/>
        <v>535156.96721941233</v>
      </c>
      <c r="AC79" s="2">
        <f t="shared" si="9"/>
        <v>721088.3823529412</v>
      </c>
      <c r="AD79" s="3">
        <f t="shared" si="10"/>
        <v>22069732.241070054</v>
      </c>
      <c r="AE79" s="2">
        <f>IF(AE77&gt;=52800000,52800000,IF(AB58=Graph!G$1*1000,AE78+Graph!G$1*1000,AC79))</f>
        <v>721088.3823529412</v>
      </c>
      <c r="AF79" s="3">
        <f t="shared" si="11"/>
        <v>721088.3823529412</v>
      </c>
      <c r="AG79" s="3">
        <f t="shared" si="26"/>
        <v>11090234.450000001</v>
      </c>
      <c r="AH79" s="3" t="e">
        <f t="shared" si="3"/>
        <v>#N/A</v>
      </c>
      <c r="AM79" s="6">
        <v>14600000</v>
      </c>
      <c r="AN79" s="6">
        <v>31800000</v>
      </c>
      <c r="AO79" s="6">
        <v>52800000</v>
      </c>
    </row>
    <row r="80" spans="1:41" ht="15.75" customHeight="1" x14ac:dyDescent="0.25">
      <c r="A80" s="1">
        <v>44256</v>
      </c>
      <c r="B80" s="2">
        <f t="shared" si="0"/>
        <v>14</v>
      </c>
      <c r="C80" s="7"/>
      <c r="D80" s="2" t="e">
        <f t="shared" si="12"/>
        <v>#N/A</v>
      </c>
      <c r="E80" s="2" t="e">
        <f t="shared" si="22"/>
        <v>#N/A</v>
      </c>
      <c r="F80" s="2">
        <v>551556.80220350623</v>
      </c>
      <c r="G80" s="2">
        <f t="shared" si="23"/>
        <v>551556.80220350623</v>
      </c>
      <c r="H80" s="2">
        <f t="shared" si="13"/>
        <v>22756034.00393042</v>
      </c>
      <c r="I80" s="7"/>
      <c r="J80" s="2" t="e">
        <f t="shared" si="14"/>
        <v>#N/A</v>
      </c>
      <c r="K80" s="2" t="e">
        <f t="shared" si="24"/>
        <v>#N/A</v>
      </c>
      <c r="L80" s="2">
        <f t="array" ref="L80">IF(COUNT($C81)=0,IF(COUNT($C80)=1,I80,SUM(L79+LOOKUP(2,1/(ISNUMBER($K$1:$K$194)),$K$1:$K$194))),I80)</f>
        <v>607061.0000000007</v>
      </c>
      <c r="M80" s="8" t="e">
        <f t="shared" si="27"/>
        <v>#N/A</v>
      </c>
      <c r="N80" s="2" t="e">
        <f t="shared" si="15"/>
        <v>#N/A</v>
      </c>
      <c r="O80" s="2" t="e">
        <f t="shared" si="25"/>
        <v>#N/A</v>
      </c>
      <c r="P80" s="2">
        <v>554519.21884635091</v>
      </c>
      <c r="Q80" s="2">
        <f>IF(P80&gt;Graph!$G$1*1000,Graph!$G$1*1000,P80)</f>
        <v>554519.21884635091</v>
      </c>
      <c r="R80" s="2">
        <f t="shared" si="16"/>
        <v>23345339.842269331</v>
      </c>
      <c r="S80" s="2">
        <f t="shared" si="17"/>
        <v>551556.80220350623</v>
      </c>
      <c r="T80" s="2">
        <f t="shared" si="18"/>
        <v>4317.5714285714785</v>
      </c>
      <c r="U80" s="2">
        <f t="shared" si="19"/>
        <v>554519.21884635091</v>
      </c>
      <c r="V80" s="2">
        <f t="shared" si="5"/>
        <v>734509.4117647059</v>
      </c>
      <c r="W80" s="2">
        <f t="shared" si="20"/>
        <v>13421.029411764699</v>
      </c>
      <c r="X80" s="2">
        <f t="shared" si="6"/>
        <v>541098.18943458621</v>
      </c>
      <c r="Y80" s="2">
        <f t="shared" si="7"/>
        <v>22610830.430504642</v>
      </c>
      <c r="Z80" s="2" t="str">
        <f t="shared" si="8"/>
        <v>HERE</v>
      </c>
      <c r="AA80" s="2">
        <f>IF(Z80="HERE",Y80,AA79+Graph!$G$1*1000)</f>
        <v>22610830.430504642</v>
      </c>
      <c r="AB80" s="2">
        <f t="shared" si="21"/>
        <v>541098.18943458796</v>
      </c>
      <c r="AC80" s="2">
        <f t="shared" si="9"/>
        <v>734509.4117647059</v>
      </c>
      <c r="AD80" s="3">
        <f t="shared" si="10"/>
        <v>22610830.430504642</v>
      </c>
      <c r="AE80" s="2">
        <f>IF(AE78&gt;=52800000,52800000,IF(AB59=Graph!G$1*1000,AE79+Graph!G$1*1000,AC80))</f>
        <v>734509.4117647059</v>
      </c>
      <c r="AF80" s="3">
        <f t="shared" si="11"/>
        <v>734509.4117647059</v>
      </c>
      <c r="AG80" s="3">
        <f t="shared" si="26"/>
        <v>11407657</v>
      </c>
      <c r="AH80" s="3" t="e">
        <f t="shared" si="3"/>
        <v>#N/A</v>
      </c>
      <c r="AM80" s="6">
        <v>14600000</v>
      </c>
      <c r="AN80" s="6">
        <v>31800000</v>
      </c>
      <c r="AO80" s="6">
        <v>52800000</v>
      </c>
    </row>
    <row r="81" spans="1:41" ht="15.75" customHeight="1" x14ac:dyDescent="0.25">
      <c r="A81" s="1">
        <v>44257</v>
      </c>
      <c r="B81" s="2">
        <f t="shared" si="0"/>
        <v>15</v>
      </c>
      <c r="C81" s="7"/>
      <c r="D81" s="2" t="e">
        <f t="shared" si="12"/>
        <v>#N/A</v>
      </c>
      <c r="E81" s="2" t="e">
        <f t="shared" si="22"/>
        <v>#N/A</v>
      </c>
      <c r="F81" s="2">
        <v>557511.39810371399</v>
      </c>
      <c r="G81" s="2">
        <f t="shared" si="23"/>
        <v>557511.39810371399</v>
      </c>
      <c r="H81" s="2">
        <f t="shared" si="13"/>
        <v>23313545.402034134</v>
      </c>
      <c r="I81" s="7"/>
      <c r="J81" s="2" t="e">
        <f t="shared" si="14"/>
        <v>#N/A</v>
      </c>
      <c r="K81" s="2" t="e">
        <f t="shared" si="24"/>
        <v>#N/A</v>
      </c>
      <c r="L81" s="2">
        <f t="array" ref="L81">IF(COUNT($C82)=0,IF(COUNT($C81)=1,I81,SUM(L80+LOOKUP(2,1/(ISNUMBER($K$1:$K$194)),$K$1:$K$194))),I81)</f>
        <v>611378.57142857218</v>
      </c>
      <c r="M81" s="8" t="e">
        <f t="shared" si="27"/>
        <v>#N/A</v>
      </c>
      <c r="N81" s="2" t="e">
        <f t="shared" si="15"/>
        <v>#N/A</v>
      </c>
      <c r="O81" s="2" t="e">
        <f t="shared" si="25"/>
        <v>#N/A</v>
      </c>
      <c r="P81" s="2">
        <v>560460.44106149673</v>
      </c>
      <c r="Q81" s="2">
        <f>IF(P81&gt;Graph!$G$1*1000,Graph!$G$1*1000,P81)</f>
        <v>560460.44106149673</v>
      </c>
      <c r="R81" s="2">
        <f t="shared" si="16"/>
        <v>23905800.283330828</v>
      </c>
      <c r="S81" s="2">
        <f t="shared" si="17"/>
        <v>557511.39810371399</v>
      </c>
      <c r="T81" s="2">
        <f t="shared" si="18"/>
        <v>4317.5714285714785</v>
      </c>
      <c r="U81" s="2">
        <f t="shared" si="19"/>
        <v>560460.44106149673</v>
      </c>
      <c r="V81" s="2">
        <f t="shared" si="5"/>
        <v>747930.4411764706</v>
      </c>
      <c r="W81" s="2">
        <f t="shared" si="20"/>
        <v>13421.029411764699</v>
      </c>
      <c r="X81" s="2">
        <f t="shared" si="6"/>
        <v>547039.41164973204</v>
      </c>
      <c r="Y81" s="2">
        <f t="shared" si="7"/>
        <v>23157869.842154376</v>
      </c>
      <c r="Z81" s="2" t="str">
        <f t="shared" si="8"/>
        <v>HERE</v>
      </c>
      <c r="AA81" s="2">
        <f>IF(Z81="HERE",Y81,AA80+Graph!$G$1*1000)</f>
        <v>23157869.842154376</v>
      </c>
      <c r="AB81" s="2">
        <f t="shared" si="21"/>
        <v>547039.41164973378</v>
      </c>
      <c r="AC81" s="2">
        <f t="shared" si="9"/>
        <v>747930.4411764706</v>
      </c>
      <c r="AD81" s="3">
        <f t="shared" si="10"/>
        <v>23157869.842154376</v>
      </c>
      <c r="AE81" s="2">
        <f>IF(AE79&gt;=52800000,52800000,IF(AB60=Graph!G$1*1000,AE80+Graph!G$1*1000,AC81))</f>
        <v>747930.4411764706</v>
      </c>
      <c r="AF81" s="3">
        <f t="shared" si="11"/>
        <v>747930.4411764706</v>
      </c>
      <c r="AG81" s="3">
        <f t="shared" si="26"/>
        <v>11778445.850000001</v>
      </c>
      <c r="AH81" s="3" t="e">
        <f t="shared" si="3"/>
        <v>#N/A</v>
      </c>
      <c r="AM81" s="6">
        <v>14600000</v>
      </c>
      <c r="AN81" s="6">
        <v>31800000</v>
      </c>
      <c r="AO81" s="6">
        <v>52800000</v>
      </c>
    </row>
    <row r="82" spans="1:41" ht="15.75" customHeight="1" x14ac:dyDescent="0.25">
      <c r="A82" s="1">
        <v>44258</v>
      </c>
      <c r="B82" s="2">
        <f t="shared" si="0"/>
        <v>16</v>
      </c>
      <c r="C82" s="7"/>
      <c r="D82" s="2" t="e">
        <f t="shared" si="12"/>
        <v>#N/A</v>
      </c>
      <c r="E82" s="2" t="e">
        <f t="shared" si="22"/>
        <v>#N/A</v>
      </c>
      <c r="F82" s="2">
        <v>563465.99400392175</v>
      </c>
      <c r="G82" s="2">
        <f t="shared" si="23"/>
        <v>563465.99400392175</v>
      </c>
      <c r="H82" s="2">
        <f t="shared" si="13"/>
        <v>23877011.396038055</v>
      </c>
      <c r="I82" s="7"/>
      <c r="J82" s="2" t="e">
        <f t="shared" si="14"/>
        <v>#N/A</v>
      </c>
      <c r="K82" s="2" t="e">
        <f t="shared" si="24"/>
        <v>#N/A</v>
      </c>
      <c r="L82" s="2">
        <f t="array" ref="L82">IF(COUNT($C83)=0,IF(COUNT($C82)=1,I82,SUM(L81+LOOKUP(2,1/(ISNUMBER($K$1:$K$194)),$K$1:$K$194))),I82)</f>
        <v>615696.14285714366</v>
      </c>
      <c r="M82" s="8" t="e">
        <f t="shared" si="27"/>
        <v>#N/A</v>
      </c>
      <c r="N82" s="2" t="e">
        <f t="shared" si="15"/>
        <v>#N/A</v>
      </c>
      <c r="O82" s="2" t="e">
        <f t="shared" si="25"/>
        <v>#N/A</v>
      </c>
      <c r="P82" s="2">
        <v>566401.66327667236</v>
      </c>
      <c r="Q82" s="2">
        <f>IF(P82&gt;Graph!$G$1*1000,Graph!$G$1*1000,P82)</f>
        <v>566401.66327667236</v>
      </c>
      <c r="R82" s="2">
        <f t="shared" si="16"/>
        <v>24472201.9466075</v>
      </c>
      <c r="S82" s="2">
        <f t="shared" si="17"/>
        <v>563465.99400392175</v>
      </c>
      <c r="T82" s="2">
        <f t="shared" si="18"/>
        <v>4317.5714285714785</v>
      </c>
      <c r="U82" s="2">
        <f t="shared" si="19"/>
        <v>566401.66327667236</v>
      </c>
      <c r="V82" s="2">
        <f t="shared" si="5"/>
        <v>761351.4705882353</v>
      </c>
      <c r="W82" s="2">
        <f t="shared" si="20"/>
        <v>13421.029411764699</v>
      </c>
      <c r="X82" s="2">
        <f t="shared" si="6"/>
        <v>552980.63386490766</v>
      </c>
      <c r="Y82" s="2">
        <f t="shared" si="7"/>
        <v>23710850.476019286</v>
      </c>
      <c r="Z82" s="2" t="str">
        <f t="shared" si="8"/>
        <v>HERE</v>
      </c>
      <c r="AA82" s="2">
        <f>IF(Z82="HERE",Y82,AA81+Graph!$G$1*1000)</f>
        <v>23710850.476019286</v>
      </c>
      <c r="AB82" s="2">
        <f t="shared" si="21"/>
        <v>552980.63386490941</v>
      </c>
      <c r="AC82" s="2">
        <f t="shared" si="9"/>
        <v>761351.4705882353</v>
      </c>
      <c r="AD82" s="3">
        <f t="shared" si="10"/>
        <v>23710850.476019286</v>
      </c>
      <c r="AE82" s="2">
        <f>IF(AE80&gt;=52800000,52800000,IF(AB61=Graph!G$1*1000,AE81+Graph!G$1*1000,AC82))</f>
        <v>761351.4705882353</v>
      </c>
      <c r="AF82" s="3">
        <f t="shared" si="11"/>
        <v>761351.4705882353</v>
      </c>
      <c r="AG82" s="3">
        <f t="shared" si="26"/>
        <v>12184419.550000001</v>
      </c>
      <c r="AH82" s="3" t="e">
        <f t="shared" si="3"/>
        <v>#N/A</v>
      </c>
      <c r="AM82" s="6">
        <v>14600000</v>
      </c>
      <c r="AN82" s="6">
        <v>31800000</v>
      </c>
      <c r="AO82" s="6">
        <v>52800000</v>
      </c>
    </row>
    <row r="83" spans="1:41" ht="15.75" customHeight="1" x14ac:dyDescent="0.25">
      <c r="A83" s="1">
        <v>44259</v>
      </c>
      <c r="B83" s="2">
        <f t="shared" si="0"/>
        <v>17</v>
      </c>
      <c r="C83" s="7"/>
      <c r="D83" s="2" t="e">
        <f t="shared" si="12"/>
        <v>#N/A</v>
      </c>
      <c r="E83" s="2" t="e">
        <f t="shared" si="22"/>
        <v>#N/A</v>
      </c>
      <c r="F83" s="2">
        <v>569420.58990412951</v>
      </c>
      <c r="G83" s="2">
        <f t="shared" si="23"/>
        <v>569420.58990412951</v>
      </c>
      <c r="H83" s="2">
        <f t="shared" si="13"/>
        <v>24446431.985942185</v>
      </c>
      <c r="I83" s="7"/>
      <c r="J83" s="2" t="e">
        <f t="shared" si="14"/>
        <v>#N/A</v>
      </c>
      <c r="K83" s="2" t="e">
        <f t="shared" si="24"/>
        <v>#N/A</v>
      </c>
      <c r="L83" s="2">
        <f t="array" ref="L83">IF(COUNT($C84)=0,IF(COUNT($C83)=1,I83,SUM(L82+LOOKUP(2,1/(ISNUMBER($K$1:$K$194)),$K$1:$K$194))),I83)</f>
        <v>620013.71428571513</v>
      </c>
      <c r="M83" s="8" t="e">
        <f t="shared" si="27"/>
        <v>#N/A</v>
      </c>
      <c r="N83" s="2" t="e">
        <f t="shared" si="15"/>
        <v>#N/A</v>
      </c>
      <c r="O83" s="2" t="e">
        <f t="shared" si="25"/>
        <v>#N/A</v>
      </c>
      <c r="P83" s="2">
        <v>572342.88549181819</v>
      </c>
      <c r="Q83" s="2">
        <f>IF(P83&gt;Graph!$G$1*1000,Graph!$G$1*1000,P83)</f>
        <v>572342.88549181819</v>
      </c>
      <c r="R83" s="2">
        <f t="shared" si="16"/>
        <v>25044544.832099319</v>
      </c>
      <c r="S83" s="2">
        <f t="shared" si="17"/>
        <v>569420.58990412951</v>
      </c>
      <c r="T83" s="2">
        <f t="shared" si="18"/>
        <v>4317.5714285714785</v>
      </c>
      <c r="U83" s="2">
        <f t="shared" si="19"/>
        <v>572342.88549181819</v>
      </c>
      <c r="V83" s="2">
        <f t="shared" si="5"/>
        <v>774772.5</v>
      </c>
      <c r="W83" s="2">
        <f t="shared" si="20"/>
        <v>13421.029411764699</v>
      </c>
      <c r="X83" s="2">
        <f t="shared" si="6"/>
        <v>558921.85608005349</v>
      </c>
      <c r="Y83" s="2">
        <f t="shared" si="7"/>
        <v>24269772.332099341</v>
      </c>
      <c r="Z83" s="2" t="str">
        <f t="shared" si="8"/>
        <v>HERE</v>
      </c>
      <c r="AA83" s="2">
        <f>IF(Z83="HERE",Y83,AA82+Graph!$G$1*1000)</f>
        <v>24269772.332099341</v>
      </c>
      <c r="AB83" s="2">
        <f t="shared" si="21"/>
        <v>558921.85608005524</v>
      </c>
      <c r="AC83" s="2">
        <f t="shared" si="9"/>
        <v>774772.5</v>
      </c>
      <c r="AD83" s="3">
        <f t="shared" si="10"/>
        <v>24269772.332099341</v>
      </c>
      <c r="AE83" s="2">
        <f>IF(AE81&gt;=52800000,52800000,IF(AB62=Graph!G$1*1000,AE82+Graph!G$1*1000,AC83))</f>
        <v>774772.5</v>
      </c>
      <c r="AF83" s="3">
        <f t="shared" si="11"/>
        <v>774772.5</v>
      </c>
      <c r="AG83" s="3">
        <f t="shared" si="26"/>
        <v>12637506.299999999</v>
      </c>
      <c r="AH83" s="3" t="e">
        <f t="shared" si="3"/>
        <v>#N/A</v>
      </c>
      <c r="AM83" s="6">
        <v>14600000</v>
      </c>
      <c r="AN83" s="6">
        <v>31800000</v>
      </c>
      <c r="AO83" s="6">
        <v>52800000</v>
      </c>
    </row>
    <row r="84" spans="1:41" ht="15.75" customHeight="1" x14ac:dyDescent="0.25">
      <c r="A84" s="1">
        <v>44260</v>
      </c>
      <c r="B84" s="2">
        <f t="shared" si="0"/>
        <v>18</v>
      </c>
      <c r="C84" s="7"/>
      <c r="D84" s="2" t="e">
        <f t="shared" si="12"/>
        <v>#N/A</v>
      </c>
      <c r="E84" s="2" t="e">
        <f t="shared" si="22"/>
        <v>#N/A</v>
      </c>
      <c r="F84" s="2">
        <v>575375.18580433726</v>
      </c>
      <c r="G84" s="2">
        <f t="shared" si="23"/>
        <v>575375.18580433726</v>
      </c>
      <c r="H84" s="2">
        <f t="shared" si="13"/>
        <v>25021807.171746522</v>
      </c>
      <c r="I84" s="7"/>
      <c r="J84" s="2" t="e">
        <f t="shared" si="14"/>
        <v>#N/A</v>
      </c>
      <c r="K84" s="2" t="e">
        <f t="shared" si="24"/>
        <v>#N/A</v>
      </c>
      <c r="L84" s="2">
        <f t="array" ref="L84">IF(COUNT($C85)=0,IF(COUNT($C84)=1,I84,SUM(L83+LOOKUP(2,1/(ISNUMBER($K$1:$K$194)),$K$1:$K$194))),I84)</f>
        <v>624331.28571428661</v>
      </c>
      <c r="M84" s="8" t="e">
        <f t="shared" si="27"/>
        <v>#N/A</v>
      </c>
      <c r="N84" s="2" t="e">
        <f t="shared" si="15"/>
        <v>#N/A</v>
      </c>
      <c r="O84" s="2" t="e">
        <f t="shared" si="25"/>
        <v>#N/A</v>
      </c>
      <c r="P84" s="2">
        <v>578284.10770699382</v>
      </c>
      <c r="Q84" s="2">
        <f>IF(P84&gt;Graph!$G$1*1000,Graph!$G$1*1000,P84)</f>
        <v>578284.10770699382</v>
      </c>
      <c r="R84" s="2">
        <f t="shared" si="16"/>
        <v>25622828.939806312</v>
      </c>
      <c r="S84" s="2">
        <f t="shared" si="17"/>
        <v>575375.18580433726</v>
      </c>
      <c r="T84" s="2">
        <f t="shared" si="18"/>
        <v>4317.5714285714785</v>
      </c>
      <c r="U84" s="2">
        <f t="shared" si="19"/>
        <v>578284.10770699382</v>
      </c>
      <c r="V84" s="2">
        <f t="shared" si="5"/>
        <v>788193.5294117647</v>
      </c>
      <c r="W84" s="2">
        <f t="shared" si="20"/>
        <v>13421.029411764699</v>
      </c>
      <c r="X84" s="2">
        <f t="shared" si="6"/>
        <v>564863.07829522912</v>
      </c>
      <c r="Y84" s="2">
        <f t="shared" si="7"/>
        <v>24834635.410394572</v>
      </c>
      <c r="Z84" s="2" t="str">
        <f t="shared" si="8"/>
        <v>HERE</v>
      </c>
      <c r="AA84" s="2">
        <f>IF(Z84="HERE",Y84,AA83+Graph!$G$1*1000)</f>
        <v>24834635.410394572</v>
      </c>
      <c r="AB84" s="2">
        <f t="shared" si="21"/>
        <v>564863.07829523087</v>
      </c>
      <c r="AC84" s="2">
        <f t="shared" si="9"/>
        <v>788193.5294117647</v>
      </c>
      <c r="AD84" s="3">
        <f t="shared" si="10"/>
        <v>24834635.410394572</v>
      </c>
      <c r="AE84" s="2">
        <f>IF(AE82&gt;=52800000,52800000,IF(AB63=Graph!G$1*1000,AE83+Graph!G$1*1000,AC84))</f>
        <v>788193.5294117647</v>
      </c>
      <c r="AF84" s="3">
        <f t="shared" si="11"/>
        <v>788193.5294117647</v>
      </c>
      <c r="AG84" s="3">
        <f t="shared" si="26"/>
        <v>13127887.75</v>
      </c>
      <c r="AH84" s="3" t="e">
        <f t="shared" si="3"/>
        <v>#N/A</v>
      </c>
      <c r="AM84" s="6">
        <v>14600000</v>
      </c>
      <c r="AN84" s="6">
        <v>31800000</v>
      </c>
      <c r="AO84" s="6">
        <v>52800000</v>
      </c>
    </row>
    <row r="85" spans="1:41" ht="15.75" customHeight="1" x14ac:dyDescent="0.25">
      <c r="A85" s="1">
        <v>44261</v>
      </c>
      <c r="B85" s="2">
        <f t="shared" si="0"/>
        <v>19</v>
      </c>
      <c r="C85" s="7"/>
      <c r="D85" s="2" t="e">
        <f t="shared" si="12"/>
        <v>#N/A</v>
      </c>
      <c r="E85" s="2" t="e">
        <f t="shared" si="22"/>
        <v>#N/A</v>
      </c>
      <c r="F85" s="2">
        <v>581329.78170454502</v>
      </c>
      <c r="G85" s="2">
        <f t="shared" si="23"/>
        <v>581329.78170454502</v>
      </c>
      <c r="H85" s="2">
        <f t="shared" si="13"/>
        <v>25603136.953451067</v>
      </c>
      <c r="I85" s="7"/>
      <c r="J85" s="2" t="e">
        <f t="shared" si="14"/>
        <v>#N/A</v>
      </c>
      <c r="K85" s="2" t="e">
        <f t="shared" si="24"/>
        <v>#N/A</v>
      </c>
      <c r="L85" s="2">
        <f t="array" ref="L85">IF(COUNT($C86)=0,IF(COUNT($C85)=1,I85,SUM(L84+LOOKUP(2,1/(ISNUMBER($K$1:$K$194)),$K$1:$K$194))),I85)</f>
        <v>628648.85714285809</v>
      </c>
      <c r="M85" s="8" t="e">
        <f t="shared" si="27"/>
        <v>#N/A</v>
      </c>
      <c r="N85" s="2" t="e">
        <f t="shared" si="15"/>
        <v>#N/A</v>
      </c>
      <c r="O85" s="2" t="e">
        <f t="shared" si="25"/>
        <v>#N/A</v>
      </c>
      <c r="P85" s="2">
        <v>584225.32992213964</v>
      </c>
      <c r="Q85" s="2">
        <f>IF(P85&gt;Graph!$G$1*1000,Graph!$G$1*1000,P85)</f>
        <v>584225.32992213964</v>
      </c>
      <c r="R85" s="2">
        <f t="shared" si="16"/>
        <v>26207054.269728452</v>
      </c>
      <c r="S85" s="2">
        <f t="shared" si="17"/>
        <v>581329.78170454502</v>
      </c>
      <c r="T85" s="2">
        <f t="shared" si="18"/>
        <v>4317.5714285714785</v>
      </c>
      <c r="U85" s="2">
        <f t="shared" si="19"/>
        <v>584225.32992213964</v>
      </c>
      <c r="V85" s="2">
        <f t="shared" si="5"/>
        <v>801614.5588235294</v>
      </c>
      <c r="W85" s="2">
        <f t="shared" si="20"/>
        <v>13421.029411764699</v>
      </c>
      <c r="X85" s="2">
        <f t="shared" si="6"/>
        <v>570804.30051037495</v>
      </c>
      <c r="Y85" s="2">
        <f t="shared" si="7"/>
        <v>25405439.710904948</v>
      </c>
      <c r="Z85" s="2" t="str">
        <f t="shared" si="8"/>
        <v>HERE</v>
      </c>
      <c r="AA85" s="2">
        <f>IF(Z85="HERE",Y85,AA84+Graph!$G$1*1000)</f>
        <v>25405439.710904948</v>
      </c>
      <c r="AB85" s="2">
        <f t="shared" si="21"/>
        <v>570804.30051037669</v>
      </c>
      <c r="AC85" s="2">
        <f t="shared" si="9"/>
        <v>801614.5588235294</v>
      </c>
      <c r="AD85" s="3">
        <f t="shared" si="10"/>
        <v>25405439.710904948</v>
      </c>
      <c r="AE85" s="2">
        <f>IF(AE83&gt;=52800000,52800000,IF(AB64=Graph!G$1*1000,AE84+Graph!G$1*1000,AC85))</f>
        <v>801614.5588235294</v>
      </c>
      <c r="AF85" s="3">
        <f t="shared" si="11"/>
        <v>801614.5588235294</v>
      </c>
      <c r="AG85" s="3">
        <f t="shared" si="26"/>
        <v>13582855.85</v>
      </c>
      <c r="AH85" s="3" t="e">
        <f t="shared" si="3"/>
        <v>#N/A</v>
      </c>
      <c r="AM85" s="6">
        <v>14600000</v>
      </c>
      <c r="AN85" s="6">
        <v>31800000</v>
      </c>
      <c r="AO85" s="6">
        <v>52800000</v>
      </c>
    </row>
    <row r="86" spans="1:41" ht="15.75" customHeight="1" x14ac:dyDescent="0.25">
      <c r="A86" s="1">
        <v>44262</v>
      </c>
      <c r="B86" s="2">
        <f t="shared" si="0"/>
        <v>20</v>
      </c>
      <c r="C86" s="7"/>
      <c r="D86" s="2" t="e">
        <f t="shared" si="12"/>
        <v>#N/A</v>
      </c>
      <c r="E86" s="2" t="e">
        <f t="shared" si="22"/>
        <v>#N/A</v>
      </c>
      <c r="F86" s="2">
        <v>587284.37760475278</v>
      </c>
      <c r="G86" s="2">
        <f t="shared" si="23"/>
        <v>587284.37760475278</v>
      </c>
      <c r="H86" s="2">
        <f t="shared" si="13"/>
        <v>26190421.33105582</v>
      </c>
      <c r="I86" s="7"/>
      <c r="J86" s="2" t="e">
        <f t="shared" si="14"/>
        <v>#N/A</v>
      </c>
      <c r="K86" s="2" t="e">
        <f t="shared" si="24"/>
        <v>#N/A</v>
      </c>
      <c r="L86" s="2">
        <f t="array" ref="L86">IF(COUNT($C87)=0,IF(COUNT($C86)=1,I86,SUM(L85+LOOKUP(2,1/(ISNUMBER($K$1:$K$194)),$K$1:$K$194))),I86)</f>
        <v>632966.42857142957</v>
      </c>
      <c r="M86" s="8" t="e">
        <f t="shared" si="27"/>
        <v>#N/A</v>
      </c>
      <c r="N86" s="2" t="e">
        <f t="shared" si="15"/>
        <v>#N/A</v>
      </c>
      <c r="O86" s="2" t="e">
        <f t="shared" si="25"/>
        <v>#N/A</v>
      </c>
      <c r="P86" s="2">
        <v>590166.55213731527</v>
      </c>
      <c r="Q86" s="2">
        <f>IF(P86&gt;Graph!$G$1*1000,Graph!$G$1*1000,P86)</f>
        <v>590166.55213731527</v>
      </c>
      <c r="R86" s="2">
        <f t="shared" si="16"/>
        <v>26797220.821865767</v>
      </c>
      <c r="S86" s="2">
        <f t="shared" si="17"/>
        <v>587284.37760475278</v>
      </c>
      <c r="T86" s="2">
        <f t="shared" si="18"/>
        <v>4317.5714285714785</v>
      </c>
      <c r="U86" s="2">
        <f t="shared" si="19"/>
        <v>590166.55213731527</v>
      </c>
      <c r="V86" s="2">
        <f t="shared" si="5"/>
        <v>815035.5882352941</v>
      </c>
      <c r="W86" s="2">
        <f t="shared" si="20"/>
        <v>13421.029411764699</v>
      </c>
      <c r="X86" s="2">
        <f t="shared" si="6"/>
        <v>576745.52272555057</v>
      </c>
      <c r="Y86" s="2">
        <f t="shared" si="7"/>
        <v>25982185.233630501</v>
      </c>
      <c r="Z86" s="2" t="str">
        <f t="shared" si="8"/>
        <v>HERE</v>
      </c>
      <c r="AA86" s="2">
        <f>IF(Z86="HERE",Y86,AA85+Graph!$G$1*1000)</f>
        <v>25982185.233630501</v>
      </c>
      <c r="AB86" s="2">
        <f t="shared" si="21"/>
        <v>576745.52272555232</v>
      </c>
      <c r="AC86" s="2">
        <f t="shared" si="9"/>
        <v>815035.5882352941</v>
      </c>
      <c r="AD86" s="3">
        <f t="shared" si="10"/>
        <v>25982185.233630501</v>
      </c>
      <c r="AE86" s="2">
        <f>IF(AE84&gt;=52800000,52800000,IF(AB65=Graph!G$1*1000,AE85+Graph!G$1*1000,AC86))</f>
        <v>815035.5882352941</v>
      </c>
      <c r="AF86" s="3">
        <f t="shared" si="11"/>
        <v>815035.5882352941</v>
      </c>
      <c r="AG86" s="3">
        <f t="shared" si="26"/>
        <v>13797117.4</v>
      </c>
      <c r="AH86" s="3" t="e">
        <f t="shared" si="3"/>
        <v>#N/A</v>
      </c>
      <c r="AM86" s="6">
        <v>14600000</v>
      </c>
      <c r="AN86" s="6">
        <v>31800000</v>
      </c>
      <c r="AO86" s="6">
        <v>52800000</v>
      </c>
    </row>
    <row r="87" spans="1:41" ht="15.75" customHeight="1" x14ac:dyDescent="0.25">
      <c r="A87" s="1">
        <v>44263</v>
      </c>
      <c r="B87" s="2">
        <f t="shared" si="0"/>
        <v>21</v>
      </c>
      <c r="C87" s="7"/>
      <c r="D87" s="2" t="e">
        <f t="shared" si="12"/>
        <v>#N/A</v>
      </c>
      <c r="E87" s="2" t="e">
        <f t="shared" si="22"/>
        <v>#N/A</v>
      </c>
      <c r="F87" s="2">
        <v>593238.97350496054</v>
      </c>
      <c r="G87" s="2">
        <f t="shared" si="23"/>
        <v>593238.97350496054</v>
      </c>
      <c r="H87" s="2">
        <f t="shared" si="13"/>
        <v>26783660.304560781</v>
      </c>
      <c r="I87" s="7"/>
      <c r="J87" s="2" t="e">
        <f t="shared" si="14"/>
        <v>#N/A</v>
      </c>
      <c r="K87" s="2" t="e">
        <f t="shared" si="24"/>
        <v>#N/A</v>
      </c>
      <c r="L87" s="2">
        <f t="array" ref="L87">IF(COUNT($C88)=0,IF(COUNT($C87)=1,I87,SUM(L86+LOOKUP(2,1/(ISNUMBER($K$1:$K$194)),$K$1:$K$194))),I87)</f>
        <v>637284.00000000105</v>
      </c>
      <c r="M87" s="8" t="e">
        <f t="shared" si="27"/>
        <v>#N/A</v>
      </c>
      <c r="N87" s="2" t="e">
        <f t="shared" si="15"/>
        <v>#N/A</v>
      </c>
      <c r="O87" s="2" t="e">
        <f t="shared" si="25"/>
        <v>#N/A</v>
      </c>
      <c r="P87" s="2">
        <v>596107.7743524611</v>
      </c>
      <c r="Q87" s="2">
        <f>IF(P87&gt;Graph!$G$1*1000,Graph!$G$1*1000,P87)</f>
        <v>596107.7743524611</v>
      </c>
      <c r="R87" s="2">
        <f t="shared" si="16"/>
        <v>27393328.596218228</v>
      </c>
      <c r="S87" s="2">
        <f t="shared" si="17"/>
        <v>593238.97350496054</v>
      </c>
      <c r="T87" s="2">
        <f t="shared" si="18"/>
        <v>4317.5714285714785</v>
      </c>
      <c r="U87" s="2">
        <f t="shared" si="19"/>
        <v>596107.7743524611</v>
      </c>
      <c r="V87" s="2">
        <f t="shared" si="5"/>
        <v>828456.6176470588</v>
      </c>
      <c r="W87" s="2">
        <f t="shared" si="20"/>
        <v>13421.029411764699</v>
      </c>
      <c r="X87" s="2">
        <f t="shared" si="6"/>
        <v>582686.7449406964</v>
      </c>
      <c r="Y87" s="2">
        <f t="shared" si="7"/>
        <v>26564871.978571199</v>
      </c>
      <c r="Z87" s="2" t="str">
        <f t="shared" si="8"/>
        <v>HERE</v>
      </c>
      <c r="AA87" s="2">
        <f>IF(Z87="HERE",Y87,AA86+Graph!$G$1*1000)</f>
        <v>26564871.978571199</v>
      </c>
      <c r="AB87" s="2">
        <f t="shared" si="21"/>
        <v>582686.74494069815</v>
      </c>
      <c r="AC87" s="2">
        <f t="shared" si="9"/>
        <v>828456.6176470588</v>
      </c>
      <c r="AD87" s="3">
        <f t="shared" si="10"/>
        <v>26564871.978571199</v>
      </c>
      <c r="AE87" s="2">
        <f>IF(AE85&gt;=52800000,52800000,IF(AB66=Graph!G$1*1000,AE86+Graph!G$1*1000,AC87))</f>
        <v>828456.6176470588</v>
      </c>
      <c r="AF87" s="3">
        <f t="shared" si="11"/>
        <v>828456.6176470588</v>
      </c>
      <c r="AG87" s="3">
        <f t="shared" si="26"/>
        <v>14045827.050000001</v>
      </c>
      <c r="AH87" s="3" t="e">
        <f t="shared" si="3"/>
        <v>#N/A</v>
      </c>
      <c r="AM87" s="6">
        <v>14600000</v>
      </c>
      <c r="AN87" s="6">
        <v>31800000</v>
      </c>
      <c r="AO87" s="6">
        <v>52800000</v>
      </c>
    </row>
    <row r="88" spans="1:41" ht="15.75" customHeight="1" x14ac:dyDescent="0.25">
      <c r="A88" s="1">
        <v>44264</v>
      </c>
      <c r="B88" s="2">
        <f t="shared" si="0"/>
        <v>22</v>
      </c>
      <c r="C88" s="7"/>
      <c r="D88" s="2" t="e">
        <f t="shared" si="12"/>
        <v>#N/A</v>
      </c>
      <c r="E88" s="2" t="e">
        <f t="shared" si="22"/>
        <v>#N/A</v>
      </c>
      <c r="F88" s="2">
        <v>599193.56940516829</v>
      </c>
      <c r="G88" s="2">
        <f t="shared" si="23"/>
        <v>599193.56940516829</v>
      </c>
      <c r="H88" s="2">
        <f t="shared" si="13"/>
        <v>27382853.873965949</v>
      </c>
      <c r="I88" s="7"/>
      <c r="J88" s="2" t="e">
        <f t="shared" si="14"/>
        <v>#N/A</v>
      </c>
      <c r="K88" s="2" t="e">
        <f t="shared" si="24"/>
        <v>#N/A</v>
      </c>
      <c r="L88" s="2">
        <f t="array" ref="L88">IF(COUNT($C89)=0,IF(COUNT($C88)=1,I88,SUM(L87+LOOKUP(2,1/(ISNUMBER($K$1:$K$194)),$K$1:$K$194))),I88)</f>
        <v>641601.57142857253</v>
      </c>
      <c r="M88" s="8" t="e">
        <f t="shared" si="27"/>
        <v>#N/A</v>
      </c>
      <c r="N88" s="2" t="e">
        <f t="shared" si="15"/>
        <v>#N/A</v>
      </c>
      <c r="O88" s="2" t="e">
        <f t="shared" si="25"/>
        <v>#N/A</v>
      </c>
      <c r="P88" s="2">
        <v>602048.99656763673</v>
      </c>
      <c r="Q88" s="2">
        <f>IF(P88&gt;Graph!$G$1*1000,Graph!$G$1*1000,P88)</f>
        <v>602048.99656763673</v>
      </c>
      <c r="R88" s="2">
        <f t="shared" si="16"/>
        <v>27995377.592785865</v>
      </c>
      <c r="S88" s="2">
        <f t="shared" si="17"/>
        <v>599193.56940516829</v>
      </c>
      <c r="T88" s="2">
        <f t="shared" si="18"/>
        <v>4317.5714285714785</v>
      </c>
      <c r="U88" s="2">
        <f t="shared" si="19"/>
        <v>602048.99656763673</v>
      </c>
      <c r="V88" s="2">
        <f t="shared" si="5"/>
        <v>841877.64705882361</v>
      </c>
      <c r="W88" s="2">
        <f t="shared" si="20"/>
        <v>13421.029411764815</v>
      </c>
      <c r="X88" s="2">
        <f t="shared" si="6"/>
        <v>588627.96715587191</v>
      </c>
      <c r="Y88" s="2">
        <f t="shared" si="7"/>
        <v>27153499.945727073</v>
      </c>
      <c r="Z88" s="2" t="str">
        <f t="shared" si="8"/>
        <v>HERE</v>
      </c>
      <c r="AA88" s="2">
        <f>IF(Z88="HERE",Y88,AA87+Graph!$G$1*1000)</f>
        <v>27153499.945727073</v>
      </c>
      <c r="AB88" s="2">
        <f t="shared" si="21"/>
        <v>588627.96715587378</v>
      </c>
      <c r="AC88" s="2">
        <f t="shared" si="9"/>
        <v>841877.64705882361</v>
      </c>
      <c r="AD88" s="3">
        <f t="shared" si="10"/>
        <v>27153499.945727073</v>
      </c>
      <c r="AE88" s="2">
        <f>IF(AE86&gt;=52800000,52800000,IF(AB67=Graph!G$1*1000,AE87+Graph!G$1*1000,AC88))</f>
        <v>841877.64705882361</v>
      </c>
      <c r="AF88" s="3">
        <f t="shared" si="11"/>
        <v>841877.64705882361</v>
      </c>
      <c r="AG88" s="3">
        <f t="shared" si="26"/>
        <v>14463974.17204435</v>
      </c>
      <c r="AH88" s="3" t="e">
        <f t="shared" si="3"/>
        <v>#N/A</v>
      </c>
      <c r="AM88" s="6">
        <v>14600000</v>
      </c>
      <c r="AN88" s="6">
        <v>31800000</v>
      </c>
      <c r="AO88" s="6">
        <v>52800000</v>
      </c>
    </row>
    <row r="89" spans="1:41" ht="15.75" customHeight="1" x14ac:dyDescent="0.25">
      <c r="A89" s="1">
        <v>44265</v>
      </c>
      <c r="B89" s="2">
        <f t="shared" si="0"/>
        <v>23</v>
      </c>
      <c r="C89" s="7"/>
      <c r="D89" s="2" t="e">
        <f t="shared" si="12"/>
        <v>#N/A</v>
      </c>
      <c r="E89" s="2" t="e">
        <f t="shared" si="22"/>
        <v>#N/A</v>
      </c>
      <c r="F89" s="2">
        <v>605148.16530537605</v>
      </c>
      <c r="G89" s="2">
        <f t="shared" si="23"/>
        <v>605148.16530537605</v>
      </c>
      <c r="H89" s="2">
        <f t="shared" si="13"/>
        <v>27988002.039271325</v>
      </c>
      <c r="I89" s="7"/>
      <c r="J89" s="2" t="e">
        <f t="shared" si="14"/>
        <v>#N/A</v>
      </c>
      <c r="K89" s="2" t="e">
        <f t="shared" si="24"/>
        <v>#N/A</v>
      </c>
      <c r="L89" s="2">
        <f t="array" ref="L89">IF(COUNT($C90)=0,IF(COUNT($C89)=1,I89,SUM(L88+LOOKUP(2,1/(ISNUMBER($K$1:$K$194)),$K$1:$K$194))),I89)</f>
        <v>645919.142857144</v>
      </c>
      <c r="M89" s="8" t="e">
        <f t="shared" si="27"/>
        <v>#N/A</v>
      </c>
      <c r="N89" s="2" t="e">
        <f t="shared" si="15"/>
        <v>#N/A</v>
      </c>
      <c r="O89" s="2" t="e">
        <f t="shared" si="25"/>
        <v>#N/A</v>
      </c>
      <c r="P89" s="2">
        <v>607990.21878278255</v>
      </c>
      <c r="Q89" s="2">
        <f>IF(P89&gt;Graph!$G$1*1000,Graph!$G$1*1000,P89)</f>
        <v>607990.21878278255</v>
      </c>
      <c r="R89" s="2">
        <f t="shared" si="16"/>
        <v>28603367.811568648</v>
      </c>
      <c r="S89" s="2">
        <f t="shared" si="17"/>
        <v>605148.16530537605</v>
      </c>
      <c r="T89" s="2">
        <f t="shared" si="18"/>
        <v>4317.5714285714785</v>
      </c>
      <c r="U89" s="2">
        <f t="shared" si="19"/>
        <v>607990.21878278255</v>
      </c>
      <c r="V89" s="2">
        <f t="shared" si="5"/>
        <v>855298.67647058819</v>
      </c>
      <c r="W89" s="2">
        <f t="shared" si="20"/>
        <v>13421.029411764583</v>
      </c>
      <c r="X89" s="2">
        <f t="shared" si="6"/>
        <v>594569.18937101797</v>
      </c>
      <c r="Y89" s="2">
        <f t="shared" si="7"/>
        <v>27748069.135098092</v>
      </c>
      <c r="Z89" s="2" t="str">
        <f t="shared" si="8"/>
        <v>HERE</v>
      </c>
      <c r="AA89" s="2">
        <f>IF(Z89="HERE",Y89,AA88+Graph!$G$1*1000)</f>
        <v>27748069.135098092</v>
      </c>
      <c r="AB89" s="2">
        <f t="shared" si="21"/>
        <v>594569.1893710196</v>
      </c>
      <c r="AC89" s="2">
        <f t="shared" si="9"/>
        <v>855298.67647058819</v>
      </c>
      <c r="AD89" s="3">
        <f t="shared" si="10"/>
        <v>27748069.135098092</v>
      </c>
      <c r="AE89" s="2">
        <f>IF(AE87&gt;=52800000,52800000,IF(AB68=Graph!G$1*1000,AE88+Graph!G$1*1000,AC89))</f>
        <v>855298.67647058819</v>
      </c>
      <c r="AF89" s="3">
        <f t="shared" si="11"/>
        <v>855298.67647058819</v>
      </c>
      <c r="AG89" s="3">
        <f t="shared" si="26"/>
        <v>14887468.394082328</v>
      </c>
      <c r="AH89" s="3" t="e">
        <f t="shared" si="3"/>
        <v>#N/A</v>
      </c>
      <c r="AM89" s="6">
        <v>14600000</v>
      </c>
      <c r="AN89" s="6">
        <v>31800000</v>
      </c>
      <c r="AO89" s="6">
        <v>52800000</v>
      </c>
    </row>
    <row r="90" spans="1:41" ht="15.75" customHeight="1" x14ac:dyDescent="0.25">
      <c r="A90" s="1">
        <v>44266</v>
      </c>
      <c r="B90" s="2">
        <f t="shared" si="0"/>
        <v>24</v>
      </c>
      <c r="C90" s="7"/>
      <c r="D90" s="2" t="e">
        <f t="shared" si="12"/>
        <v>#N/A</v>
      </c>
      <c r="E90" s="2" t="e">
        <f t="shared" si="22"/>
        <v>#N/A</v>
      </c>
      <c r="F90" s="2">
        <v>611102.76120558381</v>
      </c>
      <c r="G90" s="2">
        <f t="shared" si="23"/>
        <v>611102.76120558381</v>
      </c>
      <c r="H90" s="2">
        <f t="shared" si="13"/>
        <v>28599104.800476909</v>
      </c>
      <c r="I90" s="7"/>
      <c r="J90" s="2" t="e">
        <f t="shared" si="14"/>
        <v>#N/A</v>
      </c>
      <c r="K90" s="2" t="e">
        <f t="shared" si="24"/>
        <v>#N/A</v>
      </c>
      <c r="L90" s="2">
        <f t="array" ref="L90">IF(COUNT($C91)=0,IF(COUNT($C90)=1,I90,SUM(L89+LOOKUP(2,1/(ISNUMBER($K$1:$K$194)),$K$1:$K$194))),I90)</f>
        <v>650236.71428571548</v>
      </c>
      <c r="M90" s="8" t="e">
        <f t="shared" si="27"/>
        <v>#N/A</v>
      </c>
      <c r="N90" s="2" t="e">
        <f t="shared" si="15"/>
        <v>#N/A</v>
      </c>
      <c r="O90" s="2" t="e">
        <f t="shared" si="25"/>
        <v>#N/A</v>
      </c>
      <c r="P90" s="2">
        <v>613931.44099795818</v>
      </c>
      <c r="Q90" s="2">
        <f>IF(P90&gt;Graph!$G$1*1000,Graph!$G$1*1000,P90)</f>
        <v>613931.44099795818</v>
      </c>
      <c r="R90" s="2">
        <f t="shared" si="16"/>
        <v>29217299.252566606</v>
      </c>
      <c r="S90" s="2">
        <f t="shared" si="17"/>
        <v>611102.76120558381</v>
      </c>
      <c r="T90" s="2">
        <f t="shared" si="18"/>
        <v>4317.5714285714785</v>
      </c>
      <c r="U90" s="2">
        <f t="shared" si="19"/>
        <v>613931.44099795818</v>
      </c>
      <c r="V90" s="2">
        <f t="shared" si="5"/>
        <v>868719.70588235301</v>
      </c>
      <c r="W90" s="2">
        <f t="shared" si="20"/>
        <v>13421.029411764815</v>
      </c>
      <c r="X90" s="2">
        <f t="shared" si="6"/>
        <v>600510.41158619337</v>
      </c>
      <c r="Y90" s="2">
        <f t="shared" si="7"/>
        <v>28348579.546684287</v>
      </c>
      <c r="Z90" s="2" t="str">
        <f t="shared" si="8"/>
        <v>HERE</v>
      </c>
      <c r="AA90" s="2">
        <f>IF(Z90="HERE",Y90,AA89+Graph!$G$1*1000)</f>
        <v>28348579.546684287</v>
      </c>
      <c r="AB90" s="2">
        <f t="shared" si="21"/>
        <v>600510.41158619523</v>
      </c>
      <c r="AC90" s="2">
        <f t="shared" si="9"/>
        <v>868719.70588235301</v>
      </c>
      <c r="AD90" s="3">
        <f t="shared" si="10"/>
        <v>28348579.546684287</v>
      </c>
      <c r="AE90" s="2">
        <f>IF(AE88&gt;=52800000,52800000,IF(AB69=Graph!G$1*1000,AE89+Graph!G$1*1000,AC90))</f>
        <v>868719.70588235301</v>
      </c>
      <c r="AF90" s="3">
        <f t="shared" si="11"/>
        <v>868719.70588235301</v>
      </c>
      <c r="AG90" s="3">
        <f t="shared" si="26"/>
        <v>15316309.716113968</v>
      </c>
      <c r="AH90" s="3" t="e">
        <f t="shared" si="3"/>
        <v>#N/A</v>
      </c>
      <c r="AM90" s="6">
        <v>14600000</v>
      </c>
      <c r="AN90" s="6">
        <v>31800000</v>
      </c>
      <c r="AO90" s="6">
        <v>52800000</v>
      </c>
    </row>
    <row r="91" spans="1:41" ht="15.75" customHeight="1" x14ac:dyDescent="0.25">
      <c r="A91" s="1">
        <v>44267</v>
      </c>
      <c r="B91" s="2">
        <f t="shared" si="0"/>
        <v>25</v>
      </c>
      <c r="C91" s="7"/>
      <c r="D91" s="2" t="e">
        <f t="shared" si="12"/>
        <v>#N/A</v>
      </c>
      <c r="E91" s="2" t="e">
        <f t="shared" si="22"/>
        <v>#N/A</v>
      </c>
      <c r="F91" s="2">
        <v>617057.35710579157</v>
      </c>
      <c r="G91" s="2">
        <f t="shared" si="23"/>
        <v>617057.35710579157</v>
      </c>
      <c r="H91" s="2">
        <f t="shared" si="13"/>
        <v>29216162.1575827</v>
      </c>
      <c r="I91" s="7"/>
      <c r="J91" s="2" t="e">
        <f t="shared" si="14"/>
        <v>#N/A</v>
      </c>
      <c r="K91" s="2" t="e">
        <f t="shared" si="24"/>
        <v>#N/A</v>
      </c>
      <c r="L91" s="2">
        <f t="array" ref="L91">IF(COUNT($C92)=0,IF(COUNT($C91)=1,I91,SUM(L90+LOOKUP(2,1/(ISNUMBER($K$1:$K$194)),$K$1:$K$194))),I91)</f>
        <v>654554.28571428696</v>
      </c>
      <c r="M91" s="8" t="e">
        <f t="shared" si="27"/>
        <v>#N/A</v>
      </c>
      <c r="N91" s="2" t="e">
        <f t="shared" si="15"/>
        <v>#N/A</v>
      </c>
      <c r="O91" s="2" t="e">
        <f t="shared" si="25"/>
        <v>#N/A</v>
      </c>
      <c r="P91" s="2">
        <v>619872.66321310401</v>
      </c>
      <c r="Q91" s="2">
        <f>IF(P91&gt;Graph!$G$1*1000,Graph!$G$1*1000,P91)</f>
        <v>619872.66321310401</v>
      </c>
      <c r="R91" s="2">
        <f t="shared" si="16"/>
        <v>29837171.91577971</v>
      </c>
      <c r="S91" s="2">
        <f t="shared" si="17"/>
        <v>617057.35710579157</v>
      </c>
      <c r="T91" s="2">
        <f t="shared" si="18"/>
        <v>4317.5714285714785</v>
      </c>
      <c r="U91" s="2">
        <f t="shared" si="19"/>
        <v>619872.66321310401</v>
      </c>
      <c r="V91" s="2">
        <f t="shared" si="5"/>
        <v>882140.73529411759</v>
      </c>
      <c r="W91" s="2">
        <f t="shared" si="20"/>
        <v>13421.029411764583</v>
      </c>
      <c r="X91" s="2">
        <f t="shared" si="6"/>
        <v>606451.63380133943</v>
      </c>
      <c r="Y91" s="2">
        <f t="shared" si="7"/>
        <v>28955031.180485629</v>
      </c>
      <c r="Z91" s="2" t="str">
        <f t="shared" si="8"/>
        <v>HERE</v>
      </c>
      <c r="AA91" s="2">
        <f>IF(Z91="HERE",Y91,AA90+Graph!$G$1*1000)</f>
        <v>28955031.180485629</v>
      </c>
      <c r="AB91" s="2">
        <f t="shared" si="21"/>
        <v>606451.63380134106</v>
      </c>
      <c r="AC91" s="2">
        <f t="shared" si="9"/>
        <v>882140.73529411759</v>
      </c>
      <c r="AD91" s="3">
        <f t="shared" si="10"/>
        <v>28955031.180485629</v>
      </c>
      <c r="AE91" s="2">
        <f>IF(AE89&gt;=52800000,52800000,IF(AB70=Graph!G$1*1000,AE90+Graph!G$1*1000,AC91))</f>
        <v>882140.73529411759</v>
      </c>
      <c r="AF91" s="3">
        <f t="shared" si="11"/>
        <v>882140.73529411759</v>
      </c>
      <c r="AG91" s="3">
        <f t="shared" si="26"/>
        <v>15750498.13813924</v>
      </c>
      <c r="AH91" s="3" t="e">
        <f t="shared" si="3"/>
        <v>#N/A</v>
      </c>
      <c r="AM91" s="6">
        <v>14600000</v>
      </c>
      <c r="AN91" s="6">
        <v>31800000</v>
      </c>
      <c r="AO91" s="6">
        <v>52800000</v>
      </c>
    </row>
    <row r="92" spans="1:41" ht="15.75" customHeight="1" x14ac:dyDescent="0.25">
      <c r="A92" s="1">
        <v>44268</v>
      </c>
      <c r="B92" s="2">
        <f t="shared" si="0"/>
        <v>26</v>
      </c>
      <c r="C92" s="7"/>
      <c r="D92" s="2" t="e">
        <f t="shared" si="12"/>
        <v>#N/A</v>
      </c>
      <c r="E92" s="2" t="e">
        <f t="shared" si="22"/>
        <v>#N/A</v>
      </c>
      <c r="F92" s="2">
        <v>623011.95300599933</v>
      </c>
      <c r="G92" s="2">
        <f t="shared" si="23"/>
        <v>623011.95300599933</v>
      </c>
      <c r="H92" s="2">
        <f t="shared" si="13"/>
        <v>29839174.1105887</v>
      </c>
      <c r="I92" s="7"/>
      <c r="J92" s="2" t="e">
        <f t="shared" si="14"/>
        <v>#N/A</v>
      </c>
      <c r="K92" s="2" t="e">
        <f t="shared" si="24"/>
        <v>#N/A</v>
      </c>
      <c r="L92" s="2">
        <f t="array" ref="L92">IF(COUNT($C93)=0,IF(COUNT($C92)=1,I92,SUM(L91+LOOKUP(2,1/(ISNUMBER($K$1:$K$194)),$K$1:$K$194))),I92)</f>
        <v>658871.85714285844</v>
      </c>
      <c r="M92" s="8" t="e">
        <f t="shared" si="27"/>
        <v>#N/A</v>
      </c>
      <c r="N92" s="2" t="e">
        <f t="shared" si="15"/>
        <v>#N/A</v>
      </c>
      <c r="O92" s="2" t="e">
        <f t="shared" si="25"/>
        <v>#N/A</v>
      </c>
      <c r="P92" s="2">
        <v>625813.88542824984</v>
      </c>
      <c r="Q92" s="2">
        <f>IF(P92&gt;Graph!$G$1*1000,Graph!$G$1*1000,P92)</f>
        <v>625813.88542824984</v>
      </c>
      <c r="R92" s="2">
        <f t="shared" si="16"/>
        <v>30462985.80120796</v>
      </c>
      <c r="S92" s="2">
        <f t="shared" si="17"/>
        <v>623011.95300599933</v>
      </c>
      <c r="T92" s="2">
        <f t="shared" si="18"/>
        <v>4317.5714285714785</v>
      </c>
      <c r="U92" s="2">
        <f t="shared" si="19"/>
        <v>625813.88542824984</v>
      </c>
      <c r="V92" s="2">
        <f t="shared" si="5"/>
        <v>895561.76470588241</v>
      </c>
      <c r="W92" s="2">
        <f t="shared" si="20"/>
        <v>13421.029411764815</v>
      </c>
      <c r="X92" s="2">
        <f t="shared" si="6"/>
        <v>612392.85601648502</v>
      </c>
      <c r="Y92" s="2">
        <f t="shared" si="7"/>
        <v>29567424.036502115</v>
      </c>
      <c r="Z92" s="2" t="str">
        <f t="shared" si="8"/>
        <v>HERE</v>
      </c>
      <c r="AA92" s="2">
        <f>IF(Z92="HERE",Y92,AA91+Graph!$G$1*1000)</f>
        <v>29567424.036502115</v>
      </c>
      <c r="AB92" s="2">
        <f t="shared" si="21"/>
        <v>612392.85601648688</v>
      </c>
      <c r="AC92" s="2">
        <f t="shared" si="9"/>
        <v>895561.76470588241</v>
      </c>
      <c r="AD92" s="3">
        <f t="shared" si="10"/>
        <v>29567424.036502115</v>
      </c>
      <c r="AE92" s="2">
        <f>IF(AE90&gt;=52800000,52800000,IF(AB71=Graph!G$1*1000,AE91+Graph!G$1*1000,AC92))</f>
        <v>895561.76470588241</v>
      </c>
      <c r="AF92" s="3">
        <f t="shared" si="11"/>
        <v>895561.76470588241</v>
      </c>
      <c r="AG92" s="3">
        <f t="shared" si="26"/>
        <v>16190033.660158169</v>
      </c>
      <c r="AH92" s="3" t="e">
        <f t="shared" si="3"/>
        <v>#N/A</v>
      </c>
      <c r="AM92" s="6">
        <v>14600000</v>
      </c>
      <c r="AN92" s="6">
        <v>31800000</v>
      </c>
      <c r="AO92" s="6">
        <v>52800000</v>
      </c>
    </row>
    <row r="93" spans="1:41" ht="15.75" customHeight="1" x14ac:dyDescent="0.25">
      <c r="A93" s="1">
        <v>44269</v>
      </c>
      <c r="B93" s="2">
        <f t="shared" si="0"/>
        <v>27</v>
      </c>
      <c r="C93" s="7"/>
      <c r="D93" s="2" t="e">
        <f t="shared" si="12"/>
        <v>#N/A</v>
      </c>
      <c r="E93" s="2" t="e">
        <f t="shared" si="22"/>
        <v>#N/A</v>
      </c>
      <c r="F93" s="2">
        <v>628966.54890620708</v>
      </c>
      <c r="G93" s="2">
        <f t="shared" si="23"/>
        <v>628966.54890620708</v>
      </c>
      <c r="H93" s="2">
        <f t="shared" si="13"/>
        <v>30468140.659494907</v>
      </c>
      <c r="I93" s="7"/>
      <c r="J93" s="2" t="e">
        <f t="shared" si="14"/>
        <v>#N/A</v>
      </c>
      <c r="K93" s="2" t="e">
        <f t="shared" si="24"/>
        <v>#N/A</v>
      </c>
      <c r="L93" s="2">
        <f t="array" ref="L93">IF(COUNT($C94)=0,IF(COUNT($C93)=1,I93,SUM(L92+LOOKUP(2,1/(ISNUMBER($K$1:$K$194)),$K$1:$K$194))),I93)</f>
        <v>663189.42857142992</v>
      </c>
      <c r="M93" s="8" t="e">
        <f t="shared" si="27"/>
        <v>#N/A</v>
      </c>
      <c r="N93" s="2" t="e">
        <f t="shared" si="15"/>
        <v>#N/A</v>
      </c>
      <c r="O93" s="2" t="e">
        <f t="shared" si="25"/>
        <v>#N/A</v>
      </c>
      <c r="P93" s="2">
        <v>631755.10764342546</v>
      </c>
      <c r="Q93" s="2">
        <f>IF(P93&gt;Graph!$G$1*1000,Graph!$G$1*1000,P93)</f>
        <v>631755.10764342546</v>
      </c>
      <c r="R93" s="2">
        <f t="shared" si="16"/>
        <v>31094740.908851385</v>
      </c>
      <c r="S93" s="2">
        <f t="shared" si="17"/>
        <v>628966.54890620708</v>
      </c>
      <c r="T93" s="2">
        <f t="shared" si="18"/>
        <v>4317.5714285714785</v>
      </c>
      <c r="U93" s="2">
        <f t="shared" si="19"/>
        <v>631755.10764342546</v>
      </c>
      <c r="V93" s="2">
        <f t="shared" si="5"/>
        <v>908982.79411764699</v>
      </c>
      <c r="W93" s="2">
        <f t="shared" si="20"/>
        <v>13421.029411764583</v>
      </c>
      <c r="X93" s="2">
        <f t="shared" si="6"/>
        <v>618334.07823166088</v>
      </c>
      <c r="Y93" s="2">
        <f t="shared" si="7"/>
        <v>30185758.114733778</v>
      </c>
      <c r="Z93" s="2" t="str">
        <f t="shared" si="8"/>
        <v>HERE</v>
      </c>
      <c r="AA93" s="2">
        <f>IF(Z93="HERE",Y93,AA92+Graph!$G$1*1000)</f>
        <v>30185758.114733778</v>
      </c>
      <c r="AB93" s="2">
        <f t="shared" si="21"/>
        <v>618334.07823166251</v>
      </c>
      <c r="AC93" s="2">
        <f t="shared" si="9"/>
        <v>908982.79411764699</v>
      </c>
      <c r="AD93" s="3">
        <f t="shared" si="10"/>
        <v>30185758.114733778</v>
      </c>
      <c r="AE93" s="2">
        <f>IF(AE91&gt;=52800000,52800000,IF(AB72=Graph!G$1*1000,AE92+Graph!G$1*1000,AC93))</f>
        <v>908982.79411764699</v>
      </c>
      <c r="AF93" s="3">
        <f t="shared" si="11"/>
        <v>908982.79411764699</v>
      </c>
      <c r="AG93" s="3">
        <f t="shared" si="26"/>
        <v>16634916.282170728</v>
      </c>
      <c r="AH93" s="3" t="e">
        <f t="shared" si="3"/>
        <v>#N/A</v>
      </c>
      <c r="AM93" s="6">
        <v>14600000</v>
      </c>
      <c r="AN93" s="6">
        <v>31800000</v>
      </c>
      <c r="AO93" s="6">
        <v>52800000</v>
      </c>
    </row>
    <row r="94" spans="1:41" ht="15.75" customHeight="1" x14ac:dyDescent="0.25">
      <c r="A94" s="1">
        <v>44270</v>
      </c>
      <c r="B94" s="2">
        <f t="shared" si="0"/>
        <v>28</v>
      </c>
      <c r="C94" s="7"/>
      <c r="D94" s="2" t="e">
        <f t="shared" si="12"/>
        <v>#N/A</v>
      </c>
      <c r="E94" s="2" t="e">
        <f t="shared" si="22"/>
        <v>#N/A</v>
      </c>
      <c r="F94" s="2">
        <v>634921.14480641484</v>
      </c>
      <c r="G94" s="2">
        <f t="shared" si="23"/>
        <v>634921.14480641484</v>
      </c>
      <c r="H94" s="2">
        <f t="shared" si="13"/>
        <v>31103061.804301322</v>
      </c>
      <c r="I94" s="7"/>
      <c r="J94" s="2" t="e">
        <f t="shared" si="14"/>
        <v>#N/A</v>
      </c>
      <c r="K94" s="2" t="e">
        <f t="shared" si="24"/>
        <v>#N/A</v>
      </c>
      <c r="L94" s="2">
        <f t="array" ref="L94">IF(COUNT($C95)=0,IF(COUNT($C94)=1,I94,SUM(L93+LOOKUP(2,1/(ISNUMBER($K$1:$K$194)),$K$1:$K$194))),I94)</f>
        <v>667507.0000000014</v>
      </c>
      <c r="M94" s="8" t="e">
        <f t="shared" si="27"/>
        <v>#N/A</v>
      </c>
      <c r="N94" s="2" t="e">
        <f t="shared" si="15"/>
        <v>#N/A</v>
      </c>
      <c r="O94" s="2" t="e">
        <f t="shared" si="25"/>
        <v>#N/A</v>
      </c>
      <c r="P94" s="2">
        <v>637696.32985857129</v>
      </c>
      <c r="Q94" s="2">
        <f>IF(P94&gt;Graph!$G$1*1000,Graph!$G$1*1000,P94)</f>
        <v>637696.32985857129</v>
      </c>
      <c r="R94" s="2">
        <f t="shared" si="16"/>
        <v>31732437.238709956</v>
      </c>
      <c r="S94" s="2">
        <f t="shared" si="17"/>
        <v>634921.14480641484</v>
      </c>
      <c r="T94" s="2">
        <f t="shared" si="18"/>
        <v>4317.5714285714785</v>
      </c>
      <c r="U94" s="2">
        <f t="shared" si="19"/>
        <v>637696.32985857129</v>
      </c>
      <c r="V94" s="2">
        <f t="shared" si="5"/>
        <v>922403.82352941181</v>
      </c>
      <c r="W94" s="2">
        <f t="shared" si="20"/>
        <v>13421.029411764815</v>
      </c>
      <c r="X94" s="2">
        <f t="shared" si="6"/>
        <v>624275.30044680648</v>
      </c>
      <c r="Y94" s="2">
        <f t="shared" si="7"/>
        <v>30810033.415180586</v>
      </c>
      <c r="Z94" s="2" t="str">
        <f t="shared" si="8"/>
        <v>HERE</v>
      </c>
      <c r="AA94" s="2">
        <f>IF(Z94="HERE",Y94,AA93+Graph!$G$1*1000)</f>
        <v>30810033.415180586</v>
      </c>
      <c r="AB94" s="2">
        <f t="shared" si="21"/>
        <v>624275.30044680834</v>
      </c>
      <c r="AC94" s="2">
        <f t="shared" si="9"/>
        <v>922403.82352941181</v>
      </c>
      <c r="AD94" s="3">
        <f t="shared" si="10"/>
        <v>30810033.415180586</v>
      </c>
      <c r="AE94" s="2">
        <f>IF(AE92&gt;=52800000,52800000,IF(AB73=Graph!G$1*1000,AE93+Graph!G$1*1000,AC94))</f>
        <v>922403.82352941181</v>
      </c>
      <c r="AF94" s="3">
        <f t="shared" si="11"/>
        <v>922403.82352941181</v>
      </c>
      <c r="AG94" s="3">
        <f t="shared" si="26"/>
        <v>17085146.004176944</v>
      </c>
      <c r="AH94" s="3" t="e">
        <f t="shared" si="3"/>
        <v>#N/A</v>
      </c>
      <c r="AM94" s="6">
        <v>14600000</v>
      </c>
      <c r="AN94" s="6">
        <v>31800000</v>
      </c>
      <c r="AO94" s="6">
        <v>52800000</v>
      </c>
    </row>
    <row r="95" spans="1:41" ht="15.75" customHeight="1" x14ac:dyDescent="0.25">
      <c r="A95" s="1">
        <v>44271</v>
      </c>
      <c r="B95" s="2">
        <f t="shared" si="0"/>
        <v>29</v>
      </c>
      <c r="C95" s="7"/>
      <c r="D95" s="2" t="e">
        <f t="shared" si="12"/>
        <v>#N/A</v>
      </c>
      <c r="E95" s="2" t="e">
        <f t="shared" si="22"/>
        <v>#N/A</v>
      </c>
      <c r="F95" s="2">
        <v>640875.7407066226</v>
      </c>
      <c r="G95" s="2">
        <f t="shared" si="23"/>
        <v>640875.7407066226</v>
      </c>
      <c r="H95" s="2">
        <f t="shared" si="13"/>
        <v>31743937.545007944</v>
      </c>
      <c r="I95" s="7"/>
      <c r="J95" s="2" t="e">
        <f t="shared" si="14"/>
        <v>#N/A</v>
      </c>
      <c r="K95" s="2" t="e">
        <f t="shared" si="24"/>
        <v>#N/A</v>
      </c>
      <c r="L95" s="2">
        <f t="array" ref="L95">IF(COUNT($C96)=0,IF(COUNT($C95)=1,I95,SUM(L94+LOOKUP(2,1/(ISNUMBER($K$1:$K$194)),$K$1:$K$194))),I95)</f>
        <v>671824.57142857288</v>
      </c>
      <c r="M95" s="8" t="e">
        <f t="shared" si="27"/>
        <v>#N/A</v>
      </c>
      <c r="N95" s="2" t="e">
        <f t="shared" si="15"/>
        <v>#N/A</v>
      </c>
      <c r="O95" s="2" t="e">
        <f t="shared" si="25"/>
        <v>#N/A</v>
      </c>
      <c r="P95" s="2">
        <v>643637.55207374692</v>
      </c>
      <c r="Q95" s="2">
        <f>IF(P95&gt;Graph!$G$1*1000,Graph!$G$1*1000,P95)</f>
        <v>643637.55207374692</v>
      </c>
      <c r="R95" s="2">
        <f t="shared" si="16"/>
        <v>32376074.790783703</v>
      </c>
      <c r="S95" s="2">
        <f t="shared" si="17"/>
        <v>640875.7407066226</v>
      </c>
      <c r="T95" s="2">
        <f t="shared" si="18"/>
        <v>4317.5714285714785</v>
      </c>
      <c r="U95" s="2">
        <f t="shared" si="19"/>
        <v>643637.55207374692</v>
      </c>
      <c r="V95" s="2">
        <f t="shared" si="5"/>
        <v>935824.8529411765</v>
      </c>
      <c r="W95" s="2">
        <f t="shared" si="20"/>
        <v>13421.029411764699</v>
      </c>
      <c r="X95" s="2">
        <f t="shared" si="6"/>
        <v>630216.52266198222</v>
      </c>
      <c r="Y95" s="2">
        <f t="shared" si="7"/>
        <v>31440249.93784257</v>
      </c>
      <c r="Z95" s="2" t="str">
        <f t="shared" si="8"/>
        <v>HERE</v>
      </c>
      <c r="AA95" s="2">
        <f>IF(Z95="HERE",Y95,AA94+Graph!$G$1*1000)</f>
        <v>31440249.93784257</v>
      </c>
      <c r="AB95" s="2">
        <f t="shared" si="21"/>
        <v>630216.52266198397</v>
      </c>
      <c r="AC95" s="2">
        <f t="shared" si="9"/>
        <v>935824.8529411765</v>
      </c>
      <c r="AD95" s="3">
        <f t="shared" si="10"/>
        <v>31440249.93784257</v>
      </c>
      <c r="AE95" s="2">
        <f>IF(AE93&gt;=52800000,52800000,IF(AB74=Graph!G$1*1000,AE94+Graph!G$1*1000,AC95))</f>
        <v>935824.8529411765</v>
      </c>
      <c r="AF95" s="3">
        <f t="shared" si="11"/>
        <v>935824.8529411765</v>
      </c>
      <c r="AG95" s="3">
        <f t="shared" si="26"/>
        <v>17540722.826176796</v>
      </c>
      <c r="AH95" s="3" t="e">
        <f t="shared" si="3"/>
        <v>#N/A</v>
      </c>
      <c r="AM95" s="6">
        <v>14600000</v>
      </c>
      <c r="AN95" s="6">
        <v>31800000</v>
      </c>
      <c r="AO95" s="6">
        <v>52800000</v>
      </c>
    </row>
    <row r="96" spans="1:41" ht="15.75" customHeight="1" x14ac:dyDescent="0.25">
      <c r="A96" s="1">
        <v>44272</v>
      </c>
      <c r="B96" s="2">
        <f t="shared" si="0"/>
        <v>30</v>
      </c>
      <c r="C96" s="7"/>
      <c r="D96" s="2" t="e">
        <f t="shared" si="12"/>
        <v>#N/A</v>
      </c>
      <c r="E96" s="2" t="e">
        <f t="shared" si="22"/>
        <v>#N/A</v>
      </c>
      <c r="F96" s="2">
        <v>646830.33660683036</v>
      </c>
      <c r="G96" s="2">
        <f t="shared" si="23"/>
        <v>646830.33660683036</v>
      </c>
      <c r="H96" s="2">
        <f t="shared" si="13"/>
        <v>32390767.881614774</v>
      </c>
      <c r="I96" s="7"/>
      <c r="J96" s="2" t="e">
        <f t="shared" si="14"/>
        <v>#N/A</v>
      </c>
      <c r="K96" s="2" t="e">
        <f t="shared" si="24"/>
        <v>#N/A</v>
      </c>
      <c r="L96" s="2">
        <f t="array" ref="L96">IF(COUNT($C97)=0,IF(COUNT($C96)=1,I96,SUM(L95+LOOKUP(2,1/(ISNUMBER($K$1:$K$194)),$K$1:$K$194))),I96)</f>
        <v>676142.14285714435</v>
      </c>
      <c r="M96" s="8" t="e">
        <f t="shared" si="27"/>
        <v>#N/A</v>
      </c>
      <c r="N96" s="2" t="e">
        <f t="shared" si="15"/>
        <v>#N/A</v>
      </c>
      <c r="O96" s="2" t="e">
        <f t="shared" si="25"/>
        <v>#N/A</v>
      </c>
      <c r="P96" s="2">
        <v>649578.77428889275</v>
      </c>
      <c r="Q96" s="2">
        <f>IF(P96&gt;Graph!$G$1*1000,Graph!$G$1*1000,P96)</f>
        <v>649578.77428889275</v>
      </c>
      <c r="R96" s="2">
        <f t="shared" si="16"/>
        <v>33025653.565072596</v>
      </c>
      <c r="S96" s="2">
        <f t="shared" si="17"/>
        <v>646830.33660683036</v>
      </c>
      <c r="T96" s="2">
        <f t="shared" si="18"/>
        <v>4317.5714285714785</v>
      </c>
      <c r="U96" s="2">
        <f t="shared" si="19"/>
        <v>649578.77428889275</v>
      </c>
      <c r="V96" s="2">
        <f t="shared" si="5"/>
        <v>949245.8823529412</v>
      </c>
      <c r="W96" s="2">
        <f t="shared" si="20"/>
        <v>13421.029411764699</v>
      </c>
      <c r="X96" s="2">
        <f t="shared" si="6"/>
        <v>636157.74487712805</v>
      </c>
      <c r="Y96" s="2">
        <f t="shared" si="7"/>
        <v>32076407.6827197</v>
      </c>
      <c r="Z96" s="2" t="str">
        <f t="shared" si="8"/>
        <v>HERE</v>
      </c>
      <c r="AA96" s="2">
        <f>IF(Z96="HERE",Y96,AA95+Graph!$G$1*1000)</f>
        <v>32076407.6827197</v>
      </c>
      <c r="AB96" s="2">
        <f t="shared" si="21"/>
        <v>636157.74487712979</v>
      </c>
      <c r="AC96" s="2">
        <f t="shared" si="9"/>
        <v>949245.8823529412</v>
      </c>
      <c r="AD96" s="3">
        <f t="shared" si="10"/>
        <v>32076407.6827197</v>
      </c>
      <c r="AE96" s="2">
        <f>IF(AE94&gt;=52800000,52800000,IF(AB75=Graph!G$1*1000,AE95+Graph!G$1*1000,AC96))</f>
        <v>949245.8823529412</v>
      </c>
      <c r="AF96" s="3">
        <f t="shared" si="11"/>
        <v>949245.8823529412</v>
      </c>
      <c r="AG96" s="3">
        <f t="shared" si="26"/>
        <v>18001646.748170298</v>
      </c>
      <c r="AH96" s="3" t="e">
        <f t="shared" si="3"/>
        <v>#N/A</v>
      </c>
      <c r="AM96" s="6">
        <v>14600000</v>
      </c>
      <c r="AN96" s="6">
        <v>31800000</v>
      </c>
      <c r="AO96" s="6">
        <v>52800000</v>
      </c>
    </row>
    <row r="97" spans="1:56" ht="15.75" customHeight="1" x14ac:dyDescent="0.25">
      <c r="A97" s="1">
        <v>44273</v>
      </c>
      <c r="B97" s="2">
        <f t="shared" si="0"/>
        <v>31</v>
      </c>
      <c r="C97" s="7"/>
      <c r="D97" s="2" t="e">
        <f t="shared" si="12"/>
        <v>#N/A</v>
      </c>
      <c r="E97" s="2" t="e">
        <f t="shared" si="22"/>
        <v>#N/A</v>
      </c>
      <c r="F97" s="2">
        <v>652784.93250703812</v>
      </c>
      <c r="G97" s="2">
        <f t="shared" si="23"/>
        <v>652784.93250703812</v>
      </c>
      <c r="H97" s="2">
        <f t="shared" si="13"/>
        <v>33043552.814121813</v>
      </c>
      <c r="I97" s="7"/>
      <c r="J97" s="2" t="e">
        <f t="shared" si="14"/>
        <v>#N/A</v>
      </c>
      <c r="K97" s="2" t="e">
        <f t="shared" si="24"/>
        <v>#N/A</v>
      </c>
      <c r="L97" s="2">
        <f t="array" ref="L97">IF(COUNT($C98)=0,IF(COUNT($C97)=1,I97,SUM(L96+LOOKUP(2,1/(ISNUMBER($K$1:$K$194)),$K$1:$K$194))),I97)</f>
        <v>680459.71428571583</v>
      </c>
      <c r="M97" s="8" t="e">
        <f t="shared" si="27"/>
        <v>#N/A</v>
      </c>
      <c r="N97" s="2" t="e">
        <f t="shared" si="15"/>
        <v>#N/A</v>
      </c>
      <c r="O97" s="2" t="e">
        <f t="shared" si="25"/>
        <v>#N/A</v>
      </c>
      <c r="P97" s="2">
        <v>655519.99650406837</v>
      </c>
      <c r="Q97" s="2">
        <f>IF(P97&gt;Graph!$G$1*1000,Graph!$G$1*1000,P97)</f>
        <v>655519.99650406837</v>
      </c>
      <c r="R97" s="2">
        <f t="shared" si="16"/>
        <v>33681173.561576664</v>
      </c>
      <c r="S97" s="2">
        <f t="shared" si="17"/>
        <v>652784.93250703812</v>
      </c>
      <c r="T97" s="2">
        <f t="shared" si="18"/>
        <v>4317.5714285714785</v>
      </c>
      <c r="U97" s="2">
        <f t="shared" si="19"/>
        <v>655519.99650406837</v>
      </c>
      <c r="V97" s="2">
        <f t="shared" si="5"/>
        <v>962666.9117647059</v>
      </c>
      <c r="W97" s="2">
        <f t="shared" si="20"/>
        <v>13421.029411764699</v>
      </c>
      <c r="X97" s="2">
        <f t="shared" si="6"/>
        <v>642098.96709230368</v>
      </c>
      <c r="Y97" s="2">
        <f t="shared" si="7"/>
        <v>32718506.649812005</v>
      </c>
      <c r="Z97" s="2" t="str">
        <f t="shared" si="8"/>
        <v>HERE</v>
      </c>
      <c r="AA97" s="2">
        <f>IF(Z97="HERE",Y97,AA96+Graph!$G$1*1000)</f>
        <v>32718506.649812005</v>
      </c>
      <c r="AB97" s="2">
        <f t="shared" si="21"/>
        <v>642098.96709230542</v>
      </c>
      <c r="AC97" s="2">
        <f t="shared" si="9"/>
        <v>962666.9117647059</v>
      </c>
      <c r="AD97" s="3">
        <f t="shared" si="10"/>
        <v>32718506.649812005</v>
      </c>
      <c r="AE97" s="2">
        <f>IF(AE95&gt;=52800000,52800000,IF(AB76=Graph!G$1*1000,AE96+Graph!G$1*1000,AC97))</f>
        <v>962666.9117647059</v>
      </c>
      <c r="AF97" s="3">
        <f t="shared" si="11"/>
        <v>962666.9117647059</v>
      </c>
      <c r="AG97" s="3">
        <f t="shared" si="26"/>
        <v>18467917.770157438</v>
      </c>
      <c r="AH97" s="3" t="e">
        <f t="shared" si="3"/>
        <v>#N/A</v>
      </c>
      <c r="AM97" s="6">
        <v>14600000</v>
      </c>
      <c r="AN97" s="6">
        <v>31800000</v>
      </c>
      <c r="AO97" s="6">
        <v>52800000</v>
      </c>
    </row>
    <row r="98" spans="1:56" ht="15.75" customHeight="1" x14ac:dyDescent="0.25">
      <c r="A98" s="1">
        <v>44274</v>
      </c>
      <c r="B98" s="2">
        <f t="shared" si="0"/>
        <v>32</v>
      </c>
      <c r="C98" s="7"/>
      <c r="D98" s="2" t="e">
        <f t="shared" si="12"/>
        <v>#N/A</v>
      </c>
      <c r="E98" s="2" t="e">
        <f t="shared" si="22"/>
        <v>#N/A</v>
      </c>
      <c r="F98" s="2">
        <v>658739.52840724587</v>
      </c>
      <c r="G98" s="2">
        <f t="shared" si="23"/>
        <v>658739.52840724587</v>
      </c>
      <c r="H98" s="2">
        <f t="shared" si="13"/>
        <v>33702292.342529058</v>
      </c>
      <c r="I98" s="7"/>
      <c r="J98" s="2" t="e">
        <f t="shared" si="14"/>
        <v>#N/A</v>
      </c>
      <c r="K98" s="2" t="e">
        <f t="shared" si="24"/>
        <v>#N/A</v>
      </c>
      <c r="L98" s="2">
        <f t="array" ref="L98">IF(COUNT($C99)=0,IF(COUNT($C98)=1,I98,SUM(L97+LOOKUP(2,1/(ISNUMBER($K$1:$K$194)),$K$1:$K$194))),I98)</f>
        <v>684777.28571428731</v>
      </c>
      <c r="M98" s="8" t="e">
        <f t="shared" si="27"/>
        <v>#N/A</v>
      </c>
      <c r="N98" s="2" t="e">
        <f t="shared" si="15"/>
        <v>#N/A</v>
      </c>
      <c r="O98" s="2" t="e">
        <f t="shared" si="25"/>
        <v>#N/A</v>
      </c>
      <c r="P98" s="2">
        <v>661461.2187192142</v>
      </c>
      <c r="Q98" s="2">
        <f>IF(P98&gt;Graph!$G$1*1000,Graph!$G$1*1000,P98)</f>
        <v>661461.2187192142</v>
      </c>
      <c r="R98" s="2">
        <f t="shared" si="16"/>
        <v>34342634.780295879</v>
      </c>
      <c r="S98" s="2">
        <f t="shared" si="17"/>
        <v>658739.52840724587</v>
      </c>
      <c r="T98" s="2">
        <f t="shared" si="18"/>
        <v>4317.5714285714785</v>
      </c>
      <c r="U98" s="2">
        <f t="shared" si="19"/>
        <v>661461.2187192142</v>
      </c>
      <c r="V98" s="2">
        <f t="shared" si="5"/>
        <v>976087.9411764706</v>
      </c>
      <c r="W98" s="2">
        <f t="shared" si="20"/>
        <v>13421.029411764699</v>
      </c>
      <c r="X98" s="2">
        <f t="shared" si="6"/>
        <v>648040.1893074495</v>
      </c>
      <c r="Y98" s="2">
        <f t="shared" si="7"/>
        <v>33366546.839119457</v>
      </c>
      <c r="Z98" s="2" t="str">
        <f t="shared" si="8"/>
        <v>HERE</v>
      </c>
      <c r="AA98" s="2">
        <f>IF(Z98="HERE",Y98,AA97+Graph!$G$1*1000)</f>
        <v>33366546.839119457</v>
      </c>
      <c r="AB98" s="2">
        <f t="shared" si="21"/>
        <v>648040.18930745125</v>
      </c>
      <c r="AC98" s="2">
        <f t="shared" si="9"/>
        <v>976087.9411764706</v>
      </c>
      <c r="AD98" s="3">
        <f t="shared" si="10"/>
        <v>33366546.839119457</v>
      </c>
      <c r="AE98" s="2">
        <f>IF(AE96&gt;=52800000,52800000,IF(AB77=Graph!G$1*1000,AE97+Graph!G$1*1000,AC98))</f>
        <v>976087.9411764706</v>
      </c>
      <c r="AF98" s="3">
        <f t="shared" si="11"/>
        <v>976087.9411764706</v>
      </c>
      <c r="AG98" s="3">
        <f t="shared" si="26"/>
        <v>18939535.892138209</v>
      </c>
      <c r="AH98" s="3" t="e">
        <f t="shared" si="3"/>
        <v>#N/A</v>
      </c>
      <c r="AM98" s="6">
        <v>14600000</v>
      </c>
      <c r="AN98" s="6">
        <v>31800000</v>
      </c>
      <c r="AO98" s="6">
        <v>52800000</v>
      </c>
    </row>
    <row r="99" spans="1:56" ht="15.75" customHeight="1" x14ac:dyDescent="0.25">
      <c r="A99" s="1">
        <v>44275</v>
      </c>
      <c r="B99" s="2">
        <f t="shared" si="0"/>
        <v>33</v>
      </c>
      <c r="C99" s="7"/>
      <c r="D99" s="2" t="e">
        <f t="shared" si="12"/>
        <v>#N/A</v>
      </c>
      <c r="E99" s="2" t="e">
        <f t="shared" si="22"/>
        <v>#N/A</v>
      </c>
      <c r="F99" s="2">
        <v>664694.12430745363</v>
      </c>
      <c r="G99" s="2">
        <f t="shared" si="23"/>
        <v>664694.12430745363</v>
      </c>
      <c r="H99" s="2">
        <f t="shared" si="13"/>
        <v>34366986.466836512</v>
      </c>
      <c r="I99" s="7"/>
      <c r="J99" s="2" t="e">
        <f t="shared" si="14"/>
        <v>#N/A</v>
      </c>
      <c r="K99" s="2" t="e">
        <f t="shared" si="24"/>
        <v>#N/A</v>
      </c>
      <c r="L99" s="2">
        <f t="array" ref="L99">IF(COUNT($C100)=0,IF(COUNT($C99)=1,I99,SUM(L98+LOOKUP(2,1/(ISNUMBER($K$1:$K$194)),$K$1:$K$194))),I99)</f>
        <v>689094.85714285879</v>
      </c>
      <c r="M99" s="8" t="e">
        <f t="shared" si="27"/>
        <v>#N/A</v>
      </c>
      <c r="N99" s="2" t="e">
        <f t="shared" si="15"/>
        <v>#N/A</v>
      </c>
      <c r="O99" s="2" t="e">
        <f t="shared" si="25"/>
        <v>#N/A</v>
      </c>
      <c r="P99" s="2">
        <v>667402.44093438983</v>
      </c>
      <c r="Q99" s="2">
        <f>IF(P99&gt;Graph!$G$1*1000,Graph!$G$1*1000,P99)</f>
        <v>667402.44093438983</v>
      </c>
      <c r="R99" s="2">
        <f t="shared" si="16"/>
        <v>35010037.221230268</v>
      </c>
      <c r="S99" s="2">
        <f t="shared" si="17"/>
        <v>664694.12430745363</v>
      </c>
      <c r="T99" s="2">
        <f t="shared" si="18"/>
        <v>4317.5714285714785</v>
      </c>
      <c r="U99" s="2">
        <f t="shared" si="19"/>
        <v>667402.44093438983</v>
      </c>
      <c r="V99" s="2">
        <f t="shared" si="5"/>
        <v>989508.9705882353</v>
      </c>
      <c r="W99" s="2">
        <f t="shared" si="20"/>
        <v>13421.029411764699</v>
      </c>
      <c r="X99" s="2">
        <f t="shared" si="6"/>
        <v>653981.41152262513</v>
      </c>
      <c r="Y99" s="2">
        <f t="shared" si="7"/>
        <v>34020528.250642084</v>
      </c>
      <c r="Z99" s="2" t="str">
        <f t="shared" si="8"/>
        <v>HERE</v>
      </c>
      <c r="AA99" s="2">
        <f>IF(Z99="HERE",Y99,AA98+Graph!$G$1*1000)</f>
        <v>34020528.250642084</v>
      </c>
      <c r="AB99" s="2">
        <f t="shared" si="21"/>
        <v>653981.41152262688</v>
      </c>
      <c r="AC99" s="2">
        <f t="shared" si="9"/>
        <v>989508.9705882353</v>
      </c>
      <c r="AD99" s="3">
        <f t="shared" si="10"/>
        <v>34020528.250642084</v>
      </c>
      <c r="AE99" s="2">
        <f>IF(AE97&gt;=52800000,52800000,IF(AB78=Graph!G$1*1000,AE98+Graph!G$1*1000,AC99))</f>
        <v>989508.9705882353</v>
      </c>
      <c r="AF99" s="3">
        <f t="shared" si="11"/>
        <v>989508.9705882353</v>
      </c>
      <c r="AG99" s="3">
        <f t="shared" si="26"/>
        <v>19416501.114112638</v>
      </c>
      <c r="AH99" s="3" t="e">
        <f t="shared" si="3"/>
        <v>#N/A</v>
      </c>
      <c r="AM99" s="6">
        <v>14600000</v>
      </c>
      <c r="AN99" s="6">
        <v>31800000</v>
      </c>
      <c r="AO99" s="6">
        <v>52800000</v>
      </c>
    </row>
    <row r="100" spans="1:56" ht="15.75" customHeight="1" x14ac:dyDescent="0.25">
      <c r="A100" s="12">
        <v>44276</v>
      </c>
      <c r="B100" s="13">
        <f t="shared" si="0"/>
        <v>34</v>
      </c>
      <c r="C100" s="14"/>
      <c r="D100" s="13" t="e">
        <f t="shared" si="12"/>
        <v>#N/A</v>
      </c>
      <c r="E100" s="13" t="e">
        <f t="shared" si="22"/>
        <v>#N/A</v>
      </c>
      <c r="F100" s="13">
        <v>670648.72020763159</v>
      </c>
      <c r="G100" s="13">
        <f t="shared" si="23"/>
        <v>670648.72020763159</v>
      </c>
      <c r="H100" s="13">
        <f t="shared" si="13"/>
        <v>35037635.187044144</v>
      </c>
      <c r="I100" s="14"/>
      <c r="J100" s="13" t="e">
        <f t="shared" si="14"/>
        <v>#N/A</v>
      </c>
      <c r="K100" s="13" t="e">
        <f t="shared" si="24"/>
        <v>#N/A</v>
      </c>
      <c r="L100" s="13">
        <f t="array" ref="L100">IF(COUNT($C101)=0,IF(COUNT($C100)=1,I100,SUM(L99+LOOKUP(2,1/(ISNUMBER($K$1:$K$194)),$K$1:$K$194))),I100)</f>
        <v>693412.42857143027</v>
      </c>
      <c r="M100" s="8" t="e">
        <f t="shared" si="27"/>
        <v>#N/A</v>
      </c>
      <c r="N100" s="13" t="e">
        <f t="shared" si="15"/>
        <v>#N/A</v>
      </c>
      <c r="O100" s="13" t="e">
        <f t="shared" si="25"/>
        <v>#N/A</v>
      </c>
      <c r="P100" s="13">
        <v>673343.66314953566</v>
      </c>
      <c r="Q100" s="13">
        <f>IF(P100&gt;Graph!$G$1*1000,Graph!$G$1*1000,P100)</f>
        <v>673343.66314953566</v>
      </c>
      <c r="R100" s="13">
        <f t="shared" si="16"/>
        <v>35683380.884379804</v>
      </c>
      <c r="S100" s="13">
        <f t="shared" si="17"/>
        <v>670648.72020763159</v>
      </c>
      <c r="T100" s="13">
        <f t="shared" si="18"/>
        <v>4317.5714285714785</v>
      </c>
      <c r="U100" s="13">
        <f t="shared" si="19"/>
        <v>673343.66314953566</v>
      </c>
      <c r="V100" s="13">
        <f t="shared" si="5"/>
        <v>1002930</v>
      </c>
      <c r="W100" s="13">
        <f t="shared" si="20"/>
        <v>13421.029411764699</v>
      </c>
      <c r="X100" s="13">
        <f t="shared" si="6"/>
        <v>659922.63373777096</v>
      </c>
      <c r="Y100" s="2">
        <f t="shared" si="7"/>
        <v>34680450.884379856</v>
      </c>
      <c r="Z100" s="2" t="str">
        <f t="shared" si="8"/>
        <v>HERE</v>
      </c>
      <c r="AA100" s="2">
        <f>IF(Z100="HERE",Y100,AA99+Graph!$G$1*1000)</f>
        <v>34680450.884379856</v>
      </c>
      <c r="AB100" s="2">
        <f t="shared" si="21"/>
        <v>659922.6337377727</v>
      </c>
      <c r="AC100" s="2">
        <f t="shared" si="9"/>
        <v>1002930</v>
      </c>
      <c r="AD100" s="3">
        <f t="shared" si="10"/>
        <v>34680450.884379856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6"/>
        <v>19898813.436080698</v>
      </c>
      <c r="AH100" s="3" t="e">
        <f t="shared" si="3"/>
        <v>#N/A</v>
      </c>
      <c r="AI100" s="15"/>
      <c r="AJ100" s="15"/>
      <c r="AK100" s="15"/>
      <c r="AL100" s="15"/>
      <c r="AM100" s="6">
        <v>14600000</v>
      </c>
      <c r="AN100" s="6">
        <v>31800000</v>
      </c>
      <c r="AO100" s="6">
        <v>52800000</v>
      </c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</row>
    <row r="101" spans="1:56" ht="15.75" customHeight="1" x14ac:dyDescent="0.25">
      <c r="A101" s="1">
        <v>44277</v>
      </c>
      <c r="B101" s="2">
        <f t="shared" si="0"/>
        <v>35</v>
      </c>
      <c r="C101" s="7"/>
      <c r="D101" s="2" t="e">
        <f t="shared" si="12"/>
        <v>#N/A</v>
      </c>
      <c r="E101" s="2" t="e">
        <f t="shared" si="22"/>
        <v>#N/A</v>
      </c>
      <c r="F101" s="2">
        <v>676603.31610783935</v>
      </c>
      <c r="G101" s="2">
        <f t="shared" si="23"/>
        <v>676603.31610783935</v>
      </c>
      <c r="H101" s="2">
        <f t="shared" si="13"/>
        <v>35714238.503151983</v>
      </c>
      <c r="I101" s="7"/>
      <c r="J101" s="2" t="e">
        <f t="shared" si="14"/>
        <v>#N/A</v>
      </c>
      <c r="K101" s="2" t="e">
        <f t="shared" si="24"/>
        <v>#N/A</v>
      </c>
      <c r="L101" s="2">
        <f t="array" ref="L101">IF(COUNT($C102)=0,IF(COUNT($C101)=1,I101,SUM(L100+LOOKUP(2,1/(ISNUMBER($K$1:$K$194)),$K$1:$K$194))),I101)</f>
        <v>697730.00000000175</v>
      </c>
      <c r="M101" s="8" t="e">
        <f t="shared" si="27"/>
        <v>#N/A</v>
      </c>
      <c r="N101" s="2" t="e">
        <f t="shared" si="15"/>
        <v>#N/A</v>
      </c>
      <c r="O101" s="2" t="e">
        <f t="shared" si="25"/>
        <v>#N/A</v>
      </c>
      <c r="P101" s="2">
        <v>679284.88536471128</v>
      </c>
      <c r="Q101" s="2">
        <f>IF(P101&gt;Graph!$G$1*1000,Graph!$G$1*1000,P101)</f>
        <v>679284.88536471128</v>
      </c>
      <c r="R101" s="2">
        <f t="shared" si="16"/>
        <v>36362665.769744515</v>
      </c>
      <c r="S101" s="2">
        <f t="shared" si="17"/>
        <v>676603.31610783935</v>
      </c>
      <c r="T101" s="2">
        <f t="shared" si="18"/>
        <v>4317.5714285714785</v>
      </c>
      <c r="U101" s="2">
        <f t="shared" si="19"/>
        <v>679284.88536471128</v>
      </c>
      <c r="V101" s="2">
        <f t="shared" ref="V101:V385" si="28">H17</f>
        <v>1056367.7142857143</v>
      </c>
      <c r="W101" s="2">
        <f t="shared" si="20"/>
        <v>53437.714285714319</v>
      </c>
      <c r="X101" s="2">
        <f t="shared" si="6"/>
        <v>625847.17107899697</v>
      </c>
      <c r="Y101" s="2">
        <f t="shared" si="7"/>
        <v>35306298.055458851</v>
      </c>
      <c r="Z101" s="2" t="str">
        <f t="shared" si="8"/>
        <v>HERE</v>
      </c>
      <c r="AA101" s="2">
        <f>IF(Z101="HERE",Y101,AA100+Graph!$G$1*1000)</f>
        <v>35306298.055458851</v>
      </c>
      <c r="AB101" s="2">
        <f t="shared" si="21"/>
        <v>625847.17107899487</v>
      </c>
      <c r="AC101" s="2">
        <f t="shared" si="9"/>
        <v>1056367.7142857143</v>
      </c>
      <c r="AD101" s="3">
        <f t="shared" si="10"/>
        <v>35306298.055458851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6"/>
        <v>20386472.858042415</v>
      </c>
      <c r="AH101" s="3" t="e">
        <f t="shared" si="3"/>
        <v>#N/A</v>
      </c>
      <c r="AM101" s="6">
        <v>14600000</v>
      </c>
      <c r="AN101" s="6">
        <v>31800000</v>
      </c>
      <c r="AO101" s="6">
        <v>52800000</v>
      </c>
    </row>
    <row r="102" spans="1:56" ht="15.75" customHeight="1" x14ac:dyDescent="0.25">
      <c r="A102" s="1">
        <v>44278</v>
      </c>
      <c r="B102" s="2">
        <f t="shared" si="0"/>
        <v>36</v>
      </c>
      <c r="C102" s="7"/>
      <c r="D102" s="2" t="e">
        <f t="shared" si="12"/>
        <v>#N/A</v>
      </c>
      <c r="E102" s="2" t="e">
        <f t="shared" si="22"/>
        <v>#N/A</v>
      </c>
      <c r="F102" s="2">
        <v>682557.9120080471</v>
      </c>
      <c r="G102" s="2">
        <f t="shared" si="23"/>
        <v>682557.9120080471</v>
      </c>
      <c r="H102" s="2">
        <f t="shared" si="13"/>
        <v>36396796.41516003</v>
      </c>
      <c r="I102" s="7"/>
      <c r="J102" s="2" t="e">
        <f t="shared" si="14"/>
        <v>#N/A</v>
      </c>
      <c r="K102" s="2" t="e">
        <f t="shared" si="24"/>
        <v>#N/A</v>
      </c>
      <c r="L102" s="2">
        <f t="array" ref="L102">IF(COUNT($C103)=0,IF(COUNT($C102)=1,I102,SUM(L101+LOOKUP(2,1/(ISNUMBER($K$1:$K$194)),$K$1:$K$194))),I102)</f>
        <v>702047.57142857322</v>
      </c>
      <c r="M102" s="8" t="e">
        <f t="shared" si="27"/>
        <v>#N/A</v>
      </c>
      <c r="N102" s="2" t="e">
        <f t="shared" si="15"/>
        <v>#N/A</v>
      </c>
      <c r="O102" s="2" t="e">
        <f t="shared" si="25"/>
        <v>#N/A</v>
      </c>
      <c r="P102" s="2">
        <v>685226.10757985711</v>
      </c>
      <c r="Q102" s="2">
        <f>IF(P102&gt;Graph!$G$1*1000,Graph!$G$1*1000,P102)</f>
        <v>685226.10757985711</v>
      </c>
      <c r="R102" s="2">
        <f t="shared" si="16"/>
        <v>37047891.877324373</v>
      </c>
      <c r="S102" s="2">
        <f t="shared" si="17"/>
        <v>682557.9120080471</v>
      </c>
      <c r="T102" s="2">
        <f t="shared" si="18"/>
        <v>4317.5714285714785</v>
      </c>
      <c r="U102" s="2">
        <f t="shared" si="19"/>
        <v>685226.10757985711</v>
      </c>
      <c r="V102" s="2">
        <f t="shared" si="28"/>
        <v>1109805.4285714286</v>
      </c>
      <c r="W102" s="2">
        <f t="shared" si="20"/>
        <v>53437.714285714319</v>
      </c>
      <c r="X102" s="2">
        <f t="shared" si="6"/>
        <v>631788.39329414279</v>
      </c>
      <c r="Y102" s="2">
        <f t="shared" si="7"/>
        <v>35938086.448752992</v>
      </c>
      <c r="Z102" s="2" t="str">
        <f t="shared" si="8"/>
        <v>HERE</v>
      </c>
      <c r="AA102" s="2">
        <f>IF(Z102="HERE",Y102,AA101+Graph!$G$1*1000)</f>
        <v>35938086.448752992</v>
      </c>
      <c r="AB102" s="2">
        <f t="shared" si="21"/>
        <v>631788.3932941407</v>
      </c>
      <c r="AC102" s="2">
        <f t="shared" si="9"/>
        <v>1109805.4285714286</v>
      </c>
      <c r="AD102" s="3">
        <f t="shared" si="10"/>
        <v>35938086.448752992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6"/>
        <v>20879479.37999776</v>
      </c>
      <c r="AH102" s="3" t="e">
        <f t="shared" si="3"/>
        <v>#N/A</v>
      </c>
      <c r="AM102" s="6">
        <v>14600000</v>
      </c>
      <c r="AN102" s="6">
        <v>31800000</v>
      </c>
      <c r="AO102" s="6">
        <v>52800000</v>
      </c>
    </row>
    <row r="103" spans="1:56" ht="15.75" customHeight="1" x14ac:dyDescent="0.25">
      <c r="A103" s="1">
        <v>44279</v>
      </c>
      <c r="B103" s="2">
        <f t="shared" si="0"/>
        <v>37</v>
      </c>
      <c r="C103" s="7"/>
      <c r="D103" s="2" t="e">
        <f t="shared" si="12"/>
        <v>#N/A</v>
      </c>
      <c r="E103" s="2" t="e">
        <f t="shared" si="22"/>
        <v>#N/A</v>
      </c>
      <c r="F103" s="2">
        <v>688512.50790825486</v>
      </c>
      <c r="G103" s="2">
        <f t="shared" si="23"/>
        <v>688512.50790825486</v>
      </c>
      <c r="H103" s="2">
        <f t="shared" si="13"/>
        <v>37085308.923068285</v>
      </c>
      <c r="I103" s="7"/>
      <c r="J103" s="2" t="e">
        <f t="shared" si="14"/>
        <v>#N/A</v>
      </c>
      <c r="K103" s="2" t="e">
        <f t="shared" si="24"/>
        <v>#N/A</v>
      </c>
      <c r="L103" s="2">
        <f t="array" ref="L103">IF(COUNT($C104)=0,IF(COUNT($C103)=1,I103,SUM(L102+LOOKUP(2,1/(ISNUMBER($K$1:$K$194)),$K$1:$K$194))),I103)</f>
        <v>706365.1428571447</v>
      </c>
      <c r="M103" s="8" t="e">
        <f t="shared" si="27"/>
        <v>#N/A</v>
      </c>
      <c r="N103" s="2" t="e">
        <f t="shared" si="15"/>
        <v>#N/A</v>
      </c>
      <c r="O103" s="2" t="e">
        <f t="shared" si="25"/>
        <v>#N/A</v>
      </c>
      <c r="P103" s="2">
        <v>691167.32979503274</v>
      </c>
      <c r="Q103" s="2">
        <f>IF(P103&gt;Graph!$G$1*1000,Graph!$G$1*1000,P103)</f>
        <v>691167.32979503274</v>
      </c>
      <c r="R103" s="2">
        <f t="shared" si="16"/>
        <v>37739059.207119405</v>
      </c>
      <c r="S103" s="2">
        <f t="shared" si="17"/>
        <v>688512.50790825486</v>
      </c>
      <c r="T103" s="2">
        <f t="shared" si="18"/>
        <v>4317.5714285714785</v>
      </c>
      <c r="U103" s="2">
        <f t="shared" si="19"/>
        <v>691167.32979503274</v>
      </c>
      <c r="V103" s="2">
        <f t="shared" si="28"/>
        <v>1163243.1428571427</v>
      </c>
      <c r="W103" s="2">
        <f t="shared" si="20"/>
        <v>53437.714285714086</v>
      </c>
      <c r="X103" s="2">
        <f t="shared" si="6"/>
        <v>637729.61550931865</v>
      </c>
      <c r="Y103" s="2">
        <f t="shared" si="7"/>
        <v>36575816.064262308</v>
      </c>
      <c r="Z103" s="2" t="str">
        <f t="shared" si="8"/>
        <v>HERE</v>
      </c>
      <c r="AA103" s="2">
        <f>IF(Z103="HERE",Y103,AA102+Graph!$G$1*1000)</f>
        <v>36575816.064262308</v>
      </c>
      <c r="AB103" s="2">
        <f t="shared" si="21"/>
        <v>637729.61550931633</v>
      </c>
      <c r="AC103" s="2">
        <f t="shared" si="9"/>
        <v>1163243.1428571427</v>
      </c>
      <c r="AD103" s="3">
        <f t="shared" si="10"/>
        <v>36575816.064262308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6"/>
        <v>21377833.00194677</v>
      </c>
      <c r="AH103" s="3" t="e">
        <f t="shared" si="3"/>
        <v>#N/A</v>
      </c>
      <c r="AM103" s="6">
        <v>14600000</v>
      </c>
      <c r="AN103" s="6">
        <v>31800000</v>
      </c>
      <c r="AO103" s="6">
        <v>52800000</v>
      </c>
    </row>
    <row r="104" spans="1:56" ht="15.75" customHeight="1" x14ac:dyDescent="0.25">
      <c r="A104" s="1">
        <v>44280</v>
      </c>
      <c r="B104" s="2">
        <f t="shared" si="0"/>
        <v>38</v>
      </c>
      <c r="C104" s="7"/>
      <c r="D104" s="2" t="e">
        <f t="shared" si="12"/>
        <v>#N/A</v>
      </c>
      <c r="E104" s="2" t="e">
        <f t="shared" si="22"/>
        <v>#N/A</v>
      </c>
      <c r="F104" s="2">
        <v>694467.10380846262</v>
      </c>
      <c r="G104" s="2">
        <f t="shared" si="23"/>
        <v>694467.10380846262</v>
      </c>
      <c r="H104" s="2">
        <f t="shared" si="13"/>
        <v>37779776.026876748</v>
      </c>
      <c r="I104" s="7"/>
      <c r="J104" s="2" t="e">
        <f t="shared" si="14"/>
        <v>#N/A</v>
      </c>
      <c r="K104" s="2" t="e">
        <f t="shared" si="24"/>
        <v>#N/A</v>
      </c>
      <c r="L104" s="2">
        <f t="array" ref="L104">IF(COUNT($C105)=0,IF(COUNT($C104)=1,I104,SUM(L103+LOOKUP(2,1/(ISNUMBER($K$1:$K$194)),$K$1:$K$194))),I104)</f>
        <v>710682.71428571618</v>
      </c>
      <c r="M104" s="8" t="e">
        <f t="shared" si="27"/>
        <v>#N/A</v>
      </c>
      <c r="N104" s="2" t="e">
        <f t="shared" si="15"/>
        <v>#N/A</v>
      </c>
      <c r="O104" s="2" t="e">
        <f t="shared" si="25"/>
        <v>#N/A</v>
      </c>
      <c r="P104" s="2">
        <v>697108.55201017857</v>
      </c>
      <c r="Q104" s="2">
        <f>IF(P104&gt;Graph!$G$1*1000,Graph!$G$1*1000,P104)</f>
        <v>697108.55201017857</v>
      </c>
      <c r="R104" s="2">
        <f t="shared" si="16"/>
        <v>38436167.759129584</v>
      </c>
      <c r="S104" s="2">
        <f t="shared" si="17"/>
        <v>694467.10380846262</v>
      </c>
      <c r="T104" s="2">
        <f t="shared" si="18"/>
        <v>4317.5714285714785</v>
      </c>
      <c r="U104" s="2">
        <f t="shared" si="19"/>
        <v>697108.55201017857</v>
      </c>
      <c r="V104" s="2">
        <f t="shared" si="28"/>
        <v>1216680.857142857</v>
      </c>
      <c r="W104" s="2">
        <f t="shared" si="20"/>
        <v>53437.714285714319</v>
      </c>
      <c r="X104" s="2">
        <f t="shared" si="6"/>
        <v>643670.83772446425</v>
      </c>
      <c r="Y104" s="2">
        <f t="shared" si="7"/>
        <v>37219486.90198677</v>
      </c>
      <c r="Z104" s="2" t="str">
        <f t="shared" si="8"/>
        <v>HERE</v>
      </c>
      <c r="AA104" s="2">
        <f>IF(Z104="HERE",Y104,AA103+Graph!$G$1*1000)</f>
        <v>37219486.90198677</v>
      </c>
      <c r="AB104" s="2">
        <f t="shared" si="21"/>
        <v>643670.83772446215</v>
      </c>
      <c r="AC104" s="2">
        <f t="shared" si="9"/>
        <v>1216680.857142857</v>
      </c>
      <c r="AD104" s="3">
        <f t="shared" si="10"/>
        <v>37219486.90198677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6"/>
        <v>21881533.723889407</v>
      </c>
      <c r="AH104" s="3" t="e">
        <f t="shared" si="3"/>
        <v>#N/A</v>
      </c>
      <c r="AM104" s="6">
        <v>14600000</v>
      </c>
      <c r="AN104" s="6">
        <v>31800000</v>
      </c>
      <c r="AO104" s="6">
        <v>52800000</v>
      </c>
    </row>
    <row r="105" spans="1:56" ht="15.75" customHeight="1" x14ac:dyDescent="0.25">
      <c r="A105" s="1">
        <v>44281</v>
      </c>
      <c r="B105" s="2">
        <f t="shared" si="0"/>
        <v>39</v>
      </c>
      <c r="C105" s="7"/>
      <c r="D105" s="2" t="e">
        <f t="shared" si="12"/>
        <v>#N/A</v>
      </c>
      <c r="E105" s="2" t="e">
        <f t="shared" si="22"/>
        <v>#N/A</v>
      </c>
      <c r="F105" s="2">
        <v>700421.69970867038</v>
      </c>
      <c r="G105" s="2">
        <f t="shared" si="23"/>
        <v>700421.69970867038</v>
      </c>
      <c r="H105" s="2">
        <f t="shared" si="13"/>
        <v>38480197.726585418</v>
      </c>
      <c r="I105" s="7"/>
      <c r="J105" s="2" t="e">
        <f t="shared" si="14"/>
        <v>#N/A</v>
      </c>
      <c r="K105" s="2" t="e">
        <f t="shared" si="24"/>
        <v>#N/A</v>
      </c>
      <c r="L105" s="2">
        <f t="array" ref="L105">IF(COUNT($C106)=0,IF(COUNT($C105)=1,I105,SUM(L104+LOOKUP(2,1/(ISNUMBER($K$1:$K$194)),$K$1:$K$194))),I105)</f>
        <v>715000.28571428766</v>
      </c>
      <c r="M105" s="8" t="e">
        <f t="shared" si="27"/>
        <v>#N/A</v>
      </c>
      <c r="N105" s="2" t="e">
        <f t="shared" si="15"/>
        <v>#N/A</v>
      </c>
      <c r="O105" s="2" t="e">
        <f t="shared" si="25"/>
        <v>#N/A</v>
      </c>
      <c r="P105" s="2">
        <v>703049.77422535419</v>
      </c>
      <c r="Q105" s="2">
        <f>IF(P105&gt;Graph!$G$1*1000,Graph!$G$1*1000,P105)</f>
        <v>703049.77422535419</v>
      </c>
      <c r="R105" s="2">
        <f t="shared" si="16"/>
        <v>39139217.533354938</v>
      </c>
      <c r="S105" s="2">
        <f t="shared" si="17"/>
        <v>700421.69970867038</v>
      </c>
      <c r="T105" s="2">
        <f t="shared" si="18"/>
        <v>4317.5714285714785</v>
      </c>
      <c r="U105" s="2">
        <f t="shared" si="19"/>
        <v>703049.77422535419</v>
      </c>
      <c r="V105" s="2">
        <f t="shared" si="28"/>
        <v>1270118.5714285714</v>
      </c>
      <c r="W105" s="2">
        <f t="shared" si="20"/>
        <v>53437.714285714319</v>
      </c>
      <c r="X105" s="2">
        <f t="shared" si="6"/>
        <v>649612.05993963988</v>
      </c>
      <c r="Y105" s="2">
        <f t="shared" si="7"/>
        <v>37869098.961926408</v>
      </c>
      <c r="Z105" s="2" t="str">
        <f t="shared" si="8"/>
        <v>HERE</v>
      </c>
      <c r="AA105" s="2">
        <f>IF(Z105="HERE",Y105,AA104+Graph!$G$1*1000)</f>
        <v>37869098.961926408</v>
      </c>
      <c r="AB105" s="2">
        <f t="shared" si="21"/>
        <v>649612.05993963778</v>
      </c>
      <c r="AC105" s="2">
        <f t="shared" si="9"/>
        <v>1270118.5714285714</v>
      </c>
      <c r="AD105" s="3">
        <f t="shared" si="10"/>
        <v>37869098.961926408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6"/>
        <v>22390581.545825705</v>
      </c>
      <c r="AH105" s="3" t="e">
        <f t="shared" si="3"/>
        <v>#N/A</v>
      </c>
      <c r="AM105" s="6">
        <v>14600000</v>
      </c>
      <c r="AN105" s="6">
        <v>31800000</v>
      </c>
      <c r="AO105" s="6">
        <v>52800000</v>
      </c>
    </row>
    <row r="106" spans="1:56" ht="15.75" customHeight="1" x14ac:dyDescent="0.25">
      <c r="A106" s="1">
        <v>44282</v>
      </c>
      <c r="B106" s="2">
        <f t="shared" si="0"/>
        <v>40</v>
      </c>
      <c r="C106" s="7"/>
      <c r="D106" s="2" t="e">
        <f t="shared" si="12"/>
        <v>#N/A</v>
      </c>
      <c r="E106" s="2" t="e">
        <f t="shared" si="22"/>
        <v>#N/A</v>
      </c>
      <c r="F106" s="2">
        <v>706376.29560887814</v>
      </c>
      <c r="G106" s="2">
        <f t="shared" si="23"/>
        <v>706376.29560887814</v>
      </c>
      <c r="H106" s="2">
        <f t="shared" si="13"/>
        <v>39186574.022194296</v>
      </c>
      <c r="I106" s="7"/>
      <c r="J106" s="2" t="e">
        <f t="shared" si="14"/>
        <v>#N/A</v>
      </c>
      <c r="K106" s="2" t="e">
        <f t="shared" si="24"/>
        <v>#N/A</v>
      </c>
      <c r="L106" s="2">
        <f t="array" ref="L106">IF(COUNT($C107)=0,IF(COUNT($C106)=1,I106,SUM(L105+LOOKUP(2,1/(ISNUMBER($K$1:$K$194)),$K$1:$K$194))),I106)</f>
        <v>719317.85714285914</v>
      </c>
      <c r="M106" s="8" t="e">
        <f t="shared" si="27"/>
        <v>#N/A</v>
      </c>
      <c r="N106" s="2" t="e">
        <f t="shared" si="15"/>
        <v>#N/A</v>
      </c>
      <c r="O106" s="2" t="e">
        <f t="shared" si="25"/>
        <v>#N/A</v>
      </c>
      <c r="P106" s="2">
        <v>708990.99644050002</v>
      </c>
      <c r="Q106" s="2">
        <f>IF(P106&gt;Graph!$G$1*1000,Graph!$G$1*1000,P106)</f>
        <v>708990.99644050002</v>
      </c>
      <c r="R106" s="2">
        <f t="shared" si="16"/>
        <v>39848208.529795438</v>
      </c>
      <c r="S106" s="2">
        <f t="shared" si="17"/>
        <v>706376.29560887814</v>
      </c>
      <c r="T106" s="2">
        <f t="shared" si="18"/>
        <v>4317.5714285714785</v>
      </c>
      <c r="U106" s="2">
        <f t="shared" si="19"/>
        <v>708990.99644050002</v>
      </c>
      <c r="V106" s="2">
        <f t="shared" si="28"/>
        <v>1323556.2857142857</v>
      </c>
      <c r="W106" s="2">
        <f t="shared" si="20"/>
        <v>53437.714285714319</v>
      </c>
      <c r="X106" s="2">
        <f t="shared" si="6"/>
        <v>655553.2821547857</v>
      </c>
      <c r="Y106" s="2">
        <f t="shared" si="7"/>
        <v>38524652.244081192</v>
      </c>
      <c r="Z106" s="2" t="str">
        <f t="shared" si="8"/>
        <v>HERE</v>
      </c>
      <c r="AA106" s="2">
        <f>IF(Z106="HERE",Y106,AA105+Graph!$G$1*1000)</f>
        <v>38524652.244081192</v>
      </c>
      <c r="AB106" s="2">
        <f t="shared" si="21"/>
        <v>655553.28215478361</v>
      </c>
      <c r="AC106" s="2">
        <f t="shared" si="9"/>
        <v>1323556.2857142857</v>
      </c>
      <c r="AD106" s="3">
        <f t="shared" si="10"/>
        <v>38524652.244081192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6"/>
        <v>22904976.467755631</v>
      </c>
      <c r="AH106" s="3" t="e">
        <f t="shared" si="3"/>
        <v>#N/A</v>
      </c>
      <c r="AM106" s="6">
        <v>14600000</v>
      </c>
      <c r="AN106" s="6">
        <v>31800000</v>
      </c>
      <c r="AO106" s="6">
        <v>52800000</v>
      </c>
    </row>
    <row r="107" spans="1:56" ht="15.75" customHeight="1" x14ac:dyDescent="0.25">
      <c r="A107" s="1">
        <v>44283</v>
      </c>
      <c r="B107" s="2">
        <f t="shared" si="0"/>
        <v>41</v>
      </c>
      <c r="C107" s="7"/>
      <c r="D107" s="2" t="e">
        <f t="shared" si="12"/>
        <v>#N/A</v>
      </c>
      <c r="E107" s="2" t="e">
        <f t="shared" si="22"/>
        <v>#N/A</v>
      </c>
      <c r="F107" s="2">
        <v>712330.89150908589</v>
      </c>
      <c r="G107" s="2">
        <f t="shared" si="23"/>
        <v>712330.89150908589</v>
      </c>
      <c r="H107" s="2">
        <f t="shared" si="13"/>
        <v>39898904.913703382</v>
      </c>
      <c r="I107" s="7"/>
      <c r="J107" s="2" t="e">
        <f t="shared" si="14"/>
        <v>#N/A</v>
      </c>
      <c r="K107" s="2" t="e">
        <f t="shared" si="24"/>
        <v>#N/A</v>
      </c>
      <c r="L107" s="2">
        <f t="array" ref="L107">IF(COUNT($C108)=0,IF(COUNT($C107)=1,I107,SUM(L106+LOOKUP(2,1/(ISNUMBER($K$1:$K$194)),$K$1:$K$194))),I107)</f>
        <v>723635.42857143062</v>
      </c>
      <c r="M107" s="8" t="e">
        <f t="shared" si="27"/>
        <v>#N/A</v>
      </c>
      <c r="N107" s="2" t="e">
        <f t="shared" si="15"/>
        <v>#N/A</v>
      </c>
      <c r="O107" s="2" t="e">
        <f t="shared" si="25"/>
        <v>#N/A</v>
      </c>
      <c r="P107" s="2">
        <v>714932.21865564585</v>
      </c>
      <c r="Q107" s="2">
        <f>IF(P107&gt;Graph!$G$1*1000,Graph!$G$1*1000,P107)</f>
        <v>714932.21865564585</v>
      </c>
      <c r="R107" s="2">
        <f t="shared" si="16"/>
        <v>40563140.748451084</v>
      </c>
      <c r="S107" s="2">
        <f t="shared" si="17"/>
        <v>712330.89150908589</v>
      </c>
      <c r="T107" s="2">
        <f t="shared" si="18"/>
        <v>4317.5714285714785</v>
      </c>
      <c r="U107" s="2">
        <f t="shared" si="19"/>
        <v>714932.21865564585</v>
      </c>
      <c r="V107" s="2">
        <f t="shared" si="28"/>
        <v>1376994</v>
      </c>
      <c r="W107" s="2">
        <f t="shared" si="20"/>
        <v>53437.714285714319</v>
      </c>
      <c r="X107" s="2">
        <f t="shared" si="6"/>
        <v>661494.50436993153</v>
      </c>
      <c r="Y107" s="2">
        <f t="shared" si="7"/>
        <v>39186146.748451121</v>
      </c>
      <c r="Z107" s="2" t="str">
        <f t="shared" si="8"/>
        <v>HERE</v>
      </c>
      <c r="AA107" s="2">
        <f>IF(Z107="HERE",Y107,AA106+Graph!$G$1*1000)</f>
        <v>39186146.748451121</v>
      </c>
      <c r="AB107" s="2">
        <f t="shared" si="21"/>
        <v>661494.50436992943</v>
      </c>
      <c r="AC107" s="2">
        <f t="shared" si="9"/>
        <v>1376994</v>
      </c>
      <c r="AD107" s="3">
        <f t="shared" si="10"/>
        <v>39186146.748451121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6"/>
        <v>23424718.489679214</v>
      </c>
      <c r="AH107" s="3" t="e">
        <f t="shared" si="3"/>
        <v>#N/A</v>
      </c>
      <c r="AM107" s="6">
        <v>14600000</v>
      </c>
      <c r="AN107" s="6">
        <v>31800000</v>
      </c>
      <c r="AO107" s="6">
        <v>52800000</v>
      </c>
    </row>
    <row r="108" spans="1:56" ht="15.75" customHeight="1" x14ac:dyDescent="0.25">
      <c r="A108" s="1">
        <v>44284</v>
      </c>
      <c r="B108" s="2">
        <f t="shared" si="0"/>
        <v>42</v>
      </c>
      <c r="C108" s="7"/>
      <c r="D108" s="2" t="e">
        <f t="shared" si="12"/>
        <v>#N/A</v>
      </c>
      <c r="E108" s="2" t="e">
        <f t="shared" si="22"/>
        <v>#N/A</v>
      </c>
      <c r="F108" s="2">
        <v>718285.48740929365</v>
      </c>
      <c r="G108" s="2">
        <f t="shared" si="23"/>
        <v>718285.48740929365</v>
      </c>
      <c r="H108" s="2">
        <f t="shared" si="13"/>
        <v>40617190.401112676</v>
      </c>
      <c r="I108" s="7"/>
      <c r="J108" s="2" t="e">
        <f t="shared" si="14"/>
        <v>#N/A</v>
      </c>
      <c r="K108" s="2" t="e">
        <f t="shared" si="24"/>
        <v>#N/A</v>
      </c>
      <c r="L108" s="2">
        <f t="array" ref="L108">IF(COUNT($C109)=0,IF(COUNT($C108)=1,I108,SUM(L107+LOOKUP(2,1/(ISNUMBER($K$1:$K$194)),$K$1:$K$194))),I108)</f>
        <v>727953.0000000021</v>
      </c>
      <c r="M108" s="8" t="e">
        <f t="shared" si="27"/>
        <v>#N/A</v>
      </c>
      <c r="N108" s="2" t="e">
        <f t="shared" si="15"/>
        <v>#N/A</v>
      </c>
      <c r="O108" s="2" t="e">
        <f t="shared" si="25"/>
        <v>#N/A</v>
      </c>
      <c r="P108" s="2">
        <v>720873.44087082148</v>
      </c>
      <c r="Q108" s="2">
        <f>IF(P108&gt;Graph!$G$1*1000,Graph!$G$1*1000,P108)</f>
        <v>720873.44087082148</v>
      </c>
      <c r="R108" s="2">
        <f t="shared" si="16"/>
        <v>41284014.189321905</v>
      </c>
      <c r="S108" s="2">
        <f t="shared" si="17"/>
        <v>718285.48740929365</v>
      </c>
      <c r="T108" s="2">
        <f t="shared" si="18"/>
        <v>4317.5714285714785</v>
      </c>
      <c r="U108" s="2">
        <f t="shared" si="19"/>
        <v>720873.44087082148</v>
      </c>
      <c r="V108" s="2">
        <f t="shared" si="28"/>
        <v>1508825.75</v>
      </c>
      <c r="W108" s="2">
        <f t="shared" si="20"/>
        <v>131831.75</v>
      </c>
      <c r="X108" s="2">
        <f t="shared" si="6"/>
        <v>589041.69087082148</v>
      </c>
      <c r="Y108" s="2">
        <f t="shared" si="7"/>
        <v>39775188.439321943</v>
      </c>
      <c r="Z108" s="2" t="str">
        <f t="shared" si="8"/>
        <v>HERE</v>
      </c>
      <c r="AA108" s="2">
        <f>IF(Z108="HERE",Y108,AA107+Graph!$G$1*1000)</f>
        <v>39775188.439321943</v>
      </c>
      <c r="AB108" s="2">
        <f t="shared" si="21"/>
        <v>589041.69087082148</v>
      </c>
      <c r="AC108" s="2">
        <f t="shared" si="9"/>
        <v>1508825.75</v>
      </c>
      <c r="AD108" s="3">
        <f t="shared" si="10"/>
        <v>39775188.439321943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6"/>
        <v>23949807.611596432</v>
      </c>
      <c r="AH108" s="3" t="e">
        <f t="shared" si="3"/>
        <v>#N/A</v>
      </c>
      <c r="AM108" s="6">
        <v>14600000</v>
      </c>
      <c r="AN108" s="6">
        <v>31800000</v>
      </c>
      <c r="AO108" s="6">
        <v>52800000</v>
      </c>
    </row>
    <row r="109" spans="1:56" ht="15.75" customHeight="1" x14ac:dyDescent="0.25">
      <c r="A109" s="1">
        <v>44285</v>
      </c>
      <c r="B109" s="2">
        <f t="shared" si="0"/>
        <v>43</v>
      </c>
      <c r="C109" s="7"/>
      <c r="D109" s="2" t="e">
        <f t="shared" si="12"/>
        <v>#N/A</v>
      </c>
      <c r="E109" s="2" t="e">
        <f t="shared" si="22"/>
        <v>#N/A</v>
      </c>
      <c r="F109" s="2">
        <v>724240.08330950141</v>
      </c>
      <c r="G109" s="2">
        <f t="shared" si="23"/>
        <v>724240.08330950141</v>
      </c>
      <c r="H109" s="2">
        <f t="shared" si="13"/>
        <v>41341430.484422177</v>
      </c>
      <c r="I109" s="7"/>
      <c r="J109" s="2" t="e">
        <f t="shared" si="14"/>
        <v>#N/A</v>
      </c>
      <c r="K109" s="2" t="e">
        <f t="shared" si="24"/>
        <v>#N/A</v>
      </c>
      <c r="L109" s="2">
        <f t="array" ref="L109">IF(COUNT($C110)=0,IF(COUNT($C109)=1,I109,SUM(L108+LOOKUP(2,1/(ISNUMBER($K$1:$K$194)),$K$1:$K$194))),I109)</f>
        <v>732270.57142857357</v>
      </c>
      <c r="M109" s="8" t="e">
        <f t="shared" si="27"/>
        <v>#N/A</v>
      </c>
      <c r="N109" s="2" t="e">
        <f t="shared" si="15"/>
        <v>#N/A</v>
      </c>
      <c r="O109" s="2" t="e">
        <f t="shared" si="25"/>
        <v>#N/A</v>
      </c>
      <c r="P109" s="2">
        <v>726814.6630859673</v>
      </c>
      <c r="Q109" s="2">
        <f>IF(P109&gt;Graph!$G$1*1000,Graph!$G$1*1000,P109)</f>
        <v>726814.6630859673</v>
      </c>
      <c r="R109" s="2">
        <f t="shared" si="16"/>
        <v>42010828.852407873</v>
      </c>
      <c r="S109" s="2">
        <f t="shared" si="17"/>
        <v>724240.08330950141</v>
      </c>
      <c r="T109" s="2">
        <f t="shared" si="18"/>
        <v>4317.5714285714785</v>
      </c>
      <c r="U109" s="2">
        <f t="shared" si="19"/>
        <v>726814.6630859673</v>
      </c>
      <c r="V109" s="2">
        <f t="shared" si="28"/>
        <v>1640657.5</v>
      </c>
      <c r="W109" s="2">
        <f t="shared" si="20"/>
        <v>131831.75</v>
      </c>
      <c r="X109" s="2">
        <f t="shared" si="6"/>
        <v>594982.9130859673</v>
      </c>
      <c r="Y109" s="2">
        <f t="shared" si="7"/>
        <v>40370171.35240791</v>
      </c>
      <c r="Z109" s="2" t="str">
        <f t="shared" si="8"/>
        <v>HERE</v>
      </c>
      <c r="AA109" s="2">
        <f>IF(Z109="HERE",Y109,AA108+Graph!$G$1*1000)</f>
        <v>40370171.35240791</v>
      </c>
      <c r="AB109" s="2">
        <f t="shared" si="21"/>
        <v>594982.9130859673</v>
      </c>
      <c r="AC109" s="2">
        <f t="shared" si="9"/>
        <v>1640657.5</v>
      </c>
      <c r="AD109" s="3">
        <f t="shared" si="10"/>
        <v>40370171.35240791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6"/>
        <v>24480243.833507307</v>
      </c>
      <c r="AH109" s="3" t="e">
        <f t="shared" si="3"/>
        <v>#N/A</v>
      </c>
      <c r="AM109" s="6">
        <v>14600000</v>
      </c>
      <c r="AN109" s="6">
        <v>31800000</v>
      </c>
      <c r="AO109" s="6">
        <v>52800000</v>
      </c>
    </row>
    <row r="110" spans="1:56" ht="15.75" customHeight="1" x14ac:dyDescent="0.25">
      <c r="A110" s="1">
        <v>44286</v>
      </c>
      <c r="B110" s="2">
        <f t="shared" si="0"/>
        <v>44</v>
      </c>
      <c r="C110" s="7"/>
      <c r="D110" s="2" t="e">
        <f t="shared" si="12"/>
        <v>#N/A</v>
      </c>
      <c r="E110" s="2" t="e">
        <f t="shared" si="22"/>
        <v>#N/A</v>
      </c>
      <c r="F110" s="2">
        <v>730194.67920970917</v>
      </c>
      <c r="G110" s="2">
        <f t="shared" si="23"/>
        <v>730194.67920970917</v>
      </c>
      <c r="H110" s="2">
        <f t="shared" si="13"/>
        <v>42071625.163631886</v>
      </c>
      <c r="I110" s="7"/>
      <c r="J110" s="2" t="e">
        <f t="shared" si="14"/>
        <v>#N/A</v>
      </c>
      <c r="K110" s="2" t="e">
        <f t="shared" si="24"/>
        <v>#N/A</v>
      </c>
      <c r="L110" s="2">
        <f t="array" ref="L110">IF(COUNT($C111)=0,IF(COUNT($C110)=1,I110,SUM(L109+LOOKUP(2,1/(ISNUMBER($K$1:$K$194)),$K$1:$K$194))),I110)</f>
        <v>736588.14285714505</v>
      </c>
      <c r="M110" s="8" t="e">
        <f t="shared" si="27"/>
        <v>#N/A</v>
      </c>
      <c r="N110" s="2" t="e">
        <f t="shared" si="15"/>
        <v>#N/A</v>
      </c>
      <c r="O110" s="2" t="e">
        <f t="shared" si="25"/>
        <v>#N/A</v>
      </c>
      <c r="P110" s="2">
        <v>732755.88530114293</v>
      </c>
      <c r="Q110" s="2">
        <f>IF(P110&gt;Graph!$G$1*1000,Graph!$G$1*1000,P110)</f>
        <v>732755.88530114293</v>
      </c>
      <c r="R110" s="2">
        <f t="shared" si="16"/>
        <v>42743584.737709016</v>
      </c>
      <c r="S110" s="2">
        <f t="shared" si="17"/>
        <v>730194.67920970917</v>
      </c>
      <c r="T110" s="2">
        <f t="shared" si="18"/>
        <v>4317.5714285714785</v>
      </c>
      <c r="U110" s="2">
        <f t="shared" si="19"/>
        <v>732755.88530114293</v>
      </c>
      <c r="V110" s="2">
        <f t="shared" si="28"/>
        <v>1772489.25</v>
      </c>
      <c r="W110" s="2">
        <f t="shared" si="20"/>
        <v>131831.75</v>
      </c>
      <c r="X110" s="2">
        <f t="shared" si="6"/>
        <v>600924.13530114293</v>
      </c>
      <c r="Y110" s="2">
        <f t="shared" si="7"/>
        <v>40971095.487709053</v>
      </c>
      <c r="Z110" s="2" t="str">
        <f t="shared" si="8"/>
        <v>HERE</v>
      </c>
      <c r="AA110" s="2">
        <f>IF(Z110="HERE",Y110,AA109+Graph!$G$1*1000)</f>
        <v>40971095.487709053</v>
      </c>
      <c r="AB110" s="2">
        <f t="shared" si="21"/>
        <v>600924.13530114293</v>
      </c>
      <c r="AC110" s="2">
        <f t="shared" si="9"/>
        <v>1772489.25</v>
      </c>
      <c r="AD110" s="3">
        <f t="shared" si="10"/>
        <v>40971095.487709053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6"/>
        <v>25016027.155411813</v>
      </c>
      <c r="AH110" s="3" t="e">
        <f t="shared" si="3"/>
        <v>#N/A</v>
      </c>
      <c r="AM110" s="6">
        <v>14600000</v>
      </c>
      <c r="AN110" s="6">
        <v>31800000</v>
      </c>
      <c r="AO110" s="6">
        <v>52800000</v>
      </c>
    </row>
    <row r="111" spans="1:56" ht="15.75" customHeight="1" x14ac:dyDescent="0.25">
      <c r="A111" s="1">
        <v>44287</v>
      </c>
      <c r="B111" s="2">
        <f t="shared" si="0"/>
        <v>45</v>
      </c>
      <c r="C111" s="7"/>
      <c r="D111" s="2" t="e">
        <f t="shared" si="12"/>
        <v>#N/A</v>
      </c>
      <c r="E111" s="2" t="e">
        <f t="shared" si="22"/>
        <v>#N/A</v>
      </c>
      <c r="F111" s="2">
        <v>736149.27510991693</v>
      </c>
      <c r="G111" s="2">
        <f t="shared" si="23"/>
        <v>736149.27510991693</v>
      </c>
      <c r="H111" s="2">
        <f t="shared" si="13"/>
        <v>42807774.438741803</v>
      </c>
      <c r="I111" s="7"/>
      <c r="J111" s="2" t="e">
        <f t="shared" si="14"/>
        <v>#N/A</v>
      </c>
      <c r="K111" s="2" t="e">
        <f t="shared" si="24"/>
        <v>#N/A</v>
      </c>
      <c r="L111" s="2">
        <f t="array" ref="L111">IF(COUNT($C112)=0,IF(COUNT($C111)=1,I111,SUM(L110+LOOKUP(2,1/(ISNUMBER($K$1:$K$194)),$K$1:$K$194))),I111)</f>
        <v>740905.71428571653</v>
      </c>
      <c r="M111" s="8" t="e">
        <f t="shared" si="27"/>
        <v>#N/A</v>
      </c>
      <c r="N111" s="2" t="e">
        <f t="shared" si="15"/>
        <v>#N/A</v>
      </c>
      <c r="O111" s="2" t="e">
        <f t="shared" si="25"/>
        <v>#N/A</v>
      </c>
      <c r="P111" s="2">
        <v>738697.10751628876</v>
      </c>
      <c r="Q111" s="2">
        <f>IF(P111&gt;Graph!$G$1*1000,Graph!$G$1*1000,P111)</f>
        <v>738697.10751628876</v>
      </c>
      <c r="R111" s="2">
        <f t="shared" si="16"/>
        <v>43482281.845225304</v>
      </c>
      <c r="S111" s="2">
        <f t="shared" si="17"/>
        <v>736149.27510991693</v>
      </c>
      <c r="T111" s="2">
        <f t="shared" si="18"/>
        <v>4317.5714285714785</v>
      </c>
      <c r="U111" s="2">
        <f t="shared" si="19"/>
        <v>738697.10751628876</v>
      </c>
      <c r="V111" s="2">
        <f t="shared" si="28"/>
        <v>1904321</v>
      </c>
      <c r="W111" s="2">
        <f t="shared" si="20"/>
        <v>131831.75</v>
      </c>
      <c r="X111" s="2">
        <f t="shared" si="6"/>
        <v>606865.35751628876</v>
      </c>
      <c r="Y111" s="2">
        <f t="shared" si="7"/>
        <v>41577960.845225342</v>
      </c>
      <c r="Z111" s="2" t="str">
        <f t="shared" si="8"/>
        <v>HERE</v>
      </c>
      <c r="AA111" s="2">
        <f>IF(Z111="HERE",Y111,AA110+Graph!$G$1*1000)</f>
        <v>41577960.845225342</v>
      </c>
      <c r="AB111" s="2">
        <f t="shared" si="21"/>
        <v>606865.35751628876</v>
      </c>
      <c r="AC111" s="2">
        <f t="shared" si="9"/>
        <v>1904321</v>
      </c>
      <c r="AD111" s="3">
        <f t="shared" si="10"/>
        <v>41577960.845225342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6"/>
        <v>25557157.577309977</v>
      </c>
      <c r="AH111" s="3" t="e">
        <f t="shared" si="3"/>
        <v>#N/A</v>
      </c>
      <c r="AM111" s="6">
        <v>14600000</v>
      </c>
      <c r="AN111" s="6">
        <v>31800000</v>
      </c>
      <c r="AO111" s="6">
        <v>52800000</v>
      </c>
    </row>
    <row r="112" spans="1:56" ht="15.75" customHeight="1" x14ac:dyDescent="0.25">
      <c r="A112" s="1">
        <v>44288</v>
      </c>
      <c r="B112" s="2">
        <f t="shared" si="0"/>
        <v>46</v>
      </c>
      <c r="C112" s="7"/>
      <c r="D112" s="2" t="e">
        <f t="shared" si="12"/>
        <v>#N/A</v>
      </c>
      <c r="E112" s="2" t="e">
        <f t="shared" si="22"/>
        <v>#N/A</v>
      </c>
      <c r="F112" s="2">
        <v>742103.87101012468</v>
      </c>
      <c r="G112" s="2">
        <f t="shared" si="23"/>
        <v>742103.87101012468</v>
      </c>
      <c r="H112" s="2">
        <f t="shared" si="13"/>
        <v>43549878.309751928</v>
      </c>
      <c r="I112" s="7"/>
      <c r="J112" s="2" t="e">
        <f t="shared" si="14"/>
        <v>#N/A</v>
      </c>
      <c r="K112" s="2" t="e">
        <f t="shared" si="24"/>
        <v>#N/A</v>
      </c>
      <c r="L112" s="2">
        <f t="array" ref="L112">IF(COUNT($C113)=0,IF(COUNT($C112)=1,I112,SUM(L111+LOOKUP(2,1/(ISNUMBER($K$1:$K$194)),$K$1:$K$194))),I112)</f>
        <v>745223.28571428801</v>
      </c>
      <c r="M112" s="8" t="e">
        <f t="shared" si="27"/>
        <v>#N/A</v>
      </c>
      <c r="N112" s="2" t="e">
        <f t="shared" si="15"/>
        <v>#N/A</v>
      </c>
      <c r="O112" s="2" t="e">
        <f t="shared" si="25"/>
        <v>#N/A</v>
      </c>
      <c r="P112" s="2">
        <v>744638.32973146439</v>
      </c>
      <c r="Q112" s="2">
        <f>IF(P112&gt;Graph!$G$1*1000,Graph!$G$1*1000,P112)</f>
        <v>744638.32973146439</v>
      </c>
      <c r="R112" s="2">
        <f t="shared" si="16"/>
        <v>44226920.174956769</v>
      </c>
      <c r="S112" s="2">
        <f t="shared" si="17"/>
        <v>742103.87101012468</v>
      </c>
      <c r="T112" s="2">
        <f t="shared" si="18"/>
        <v>4317.5714285714785</v>
      </c>
      <c r="U112" s="2">
        <f t="shared" si="19"/>
        <v>744638.32973146439</v>
      </c>
      <c r="V112" s="2">
        <f t="shared" si="28"/>
        <v>2036152.75</v>
      </c>
      <c r="W112" s="2">
        <f t="shared" si="20"/>
        <v>131831.75</v>
      </c>
      <c r="X112" s="2">
        <f t="shared" si="6"/>
        <v>612806.57973146439</v>
      </c>
      <c r="Y112" s="2">
        <f t="shared" si="7"/>
        <v>42190767.424956806</v>
      </c>
      <c r="Z112" s="2" t="str">
        <f t="shared" si="8"/>
        <v>HERE</v>
      </c>
      <c r="AA112" s="2">
        <f>IF(Z112="HERE",Y112,AA111+Graph!$G$1*1000)</f>
        <v>42190767.424956806</v>
      </c>
      <c r="AB112" s="2">
        <f t="shared" si="21"/>
        <v>612806.57973146439</v>
      </c>
      <c r="AC112" s="2">
        <f t="shared" si="9"/>
        <v>2036152.75</v>
      </c>
      <c r="AD112" s="3">
        <f t="shared" si="10"/>
        <v>42190767.424956806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6"/>
        <v>26103635.099201772</v>
      </c>
      <c r="AH112" s="3" t="e">
        <f t="shared" si="3"/>
        <v>#N/A</v>
      </c>
      <c r="AM112" s="6">
        <v>14600000</v>
      </c>
      <c r="AN112" s="6">
        <v>31800000</v>
      </c>
      <c r="AO112" s="6">
        <v>52800000</v>
      </c>
    </row>
    <row r="113" spans="1:56" ht="15.75" customHeight="1" x14ac:dyDescent="0.25">
      <c r="A113" s="1">
        <v>44289</v>
      </c>
      <c r="B113" s="2">
        <f t="shared" si="0"/>
        <v>47</v>
      </c>
      <c r="C113" s="7"/>
      <c r="D113" s="2" t="e">
        <f t="shared" si="12"/>
        <v>#N/A</v>
      </c>
      <c r="E113" s="2" t="e">
        <f t="shared" si="22"/>
        <v>#N/A</v>
      </c>
      <c r="F113" s="2">
        <v>748058.46691033244</v>
      </c>
      <c r="G113" s="2">
        <f t="shared" si="23"/>
        <v>748058.46691033244</v>
      </c>
      <c r="H113" s="2">
        <f t="shared" si="13"/>
        <v>44297936.77666226</v>
      </c>
      <c r="I113" s="7"/>
      <c r="J113" s="2" t="e">
        <f t="shared" si="14"/>
        <v>#N/A</v>
      </c>
      <c r="K113" s="2" t="e">
        <f t="shared" si="24"/>
        <v>#N/A</v>
      </c>
      <c r="L113" s="2">
        <f t="array" ref="L113">IF(COUNT($C114)=0,IF(COUNT($C113)=1,I113,SUM(L112+LOOKUP(2,1/(ISNUMBER($K$1:$K$194)),$K$1:$K$194))),I113)</f>
        <v>749540.85714285949</v>
      </c>
      <c r="M113" s="8" t="e">
        <f t="shared" si="27"/>
        <v>#N/A</v>
      </c>
      <c r="N113" s="2" t="e">
        <f t="shared" si="15"/>
        <v>#N/A</v>
      </c>
      <c r="O113" s="2" t="e">
        <f t="shared" si="25"/>
        <v>#N/A</v>
      </c>
      <c r="P113" s="2">
        <v>750579.55194661021</v>
      </c>
      <c r="Q113" s="2">
        <f>IF(P113&gt;Graph!$G$1*1000,Graph!$G$1*1000,P113)</f>
        <v>750579.55194661021</v>
      </c>
      <c r="R113" s="2">
        <f t="shared" si="16"/>
        <v>44977499.726903379</v>
      </c>
      <c r="S113" s="2">
        <f t="shared" si="17"/>
        <v>748058.46691033244</v>
      </c>
      <c r="T113" s="2">
        <f t="shared" si="18"/>
        <v>4317.5714285714785</v>
      </c>
      <c r="U113" s="2">
        <f t="shared" si="19"/>
        <v>750579.55194661021</v>
      </c>
      <c r="V113" s="2">
        <f t="shared" si="28"/>
        <v>2167984.5</v>
      </c>
      <c r="W113" s="2">
        <f t="shared" si="20"/>
        <v>131831.75</v>
      </c>
      <c r="X113" s="2">
        <f t="shared" si="6"/>
        <v>618747.80194661021</v>
      </c>
      <c r="Y113" s="2">
        <f t="shared" si="7"/>
        <v>42809515.226903416</v>
      </c>
      <c r="Z113" s="2" t="str">
        <f t="shared" si="8"/>
        <v>HERE</v>
      </c>
      <c r="AA113" s="2">
        <f>IF(Z113="HERE",Y113,AA112+Graph!$G$1*1000)</f>
        <v>42809515.226903416</v>
      </c>
      <c r="AB113" s="2">
        <f t="shared" si="21"/>
        <v>618747.80194661021</v>
      </c>
      <c r="AC113" s="2">
        <f t="shared" si="9"/>
        <v>2167984.5</v>
      </c>
      <c r="AD113" s="3">
        <f t="shared" si="10"/>
        <v>42809515.226903416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6"/>
        <v>26655459.721087199</v>
      </c>
      <c r="AH113" s="3" t="e">
        <f t="shared" si="3"/>
        <v>#N/A</v>
      </c>
      <c r="AM113" s="6">
        <v>14600000</v>
      </c>
      <c r="AN113" s="6">
        <v>31800000</v>
      </c>
      <c r="AO113" s="6">
        <v>52800000</v>
      </c>
    </row>
    <row r="114" spans="1:56" ht="15.75" customHeight="1" x14ac:dyDescent="0.25">
      <c r="A114" s="1">
        <v>44290</v>
      </c>
      <c r="B114" s="2">
        <f t="shared" si="0"/>
        <v>48</v>
      </c>
      <c r="C114" s="7"/>
      <c r="D114" s="2" t="e">
        <f t="shared" si="12"/>
        <v>#N/A</v>
      </c>
      <c r="E114" s="2" t="e">
        <f t="shared" si="22"/>
        <v>#N/A</v>
      </c>
      <c r="F114" s="2">
        <v>754013.0628105402</v>
      </c>
      <c r="G114" s="2">
        <f t="shared" si="23"/>
        <v>754013.0628105402</v>
      </c>
      <c r="H114" s="2">
        <f t="shared" si="13"/>
        <v>45051949.8394728</v>
      </c>
      <c r="I114" s="7"/>
      <c r="J114" s="2" t="e">
        <f t="shared" si="14"/>
        <v>#N/A</v>
      </c>
      <c r="K114" s="2" t="e">
        <f t="shared" si="24"/>
        <v>#N/A</v>
      </c>
      <c r="L114" s="2">
        <f t="array" ref="L114">IF(COUNT($C115)=0,IF(COUNT($C114)=1,I114,SUM(L113+LOOKUP(2,1/(ISNUMBER($K$1:$K$194)),$K$1:$K$194))),I114)</f>
        <v>753858.42857143097</v>
      </c>
      <c r="M114" s="8" t="e">
        <f t="shared" si="27"/>
        <v>#N/A</v>
      </c>
      <c r="N114" s="2" t="e">
        <f t="shared" si="15"/>
        <v>#N/A</v>
      </c>
      <c r="O114" s="2" t="e">
        <f t="shared" si="25"/>
        <v>#N/A</v>
      </c>
      <c r="P114" s="2">
        <v>756520.77416178584</v>
      </c>
      <c r="Q114" s="2">
        <f>IF(P114&gt;Graph!$G$1*1000,Graph!$G$1*1000,P114)</f>
        <v>756520.77416178584</v>
      </c>
      <c r="R114" s="2">
        <f t="shared" si="16"/>
        <v>45734020.501065165</v>
      </c>
      <c r="S114" s="2">
        <f t="shared" si="17"/>
        <v>754013.0628105402</v>
      </c>
      <c r="T114" s="2">
        <f t="shared" si="18"/>
        <v>4317.5714285714785</v>
      </c>
      <c r="U114" s="2">
        <f t="shared" si="19"/>
        <v>756520.77416178584</v>
      </c>
      <c r="V114" s="2">
        <f t="shared" si="28"/>
        <v>2299816.25</v>
      </c>
      <c r="W114" s="2">
        <f t="shared" si="20"/>
        <v>131831.75</v>
      </c>
      <c r="X114" s="2">
        <f t="shared" si="6"/>
        <v>624689.02416178584</v>
      </c>
      <c r="Y114" s="2">
        <f t="shared" si="7"/>
        <v>43434204.251065202</v>
      </c>
      <c r="Z114" s="2" t="str">
        <f t="shared" si="8"/>
        <v>HERE</v>
      </c>
      <c r="AA114" s="2">
        <f>IF(Z114="HERE",Y114,AA113+Graph!$G$1*1000)</f>
        <v>43434204.251065202</v>
      </c>
      <c r="AB114" s="2">
        <f t="shared" si="21"/>
        <v>624689.02416178584</v>
      </c>
      <c r="AC114" s="2">
        <f t="shared" si="9"/>
        <v>2299816.25</v>
      </c>
      <c r="AD114" s="3">
        <f t="shared" si="10"/>
        <v>43434204.251065202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6"/>
        <v>27212631.442966282</v>
      </c>
      <c r="AH114" s="3" t="e">
        <f t="shared" si="3"/>
        <v>#N/A</v>
      </c>
      <c r="AM114" s="6">
        <v>14600000</v>
      </c>
      <c r="AN114" s="6">
        <v>31800000</v>
      </c>
      <c r="AO114" s="6">
        <v>52800000</v>
      </c>
    </row>
    <row r="115" spans="1:56" ht="15.75" customHeight="1" x14ac:dyDescent="0.25">
      <c r="A115" s="1">
        <v>44291</v>
      </c>
      <c r="B115" s="2">
        <f t="shared" si="0"/>
        <v>49</v>
      </c>
      <c r="C115" s="7"/>
      <c r="D115" s="2" t="e">
        <f t="shared" si="12"/>
        <v>#N/A</v>
      </c>
      <c r="E115" s="2" t="e">
        <f t="shared" si="22"/>
        <v>#N/A</v>
      </c>
      <c r="F115" s="2">
        <v>759967.65871074796</v>
      </c>
      <c r="G115" s="2">
        <f t="shared" si="23"/>
        <v>759967.65871074796</v>
      </c>
      <c r="H115" s="2">
        <f t="shared" si="13"/>
        <v>45811917.498183548</v>
      </c>
      <c r="I115" s="7"/>
      <c r="J115" s="2" t="e">
        <f t="shared" si="14"/>
        <v>#N/A</v>
      </c>
      <c r="K115" s="2" t="e">
        <f t="shared" si="24"/>
        <v>#N/A</v>
      </c>
      <c r="L115" s="2">
        <f t="array" ref="L115">IF(COUNT($C116)=0,IF(COUNT($C115)=1,I115,SUM(L114+LOOKUP(2,1/(ISNUMBER($K$1:$K$194)),$K$1:$K$194))),I115)</f>
        <v>758176.00000000244</v>
      </c>
      <c r="M115" s="8" t="e">
        <f t="shared" si="27"/>
        <v>#N/A</v>
      </c>
      <c r="N115" s="2" t="e">
        <f t="shared" si="15"/>
        <v>#N/A</v>
      </c>
      <c r="O115" s="2" t="e">
        <f t="shared" si="25"/>
        <v>#N/A</v>
      </c>
      <c r="P115" s="2">
        <v>762461.99637693167</v>
      </c>
      <c r="Q115" s="2">
        <f>IF(P115&gt;Graph!$G$1*1000,Graph!$G$1*1000,P115)</f>
        <v>762461.99637693167</v>
      </c>
      <c r="R115" s="2">
        <f t="shared" si="16"/>
        <v>46496482.497442096</v>
      </c>
      <c r="S115" s="2">
        <f t="shared" si="17"/>
        <v>759967.65871074796</v>
      </c>
      <c r="T115" s="2">
        <f t="shared" si="18"/>
        <v>4317.5714285714785</v>
      </c>
      <c r="U115" s="2">
        <f t="shared" si="19"/>
        <v>762461.99637693167</v>
      </c>
      <c r="V115" s="2">
        <f t="shared" si="28"/>
        <v>2431648</v>
      </c>
      <c r="W115" s="2">
        <f t="shared" si="20"/>
        <v>131831.75</v>
      </c>
      <c r="X115" s="2">
        <f t="shared" si="6"/>
        <v>630630.24637693167</v>
      </c>
      <c r="Y115" s="2">
        <f t="shared" si="7"/>
        <v>44064834.497442134</v>
      </c>
      <c r="Z115" s="2" t="str">
        <f t="shared" si="8"/>
        <v>HERE</v>
      </c>
      <c r="AA115" s="2">
        <f>IF(Z115="HERE",Y115,AA114+Graph!$G$1*1000)</f>
        <v>44064834.497442134</v>
      </c>
      <c r="AB115" s="2">
        <f t="shared" si="21"/>
        <v>630630.24637693167</v>
      </c>
      <c r="AC115" s="2">
        <f t="shared" si="9"/>
        <v>2431648</v>
      </c>
      <c r="AD115" s="3">
        <f t="shared" si="10"/>
        <v>44064834.497442134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6"/>
        <v>27775150.264838997</v>
      </c>
      <c r="AH115" s="3" t="e">
        <f t="shared" si="3"/>
        <v>#N/A</v>
      </c>
      <c r="AI115" s="16"/>
      <c r="AJ115" s="16"/>
      <c r="AK115" s="16"/>
      <c r="AL115" s="16"/>
      <c r="AM115" s="6">
        <v>14600000</v>
      </c>
      <c r="AN115" s="6">
        <v>31800000</v>
      </c>
      <c r="AO115" s="6">
        <v>52800000</v>
      </c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</row>
    <row r="116" spans="1:56" ht="15.75" customHeight="1" x14ac:dyDescent="0.25">
      <c r="A116" s="1">
        <v>44292</v>
      </c>
      <c r="B116" s="2">
        <f t="shared" si="0"/>
        <v>50</v>
      </c>
      <c r="C116" s="7"/>
      <c r="D116" s="2" t="e">
        <f t="shared" si="12"/>
        <v>#N/A</v>
      </c>
      <c r="E116" s="2" t="e">
        <f t="shared" si="22"/>
        <v>#N/A</v>
      </c>
      <c r="F116" s="2">
        <v>765922.25461095572</v>
      </c>
      <c r="G116" s="2">
        <f t="shared" si="23"/>
        <v>765922.25461095572</v>
      </c>
      <c r="H116" s="2">
        <f t="shared" si="13"/>
        <v>46577839.752794504</v>
      </c>
      <c r="I116" s="7"/>
      <c r="J116" s="2" t="e">
        <f t="shared" si="14"/>
        <v>#N/A</v>
      </c>
      <c r="K116" s="2" t="e">
        <f t="shared" si="24"/>
        <v>#N/A</v>
      </c>
      <c r="L116" s="2">
        <f t="array" ref="L116">IF(COUNT($C117)=0,IF(COUNT($C116)=1,I116,SUM(L115+LOOKUP(2,1/(ISNUMBER($K$1:$K$194)),$K$1:$K$194))),I116)</f>
        <v>762493.57142857392</v>
      </c>
      <c r="M116" s="8" t="e">
        <f t="shared" si="27"/>
        <v>#N/A</v>
      </c>
      <c r="N116" s="2" t="e">
        <f t="shared" si="15"/>
        <v>#N/A</v>
      </c>
      <c r="O116" s="2" t="e">
        <f t="shared" si="25"/>
        <v>#N/A</v>
      </c>
      <c r="P116" s="2">
        <v>768403.2185921073</v>
      </c>
      <c r="Q116" s="2">
        <f>IF(P116&gt;Graph!$G$1*1000,Graph!$G$1*1000,P116)</f>
        <v>768403.2185921073</v>
      </c>
      <c r="R116" s="2">
        <f t="shared" si="16"/>
        <v>47264885.716034204</v>
      </c>
      <c r="S116" s="2">
        <f t="shared" si="17"/>
        <v>765922.25461095572</v>
      </c>
      <c r="T116" s="2">
        <f t="shared" si="18"/>
        <v>4317.5714285714785</v>
      </c>
      <c r="U116" s="2">
        <f t="shared" si="19"/>
        <v>768403.2185921073</v>
      </c>
      <c r="V116" s="2">
        <f t="shared" si="28"/>
        <v>2639309</v>
      </c>
      <c r="W116" s="2">
        <f t="shared" si="20"/>
        <v>207661</v>
      </c>
      <c r="X116" s="2">
        <f t="shared" si="6"/>
        <v>560742.2185921073</v>
      </c>
      <c r="Y116" s="2">
        <f t="shared" si="7"/>
        <v>44625576.716034241</v>
      </c>
      <c r="Z116" s="2" t="str">
        <f t="shared" si="8"/>
        <v>HERE</v>
      </c>
      <c r="AA116" s="2">
        <f>IF(Z116="HERE",Y116,AA115+Graph!$G$1*1000)</f>
        <v>44625576.716034241</v>
      </c>
      <c r="AB116" s="2">
        <f t="shared" si="21"/>
        <v>560742.2185921073</v>
      </c>
      <c r="AC116" s="2">
        <f t="shared" si="9"/>
        <v>2639309</v>
      </c>
      <c r="AD116" s="3">
        <f t="shared" si="10"/>
        <v>44625576.716034241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6"/>
        <v>28343016.186705373</v>
      </c>
      <c r="AH116" s="3" t="e">
        <f t="shared" si="3"/>
        <v>#N/A</v>
      </c>
      <c r="AM116" s="6">
        <v>14600000</v>
      </c>
      <c r="AN116" s="6">
        <v>31800000</v>
      </c>
      <c r="AO116" s="6">
        <v>52800000</v>
      </c>
    </row>
    <row r="117" spans="1:56" ht="15.75" customHeight="1" x14ac:dyDescent="0.25">
      <c r="A117" s="1">
        <v>44293</v>
      </c>
      <c r="B117" s="2">
        <f t="shared" si="0"/>
        <v>51</v>
      </c>
      <c r="C117" s="7"/>
      <c r="D117" s="2" t="e">
        <f t="shared" si="12"/>
        <v>#N/A</v>
      </c>
      <c r="E117" s="2" t="e">
        <f t="shared" si="22"/>
        <v>#N/A</v>
      </c>
      <c r="F117" s="2">
        <v>771876.85051116347</v>
      </c>
      <c r="G117" s="2">
        <f t="shared" si="23"/>
        <v>771876.85051116347</v>
      </c>
      <c r="H117" s="2">
        <f t="shared" si="13"/>
        <v>47349716.603305668</v>
      </c>
      <c r="I117" s="7"/>
      <c r="J117" s="2" t="e">
        <f t="shared" si="14"/>
        <v>#N/A</v>
      </c>
      <c r="K117" s="2" t="e">
        <f t="shared" si="24"/>
        <v>#N/A</v>
      </c>
      <c r="L117" s="2">
        <f t="array" ref="L117">IF(COUNT($C118)=0,IF(COUNT($C117)=1,I117,SUM(L116+LOOKUP(2,1/(ISNUMBER($K$1:$K$194)),$K$1:$K$194))),I117)</f>
        <v>766811.1428571454</v>
      </c>
      <c r="M117" s="8" t="e">
        <f t="shared" si="27"/>
        <v>#N/A</v>
      </c>
      <c r="N117" s="2" t="e">
        <f t="shared" si="15"/>
        <v>#N/A</v>
      </c>
      <c r="O117" s="2" t="e">
        <f t="shared" si="25"/>
        <v>#N/A</v>
      </c>
      <c r="P117" s="2">
        <v>774344.44080725312</v>
      </c>
      <c r="Q117" s="2">
        <f>IF(P117&gt;Graph!$G$1*1000,Graph!$G$1*1000,P117)</f>
        <v>774344.44080725312</v>
      </c>
      <c r="R117" s="2">
        <f t="shared" si="16"/>
        <v>48039230.156841457</v>
      </c>
      <c r="S117" s="2">
        <f t="shared" si="17"/>
        <v>771876.85051116347</v>
      </c>
      <c r="T117" s="2">
        <f t="shared" si="18"/>
        <v>4317.5714285714785</v>
      </c>
      <c r="U117" s="2">
        <f t="shared" si="19"/>
        <v>774344.44080725312</v>
      </c>
      <c r="V117" s="2">
        <f t="shared" si="28"/>
        <v>2918252</v>
      </c>
      <c r="W117" s="2">
        <f t="shared" si="20"/>
        <v>278943</v>
      </c>
      <c r="X117" s="2">
        <f t="shared" si="6"/>
        <v>495401.44080725312</v>
      </c>
      <c r="Y117" s="2">
        <f t="shared" si="7"/>
        <v>45120978.156841494</v>
      </c>
      <c r="Z117" s="2" t="str">
        <f t="shared" si="8"/>
        <v>HERE</v>
      </c>
      <c r="AA117" s="2">
        <f>IF(Z117="HERE",Y117,AA116+Graph!$G$1*1000)</f>
        <v>45120978.156841494</v>
      </c>
      <c r="AB117" s="2">
        <f t="shared" si="21"/>
        <v>495401.44080725312</v>
      </c>
      <c r="AC117" s="2">
        <f t="shared" si="9"/>
        <v>2918252</v>
      </c>
      <c r="AD117" s="3">
        <f t="shared" si="10"/>
        <v>45120978.156841494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6"/>
        <v>28916229.20856538</v>
      </c>
      <c r="AH117" s="3" t="e">
        <f t="shared" si="3"/>
        <v>#N/A</v>
      </c>
      <c r="AM117" s="6">
        <v>14600000</v>
      </c>
      <c r="AN117" s="6">
        <v>31800000</v>
      </c>
      <c r="AO117" s="6">
        <v>52800000</v>
      </c>
    </row>
    <row r="118" spans="1:56" ht="15.75" customHeight="1" x14ac:dyDescent="0.25">
      <c r="A118" s="1">
        <v>44294</v>
      </c>
      <c r="B118" s="2">
        <f t="shared" si="0"/>
        <v>52</v>
      </c>
      <c r="C118" s="7"/>
      <c r="D118" s="2" t="e">
        <f t="shared" si="12"/>
        <v>#N/A</v>
      </c>
      <c r="E118" s="2" t="e">
        <f t="shared" si="22"/>
        <v>#N/A</v>
      </c>
      <c r="F118" s="2">
        <v>777831.44641137123</v>
      </c>
      <c r="G118" s="2">
        <f t="shared" si="23"/>
        <v>777831.44641137123</v>
      </c>
      <c r="H118" s="2">
        <f t="shared" si="13"/>
        <v>48127548.049717039</v>
      </c>
      <c r="I118" s="7"/>
      <c r="J118" s="2" t="e">
        <f t="shared" si="14"/>
        <v>#N/A</v>
      </c>
      <c r="K118" s="2" t="e">
        <f t="shared" si="24"/>
        <v>#N/A</v>
      </c>
      <c r="L118" s="2">
        <f t="array" ref="L118">IF(COUNT($C119)=0,IF(COUNT($C118)=1,I118,SUM(L117+LOOKUP(2,1/(ISNUMBER($K$1:$K$194)),$K$1:$K$194))),I118)</f>
        <v>771128.71428571688</v>
      </c>
      <c r="M118" s="8" t="e">
        <f t="shared" si="27"/>
        <v>#N/A</v>
      </c>
      <c r="N118" s="2" t="e">
        <f t="shared" si="15"/>
        <v>#N/A</v>
      </c>
      <c r="O118" s="2" t="e">
        <f t="shared" si="25"/>
        <v>#N/A</v>
      </c>
      <c r="P118" s="2">
        <v>780285.66302242875</v>
      </c>
      <c r="Q118" s="2">
        <f>IF(P118&gt;Graph!$G$1*1000,Graph!$G$1*1000,P118)</f>
        <v>780285.66302242875</v>
      </c>
      <c r="R118" s="2">
        <f t="shared" si="16"/>
        <v>48819515.819863886</v>
      </c>
      <c r="S118" s="2">
        <f t="shared" si="17"/>
        <v>777831.44641137123</v>
      </c>
      <c r="T118" s="2">
        <f t="shared" si="18"/>
        <v>4317.5714285714785</v>
      </c>
      <c r="U118" s="2">
        <f t="shared" si="19"/>
        <v>780285.66302242875</v>
      </c>
      <c r="V118" s="2">
        <f t="shared" si="28"/>
        <v>3234946</v>
      </c>
      <c r="W118" s="2">
        <f t="shared" si="20"/>
        <v>316694</v>
      </c>
      <c r="X118" s="2">
        <f t="shared" si="6"/>
        <v>463591.66302242875</v>
      </c>
      <c r="Y118" s="2">
        <f t="shared" si="7"/>
        <v>45584569.819863923</v>
      </c>
      <c r="Z118" s="2" t="str">
        <f t="shared" si="8"/>
        <v>HERE</v>
      </c>
      <c r="AA118" s="2">
        <f>IF(Z118="HERE",Y118,AA117+Graph!$G$1*1000)</f>
        <v>45584569.819863923</v>
      </c>
      <c r="AB118" s="2">
        <f t="shared" si="21"/>
        <v>463591.66302242875</v>
      </c>
      <c r="AC118" s="2">
        <f t="shared" si="9"/>
        <v>3234946</v>
      </c>
      <c r="AD118" s="3">
        <f t="shared" si="10"/>
        <v>45584569.819863923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6"/>
        <v>29494789.330419041</v>
      </c>
      <c r="AH118" s="3" t="e">
        <f t="shared" si="3"/>
        <v>#N/A</v>
      </c>
      <c r="AM118" s="6">
        <v>14600000</v>
      </c>
      <c r="AN118" s="6">
        <v>31800000</v>
      </c>
      <c r="AO118" s="6">
        <v>52800000</v>
      </c>
    </row>
    <row r="119" spans="1:56" ht="15.75" customHeight="1" x14ac:dyDescent="0.25">
      <c r="A119" s="1">
        <v>44295</v>
      </c>
      <c r="B119" s="2">
        <f t="shared" si="0"/>
        <v>53</v>
      </c>
      <c r="C119" s="7"/>
      <c r="D119" s="2" t="e">
        <f t="shared" si="12"/>
        <v>#N/A</v>
      </c>
      <c r="E119" s="2" t="e">
        <f t="shared" si="22"/>
        <v>#N/A</v>
      </c>
      <c r="F119" s="2">
        <v>783786.04231157899</v>
      </c>
      <c r="G119" s="2">
        <f t="shared" si="23"/>
        <v>783786.04231157899</v>
      </c>
      <c r="H119" s="2">
        <f t="shared" si="13"/>
        <v>48911334.092028618</v>
      </c>
      <c r="I119" s="7"/>
      <c r="J119" s="2" t="e">
        <f t="shared" si="14"/>
        <v>#N/A</v>
      </c>
      <c r="K119" s="2" t="e">
        <f t="shared" si="24"/>
        <v>#N/A</v>
      </c>
      <c r="L119" s="2">
        <f t="array" ref="L119">IF(COUNT($C120)=0,IF(COUNT($C119)=1,I119,SUM(L118+LOOKUP(2,1/(ISNUMBER($K$1:$K$194)),$K$1:$K$194))),I119)</f>
        <v>775446.28571428836</v>
      </c>
      <c r="M119" s="8" t="e">
        <f t="shared" si="27"/>
        <v>#N/A</v>
      </c>
      <c r="N119" s="2" t="e">
        <f t="shared" si="15"/>
        <v>#N/A</v>
      </c>
      <c r="O119" s="2" t="e">
        <f t="shared" si="25"/>
        <v>#N/A</v>
      </c>
      <c r="P119" s="2">
        <v>786226.88523757458</v>
      </c>
      <c r="Q119" s="2">
        <f>IF(P119&gt;Graph!$G$1*1000,Graph!$G$1*1000,P119)</f>
        <v>786226.88523757458</v>
      </c>
      <c r="R119" s="2">
        <f t="shared" si="16"/>
        <v>49605742.70510146</v>
      </c>
      <c r="S119" s="2">
        <f t="shared" si="17"/>
        <v>783786.04231157899</v>
      </c>
      <c r="T119" s="2">
        <f t="shared" si="18"/>
        <v>4317.5714285714785</v>
      </c>
      <c r="U119" s="2">
        <f t="shared" si="19"/>
        <v>786226.88523757458</v>
      </c>
      <c r="V119" s="2">
        <f t="shared" si="28"/>
        <v>3559179</v>
      </c>
      <c r="W119" s="2">
        <f t="shared" si="20"/>
        <v>324233</v>
      </c>
      <c r="X119" s="2">
        <f t="shared" si="6"/>
        <v>461993.88523757458</v>
      </c>
      <c r="Y119" s="2">
        <f t="shared" si="7"/>
        <v>46046563.705101497</v>
      </c>
      <c r="Z119" s="2" t="str">
        <f t="shared" si="8"/>
        <v>HERE</v>
      </c>
      <c r="AA119" s="2">
        <f>IF(Z119="HERE",Y119,AA118+Graph!$G$1*1000)</f>
        <v>46046563.705101497</v>
      </c>
      <c r="AB119" s="2">
        <f t="shared" si="21"/>
        <v>461993.88523757458</v>
      </c>
      <c r="AC119" s="2">
        <f t="shared" si="9"/>
        <v>3559179</v>
      </c>
      <c r="AD119" s="3">
        <f t="shared" si="10"/>
        <v>46046563.705101497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6"/>
        <v>30078696.552266333</v>
      </c>
      <c r="AH119" s="3" t="e">
        <f t="shared" si="3"/>
        <v>#N/A</v>
      </c>
      <c r="AM119" s="6">
        <v>14600000</v>
      </c>
      <c r="AN119" s="6">
        <v>31800000</v>
      </c>
      <c r="AO119" s="6">
        <v>52800000</v>
      </c>
    </row>
    <row r="120" spans="1:56" ht="15.75" customHeight="1" x14ac:dyDescent="0.25">
      <c r="A120" s="1">
        <v>44296</v>
      </c>
      <c r="B120" s="2">
        <f t="shared" si="0"/>
        <v>54</v>
      </c>
      <c r="C120" s="7"/>
      <c r="D120" s="2" t="e">
        <f t="shared" si="12"/>
        <v>#N/A</v>
      </c>
      <c r="E120" s="2" t="e">
        <f t="shared" si="22"/>
        <v>#N/A</v>
      </c>
      <c r="F120" s="2">
        <v>789740.63821178675</v>
      </c>
      <c r="G120" s="2">
        <f t="shared" si="23"/>
        <v>789740.63821178675</v>
      </c>
      <c r="H120" s="2">
        <f t="shared" si="13"/>
        <v>49701074.730240405</v>
      </c>
      <c r="I120" s="7"/>
      <c r="J120" s="2" t="e">
        <f t="shared" si="14"/>
        <v>#N/A</v>
      </c>
      <c r="K120" s="2" t="e">
        <f t="shared" si="24"/>
        <v>#N/A</v>
      </c>
      <c r="L120" s="2">
        <f t="array" ref="L120">IF(COUNT($C121)=0,IF(COUNT($C120)=1,I120,SUM(L119+LOOKUP(2,1/(ISNUMBER($K$1:$K$194)),$K$1:$K$194))),I120)</f>
        <v>779763.85714285984</v>
      </c>
      <c r="M120" s="8" t="e">
        <f t="shared" si="27"/>
        <v>#N/A</v>
      </c>
      <c r="N120" s="2" t="e">
        <f t="shared" si="15"/>
        <v>#N/A</v>
      </c>
      <c r="O120" s="2" t="e">
        <f t="shared" si="25"/>
        <v>#N/A</v>
      </c>
      <c r="P120" s="2">
        <v>792168.10745275021</v>
      </c>
      <c r="Q120" s="2">
        <f>IF(P120&gt;Graph!$G$1*1000,Graph!$G$1*1000,P120)</f>
        <v>792168.10745275021</v>
      </c>
      <c r="R120" s="2">
        <f t="shared" si="16"/>
        <v>50397910.81255421</v>
      </c>
      <c r="S120" s="2">
        <f t="shared" si="17"/>
        <v>789740.63821178675</v>
      </c>
      <c r="T120" s="2">
        <f t="shared" si="18"/>
        <v>4317.5714285714785</v>
      </c>
      <c r="U120" s="2">
        <f t="shared" si="19"/>
        <v>792168.10745275021</v>
      </c>
      <c r="V120" s="2">
        <f t="shared" si="28"/>
        <v>3837094</v>
      </c>
      <c r="W120" s="2">
        <f t="shared" si="20"/>
        <v>277915</v>
      </c>
      <c r="X120" s="2">
        <f t="shared" si="6"/>
        <v>514253.10745275021</v>
      </c>
      <c r="Y120" s="2">
        <f t="shared" si="7"/>
        <v>46560816.812554248</v>
      </c>
      <c r="Z120" s="2" t="str">
        <f t="shared" si="8"/>
        <v>HERE</v>
      </c>
      <c r="AA120" s="2">
        <f>IF(Z120="HERE",Y120,AA119+Graph!$G$1*1000)</f>
        <v>46560816.812554248</v>
      </c>
      <c r="AB120" s="2">
        <f t="shared" si="21"/>
        <v>514253.10745275021</v>
      </c>
      <c r="AC120" s="2">
        <f t="shared" si="9"/>
        <v>3837094</v>
      </c>
      <c r="AD120" s="3">
        <f t="shared" si="10"/>
        <v>46560816.812554248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6"/>
        <v>30667950.874107286</v>
      </c>
      <c r="AH120" s="3" t="e">
        <f t="shared" si="3"/>
        <v>#N/A</v>
      </c>
      <c r="AM120" s="6">
        <v>14600000</v>
      </c>
      <c r="AN120" s="6">
        <v>31800000</v>
      </c>
      <c r="AO120" s="6">
        <v>52800000</v>
      </c>
    </row>
    <row r="121" spans="1:56" ht="15.75" customHeight="1" x14ac:dyDescent="0.25">
      <c r="A121" s="1">
        <v>44297</v>
      </c>
      <c r="B121" s="2">
        <f t="shared" si="0"/>
        <v>55</v>
      </c>
      <c r="C121" s="7"/>
      <c r="D121" s="2" t="e">
        <f t="shared" si="12"/>
        <v>#N/A</v>
      </c>
      <c r="E121" s="2" t="e">
        <f t="shared" si="22"/>
        <v>#N/A</v>
      </c>
      <c r="F121" s="2">
        <v>795695.2341119945</v>
      </c>
      <c r="G121" s="2">
        <f t="shared" si="23"/>
        <v>795682.42857142852</v>
      </c>
      <c r="H121" s="2">
        <f t="shared" si="13"/>
        <v>50496757.15881183</v>
      </c>
      <c r="I121" s="7"/>
      <c r="J121" s="2" t="e">
        <f t="shared" si="14"/>
        <v>#N/A</v>
      </c>
      <c r="K121" s="2" t="e">
        <f t="shared" si="24"/>
        <v>#N/A</v>
      </c>
      <c r="L121" s="2">
        <f t="array" ref="L121">IF(COUNT($C122)=0,IF(COUNT($C121)=1,I121,SUM(L120+LOOKUP(2,1/(ISNUMBER($K$1:$K$194)),$K$1:$K$194))),I121)</f>
        <v>784081.42857143132</v>
      </c>
      <c r="M121" s="8" t="e">
        <f t="shared" si="27"/>
        <v>#N/A</v>
      </c>
      <c r="N121" s="2" t="e">
        <f t="shared" si="15"/>
        <v>#N/A</v>
      </c>
      <c r="O121" s="2" t="e">
        <f t="shared" si="25"/>
        <v>#N/A</v>
      </c>
      <c r="P121" s="2">
        <v>798109.32966789603</v>
      </c>
      <c r="Q121" s="2">
        <f>IF(P121&gt;Graph!$G$1*1000,Graph!$G$1*1000,P121)</f>
        <v>798109.32966789603</v>
      </c>
      <c r="R121" s="2">
        <f t="shared" si="16"/>
        <v>51196020.142222106</v>
      </c>
      <c r="S121" s="2">
        <f t="shared" si="17"/>
        <v>795682.42857142538</v>
      </c>
      <c r="T121" s="2">
        <f t="shared" si="18"/>
        <v>4317.5714285714785</v>
      </c>
      <c r="U121" s="2">
        <f t="shared" si="19"/>
        <v>798109.32966789603</v>
      </c>
      <c r="V121" s="2">
        <f t="shared" si="28"/>
        <v>4062501</v>
      </c>
      <c r="W121" s="2">
        <f t="shared" si="20"/>
        <v>225407</v>
      </c>
      <c r="X121" s="2">
        <f t="shared" si="6"/>
        <v>572702.32966789603</v>
      </c>
      <c r="Y121" s="2">
        <f t="shared" si="7"/>
        <v>47133519.142222144</v>
      </c>
      <c r="Z121" s="2" t="str">
        <f t="shared" si="8"/>
        <v>HERE</v>
      </c>
      <c r="AA121" s="2">
        <f>IF(Z121="HERE",Y121,AA120+Graph!$G$1*1000)</f>
        <v>47133519.142222144</v>
      </c>
      <c r="AB121" s="2">
        <f t="shared" si="21"/>
        <v>572702.32966789603</v>
      </c>
      <c r="AC121" s="2">
        <f t="shared" si="9"/>
        <v>4062501</v>
      </c>
      <c r="AD121" s="3">
        <f t="shared" si="10"/>
        <v>47133519.142222144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6"/>
        <v>31262552.295941871</v>
      </c>
      <c r="AH121" s="3" t="e">
        <f t="shared" si="3"/>
        <v>#N/A</v>
      </c>
      <c r="AM121" s="6">
        <v>14600000</v>
      </c>
      <c r="AN121" s="6">
        <v>31800000</v>
      </c>
      <c r="AO121" s="6">
        <v>52800000</v>
      </c>
    </row>
    <row r="122" spans="1:56" ht="15.75" customHeight="1" x14ac:dyDescent="0.25">
      <c r="A122" s="1">
        <v>44298</v>
      </c>
      <c r="B122" s="2">
        <f t="shared" si="0"/>
        <v>56</v>
      </c>
      <c r="C122" s="7"/>
      <c r="D122" s="2" t="e">
        <f t="shared" si="12"/>
        <v>#N/A</v>
      </c>
      <c r="E122" s="2" t="e">
        <f t="shared" si="22"/>
        <v>#N/A</v>
      </c>
      <c r="F122" s="2">
        <v>801649.83001220226</v>
      </c>
      <c r="G122" s="2">
        <f t="shared" si="23"/>
        <v>795682.42857142852</v>
      </c>
      <c r="H122" s="2">
        <f t="shared" si="13"/>
        <v>51292439.587383255</v>
      </c>
      <c r="I122" s="7"/>
      <c r="J122" s="2" t="e">
        <f t="shared" si="14"/>
        <v>#N/A</v>
      </c>
      <c r="K122" s="2" t="e">
        <f t="shared" si="24"/>
        <v>#N/A</v>
      </c>
      <c r="L122" s="2">
        <f t="array" ref="L122">IF(COUNT($C123)=0,IF(COUNT($C122)=1,I122,SUM(L121+LOOKUP(2,1/(ISNUMBER($K$1:$K$194)),$K$1:$K$194))),I122)</f>
        <v>788399.00000000279</v>
      </c>
      <c r="M122" s="8" t="e">
        <f t="shared" si="27"/>
        <v>#N/A</v>
      </c>
      <c r="N122" s="2" t="e">
        <f t="shared" si="15"/>
        <v>#N/A</v>
      </c>
      <c r="O122" s="2" t="e">
        <f t="shared" si="25"/>
        <v>#N/A</v>
      </c>
      <c r="P122" s="2">
        <v>804050.55188304186</v>
      </c>
      <c r="Q122" s="2">
        <f>IF(P122&gt;Graph!$G$1*1000,Graph!$G$1*1000,P122)</f>
        <v>800000</v>
      </c>
      <c r="R122" s="2">
        <f t="shared" si="16"/>
        <v>51996020.142222106</v>
      </c>
      <c r="S122" s="2">
        <f t="shared" si="17"/>
        <v>795682.42857142538</v>
      </c>
      <c r="T122" s="2">
        <f t="shared" si="18"/>
        <v>4317.5714285714785</v>
      </c>
      <c r="U122" s="2">
        <f t="shared" si="19"/>
        <v>800000</v>
      </c>
      <c r="V122" s="2">
        <f t="shared" si="28"/>
        <v>4266577</v>
      </c>
      <c r="W122" s="2">
        <f t="shared" si="20"/>
        <v>204076</v>
      </c>
      <c r="X122" s="2">
        <f t="shared" si="6"/>
        <v>595924</v>
      </c>
      <c r="Y122" s="2">
        <f t="shared" si="7"/>
        <v>47729443.142222144</v>
      </c>
      <c r="Z122" s="2" t="str">
        <f t="shared" si="8"/>
        <v>HERE</v>
      </c>
      <c r="AA122" s="2">
        <f>IF(Z122="HERE",Y122,AA121+Graph!$G$1*1000)</f>
        <v>47729443.142222144</v>
      </c>
      <c r="AB122" s="2">
        <f t="shared" si="21"/>
        <v>595924</v>
      </c>
      <c r="AC122" s="2">
        <f t="shared" si="9"/>
        <v>4266577</v>
      </c>
      <c r="AD122" s="3">
        <f t="shared" si="10"/>
        <v>47729443.142222144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6"/>
        <v>31828486.635627251</v>
      </c>
      <c r="AH122" s="3" t="e">
        <f t="shared" si="3"/>
        <v>#N/A</v>
      </c>
      <c r="AM122" s="6">
        <v>14600000</v>
      </c>
      <c r="AN122" s="6">
        <v>31800000</v>
      </c>
      <c r="AO122" s="6">
        <v>52800000</v>
      </c>
    </row>
    <row r="123" spans="1:56" ht="15.75" customHeight="1" x14ac:dyDescent="0.25">
      <c r="A123" s="1">
        <v>44299</v>
      </c>
      <c r="B123" s="2">
        <f t="shared" si="0"/>
        <v>57</v>
      </c>
      <c r="C123" s="7"/>
      <c r="D123" s="2" t="e">
        <f t="shared" si="12"/>
        <v>#N/A</v>
      </c>
      <c r="E123" s="2" t="e">
        <f t="shared" si="22"/>
        <v>#N/A</v>
      </c>
      <c r="F123" s="2">
        <v>807604.42591241002</v>
      </c>
      <c r="G123" s="2">
        <f t="shared" si="23"/>
        <v>795682.42857142852</v>
      </c>
      <c r="H123" s="2">
        <f t="shared" si="13"/>
        <v>52088122.015954681</v>
      </c>
      <c r="I123" s="7"/>
      <c r="J123" s="2" t="e">
        <f t="shared" si="14"/>
        <v>#N/A</v>
      </c>
      <c r="K123" s="2" t="e">
        <f t="shared" si="24"/>
        <v>#N/A</v>
      </c>
      <c r="L123" s="2">
        <f t="array" ref="L123">IF(COUNT($C124)=0,IF(COUNT($C123)=1,I123,SUM(L122+LOOKUP(2,1/(ISNUMBER($K$1:$K$194)),$K$1:$K$194))),I123)</f>
        <v>792716.57142857427</v>
      </c>
      <c r="M123" s="8" t="e">
        <f t="shared" si="27"/>
        <v>#N/A</v>
      </c>
      <c r="N123" s="2" t="e">
        <f t="shared" si="15"/>
        <v>#N/A</v>
      </c>
      <c r="O123" s="2" t="e">
        <f t="shared" si="25"/>
        <v>#N/A</v>
      </c>
      <c r="P123" s="2">
        <v>809991.77409821749</v>
      </c>
      <c r="Q123" s="2">
        <f>IF(P123&gt;Graph!$G$1*1000,Graph!$G$1*1000,P123)</f>
        <v>800000</v>
      </c>
      <c r="R123" s="2">
        <f t="shared" si="16"/>
        <v>52796020.142222106</v>
      </c>
      <c r="S123" s="2">
        <f t="shared" si="17"/>
        <v>795682.42857142538</v>
      </c>
      <c r="T123" s="2">
        <f t="shared" si="18"/>
        <v>4317.5714285714785</v>
      </c>
      <c r="U123" s="2">
        <f t="shared" si="19"/>
        <v>800000</v>
      </c>
      <c r="V123" s="2">
        <f t="shared" si="28"/>
        <v>4609740</v>
      </c>
      <c r="W123" s="2">
        <f t="shared" si="20"/>
        <v>343163</v>
      </c>
      <c r="X123" s="2">
        <f t="shared" si="6"/>
        <v>456837</v>
      </c>
      <c r="Y123" s="2">
        <f t="shared" si="7"/>
        <v>48186280.142222144</v>
      </c>
      <c r="Z123" s="2" t="str">
        <f t="shared" si="8"/>
        <v>HERE</v>
      </c>
      <c r="AA123" s="2">
        <f>IF(Z123="HERE",Y123,AA122+Graph!$G$1*1000)</f>
        <v>48186280.142222144</v>
      </c>
      <c r="AB123" s="2">
        <f t="shared" si="21"/>
        <v>456837</v>
      </c>
      <c r="AC123" s="2">
        <f t="shared" si="9"/>
        <v>4609740</v>
      </c>
      <c r="AD123" s="3">
        <f t="shared" si="10"/>
        <v>48186280.142222144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6"/>
        <v>32399768.075306263</v>
      </c>
      <c r="AH123" s="3" t="e">
        <f t="shared" si="3"/>
        <v>#N/A</v>
      </c>
      <c r="AM123" s="6">
        <v>14600000</v>
      </c>
      <c r="AN123" s="6">
        <v>31800000</v>
      </c>
      <c r="AO123" s="6">
        <v>52800000</v>
      </c>
    </row>
    <row r="124" spans="1:56" ht="15.75" customHeight="1" x14ac:dyDescent="0.25">
      <c r="A124" s="1">
        <v>44300</v>
      </c>
      <c r="B124" s="2">
        <f t="shared" si="0"/>
        <v>58</v>
      </c>
      <c r="C124" s="7"/>
      <c r="D124" s="2" t="e">
        <f t="shared" si="12"/>
        <v>#N/A</v>
      </c>
      <c r="E124" s="2" t="e">
        <f t="shared" si="22"/>
        <v>#N/A</v>
      </c>
      <c r="F124" s="2">
        <v>813559.02181261778</v>
      </c>
      <c r="G124" s="2">
        <f t="shared" si="23"/>
        <v>795682.42857142852</v>
      </c>
      <c r="H124" s="2">
        <f t="shared" si="13"/>
        <v>52883804.444526106</v>
      </c>
      <c r="I124" s="7"/>
      <c r="J124" s="2" t="e">
        <f t="shared" si="14"/>
        <v>#N/A</v>
      </c>
      <c r="K124" s="2" t="e">
        <f t="shared" si="24"/>
        <v>#N/A</v>
      </c>
      <c r="L124" s="2">
        <f t="array" ref="L124">IF(COUNT($C125)=0,IF(COUNT($C124)=1,I124,SUM(L123+LOOKUP(2,1/(ISNUMBER($K$1:$K$194)),$K$1:$K$194))),I124)</f>
        <v>797034.14285714575</v>
      </c>
      <c r="M124" s="8" t="e">
        <f t="shared" si="27"/>
        <v>#N/A</v>
      </c>
      <c r="N124" s="2" t="e">
        <f t="shared" si="15"/>
        <v>#N/A</v>
      </c>
      <c r="O124" s="2" t="e">
        <f t="shared" si="25"/>
        <v>#N/A</v>
      </c>
      <c r="P124" s="2">
        <v>815932.99631336331</v>
      </c>
      <c r="Q124" s="2">
        <f>IF(P124&gt;Graph!$G$1*1000,Graph!$G$1*1000,P124)</f>
        <v>800000</v>
      </c>
      <c r="R124" s="2">
        <f t="shared" si="16"/>
        <v>53596020.142222106</v>
      </c>
      <c r="S124" s="2">
        <f t="shared" si="17"/>
        <v>795682.42857142538</v>
      </c>
      <c r="T124" s="2">
        <f t="shared" si="18"/>
        <v>4317.5714285714785</v>
      </c>
      <c r="U124" s="2">
        <f t="shared" si="19"/>
        <v>800000</v>
      </c>
      <c r="V124" s="2">
        <f t="shared" si="28"/>
        <v>4973248</v>
      </c>
      <c r="W124" s="2">
        <f t="shared" si="20"/>
        <v>363508</v>
      </c>
      <c r="X124" s="2">
        <f t="shared" si="6"/>
        <v>436492</v>
      </c>
      <c r="Y124" s="2">
        <f t="shared" si="7"/>
        <v>48622772.142222144</v>
      </c>
      <c r="Z124" s="2" t="str">
        <f t="shared" si="8"/>
        <v>HERE</v>
      </c>
      <c r="AA124" s="2">
        <f>IF(Z124="HERE",Y124,AA123+Graph!$G$1*1000)</f>
        <v>48622772.142222144</v>
      </c>
      <c r="AB124" s="2">
        <f t="shared" si="21"/>
        <v>436492</v>
      </c>
      <c r="AC124" s="2">
        <f t="shared" si="9"/>
        <v>4973248</v>
      </c>
      <c r="AD124" s="3">
        <f t="shared" si="10"/>
        <v>48622772.142222144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6"/>
        <v>32976396.614978936</v>
      </c>
      <c r="AH124" s="3" t="e">
        <f t="shared" si="3"/>
        <v>#N/A</v>
      </c>
      <c r="AM124" s="6">
        <v>14600000</v>
      </c>
      <c r="AN124" s="6">
        <v>31800000</v>
      </c>
      <c r="AO124" s="6">
        <v>52800000</v>
      </c>
    </row>
    <row r="125" spans="1:56" ht="15.75" customHeight="1" x14ac:dyDescent="0.25">
      <c r="A125" s="1">
        <v>44301</v>
      </c>
      <c r="B125" s="2">
        <f t="shared" si="0"/>
        <v>59</v>
      </c>
      <c r="C125" s="7"/>
      <c r="D125" s="2" t="e">
        <f t="shared" si="12"/>
        <v>#N/A</v>
      </c>
      <c r="E125" s="2" t="e">
        <f t="shared" si="22"/>
        <v>#N/A</v>
      </c>
      <c r="F125" s="2">
        <v>819513.61771282554</v>
      </c>
      <c r="G125" s="2">
        <f t="shared" si="23"/>
        <v>795682.42857142852</v>
      </c>
      <c r="H125" s="2">
        <f t="shared" si="13"/>
        <v>53679486.873097531</v>
      </c>
      <c r="I125" s="7"/>
      <c r="J125" s="2" t="e">
        <f t="shared" si="14"/>
        <v>#N/A</v>
      </c>
      <c r="K125" s="2" t="e">
        <f t="shared" si="24"/>
        <v>#N/A</v>
      </c>
      <c r="L125" s="2">
        <f t="array" ref="L125">IF(COUNT($C126)=0,IF(COUNT($C125)=1,I125,SUM(L124+LOOKUP(2,1/(ISNUMBER($K$1:$K$194)),$K$1:$K$194))),I125)</f>
        <v>801351.71428571723</v>
      </c>
      <c r="M125" s="8" t="e">
        <f t="shared" si="27"/>
        <v>#N/A</v>
      </c>
      <c r="N125" s="2" t="e">
        <f t="shared" si="15"/>
        <v>#N/A</v>
      </c>
      <c r="O125" s="2" t="e">
        <f t="shared" si="25"/>
        <v>#N/A</v>
      </c>
      <c r="P125" s="2">
        <v>821874.21852853894</v>
      </c>
      <c r="Q125" s="2">
        <f>IF(P125&gt;Graph!$G$1*1000,Graph!$G$1*1000,P125)</f>
        <v>800000</v>
      </c>
      <c r="R125" s="2">
        <f t="shared" si="16"/>
        <v>54396020.142222106</v>
      </c>
      <c r="S125" s="2">
        <f t="shared" si="17"/>
        <v>795682.42857142538</v>
      </c>
      <c r="T125" s="2">
        <f t="shared" si="18"/>
        <v>4317.5714285714785</v>
      </c>
      <c r="U125" s="2">
        <f t="shared" si="19"/>
        <v>800000</v>
      </c>
      <c r="V125" s="2">
        <f t="shared" si="28"/>
        <v>5383103</v>
      </c>
      <c r="W125" s="2">
        <f t="shared" si="20"/>
        <v>409855</v>
      </c>
      <c r="X125" s="2">
        <f t="shared" si="6"/>
        <v>390145</v>
      </c>
      <c r="Y125" s="2">
        <f t="shared" si="7"/>
        <v>49012917.142222144</v>
      </c>
      <c r="Z125" s="2" t="str">
        <f t="shared" si="8"/>
        <v>HERE</v>
      </c>
      <c r="AA125" s="2">
        <f>IF(Z125="HERE",Y125,AA124+Graph!$G$1*1000)</f>
        <v>49012917.142222144</v>
      </c>
      <c r="AB125" s="2">
        <f t="shared" si="21"/>
        <v>390145</v>
      </c>
      <c r="AC125" s="2">
        <f t="shared" si="9"/>
        <v>5383103</v>
      </c>
      <c r="AD125" s="3">
        <f t="shared" si="10"/>
        <v>49012917.142222144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6"/>
        <v>33558372.254645236</v>
      </c>
      <c r="AH125" s="3" t="e">
        <f t="shared" si="3"/>
        <v>#N/A</v>
      </c>
      <c r="AM125" s="6">
        <v>14600000</v>
      </c>
      <c r="AN125" s="6">
        <v>31800000</v>
      </c>
      <c r="AO125" s="6">
        <v>52800000</v>
      </c>
    </row>
    <row r="126" spans="1:56" ht="15.75" customHeight="1" x14ac:dyDescent="0.25">
      <c r="A126" s="1">
        <v>44302</v>
      </c>
      <c r="B126" s="2">
        <f t="shared" si="0"/>
        <v>60</v>
      </c>
      <c r="C126" s="7"/>
      <c r="D126" s="2" t="e">
        <f t="shared" si="12"/>
        <v>#N/A</v>
      </c>
      <c r="E126" s="2" t="e">
        <f t="shared" si="22"/>
        <v>#N/A</v>
      </c>
      <c r="F126" s="2">
        <v>825468.21361300349</v>
      </c>
      <c r="G126" s="2">
        <f t="shared" si="23"/>
        <v>795682.42857142852</v>
      </c>
      <c r="H126" s="2">
        <f t="shared" si="13"/>
        <v>54475169.301668957</v>
      </c>
      <c r="I126" s="7"/>
      <c r="J126" s="2" t="e">
        <f t="shared" si="14"/>
        <v>#N/A</v>
      </c>
      <c r="K126" s="2" t="e">
        <f t="shared" si="24"/>
        <v>#N/A</v>
      </c>
      <c r="L126" s="2">
        <f t="array" ref="L126">IF(COUNT($C127)=0,IF(COUNT($C126)=1,I126,SUM(L125+LOOKUP(2,1/(ISNUMBER($K$1:$K$194)),$K$1:$K$194))),I126)</f>
        <v>805669.28571428871</v>
      </c>
      <c r="M126" s="8" t="e">
        <f t="shared" si="27"/>
        <v>#N/A</v>
      </c>
      <c r="N126" s="2" t="e">
        <f t="shared" si="15"/>
        <v>#N/A</v>
      </c>
      <c r="O126" s="2" t="e">
        <f t="shared" si="25"/>
        <v>#N/A</v>
      </c>
      <c r="P126" s="2">
        <v>827815.44074368477</v>
      </c>
      <c r="Q126" s="2">
        <f>IF(P126&gt;Graph!$G$1*1000,Graph!$G$1*1000,P126)</f>
        <v>800000</v>
      </c>
      <c r="R126" s="2">
        <f t="shared" si="16"/>
        <v>55196020.142222106</v>
      </c>
      <c r="S126" s="2">
        <f t="shared" si="17"/>
        <v>795682.42857142538</v>
      </c>
      <c r="T126" s="2">
        <f t="shared" si="18"/>
        <v>4317.5714285714785</v>
      </c>
      <c r="U126" s="2">
        <f t="shared" si="19"/>
        <v>800000</v>
      </c>
      <c r="V126" s="2">
        <f t="shared" si="28"/>
        <v>5861351</v>
      </c>
      <c r="W126" s="2">
        <f t="shared" si="20"/>
        <v>478248</v>
      </c>
      <c r="X126" s="2">
        <f t="shared" si="6"/>
        <v>321752</v>
      </c>
      <c r="Y126" s="2">
        <f t="shared" si="7"/>
        <v>49334669.142222144</v>
      </c>
      <c r="Z126" s="2" t="str">
        <f t="shared" si="8"/>
        <v>HERE</v>
      </c>
      <c r="AA126" s="2">
        <f>IF(Z126="HERE",Y126,AA125+Graph!$G$1*1000)</f>
        <v>49334669.142222144</v>
      </c>
      <c r="AB126" s="2">
        <f t="shared" si="21"/>
        <v>321752</v>
      </c>
      <c r="AC126" s="2">
        <f t="shared" si="9"/>
        <v>5861351</v>
      </c>
      <c r="AD126" s="3">
        <f t="shared" si="10"/>
        <v>49334669.142222144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6"/>
        <v>34145694.994305193</v>
      </c>
      <c r="AH126" s="3" t="e">
        <f t="shared" si="3"/>
        <v>#N/A</v>
      </c>
      <c r="AM126" s="6">
        <v>14600000</v>
      </c>
      <c r="AN126" s="6">
        <v>31800000</v>
      </c>
      <c r="AO126" s="6">
        <v>52800000</v>
      </c>
    </row>
    <row r="127" spans="1:56" ht="15.75" customHeight="1" x14ac:dyDescent="0.25">
      <c r="A127" s="1">
        <v>44303</v>
      </c>
      <c r="B127" s="2">
        <f t="shared" si="0"/>
        <v>61</v>
      </c>
      <c r="C127" s="7"/>
      <c r="D127" s="2" t="e">
        <f t="shared" si="12"/>
        <v>#N/A</v>
      </c>
      <c r="E127" s="2" t="e">
        <f t="shared" si="22"/>
        <v>#N/A</v>
      </c>
      <c r="F127" s="2">
        <v>831422.80951321125</v>
      </c>
      <c r="G127" s="2">
        <f t="shared" si="23"/>
        <v>795682.42857142852</v>
      </c>
      <c r="H127" s="2">
        <f t="shared" si="13"/>
        <v>55270851.730240382</v>
      </c>
      <c r="I127" s="7"/>
      <c r="J127" s="2" t="e">
        <f t="shared" si="14"/>
        <v>#N/A</v>
      </c>
      <c r="K127" s="2" t="e">
        <f t="shared" si="24"/>
        <v>#N/A</v>
      </c>
      <c r="L127" s="2">
        <f t="array" ref="L127">IF(COUNT($C128)=0,IF(COUNT($C127)=1,I127,SUM(L126+LOOKUP(2,1/(ISNUMBER($K$1:$K$194)),$K$1:$K$194))),I127)</f>
        <v>809986.85714286019</v>
      </c>
      <c r="M127" s="8" t="e">
        <f t="shared" si="27"/>
        <v>#N/A</v>
      </c>
      <c r="N127" s="2" t="e">
        <f t="shared" si="15"/>
        <v>#N/A</v>
      </c>
      <c r="O127" s="2" t="e">
        <f t="shared" si="25"/>
        <v>#N/A</v>
      </c>
      <c r="P127" s="2">
        <v>833756.6629588604</v>
      </c>
      <c r="Q127" s="2">
        <f>IF(P127&gt;Graph!$G$1*1000,Graph!$G$1*1000,P127)</f>
        <v>800000</v>
      </c>
      <c r="R127" s="2">
        <f t="shared" si="16"/>
        <v>55996020.142222106</v>
      </c>
      <c r="S127" s="2">
        <f t="shared" si="17"/>
        <v>795682.42857142538</v>
      </c>
      <c r="T127" s="2">
        <f t="shared" si="18"/>
        <v>4317.5714285714785</v>
      </c>
      <c r="U127" s="2">
        <f t="shared" si="19"/>
        <v>800000</v>
      </c>
      <c r="V127" s="2">
        <f t="shared" si="28"/>
        <v>6353321</v>
      </c>
      <c r="W127" s="2">
        <f t="shared" si="20"/>
        <v>491970</v>
      </c>
      <c r="X127" s="2">
        <f t="shared" si="6"/>
        <v>308030</v>
      </c>
      <c r="Y127" s="2">
        <f t="shared" si="7"/>
        <v>49642699.142222144</v>
      </c>
      <c r="Z127" s="2" t="str">
        <f t="shared" si="8"/>
        <v>HERE</v>
      </c>
      <c r="AA127" s="2">
        <f>IF(Z127="HERE",Y127,AA126+Graph!$G$1*1000)</f>
        <v>49642699.142222144</v>
      </c>
      <c r="AB127" s="2">
        <f t="shared" si="21"/>
        <v>308030</v>
      </c>
      <c r="AC127" s="2">
        <f t="shared" si="9"/>
        <v>6353321</v>
      </c>
      <c r="AD127" s="3">
        <f t="shared" si="10"/>
        <v>49642699.142222144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6"/>
        <v>34738364.83395879</v>
      </c>
      <c r="AH127" s="3" t="e">
        <f t="shared" si="3"/>
        <v>#N/A</v>
      </c>
      <c r="AM127" s="6">
        <v>14600000</v>
      </c>
      <c r="AN127" s="6">
        <v>31800000</v>
      </c>
      <c r="AO127" s="6">
        <v>52800000</v>
      </c>
    </row>
    <row r="128" spans="1:56" ht="15.75" customHeight="1" x14ac:dyDescent="0.25">
      <c r="A128" s="1">
        <v>44304</v>
      </c>
      <c r="B128" s="2">
        <f t="shared" si="0"/>
        <v>62</v>
      </c>
      <c r="C128" s="7"/>
      <c r="D128" s="2" t="e">
        <f t="shared" si="12"/>
        <v>#N/A</v>
      </c>
      <c r="E128" s="2" t="e">
        <f t="shared" si="22"/>
        <v>#N/A</v>
      </c>
      <c r="F128" s="2">
        <v>837377.40541341901</v>
      </c>
      <c r="G128" s="2">
        <f t="shared" si="23"/>
        <v>795682.42857142852</v>
      </c>
      <c r="H128" s="2">
        <f t="shared" si="13"/>
        <v>56066534.158811808</v>
      </c>
      <c r="I128" s="7"/>
      <c r="J128" s="2" t="e">
        <f t="shared" si="14"/>
        <v>#N/A</v>
      </c>
      <c r="K128" s="2" t="e">
        <f t="shared" si="24"/>
        <v>#N/A</v>
      </c>
      <c r="L128" s="2">
        <f t="array" ref="L128">IF(COUNT($C129)=0,IF(COUNT($C128)=1,I128,SUM(L127+LOOKUP(2,1/(ISNUMBER($K$1:$K$194)),$K$1:$K$194))),I128)</f>
        <v>814304.42857143166</v>
      </c>
      <c r="M128" s="8" t="e">
        <f t="shared" si="27"/>
        <v>#N/A</v>
      </c>
      <c r="N128" s="2" t="e">
        <f t="shared" si="15"/>
        <v>#N/A</v>
      </c>
      <c r="O128" s="2" t="e">
        <f t="shared" si="25"/>
        <v>#N/A</v>
      </c>
      <c r="P128" s="2">
        <v>839697.88517400622</v>
      </c>
      <c r="Q128" s="2">
        <f>IF(P128&gt;Graph!$G$1*1000,Graph!$G$1*1000,P128)</f>
        <v>800000</v>
      </c>
      <c r="R128" s="2">
        <f t="shared" si="16"/>
        <v>56796020.142222106</v>
      </c>
      <c r="S128" s="2">
        <f t="shared" si="17"/>
        <v>795682.42857142538</v>
      </c>
      <c r="T128" s="2">
        <f t="shared" si="18"/>
        <v>4317.5714285714785</v>
      </c>
      <c r="U128" s="2">
        <f t="shared" si="19"/>
        <v>800000</v>
      </c>
      <c r="V128" s="2">
        <f t="shared" si="28"/>
        <v>6573570</v>
      </c>
      <c r="W128" s="2">
        <f t="shared" si="20"/>
        <v>220249</v>
      </c>
      <c r="X128" s="2">
        <f t="shared" si="6"/>
        <v>579751</v>
      </c>
      <c r="Y128" s="2">
        <f t="shared" si="7"/>
        <v>50222450.142222144</v>
      </c>
      <c r="Z128" s="2" t="str">
        <f t="shared" si="8"/>
        <v>HERE</v>
      </c>
      <c r="AA128" s="2">
        <f>IF(Z128="HERE",Y128,AA127+Graph!$G$1*1000)</f>
        <v>50222450.142222144</v>
      </c>
      <c r="AB128" s="2">
        <f t="shared" si="21"/>
        <v>579751</v>
      </c>
      <c r="AC128" s="2">
        <f t="shared" si="9"/>
        <v>6573570</v>
      </c>
      <c r="AD128" s="3">
        <f t="shared" si="10"/>
        <v>50222450.142222144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6"/>
        <v>35336381.77360601</v>
      </c>
      <c r="AH128" s="3" t="e">
        <f t="shared" si="3"/>
        <v>#N/A</v>
      </c>
      <c r="AM128" s="6">
        <v>14600000</v>
      </c>
      <c r="AN128" s="6">
        <v>31800000</v>
      </c>
      <c r="AO128" s="6">
        <v>52800000</v>
      </c>
    </row>
    <row r="129" spans="1:41" ht="15.75" customHeight="1" x14ac:dyDescent="0.25">
      <c r="A129" s="1">
        <v>44305</v>
      </c>
      <c r="B129" s="2">
        <f t="shared" si="0"/>
        <v>63</v>
      </c>
      <c r="C129" s="7"/>
      <c r="D129" s="2" t="e">
        <f t="shared" si="12"/>
        <v>#N/A</v>
      </c>
      <c r="E129" s="2" t="e">
        <f t="shared" si="22"/>
        <v>#N/A</v>
      </c>
      <c r="F129" s="2">
        <v>843332.00131362677</v>
      </c>
      <c r="G129" s="2">
        <f t="shared" si="23"/>
        <v>795682.42857142852</v>
      </c>
      <c r="H129" s="2">
        <f t="shared" si="13"/>
        <v>56862216.587383233</v>
      </c>
      <c r="I129" s="7"/>
      <c r="J129" s="2" t="e">
        <f t="shared" si="14"/>
        <v>#N/A</v>
      </c>
      <c r="K129" s="2" t="e">
        <f t="shared" si="24"/>
        <v>#N/A</v>
      </c>
      <c r="L129" s="2">
        <f t="array" ref="L129">IF(COUNT($C130)=0,IF(COUNT($C129)=1,I129,SUM(L128+LOOKUP(2,1/(ISNUMBER($K$1:$K$194)),$K$1:$K$194))),I129)</f>
        <v>818622.00000000314</v>
      </c>
      <c r="M129" s="8" t="e">
        <f t="shared" si="27"/>
        <v>#N/A</v>
      </c>
      <c r="N129" s="2" t="e">
        <f t="shared" si="15"/>
        <v>#N/A</v>
      </c>
      <c r="O129" s="2" t="e">
        <f t="shared" si="25"/>
        <v>#N/A</v>
      </c>
      <c r="P129" s="2">
        <v>845639.10738918185</v>
      </c>
      <c r="Q129" s="2">
        <f>IF(P129&gt;Graph!$G$1*1000,Graph!$G$1*1000,P129)</f>
        <v>800000</v>
      </c>
      <c r="R129" s="2">
        <f t="shared" si="16"/>
        <v>57596020.142222106</v>
      </c>
      <c r="S129" s="2">
        <f t="shared" si="17"/>
        <v>795682.42857142538</v>
      </c>
      <c r="T129" s="2">
        <f t="shared" si="18"/>
        <v>4317.5714285714785</v>
      </c>
      <c r="U129" s="2">
        <f t="shared" si="19"/>
        <v>800000</v>
      </c>
      <c r="V129" s="2">
        <f t="shared" si="28"/>
        <v>6853372</v>
      </c>
      <c r="W129" s="2">
        <f t="shared" si="20"/>
        <v>279802</v>
      </c>
      <c r="X129" s="2">
        <f t="shared" si="6"/>
        <v>520198</v>
      </c>
      <c r="Y129" s="2">
        <f t="shared" si="7"/>
        <v>50742648.142222144</v>
      </c>
      <c r="Z129" s="2" t="str">
        <f t="shared" si="8"/>
        <v>HERE</v>
      </c>
      <c r="AA129" s="2">
        <f>IF(Z129="HERE",Y129,AA128+Graph!$G$1*1000)</f>
        <v>50742648.142222144</v>
      </c>
      <c r="AB129" s="2">
        <f t="shared" si="21"/>
        <v>520198</v>
      </c>
      <c r="AC129" s="2">
        <f t="shared" si="9"/>
        <v>6853372</v>
      </c>
      <c r="AD129" s="3">
        <f t="shared" si="10"/>
        <v>50742648.142222144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6"/>
        <v>35873110.882889748</v>
      </c>
      <c r="AH129" s="3" t="e">
        <f t="shared" si="3"/>
        <v>#N/A</v>
      </c>
      <c r="AM129" s="6">
        <v>14600000</v>
      </c>
      <c r="AN129" s="6">
        <v>31800000</v>
      </c>
      <c r="AO129" s="6">
        <v>52800000</v>
      </c>
    </row>
    <row r="130" spans="1:41" ht="15.75" customHeight="1" x14ac:dyDescent="0.25">
      <c r="A130" s="1">
        <v>44306</v>
      </c>
      <c r="B130" s="2">
        <f t="shared" si="0"/>
        <v>64</v>
      </c>
      <c r="C130" s="7"/>
      <c r="D130" s="2" t="e">
        <f t="shared" si="12"/>
        <v>#N/A</v>
      </c>
      <c r="E130" s="2" t="e">
        <f t="shared" si="22"/>
        <v>#N/A</v>
      </c>
      <c r="F130" s="2">
        <v>849286.59721383452</v>
      </c>
      <c r="G130" s="2">
        <f t="shared" si="23"/>
        <v>795682.42857142852</v>
      </c>
      <c r="H130" s="2">
        <f t="shared" si="13"/>
        <v>57657899.015954658</v>
      </c>
      <c r="I130" s="7"/>
      <c r="J130" s="2" t="e">
        <f t="shared" si="14"/>
        <v>#N/A</v>
      </c>
      <c r="K130" s="2" t="e">
        <f t="shared" si="24"/>
        <v>#N/A</v>
      </c>
      <c r="L130" s="2">
        <f t="array" ref="L130">IF(COUNT($C131)=0,IF(COUNT($C130)=1,I130,SUM(L129+LOOKUP(2,1/(ISNUMBER($K$1:$K$194)),$K$1:$K$194))),I130)</f>
        <v>822939.57142857462</v>
      </c>
      <c r="M130" s="8" t="e">
        <f t="shared" si="27"/>
        <v>#N/A</v>
      </c>
      <c r="N130" s="2" t="e">
        <f t="shared" si="15"/>
        <v>#N/A</v>
      </c>
      <c r="O130" s="2" t="e">
        <f t="shared" si="25"/>
        <v>#N/A</v>
      </c>
      <c r="P130" s="2">
        <v>851580.32960432768</v>
      </c>
      <c r="Q130" s="2">
        <f>IF(P130&gt;Graph!$G$1*1000,Graph!$G$1*1000,P130)</f>
        <v>800000</v>
      </c>
      <c r="R130" s="2">
        <f t="shared" si="16"/>
        <v>58396020.142222106</v>
      </c>
      <c r="S130" s="2">
        <f t="shared" si="17"/>
        <v>795682.42857142538</v>
      </c>
      <c r="T130" s="2">
        <f t="shared" si="18"/>
        <v>4317.5714285714785</v>
      </c>
      <c r="U130" s="2">
        <f t="shared" si="19"/>
        <v>800000</v>
      </c>
      <c r="V130" s="2">
        <f t="shared" si="28"/>
        <v>7164387</v>
      </c>
      <c r="W130" s="2">
        <f t="shared" si="20"/>
        <v>311015</v>
      </c>
      <c r="X130" s="2">
        <f t="shared" si="6"/>
        <v>488985</v>
      </c>
      <c r="Y130" s="2">
        <f t="shared" si="7"/>
        <v>51231633.142222144</v>
      </c>
      <c r="Z130" s="2" t="str">
        <f t="shared" si="8"/>
        <v>HERE</v>
      </c>
      <c r="AA130" s="2">
        <f>IF(Z130="HERE",Y130,AA129+Graph!$G$1*1000)</f>
        <v>51231633.142222144</v>
      </c>
      <c r="AB130" s="2">
        <f t="shared" si="21"/>
        <v>488985</v>
      </c>
      <c r="AC130" s="2">
        <f t="shared" si="9"/>
        <v>7164387</v>
      </c>
      <c r="AD130" s="3">
        <f t="shared" si="10"/>
        <v>51231633.142222144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6"/>
        <v>36415187.092167117</v>
      </c>
      <c r="AH130" s="3" t="e">
        <f t="shared" si="3"/>
        <v>#N/A</v>
      </c>
      <c r="AM130" s="6">
        <v>14600000</v>
      </c>
      <c r="AN130" s="6">
        <v>31800000</v>
      </c>
      <c r="AO130" s="6">
        <v>52800000</v>
      </c>
    </row>
    <row r="131" spans="1:41" ht="15.75" customHeight="1" x14ac:dyDescent="0.25">
      <c r="A131" s="1">
        <v>44307</v>
      </c>
      <c r="B131" s="2">
        <f t="shared" si="0"/>
        <v>65</v>
      </c>
      <c r="C131" s="7"/>
      <c r="D131" s="2" t="e">
        <f t="shared" si="12"/>
        <v>#N/A</v>
      </c>
      <c r="E131" s="2" t="e">
        <f t="shared" si="22"/>
        <v>#N/A</v>
      </c>
      <c r="F131" s="2">
        <v>855241.19311404228</v>
      </c>
      <c r="G131" s="2">
        <f t="shared" si="23"/>
        <v>795682.42857142852</v>
      </c>
      <c r="H131" s="2">
        <f t="shared" si="13"/>
        <v>58453581.444526084</v>
      </c>
      <c r="I131" s="7"/>
      <c r="J131" s="2" t="e">
        <f t="shared" si="14"/>
        <v>#N/A</v>
      </c>
      <c r="K131" s="2" t="e">
        <f t="shared" si="24"/>
        <v>#N/A</v>
      </c>
      <c r="L131" s="2">
        <f t="array" ref="L131">IF(COUNT($C132)=0,IF(COUNT($C131)=1,I131,SUM(L130+LOOKUP(2,1/(ISNUMBER($K$1:$K$194)),$K$1:$K$194))),I131)</f>
        <v>827257.1428571461</v>
      </c>
      <c r="M131" s="8" t="e">
        <f t="shared" si="27"/>
        <v>#N/A</v>
      </c>
      <c r="N131" s="2" t="e">
        <f t="shared" si="15"/>
        <v>#N/A</v>
      </c>
      <c r="O131" s="2" t="e">
        <f t="shared" si="25"/>
        <v>#N/A</v>
      </c>
      <c r="P131" s="2">
        <v>857521.55181950331</v>
      </c>
      <c r="Q131" s="2">
        <f>IF(P131&gt;Graph!$G$1*1000,Graph!$G$1*1000,P131)</f>
        <v>800000</v>
      </c>
      <c r="R131" s="2">
        <f t="shared" si="16"/>
        <v>59196020.142222106</v>
      </c>
      <c r="S131" s="2">
        <f t="shared" si="17"/>
        <v>795682.42857142538</v>
      </c>
      <c r="T131" s="2">
        <f t="shared" si="18"/>
        <v>4317.5714285714785</v>
      </c>
      <c r="U131" s="2">
        <f t="shared" si="19"/>
        <v>800000</v>
      </c>
      <c r="V131" s="2">
        <f t="shared" si="28"/>
        <v>7447199</v>
      </c>
      <c r="W131" s="2">
        <f t="shared" si="20"/>
        <v>282812</v>
      </c>
      <c r="X131" s="2">
        <f t="shared" si="6"/>
        <v>517188</v>
      </c>
      <c r="Y131" s="2">
        <f t="shared" si="7"/>
        <v>51748821.142222144</v>
      </c>
      <c r="Z131" s="2" t="str">
        <f t="shared" si="8"/>
        <v>HERE</v>
      </c>
      <c r="AA131" s="2">
        <f>IF(Z131="HERE",Y131,AA130+Graph!$G$1*1000)</f>
        <v>51748821.142222144</v>
      </c>
      <c r="AB131" s="2">
        <f t="shared" si="21"/>
        <v>517188</v>
      </c>
      <c r="AC131" s="2">
        <f t="shared" si="9"/>
        <v>7447199</v>
      </c>
      <c r="AD131" s="3">
        <f t="shared" si="10"/>
        <v>51748821.142222144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6"/>
        <v>36962610.401438147</v>
      </c>
      <c r="AH131" s="3" t="e">
        <f t="shared" si="3"/>
        <v>#N/A</v>
      </c>
      <c r="AM131" s="6">
        <v>14600000</v>
      </c>
      <c r="AN131" s="6">
        <v>31800000</v>
      </c>
      <c r="AO131" s="6">
        <v>52800000</v>
      </c>
    </row>
    <row r="132" spans="1:41" ht="15.75" customHeight="1" x14ac:dyDescent="0.25">
      <c r="A132" s="1">
        <v>44308</v>
      </c>
      <c r="B132" s="2">
        <f t="shared" si="0"/>
        <v>66</v>
      </c>
      <c r="C132" s="7"/>
      <c r="D132" s="2" t="e">
        <f t="shared" si="12"/>
        <v>#N/A</v>
      </c>
      <c r="E132" s="2" t="e">
        <f t="shared" si="22"/>
        <v>#N/A</v>
      </c>
      <c r="F132" s="2">
        <v>861195.78901425004</v>
      </c>
      <c r="G132" s="2">
        <f t="shared" si="23"/>
        <v>795682.42857142852</v>
      </c>
      <c r="H132" s="2">
        <f t="shared" si="13"/>
        <v>59249263.873097509</v>
      </c>
      <c r="I132" s="7"/>
      <c r="J132" s="2" t="e">
        <f t="shared" si="14"/>
        <v>#N/A</v>
      </c>
      <c r="K132" s="2" t="e">
        <f t="shared" si="24"/>
        <v>#N/A</v>
      </c>
      <c r="L132" s="2">
        <f t="array" ref="L132">IF(COUNT($C133)=0,IF(COUNT($C132)=1,I132,SUM(L131+LOOKUP(2,1/(ISNUMBER($K$1:$K$194)),$K$1:$K$194))),I132)</f>
        <v>831574.71428571758</v>
      </c>
      <c r="M132" s="8" t="e">
        <f t="shared" si="27"/>
        <v>#N/A</v>
      </c>
      <c r="N132" s="2" t="e">
        <f t="shared" si="15"/>
        <v>#N/A</v>
      </c>
      <c r="O132" s="2" t="e">
        <f t="shared" si="25"/>
        <v>#N/A</v>
      </c>
      <c r="P132" s="2">
        <v>863462.77403464913</v>
      </c>
      <c r="Q132" s="2">
        <f>IF(P132&gt;Graph!$G$1*1000,Graph!$G$1*1000,P132)</f>
        <v>800000</v>
      </c>
      <c r="R132" s="2">
        <f t="shared" si="16"/>
        <v>59996020.142222106</v>
      </c>
      <c r="S132" s="2">
        <f t="shared" si="17"/>
        <v>795682.42857142538</v>
      </c>
      <c r="T132" s="2">
        <f t="shared" si="18"/>
        <v>4317.5714285714785</v>
      </c>
      <c r="U132" s="2">
        <f t="shared" si="19"/>
        <v>800000</v>
      </c>
      <c r="V132" s="2">
        <f t="shared" si="28"/>
        <v>7891184</v>
      </c>
      <c r="W132" s="2">
        <f t="shared" si="20"/>
        <v>443985</v>
      </c>
      <c r="X132" s="2">
        <f t="shared" si="6"/>
        <v>356015</v>
      </c>
      <c r="Y132" s="2">
        <f t="shared" si="7"/>
        <v>52104836.142222144</v>
      </c>
      <c r="Z132" s="2" t="str">
        <f t="shared" si="8"/>
        <v>HERE</v>
      </c>
      <c r="AA132" s="2">
        <f>IF(Z132="HERE",Y132,AA131+Graph!$G$1*1000)</f>
        <v>52104836.142222144</v>
      </c>
      <c r="AB132" s="2">
        <f t="shared" si="21"/>
        <v>356015</v>
      </c>
      <c r="AC132" s="2">
        <f t="shared" si="9"/>
        <v>7891184</v>
      </c>
      <c r="AD132" s="3">
        <f t="shared" si="10"/>
        <v>52104836.142222144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6"/>
        <v>37515380.810702808</v>
      </c>
      <c r="AH132" s="3" t="e">
        <f t="shared" si="3"/>
        <v>#N/A</v>
      </c>
      <c r="AM132" s="6">
        <v>14600000</v>
      </c>
      <c r="AN132" s="6">
        <v>31800000</v>
      </c>
      <c r="AO132" s="6">
        <v>52800000</v>
      </c>
    </row>
    <row r="133" spans="1:41" ht="15.75" customHeight="1" x14ac:dyDescent="0.25">
      <c r="A133" s="1">
        <v>44309</v>
      </c>
      <c r="B133" s="2">
        <f t="shared" si="0"/>
        <v>67</v>
      </c>
      <c r="C133" s="7"/>
      <c r="D133" s="2" t="e">
        <f t="shared" si="12"/>
        <v>#N/A</v>
      </c>
      <c r="E133" s="2" t="e">
        <f t="shared" si="22"/>
        <v>#N/A</v>
      </c>
      <c r="F133" s="2">
        <v>867150.3849144578</v>
      </c>
      <c r="G133" s="2">
        <f t="shared" si="23"/>
        <v>795682.42857142852</v>
      </c>
      <c r="H133" s="2">
        <f t="shared" si="13"/>
        <v>60044946.301668935</v>
      </c>
      <c r="I133" s="7"/>
      <c r="J133" s="2" t="e">
        <f t="shared" si="14"/>
        <v>#N/A</v>
      </c>
      <c r="K133" s="2" t="e">
        <f t="shared" si="24"/>
        <v>#N/A</v>
      </c>
      <c r="L133" s="2">
        <f t="array" ref="L133">IF(COUNT($C134)=0,IF(COUNT($C133)=1,I133,SUM(L132+LOOKUP(2,1/(ISNUMBER($K$1:$K$194)),$K$1:$K$194))),I133)</f>
        <v>835892.28571428906</v>
      </c>
      <c r="M133" s="8" t="e">
        <f t="shared" si="27"/>
        <v>#N/A</v>
      </c>
      <c r="N133" s="2" t="e">
        <f t="shared" si="15"/>
        <v>#N/A</v>
      </c>
      <c r="O133" s="2" t="e">
        <f t="shared" si="25"/>
        <v>#N/A</v>
      </c>
      <c r="P133" s="2">
        <v>869403.99624982476</v>
      </c>
      <c r="Q133" s="2">
        <f>IF(P133&gt;Graph!$G$1*1000,Graph!$G$1*1000,P133)</f>
        <v>800000</v>
      </c>
      <c r="R133" s="2">
        <f t="shared" si="16"/>
        <v>60796020.142222106</v>
      </c>
      <c r="S133" s="2">
        <f t="shared" si="17"/>
        <v>795682.42857142538</v>
      </c>
      <c r="T133" s="2">
        <f t="shared" si="18"/>
        <v>4317.5714285714785</v>
      </c>
      <c r="U133" s="2">
        <f t="shared" si="19"/>
        <v>800000</v>
      </c>
      <c r="V133" s="2">
        <f t="shared" si="28"/>
        <v>8378940</v>
      </c>
      <c r="W133" s="2">
        <f t="shared" si="20"/>
        <v>487756</v>
      </c>
      <c r="X133" s="2">
        <f t="shared" si="6"/>
        <v>312244</v>
      </c>
      <c r="Y133" s="2">
        <f t="shared" si="7"/>
        <v>52417080.142222144</v>
      </c>
      <c r="Z133" s="2" t="str">
        <f t="shared" si="8"/>
        <v>HERE</v>
      </c>
      <c r="AA133" s="2">
        <f>IF(Z133="HERE",Y133,AA132+Graph!$G$1*1000)</f>
        <v>52417080.142222144</v>
      </c>
      <c r="AB133" s="2">
        <f t="shared" si="21"/>
        <v>312244</v>
      </c>
      <c r="AC133" s="2">
        <f t="shared" si="9"/>
        <v>8378940</v>
      </c>
      <c r="AD133" s="3">
        <f t="shared" si="10"/>
        <v>52417080.142222144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6"/>
        <v>38073498.319961131</v>
      </c>
      <c r="AH133" s="3" t="e">
        <f t="shared" si="3"/>
        <v>#N/A</v>
      </c>
      <c r="AM133" s="6">
        <v>14600000</v>
      </c>
      <c r="AN133" s="6">
        <v>31800000</v>
      </c>
      <c r="AO133" s="6">
        <v>52800000</v>
      </c>
    </row>
    <row r="134" spans="1:41" ht="15.75" customHeight="1" x14ac:dyDescent="0.25">
      <c r="A134" s="1">
        <v>44310</v>
      </c>
      <c r="B134" s="2">
        <f t="shared" si="0"/>
        <v>68</v>
      </c>
      <c r="C134" s="7"/>
      <c r="D134" s="2" t="e">
        <f t="shared" si="12"/>
        <v>#N/A</v>
      </c>
      <c r="E134" s="2" t="e">
        <f t="shared" si="22"/>
        <v>#N/A</v>
      </c>
      <c r="F134" s="2">
        <v>873104.98081466556</v>
      </c>
      <c r="G134" s="2">
        <f t="shared" si="23"/>
        <v>795682.42857142852</v>
      </c>
      <c r="H134" s="2">
        <f t="shared" si="13"/>
        <v>60840628.73024036</v>
      </c>
      <c r="I134" s="7"/>
      <c r="J134" s="2" t="e">
        <f t="shared" si="14"/>
        <v>#N/A</v>
      </c>
      <c r="K134" s="2" t="e">
        <f t="shared" si="24"/>
        <v>#N/A</v>
      </c>
      <c r="L134" s="2">
        <f t="array" ref="L134">IF(COUNT($C135)=0,IF(COUNT($C134)=1,I134,SUM(L133+LOOKUP(2,1/(ISNUMBER($K$1:$K$194)),$K$1:$K$194))),I134)</f>
        <v>840209.85714286054</v>
      </c>
      <c r="M134" s="8" t="e">
        <f t="shared" si="27"/>
        <v>#N/A</v>
      </c>
      <c r="N134" s="2" t="e">
        <f t="shared" si="15"/>
        <v>#N/A</v>
      </c>
      <c r="O134" s="2" t="e">
        <f t="shared" si="25"/>
        <v>#N/A</v>
      </c>
      <c r="P134" s="2">
        <v>875345.21846497059</v>
      </c>
      <c r="Q134" s="2">
        <f>IF(P134&gt;Graph!$G$1*1000,Graph!$G$1*1000,P134)</f>
        <v>800000</v>
      </c>
      <c r="R134" s="2">
        <f t="shared" si="16"/>
        <v>61596020.142222106</v>
      </c>
      <c r="S134" s="2">
        <f t="shared" si="17"/>
        <v>795682.42857142538</v>
      </c>
      <c r="T134" s="2">
        <f t="shared" si="18"/>
        <v>4317.5714285714785</v>
      </c>
      <c r="U134" s="2">
        <f t="shared" si="19"/>
        <v>800000</v>
      </c>
      <c r="V134" s="2">
        <f t="shared" si="28"/>
        <v>8977329</v>
      </c>
      <c r="W134" s="2">
        <f t="shared" si="20"/>
        <v>598389</v>
      </c>
      <c r="X134" s="2">
        <f t="shared" si="6"/>
        <v>201611</v>
      </c>
      <c r="Y134" s="2">
        <f t="shared" si="7"/>
        <v>52618691.142222144</v>
      </c>
      <c r="Z134" s="2" t="str">
        <f t="shared" si="8"/>
        <v>HERE</v>
      </c>
      <c r="AA134" s="2">
        <f>IF(Z134="HERE",Y134,AA133+Graph!$G$1*1000)</f>
        <v>52618691.142222144</v>
      </c>
      <c r="AB134" s="2">
        <f t="shared" si="21"/>
        <v>201611</v>
      </c>
      <c r="AC134" s="2">
        <f t="shared" si="9"/>
        <v>8977329</v>
      </c>
      <c r="AD134" s="3">
        <f t="shared" si="10"/>
        <v>52618691.142222144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6"/>
        <v>38636962.929213077</v>
      </c>
      <c r="AH134" s="3" t="e">
        <f t="shared" si="3"/>
        <v>#N/A</v>
      </c>
      <c r="AM134" s="6">
        <v>14600000</v>
      </c>
      <c r="AN134" s="6">
        <v>31800000</v>
      </c>
      <c r="AO134" s="6">
        <v>52800000</v>
      </c>
    </row>
    <row r="135" spans="1:41" ht="15.75" customHeight="1" x14ac:dyDescent="0.25">
      <c r="A135" s="1">
        <v>44311</v>
      </c>
      <c r="B135" s="2">
        <f t="shared" si="0"/>
        <v>69</v>
      </c>
      <c r="C135" s="7"/>
      <c r="D135" s="2" t="e">
        <f t="shared" si="12"/>
        <v>#N/A</v>
      </c>
      <c r="E135" s="2" t="e">
        <f t="shared" si="22"/>
        <v>#N/A</v>
      </c>
      <c r="F135" s="2">
        <v>879059.57671487331</v>
      </c>
      <c r="G135" s="2">
        <f t="shared" si="23"/>
        <v>795682.42857142852</v>
      </c>
      <c r="H135" s="2">
        <f t="shared" si="13"/>
        <v>61636311.158811785</v>
      </c>
      <c r="I135" s="7"/>
      <c r="J135" s="2" t="e">
        <f t="shared" si="14"/>
        <v>#N/A</v>
      </c>
      <c r="K135" s="2" t="e">
        <f t="shared" si="24"/>
        <v>#N/A</v>
      </c>
      <c r="L135" s="2">
        <f t="array" ref="L135">IF(COUNT($C136)=0,IF(COUNT($C135)=1,I135,SUM(L134+LOOKUP(2,1/(ISNUMBER($K$1:$K$194)),$K$1:$K$194))),I135)</f>
        <v>844527.42857143201</v>
      </c>
      <c r="M135" s="8" t="e">
        <f t="shared" si="27"/>
        <v>#N/A</v>
      </c>
      <c r="N135" s="2" t="e">
        <f t="shared" si="15"/>
        <v>#N/A</v>
      </c>
      <c r="O135" s="2" t="e">
        <f t="shared" si="25"/>
        <v>#N/A</v>
      </c>
      <c r="P135" s="2">
        <v>881286.44068011642</v>
      </c>
      <c r="Q135" s="2">
        <f>IF(P135&gt;Graph!$G$1*1000,Graph!$G$1*1000,P135)</f>
        <v>800000</v>
      </c>
      <c r="R135" s="2">
        <f t="shared" si="16"/>
        <v>62396020.142222106</v>
      </c>
      <c r="S135" s="2">
        <f t="shared" si="17"/>
        <v>795682.42857142538</v>
      </c>
      <c r="T135" s="2">
        <f t="shared" si="18"/>
        <v>4317.5714285714785</v>
      </c>
      <c r="U135" s="2">
        <f t="shared" si="19"/>
        <v>800000</v>
      </c>
      <c r="V135" s="2">
        <f t="shared" si="28"/>
        <v>9296367</v>
      </c>
      <c r="W135" s="2">
        <f t="shared" si="20"/>
        <v>319038</v>
      </c>
      <c r="X135" s="2">
        <f t="shared" si="6"/>
        <v>480962</v>
      </c>
      <c r="Y135" s="2">
        <f t="shared" si="7"/>
        <v>53099653.142222144</v>
      </c>
      <c r="Z135" s="2" t="str">
        <f t="shared" si="8"/>
        <v>HERE</v>
      </c>
      <c r="AA135" s="2">
        <f>IF(Z135="HERE",Y135,AA134+Graph!$G$1*1000)</f>
        <v>53099653.142222144</v>
      </c>
      <c r="AB135" s="2">
        <f t="shared" si="21"/>
        <v>480962</v>
      </c>
      <c r="AC135" s="2">
        <f t="shared" si="9"/>
        <v>9296367</v>
      </c>
      <c r="AD135" s="3">
        <f t="shared" si="10"/>
        <v>52800000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6"/>
        <v>39205774.638458684</v>
      </c>
      <c r="AH135" s="3" t="e">
        <f t="shared" si="3"/>
        <v>#N/A</v>
      </c>
      <c r="AM135" s="6">
        <v>14600000</v>
      </c>
      <c r="AN135" s="6">
        <v>31800000</v>
      </c>
      <c r="AO135" s="6">
        <v>52800000</v>
      </c>
    </row>
    <row r="136" spans="1:41" ht="15.75" customHeight="1" x14ac:dyDescent="0.25">
      <c r="A136" s="1">
        <v>44312</v>
      </c>
      <c r="B136" s="2">
        <f t="shared" si="0"/>
        <v>70</v>
      </c>
      <c r="C136" s="7"/>
      <c r="D136" s="2" t="e">
        <f t="shared" si="12"/>
        <v>#N/A</v>
      </c>
      <c r="E136" s="2" t="e">
        <f t="shared" si="22"/>
        <v>#N/A</v>
      </c>
      <c r="F136" s="2">
        <v>885014.17261508107</v>
      </c>
      <c r="G136" s="2">
        <f t="shared" si="23"/>
        <v>795682.42857142852</v>
      </c>
      <c r="H136" s="2">
        <f t="shared" si="13"/>
        <v>62431993.587383211</v>
      </c>
      <c r="I136" s="7"/>
      <c r="J136" s="2" t="e">
        <f t="shared" si="14"/>
        <v>#N/A</v>
      </c>
      <c r="K136" s="2" t="e">
        <f t="shared" si="24"/>
        <v>#N/A</v>
      </c>
      <c r="L136" s="2">
        <f t="array" ref="L136">IF(COUNT($C137)=0,IF(COUNT($C136)=1,I136,SUM(L135+LOOKUP(2,1/(ISNUMBER($K$1:$K$194)),$K$1:$K$194))),I136)</f>
        <v>848845.00000000349</v>
      </c>
      <c r="M136" s="8" t="e">
        <f t="shared" si="27"/>
        <v>#N/A</v>
      </c>
      <c r="N136" s="2" t="e">
        <f t="shared" si="15"/>
        <v>#N/A</v>
      </c>
      <c r="O136" s="2" t="e">
        <f t="shared" si="25"/>
        <v>#N/A</v>
      </c>
      <c r="P136" s="2">
        <v>887227.66289529204</v>
      </c>
      <c r="Q136" s="2">
        <f>IF(P136&gt;Graph!$G$1*1000,Graph!$G$1*1000,P136)</f>
        <v>800000</v>
      </c>
      <c r="R136" s="2">
        <f t="shared" si="16"/>
        <v>63196020.142222106</v>
      </c>
      <c r="S136" s="2">
        <f t="shared" si="17"/>
        <v>795682.42857142538</v>
      </c>
      <c r="T136" s="2">
        <f t="shared" si="18"/>
        <v>4317.5714285714785</v>
      </c>
      <c r="U136" s="2">
        <f t="shared" si="19"/>
        <v>800000</v>
      </c>
      <c r="V136" s="2">
        <f t="shared" si="28"/>
        <v>9646715</v>
      </c>
      <c r="W136" s="2">
        <f t="shared" si="20"/>
        <v>350348</v>
      </c>
      <c r="X136" s="2">
        <f t="shared" si="6"/>
        <v>449652</v>
      </c>
      <c r="Y136" s="2">
        <f t="shared" si="7"/>
        <v>53549305.142222144</v>
      </c>
      <c r="Z136" s="2" t="str">
        <f t="shared" si="8"/>
        <v>HERE</v>
      </c>
      <c r="AA136" s="2">
        <f>IF(Z136="HERE",Y136,AA135+Graph!$G$1*1000)</f>
        <v>53549305.142222144</v>
      </c>
      <c r="AB136" s="2">
        <f t="shared" si="21"/>
        <v>449652</v>
      </c>
      <c r="AC136" s="2">
        <f t="shared" si="9"/>
        <v>9646715</v>
      </c>
      <c r="AD136" s="3">
        <f t="shared" si="10"/>
        <v>52800000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6"/>
        <v>39779933.447697923</v>
      </c>
      <c r="AH136" s="3" t="e">
        <f t="shared" si="3"/>
        <v>#N/A</v>
      </c>
      <c r="AM136" s="6">
        <v>14600000</v>
      </c>
      <c r="AN136" s="6">
        <v>31800000</v>
      </c>
      <c r="AO136" s="6">
        <v>52800000</v>
      </c>
    </row>
    <row r="137" spans="1:41" ht="15.75" customHeight="1" x14ac:dyDescent="0.25">
      <c r="A137" s="1">
        <v>44313</v>
      </c>
      <c r="B137" s="2">
        <f t="shared" si="0"/>
        <v>71</v>
      </c>
      <c r="C137" s="7"/>
      <c r="D137" s="2" t="e">
        <f t="shared" si="12"/>
        <v>#N/A</v>
      </c>
      <c r="E137" s="2" t="e">
        <f t="shared" si="22"/>
        <v>#N/A</v>
      </c>
      <c r="F137" s="2">
        <v>890968.76851528883</v>
      </c>
      <c r="G137" s="2">
        <f t="shared" si="23"/>
        <v>795682.42857142852</v>
      </c>
      <c r="H137" s="2">
        <f t="shared" si="13"/>
        <v>63227676.015954636</v>
      </c>
      <c r="I137" s="7"/>
      <c r="J137" s="2" t="e">
        <f t="shared" si="14"/>
        <v>#N/A</v>
      </c>
      <c r="K137" s="2" t="e">
        <f t="shared" si="24"/>
        <v>#N/A</v>
      </c>
      <c r="L137" s="2">
        <f t="array" ref="L137">IF(COUNT($C138)=0,IF(COUNT($C137)=1,I137,SUM(L136+LOOKUP(2,1/(ISNUMBER($K$1:$K$194)),$K$1:$K$194))),I137)</f>
        <v>853162.57142857497</v>
      </c>
      <c r="M137" s="8" t="e">
        <f t="shared" si="27"/>
        <v>#N/A</v>
      </c>
      <c r="N137" s="2" t="e">
        <f t="shared" si="15"/>
        <v>#N/A</v>
      </c>
      <c r="O137" s="2" t="e">
        <f t="shared" si="25"/>
        <v>#N/A</v>
      </c>
      <c r="P137" s="2">
        <v>893168.88511043787</v>
      </c>
      <c r="Q137" s="2">
        <f>IF(P137&gt;Graph!$G$1*1000,Graph!$G$1*1000,P137)</f>
        <v>800000</v>
      </c>
      <c r="R137" s="2">
        <f t="shared" si="16"/>
        <v>63996020.142222106</v>
      </c>
      <c r="S137" s="2">
        <f t="shared" si="17"/>
        <v>795682.42857142538</v>
      </c>
      <c r="T137" s="2">
        <f t="shared" si="18"/>
        <v>4317.5714285714785</v>
      </c>
      <c r="U137" s="2">
        <f t="shared" si="19"/>
        <v>800000</v>
      </c>
      <c r="V137" s="2">
        <f t="shared" si="28"/>
        <v>10021471</v>
      </c>
      <c r="W137" s="2">
        <f t="shared" si="20"/>
        <v>374756</v>
      </c>
      <c r="X137" s="2">
        <f t="shared" si="6"/>
        <v>425244</v>
      </c>
      <c r="Y137" s="2">
        <f t="shared" si="7"/>
        <v>53974549.142222144</v>
      </c>
      <c r="Z137" s="2" t="str">
        <f t="shared" si="8"/>
        <v>HERE</v>
      </c>
      <c r="AA137" s="2">
        <f>IF(Z137="HERE",Y137,AA136+Graph!$G$1*1000)</f>
        <v>53974549.142222144</v>
      </c>
      <c r="AB137" s="2">
        <f t="shared" si="21"/>
        <v>425244</v>
      </c>
      <c r="AC137" s="2">
        <f t="shared" si="9"/>
        <v>10021471</v>
      </c>
      <c r="AD137" s="3">
        <f t="shared" si="10"/>
        <v>52800000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6"/>
        <v>40294984.494430818</v>
      </c>
      <c r="AH137" s="3" t="e">
        <f t="shared" si="3"/>
        <v>#N/A</v>
      </c>
      <c r="AM137" s="6">
        <v>14600000</v>
      </c>
      <c r="AN137" s="6">
        <v>31800000</v>
      </c>
      <c r="AO137" s="6">
        <v>52800000</v>
      </c>
    </row>
    <row r="138" spans="1:41" ht="15.75" customHeight="1" x14ac:dyDescent="0.25">
      <c r="A138" s="1">
        <v>44314</v>
      </c>
      <c r="B138" s="2">
        <f t="shared" si="0"/>
        <v>72</v>
      </c>
      <c r="C138" s="7"/>
      <c r="D138" s="2" t="e">
        <f t="shared" si="12"/>
        <v>#N/A</v>
      </c>
      <c r="E138" s="2" t="e">
        <f t="shared" si="22"/>
        <v>#N/A</v>
      </c>
      <c r="F138" s="2">
        <v>896923.36441549659</v>
      </c>
      <c r="G138" s="2">
        <f t="shared" si="23"/>
        <v>795682.42857142852</v>
      </c>
      <c r="H138" s="2">
        <f t="shared" si="13"/>
        <v>64023358.444526061</v>
      </c>
      <c r="I138" s="7"/>
      <c r="J138" s="2" t="e">
        <f t="shared" si="14"/>
        <v>#N/A</v>
      </c>
      <c r="K138" s="2" t="e">
        <f t="shared" si="24"/>
        <v>#N/A</v>
      </c>
      <c r="L138" s="2">
        <f t="array" ref="L138">IF(COUNT($C139)=0,IF(COUNT($C138)=1,I138,SUM(L137+LOOKUP(2,1/(ISNUMBER($K$1:$K$194)),$K$1:$K$194))),I138)</f>
        <v>857480.14285714645</v>
      </c>
      <c r="M138" s="8" t="e">
        <f t="shared" si="27"/>
        <v>#N/A</v>
      </c>
      <c r="N138" s="2" t="e">
        <f t="shared" si="15"/>
        <v>#N/A</v>
      </c>
      <c r="O138" s="2" t="e">
        <f t="shared" si="25"/>
        <v>#N/A</v>
      </c>
      <c r="P138" s="2">
        <v>899110.1073256135</v>
      </c>
      <c r="Q138" s="2">
        <f>IF(P138&gt;Graph!$G$1*1000,Graph!$G$1*1000,P138)</f>
        <v>800000</v>
      </c>
      <c r="R138" s="2">
        <f t="shared" si="16"/>
        <v>64796020.142222106</v>
      </c>
      <c r="S138" s="2">
        <f t="shared" si="17"/>
        <v>795682.42857142538</v>
      </c>
      <c r="T138" s="2">
        <f t="shared" si="18"/>
        <v>4317.5714285714785</v>
      </c>
      <c r="U138" s="2">
        <f t="shared" si="19"/>
        <v>800000</v>
      </c>
      <c r="V138" s="2">
        <f t="shared" si="28"/>
        <v>10490487</v>
      </c>
      <c r="W138" s="2">
        <f t="shared" si="20"/>
        <v>469016</v>
      </c>
      <c r="X138" s="2">
        <f t="shared" si="6"/>
        <v>330984</v>
      </c>
      <c r="Y138" s="2">
        <f t="shared" si="7"/>
        <v>54305533.142222144</v>
      </c>
      <c r="Z138" s="2" t="str">
        <f t="shared" si="8"/>
        <v>HERE</v>
      </c>
      <c r="AA138" s="2">
        <f>IF(Z138="HERE",Y138,AA137+Graph!$G$1*1000)</f>
        <v>54305533.142222144</v>
      </c>
      <c r="AB138" s="2">
        <f t="shared" si="21"/>
        <v>330984</v>
      </c>
      <c r="AC138" s="2">
        <f t="shared" si="9"/>
        <v>10490487</v>
      </c>
      <c r="AD138" s="3">
        <f t="shared" si="10"/>
        <v>52800000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6"/>
        <v>40754792.941157348</v>
      </c>
      <c r="AH138" s="3" t="e">
        <f t="shared" si="3"/>
        <v>#N/A</v>
      </c>
      <c r="AM138" s="6">
        <v>14600000</v>
      </c>
      <c r="AN138" s="6">
        <v>31800000</v>
      </c>
      <c r="AO138" s="6">
        <v>52800000</v>
      </c>
    </row>
    <row r="139" spans="1:41" ht="15.75" customHeight="1" x14ac:dyDescent="0.25">
      <c r="A139" s="1">
        <v>44315</v>
      </c>
      <c r="B139" s="2">
        <f t="shared" si="0"/>
        <v>73</v>
      </c>
      <c r="C139" s="7"/>
      <c r="D139" s="2" t="e">
        <f t="shared" si="12"/>
        <v>#N/A</v>
      </c>
      <c r="E139" s="2" t="e">
        <f t="shared" si="22"/>
        <v>#N/A</v>
      </c>
      <c r="F139" s="2">
        <v>902877.96031570435</v>
      </c>
      <c r="G139" s="2">
        <f t="shared" si="23"/>
        <v>795682.42857142852</v>
      </c>
      <c r="H139" s="2">
        <f t="shared" si="13"/>
        <v>64819040.873097487</v>
      </c>
      <c r="I139" s="7"/>
      <c r="J139" s="2" t="e">
        <f t="shared" si="14"/>
        <v>#N/A</v>
      </c>
      <c r="K139" s="2" t="e">
        <f t="shared" si="24"/>
        <v>#N/A</v>
      </c>
      <c r="L139" s="2">
        <f t="array" ref="L139">IF(COUNT($C140)=0,IF(COUNT($C139)=1,I139,SUM(L138+LOOKUP(2,1/(ISNUMBER($K$1:$K$194)),$K$1:$K$194))),I139)</f>
        <v>861797.71428571793</v>
      </c>
      <c r="M139" s="8" t="e">
        <f t="shared" si="27"/>
        <v>#N/A</v>
      </c>
      <c r="N139" s="2" t="e">
        <f t="shared" si="15"/>
        <v>#N/A</v>
      </c>
      <c r="O139" s="2" t="e">
        <f t="shared" si="25"/>
        <v>#N/A</v>
      </c>
      <c r="P139" s="2">
        <v>905051.32954075933</v>
      </c>
      <c r="Q139" s="2">
        <f>IF(P139&gt;Graph!$G$1*1000,Graph!$G$1*1000,P139)</f>
        <v>800000</v>
      </c>
      <c r="R139" s="2">
        <f t="shared" si="16"/>
        <v>65596020.142222106</v>
      </c>
      <c r="S139" s="2">
        <f t="shared" si="17"/>
        <v>795682.42857142538</v>
      </c>
      <c r="T139" s="2">
        <f t="shared" si="18"/>
        <v>4317.5714285714785</v>
      </c>
      <c r="U139" s="2">
        <f t="shared" si="19"/>
        <v>800000</v>
      </c>
      <c r="V139" s="2">
        <f t="shared" si="28"/>
        <v>10971047</v>
      </c>
      <c r="W139" s="2">
        <f t="shared" si="20"/>
        <v>480560</v>
      </c>
      <c r="X139" s="2">
        <f t="shared" si="6"/>
        <v>319440</v>
      </c>
      <c r="Y139" s="2">
        <f t="shared" si="7"/>
        <v>54624973.142222144</v>
      </c>
      <c r="Z139" s="2" t="str">
        <f t="shared" si="8"/>
        <v>HERE</v>
      </c>
      <c r="AA139" s="2">
        <f>IF(Z139="HERE",Y139,AA138+Graph!$G$1*1000)</f>
        <v>54624973.142222144</v>
      </c>
      <c r="AB139" s="2">
        <f t="shared" si="21"/>
        <v>319440</v>
      </c>
      <c r="AC139" s="2">
        <f t="shared" si="9"/>
        <v>10971047</v>
      </c>
      <c r="AD139" s="3">
        <f t="shared" si="10"/>
        <v>52800000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6"/>
        <v>41187860.137877531</v>
      </c>
      <c r="AH139" s="3" t="e">
        <f t="shared" si="3"/>
        <v>#N/A</v>
      </c>
      <c r="AM139" s="6">
        <v>14600000</v>
      </c>
      <c r="AN139" s="6">
        <v>31800000</v>
      </c>
      <c r="AO139" s="6">
        <v>52800000</v>
      </c>
    </row>
    <row r="140" spans="1:41" ht="15.75" customHeight="1" x14ac:dyDescent="0.25">
      <c r="A140" s="1">
        <v>44316</v>
      </c>
      <c r="B140" s="2">
        <f t="shared" si="0"/>
        <v>74</v>
      </c>
      <c r="C140" s="7"/>
      <c r="D140" s="2" t="e">
        <f t="shared" si="12"/>
        <v>#N/A</v>
      </c>
      <c r="E140" s="2" t="e">
        <f t="shared" si="22"/>
        <v>#N/A</v>
      </c>
      <c r="F140" s="2">
        <v>908832.5562159121</v>
      </c>
      <c r="G140" s="2">
        <f t="shared" si="23"/>
        <v>795682.42857142852</v>
      </c>
      <c r="H140" s="2">
        <f t="shared" si="13"/>
        <v>65614723.301668912</v>
      </c>
      <c r="I140" s="7"/>
      <c r="J140" s="2" t="e">
        <f t="shared" si="14"/>
        <v>#N/A</v>
      </c>
      <c r="K140" s="2" t="e">
        <f t="shared" si="24"/>
        <v>#N/A</v>
      </c>
      <c r="L140" s="2">
        <f t="array" ref="L140">IF(COUNT($C141)=0,IF(COUNT($C140)=1,I140,SUM(L139+LOOKUP(2,1/(ISNUMBER($K$1:$K$194)),$K$1:$K$194))),I140)</f>
        <v>866115.28571428941</v>
      </c>
      <c r="M140" s="8" t="e">
        <f t="shared" si="27"/>
        <v>#N/A</v>
      </c>
      <c r="N140" s="2" t="e">
        <f t="shared" si="15"/>
        <v>#N/A</v>
      </c>
      <c r="O140" s="2" t="e">
        <f t="shared" si="25"/>
        <v>#N/A</v>
      </c>
      <c r="P140" s="2">
        <v>910992.55175593495</v>
      </c>
      <c r="Q140" s="2">
        <f>IF(P140&gt;Graph!$G$1*1000,Graph!$G$1*1000,P140)</f>
        <v>800000</v>
      </c>
      <c r="R140" s="2">
        <f t="shared" si="16"/>
        <v>66396020.142222106</v>
      </c>
      <c r="S140" s="2">
        <f t="shared" si="17"/>
        <v>795682.42857142538</v>
      </c>
      <c r="T140" s="2">
        <f t="shared" si="18"/>
        <v>4317.5714285714785</v>
      </c>
      <c r="U140" s="2">
        <f t="shared" si="19"/>
        <v>800000</v>
      </c>
      <c r="V140" s="2">
        <f t="shared" si="28"/>
        <v>11465210</v>
      </c>
      <c r="W140" s="2">
        <f t="shared" si="20"/>
        <v>494163</v>
      </c>
      <c r="X140" s="2">
        <f t="shared" si="6"/>
        <v>305837</v>
      </c>
      <c r="Y140" s="2">
        <f t="shared" si="7"/>
        <v>54930810.142222144</v>
      </c>
      <c r="Z140" s="2" t="str">
        <f t="shared" si="8"/>
        <v>HERE</v>
      </c>
      <c r="AA140" s="2">
        <f>IF(Z140="HERE",Y140,AA139+Graph!$G$1*1000)</f>
        <v>54930810.142222144</v>
      </c>
      <c r="AB140" s="2">
        <f t="shared" si="21"/>
        <v>305837</v>
      </c>
      <c r="AC140" s="2">
        <f t="shared" si="9"/>
        <v>11465210</v>
      </c>
      <c r="AD140" s="3">
        <f t="shared" si="10"/>
        <v>52800000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6"/>
        <v>41619866.284591354</v>
      </c>
      <c r="AH140" s="3" t="e">
        <f t="shared" si="3"/>
        <v>#N/A</v>
      </c>
      <c r="AM140" s="6">
        <v>14600000</v>
      </c>
      <c r="AN140" s="6">
        <v>31800000</v>
      </c>
      <c r="AO140" s="6">
        <v>52800000</v>
      </c>
    </row>
    <row r="141" spans="1:41" ht="15.75" customHeight="1" x14ac:dyDescent="0.25">
      <c r="A141" s="1">
        <v>44317</v>
      </c>
      <c r="B141" s="2">
        <f t="shared" si="0"/>
        <v>75</v>
      </c>
      <c r="C141" s="7"/>
      <c r="D141" s="2" t="e">
        <f t="shared" si="12"/>
        <v>#N/A</v>
      </c>
      <c r="E141" s="2" t="e">
        <f t="shared" si="22"/>
        <v>#N/A</v>
      </c>
      <c r="F141" s="2">
        <v>914787.15211611986</v>
      </c>
      <c r="G141" s="2">
        <f t="shared" si="23"/>
        <v>795682.42857142852</v>
      </c>
      <c r="H141" s="2">
        <f t="shared" si="13"/>
        <v>66410405.730240338</v>
      </c>
      <c r="I141" s="7"/>
      <c r="J141" s="2" t="e">
        <f t="shared" si="14"/>
        <v>#N/A</v>
      </c>
      <c r="K141" s="2" t="e">
        <f t="shared" si="24"/>
        <v>#N/A</v>
      </c>
      <c r="L141" s="2">
        <f t="array" ref="L141">IF(COUNT($C142)=0,IF(COUNT($C141)=1,I141,SUM(L140+LOOKUP(2,1/(ISNUMBER($K$1:$K$194)),$K$1:$K$194))),I141)</f>
        <v>870432.85714286088</v>
      </c>
      <c r="M141" s="8" t="e">
        <f t="shared" si="27"/>
        <v>#N/A</v>
      </c>
      <c r="N141" s="2" t="e">
        <f t="shared" si="15"/>
        <v>#N/A</v>
      </c>
      <c r="O141" s="2" t="e">
        <f t="shared" si="25"/>
        <v>#N/A</v>
      </c>
      <c r="P141" s="2">
        <v>916933.77397108078</v>
      </c>
      <c r="Q141" s="2">
        <f>IF(P141&gt;Graph!$G$1*1000,Graph!$G$1*1000,P141)</f>
        <v>800000</v>
      </c>
      <c r="R141" s="2">
        <f t="shared" si="16"/>
        <v>67196020.142222106</v>
      </c>
      <c r="S141" s="2">
        <f t="shared" si="17"/>
        <v>795682.42857142538</v>
      </c>
      <c r="T141" s="2">
        <f t="shared" si="18"/>
        <v>4317.5714285714785</v>
      </c>
      <c r="U141" s="2">
        <f t="shared" si="19"/>
        <v>800000</v>
      </c>
      <c r="V141" s="2">
        <f t="shared" si="28"/>
        <v>12014288</v>
      </c>
      <c r="W141" s="2">
        <f t="shared" si="20"/>
        <v>549078</v>
      </c>
      <c r="X141" s="2">
        <f t="shared" si="6"/>
        <v>250922</v>
      </c>
      <c r="Y141" s="2">
        <f t="shared" si="7"/>
        <v>55181732.142222144</v>
      </c>
      <c r="Z141" s="2" t="str">
        <f t="shared" si="8"/>
        <v>HERE</v>
      </c>
      <c r="AA141" s="2">
        <f>IF(Z141="HERE",Y141,AA140+Graph!$G$1*1000)</f>
        <v>55181732.142222144</v>
      </c>
      <c r="AB141" s="2">
        <f t="shared" si="21"/>
        <v>250922</v>
      </c>
      <c r="AC141" s="2">
        <f t="shared" si="9"/>
        <v>12014288</v>
      </c>
      <c r="AD141" s="3">
        <f t="shared" si="10"/>
        <v>52800000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6"/>
        <v>42096589.831298828</v>
      </c>
      <c r="AH141" s="3" t="e">
        <f t="shared" si="3"/>
        <v>#N/A</v>
      </c>
      <c r="AM141" s="6">
        <v>14600000</v>
      </c>
      <c r="AN141" s="6">
        <v>31800000</v>
      </c>
      <c r="AO141" s="6">
        <v>52800000</v>
      </c>
    </row>
    <row r="142" spans="1:41" ht="15.75" customHeight="1" x14ac:dyDescent="0.25">
      <c r="A142" s="1">
        <v>44318</v>
      </c>
      <c r="B142" s="2">
        <f t="shared" si="0"/>
        <v>76</v>
      </c>
      <c r="C142" s="7"/>
      <c r="D142" s="2" t="e">
        <f t="shared" si="12"/>
        <v>#N/A</v>
      </c>
      <c r="E142" s="2" t="e">
        <f t="shared" si="22"/>
        <v>#N/A</v>
      </c>
      <c r="F142" s="2">
        <v>920741.74801632762</v>
      </c>
      <c r="G142" s="2">
        <f t="shared" si="23"/>
        <v>795682.42857142852</v>
      </c>
      <c r="H142" s="2">
        <f t="shared" si="13"/>
        <v>67206088.158811763</v>
      </c>
      <c r="I142" s="7"/>
      <c r="J142" s="2" t="e">
        <f t="shared" si="14"/>
        <v>#N/A</v>
      </c>
      <c r="K142" s="2" t="e">
        <f t="shared" si="24"/>
        <v>#N/A</v>
      </c>
      <c r="L142" s="2">
        <f t="array" ref="L142">IF(COUNT($C143)=0,IF(COUNT($C142)=1,I142,SUM(L141+LOOKUP(2,1/(ISNUMBER($K$1:$K$194)),$K$1:$K$194))),I142)</f>
        <v>874750.42857143236</v>
      </c>
      <c r="M142" s="8" t="e">
        <f t="shared" si="27"/>
        <v>#N/A</v>
      </c>
      <c r="N142" s="2" t="e">
        <f t="shared" si="15"/>
        <v>#N/A</v>
      </c>
      <c r="O142" s="2" t="e">
        <f t="shared" si="25"/>
        <v>#N/A</v>
      </c>
      <c r="P142" s="2">
        <v>922874.99618625641</v>
      </c>
      <c r="Q142" s="2">
        <f>IF(P142&gt;Graph!$G$1*1000,Graph!$G$1*1000,P142)</f>
        <v>800000</v>
      </c>
      <c r="R142" s="2">
        <f t="shared" si="16"/>
        <v>67996020.142222106</v>
      </c>
      <c r="S142" s="2">
        <f t="shared" si="17"/>
        <v>795682.42857142538</v>
      </c>
      <c r="T142" s="2">
        <f t="shared" si="18"/>
        <v>4317.5714285714785</v>
      </c>
      <c r="U142" s="2">
        <f t="shared" si="19"/>
        <v>800000</v>
      </c>
      <c r="V142" s="2">
        <f t="shared" si="28"/>
        <v>12294006</v>
      </c>
      <c r="W142" s="2">
        <f t="shared" si="20"/>
        <v>279718</v>
      </c>
      <c r="X142" s="2">
        <f t="shared" si="6"/>
        <v>520282</v>
      </c>
      <c r="Y142" s="2">
        <f t="shared" si="7"/>
        <v>55702014.142222144</v>
      </c>
      <c r="Z142" s="2" t="str">
        <f t="shared" si="8"/>
        <v>HERE</v>
      </c>
      <c r="AA142" s="2">
        <f>IF(Z142="HERE",Y142,AA141+Graph!$G$1*1000)</f>
        <v>55702014.142222144</v>
      </c>
      <c r="AB142" s="2">
        <f t="shared" si="21"/>
        <v>520282</v>
      </c>
      <c r="AC142" s="2">
        <f t="shared" si="9"/>
        <v>12294006</v>
      </c>
      <c r="AD142" s="3">
        <f t="shared" si="10"/>
        <v>52800000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6"/>
        <v>42623292.27799993</v>
      </c>
      <c r="AH142" s="3" t="e">
        <f t="shared" si="3"/>
        <v>#N/A</v>
      </c>
      <c r="AM142" s="6">
        <v>14600000</v>
      </c>
      <c r="AN142" s="6">
        <v>31800000</v>
      </c>
      <c r="AO142" s="6">
        <v>52800000</v>
      </c>
    </row>
    <row r="143" spans="1:41" ht="15.75" customHeight="1" x14ac:dyDescent="0.25">
      <c r="A143" s="1">
        <v>44319</v>
      </c>
      <c r="B143" s="2">
        <f t="shared" si="0"/>
        <v>77</v>
      </c>
      <c r="C143" s="7"/>
      <c r="D143" s="2" t="e">
        <f t="shared" si="12"/>
        <v>#N/A</v>
      </c>
      <c r="E143" s="2" t="e">
        <f t="shared" si="22"/>
        <v>#N/A</v>
      </c>
      <c r="F143" s="2">
        <v>926696.34391653538</v>
      </c>
      <c r="G143" s="2">
        <f t="shared" si="23"/>
        <v>795682.42857142852</v>
      </c>
      <c r="H143" s="2">
        <f t="shared" si="13"/>
        <v>68001770.587383196</v>
      </c>
      <c r="I143" s="7"/>
      <c r="J143" s="2" t="e">
        <f t="shared" si="14"/>
        <v>#N/A</v>
      </c>
      <c r="K143" s="2" t="e">
        <f t="shared" si="24"/>
        <v>#N/A</v>
      </c>
      <c r="L143" s="2">
        <f t="array" ref="L143">IF(COUNT($C144)=0,IF(COUNT($C143)=1,I143,SUM(L142+LOOKUP(2,1/(ISNUMBER($K$1:$K$194)),$K$1:$K$194))),I143)</f>
        <v>879068.00000000384</v>
      </c>
      <c r="M143" s="8" t="e">
        <f t="shared" si="27"/>
        <v>#N/A</v>
      </c>
      <c r="N143" s="2" t="e">
        <f t="shared" si="15"/>
        <v>#N/A</v>
      </c>
      <c r="O143" s="2" t="e">
        <f t="shared" si="25"/>
        <v>#N/A</v>
      </c>
      <c r="P143" s="2">
        <v>928816.21840140224</v>
      </c>
      <c r="Q143" s="2">
        <f>IF(P143&gt;Graph!$G$1*1000,Graph!$G$1*1000,P143)</f>
        <v>800000</v>
      </c>
      <c r="R143" s="2">
        <f t="shared" si="16"/>
        <v>68796020.142222106</v>
      </c>
      <c r="S143" s="2">
        <f t="shared" si="17"/>
        <v>795682.42857143283</v>
      </c>
      <c r="T143" s="2">
        <f t="shared" si="18"/>
        <v>4317.5714285714785</v>
      </c>
      <c r="U143" s="2">
        <f t="shared" si="19"/>
        <v>800000</v>
      </c>
      <c r="V143" s="2">
        <f t="shared" si="28"/>
        <v>12646486</v>
      </c>
      <c r="W143" s="2">
        <f t="shared" si="20"/>
        <v>352480</v>
      </c>
      <c r="X143" s="2">
        <f t="shared" si="6"/>
        <v>447520</v>
      </c>
      <c r="Y143" s="2">
        <f t="shared" si="7"/>
        <v>56149534.142222144</v>
      </c>
      <c r="Z143" s="2" t="str">
        <f t="shared" si="8"/>
        <v>HERE</v>
      </c>
      <c r="AA143" s="2">
        <f>IF(Z143="HERE",Y143,AA142+Graph!$G$1*1000)</f>
        <v>56149534.142222144</v>
      </c>
      <c r="AB143" s="2">
        <f t="shared" si="21"/>
        <v>447520</v>
      </c>
      <c r="AC143" s="2">
        <f t="shared" si="9"/>
        <v>12646486</v>
      </c>
      <c r="AD143" s="3">
        <f t="shared" si="10"/>
        <v>52800000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6"/>
        <v>43169827.677999929</v>
      </c>
      <c r="AH143" s="3" t="e">
        <f t="shared" si="3"/>
        <v>#N/A</v>
      </c>
      <c r="AM143" s="6">
        <v>14600000</v>
      </c>
      <c r="AN143" s="6">
        <v>31800000</v>
      </c>
      <c r="AO143" s="6">
        <v>52800000</v>
      </c>
    </row>
    <row r="144" spans="1:41" ht="15.75" customHeight="1" x14ac:dyDescent="0.25">
      <c r="A144" s="1">
        <v>44320</v>
      </c>
      <c r="B144" s="2">
        <f t="shared" si="0"/>
        <v>78</v>
      </c>
      <c r="C144" s="7"/>
      <c r="D144" s="2" t="e">
        <f t="shared" si="12"/>
        <v>#N/A</v>
      </c>
      <c r="E144" s="2" t="e">
        <f t="shared" si="22"/>
        <v>#N/A</v>
      </c>
      <c r="F144" s="2">
        <v>932650.93981674314</v>
      </c>
      <c r="G144" s="2">
        <f t="shared" si="23"/>
        <v>795682.42857142852</v>
      </c>
      <c r="H144" s="2">
        <f t="shared" si="13"/>
        <v>68797453.015954629</v>
      </c>
      <c r="I144" s="7"/>
      <c r="J144" s="2" t="e">
        <f t="shared" si="14"/>
        <v>#N/A</v>
      </c>
      <c r="K144" s="2" t="e">
        <f t="shared" si="24"/>
        <v>#N/A</v>
      </c>
      <c r="L144" s="2">
        <f t="array" ref="L144">IF(COUNT($C145)=0,IF(COUNT($C144)=1,I144,SUM(L143+LOOKUP(2,1/(ISNUMBER($K$1:$K$194)),$K$1:$K$194))),I144)</f>
        <v>883385.57142857532</v>
      </c>
      <c r="M144" s="8" t="e">
        <f t="shared" si="27"/>
        <v>#N/A</v>
      </c>
      <c r="N144" s="2" t="e">
        <f t="shared" si="15"/>
        <v>#N/A</v>
      </c>
      <c r="O144" s="2" t="e">
        <f t="shared" si="25"/>
        <v>#N/A</v>
      </c>
      <c r="P144" s="2">
        <v>934757.44061657786</v>
      </c>
      <c r="Q144" s="2">
        <f>IF(P144&gt;Graph!$G$1*1000,Graph!$G$1*1000,P144)</f>
        <v>800000</v>
      </c>
      <c r="R144" s="2">
        <f t="shared" si="16"/>
        <v>69596020.142222106</v>
      </c>
      <c r="S144" s="2">
        <f t="shared" si="17"/>
        <v>795682.42857143283</v>
      </c>
      <c r="T144" s="2">
        <f t="shared" si="18"/>
        <v>4317.5714285714785</v>
      </c>
      <c r="U144" s="2">
        <f t="shared" si="19"/>
        <v>800000</v>
      </c>
      <c r="V144" s="2">
        <f t="shared" si="28"/>
        <v>13058298</v>
      </c>
      <c r="W144" s="2">
        <f t="shared" si="20"/>
        <v>411812</v>
      </c>
      <c r="X144" s="2">
        <f t="shared" si="6"/>
        <v>388188</v>
      </c>
      <c r="Y144" s="2">
        <f t="shared" si="7"/>
        <v>56537722.142222144</v>
      </c>
      <c r="Z144" s="2" t="str">
        <f t="shared" si="8"/>
        <v>HERE</v>
      </c>
      <c r="AA144" s="2">
        <f>IF(Z144="HERE",Y144,AA143+Graph!$G$1*1000)</f>
        <v>56537722.142222144</v>
      </c>
      <c r="AB144" s="2">
        <f t="shared" si="21"/>
        <v>388188</v>
      </c>
      <c r="AC144" s="2">
        <f t="shared" si="9"/>
        <v>13058298</v>
      </c>
      <c r="AD144" s="3">
        <f t="shared" si="10"/>
        <v>52800000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6"/>
        <v>43598139.127999932</v>
      </c>
      <c r="AH144" s="3" t="e">
        <f t="shared" si="3"/>
        <v>#N/A</v>
      </c>
      <c r="AM144" s="6">
        <v>14600000</v>
      </c>
      <c r="AN144" s="6">
        <v>31800000</v>
      </c>
      <c r="AO144" s="6">
        <v>52800000</v>
      </c>
    </row>
    <row r="145" spans="1:41" ht="15.75" customHeight="1" x14ac:dyDescent="0.25">
      <c r="A145" s="1">
        <v>44321</v>
      </c>
      <c r="B145" s="2">
        <f t="shared" si="0"/>
        <v>79</v>
      </c>
      <c r="C145" s="7"/>
      <c r="D145" s="2" t="e">
        <f t="shared" si="12"/>
        <v>#N/A</v>
      </c>
      <c r="E145" s="2" t="e">
        <f t="shared" si="22"/>
        <v>#N/A</v>
      </c>
      <c r="F145" s="2">
        <v>938605.53571695089</v>
      </c>
      <c r="G145" s="2">
        <f t="shared" si="23"/>
        <v>795682.42857142852</v>
      </c>
      <c r="H145" s="2">
        <f t="shared" si="13"/>
        <v>69593135.444526061</v>
      </c>
      <c r="I145" s="7"/>
      <c r="J145" s="2" t="e">
        <f t="shared" si="14"/>
        <v>#N/A</v>
      </c>
      <c r="K145" s="2" t="e">
        <f t="shared" si="24"/>
        <v>#N/A</v>
      </c>
      <c r="L145" s="2">
        <f t="array" ref="L145">IF(COUNT($C146)=0,IF(COUNT($C145)=1,I145,SUM(L144+LOOKUP(2,1/(ISNUMBER($K$1:$K$194)),$K$1:$K$194))),I145)</f>
        <v>887703.1428571468</v>
      </c>
      <c r="M145" s="8" t="e">
        <f t="shared" si="27"/>
        <v>#N/A</v>
      </c>
      <c r="N145" s="2" t="e">
        <f t="shared" si="15"/>
        <v>#N/A</v>
      </c>
      <c r="O145" s="2" t="e">
        <f t="shared" si="25"/>
        <v>#N/A</v>
      </c>
      <c r="P145" s="2">
        <v>940698.66283172369</v>
      </c>
      <c r="Q145" s="2">
        <f>IF(P145&gt;Graph!$G$1*1000,Graph!$G$1*1000,P145)</f>
        <v>800000</v>
      </c>
      <c r="R145" s="2">
        <f t="shared" si="16"/>
        <v>70396020.142222106</v>
      </c>
      <c r="S145" s="2">
        <f t="shared" si="17"/>
        <v>795682.42857143283</v>
      </c>
      <c r="T145" s="2">
        <f t="shared" si="18"/>
        <v>4317.5714285714785</v>
      </c>
      <c r="U145" s="2">
        <f t="shared" si="19"/>
        <v>800000</v>
      </c>
      <c r="V145" s="2">
        <f t="shared" si="28"/>
        <v>13509108</v>
      </c>
      <c r="W145" s="2">
        <f t="shared" si="20"/>
        <v>450810</v>
      </c>
      <c r="X145" s="2">
        <f t="shared" si="6"/>
        <v>349190</v>
      </c>
      <c r="Y145" s="2">
        <f t="shared" si="7"/>
        <v>56886912.142222144</v>
      </c>
      <c r="Z145" s="2" t="str">
        <f t="shared" si="8"/>
        <v>HERE</v>
      </c>
      <c r="AA145" s="2">
        <f>IF(Z145="HERE",Y145,AA144+Graph!$G$1*1000)</f>
        <v>56886912.142222144</v>
      </c>
      <c r="AB145" s="2">
        <f t="shared" si="21"/>
        <v>349190</v>
      </c>
      <c r="AC145" s="2">
        <f t="shared" si="9"/>
        <v>13509108</v>
      </c>
      <c r="AD145" s="3">
        <f t="shared" si="10"/>
        <v>52800000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6"/>
        <v>44009157.327999927</v>
      </c>
      <c r="AH145" s="3" t="e">
        <f t="shared" si="3"/>
        <v>#N/A</v>
      </c>
      <c r="AM145" s="6">
        <v>14600000</v>
      </c>
      <c r="AN145" s="6">
        <v>31800000</v>
      </c>
      <c r="AO145" s="6">
        <v>52800000</v>
      </c>
    </row>
    <row r="146" spans="1:41" ht="15.75" customHeight="1" x14ac:dyDescent="0.25">
      <c r="A146" s="1">
        <v>44322</v>
      </c>
      <c r="B146" s="2">
        <f t="shared" si="0"/>
        <v>80</v>
      </c>
      <c r="C146" s="7"/>
      <c r="D146" s="2" t="e">
        <f t="shared" si="12"/>
        <v>#N/A</v>
      </c>
      <c r="E146" s="2" t="e">
        <f t="shared" si="22"/>
        <v>#N/A</v>
      </c>
      <c r="F146" s="2">
        <v>944560.13161715865</v>
      </c>
      <c r="G146" s="2">
        <f t="shared" si="23"/>
        <v>795682.42857142852</v>
      </c>
      <c r="H146" s="2">
        <f t="shared" si="13"/>
        <v>70388817.873097494</v>
      </c>
      <c r="I146" s="7"/>
      <c r="J146" s="2" t="e">
        <f t="shared" si="14"/>
        <v>#N/A</v>
      </c>
      <c r="K146" s="2" t="e">
        <f t="shared" si="24"/>
        <v>#N/A</v>
      </c>
      <c r="L146" s="2">
        <f t="array" ref="L146">IF(COUNT($C147)=0,IF(COUNT($C146)=1,I146,SUM(L145+LOOKUP(2,1/(ISNUMBER($K$1:$K$194)),$K$1:$K$194))),I146)</f>
        <v>892020.71428571828</v>
      </c>
      <c r="M146" s="8" t="e">
        <f t="shared" si="27"/>
        <v>#N/A</v>
      </c>
      <c r="N146" s="2" t="e">
        <f t="shared" si="15"/>
        <v>#N/A</v>
      </c>
      <c r="O146" s="2" t="e">
        <f t="shared" si="25"/>
        <v>#N/A</v>
      </c>
      <c r="P146" s="2">
        <v>946639.88504689932</v>
      </c>
      <c r="Q146" s="2">
        <f>IF(P146&gt;Graph!$G$1*1000,Graph!$G$1*1000,P146)</f>
        <v>800000</v>
      </c>
      <c r="R146" s="2">
        <f t="shared" si="16"/>
        <v>71196020.142222106</v>
      </c>
      <c r="S146" s="2">
        <f t="shared" si="17"/>
        <v>795682.42857143283</v>
      </c>
      <c r="T146" s="2">
        <f t="shared" si="18"/>
        <v>4317.5714285714785</v>
      </c>
      <c r="U146" s="2">
        <f t="shared" si="19"/>
        <v>800000</v>
      </c>
      <c r="V146" s="2">
        <f t="shared" si="28"/>
        <v>14012224</v>
      </c>
      <c r="W146" s="2">
        <f t="shared" si="20"/>
        <v>503116</v>
      </c>
      <c r="X146" s="2">
        <f t="shared" si="6"/>
        <v>296884</v>
      </c>
      <c r="Y146" s="2">
        <f t="shared" si="7"/>
        <v>57183796.142222144</v>
      </c>
      <c r="Z146" s="2" t="str">
        <f t="shared" si="8"/>
        <v>HERE</v>
      </c>
      <c r="AA146" s="2">
        <f>IF(Z146="HERE",Y146,AA145+Graph!$G$1*1000)</f>
        <v>57183796.142222144</v>
      </c>
      <c r="AB146" s="2">
        <f t="shared" si="21"/>
        <v>296884</v>
      </c>
      <c r="AC146" s="2">
        <f t="shared" si="9"/>
        <v>14012224</v>
      </c>
      <c r="AD146" s="3">
        <f t="shared" si="10"/>
        <v>52800000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6"/>
        <v>44380780.577999927</v>
      </c>
      <c r="AH146" s="3" t="e">
        <f t="shared" si="3"/>
        <v>#N/A</v>
      </c>
      <c r="AM146" s="6">
        <v>14600000</v>
      </c>
      <c r="AN146" s="6">
        <v>31800000</v>
      </c>
      <c r="AO146" s="6">
        <v>52800000</v>
      </c>
    </row>
    <row r="147" spans="1:41" ht="15.75" customHeight="1" x14ac:dyDescent="0.25">
      <c r="A147" s="1">
        <v>44323</v>
      </c>
      <c r="B147" s="2">
        <f t="shared" si="0"/>
        <v>81</v>
      </c>
      <c r="C147" s="7"/>
      <c r="D147" s="2" t="e">
        <f t="shared" si="12"/>
        <v>#N/A</v>
      </c>
      <c r="E147" s="2" t="e">
        <f t="shared" si="22"/>
        <v>#N/A</v>
      </c>
      <c r="F147" s="2">
        <v>950514.72751736641</v>
      </c>
      <c r="G147" s="2">
        <f t="shared" si="23"/>
        <v>795682.42857142852</v>
      </c>
      <c r="H147" s="2">
        <f t="shared" si="13"/>
        <v>71184500.301668927</v>
      </c>
      <c r="I147" s="7"/>
      <c r="J147" s="2" t="e">
        <f t="shared" si="14"/>
        <v>#N/A</v>
      </c>
      <c r="K147" s="2" t="e">
        <f t="shared" si="24"/>
        <v>#N/A</v>
      </c>
      <c r="L147" s="2">
        <f t="array" ref="L147">IF(COUNT($C148)=0,IF(COUNT($C147)=1,I147,SUM(L146+LOOKUP(2,1/(ISNUMBER($K$1:$K$194)),$K$1:$K$194))),I147)</f>
        <v>896338.28571428976</v>
      </c>
      <c r="M147" s="8" t="e">
        <f t="shared" si="27"/>
        <v>#N/A</v>
      </c>
      <c r="N147" s="2" t="e">
        <f t="shared" si="15"/>
        <v>#N/A</v>
      </c>
      <c r="O147" s="2" t="e">
        <f t="shared" si="25"/>
        <v>#N/A</v>
      </c>
      <c r="P147" s="2">
        <v>952581.10726204515</v>
      </c>
      <c r="Q147" s="2">
        <f>IF(P147&gt;Graph!$G$1*1000,Graph!$G$1*1000,P147)</f>
        <v>800000</v>
      </c>
      <c r="R147" s="2">
        <f t="shared" si="16"/>
        <v>71996020.142222106</v>
      </c>
      <c r="S147" s="2">
        <f t="shared" si="17"/>
        <v>795682.42857143283</v>
      </c>
      <c r="T147" s="2">
        <f t="shared" si="18"/>
        <v>4317.5714285714785</v>
      </c>
      <c r="U147" s="2">
        <f t="shared" si="19"/>
        <v>800000</v>
      </c>
      <c r="V147" s="2">
        <f t="shared" si="28"/>
        <v>14556827</v>
      </c>
      <c r="W147" s="2">
        <f t="shared" si="20"/>
        <v>544603</v>
      </c>
      <c r="X147" s="2">
        <f t="shared" si="6"/>
        <v>255397</v>
      </c>
      <c r="Y147" s="2">
        <f t="shared" si="7"/>
        <v>57439193.142222144</v>
      </c>
      <c r="Z147" s="2" t="str">
        <f t="shared" si="8"/>
        <v>HERE</v>
      </c>
      <c r="AA147" s="2">
        <f>IF(Z147="HERE",Y147,AA146+Graph!$G$1*1000)</f>
        <v>57439193.142222144</v>
      </c>
      <c r="AB147" s="2">
        <f t="shared" si="21"/>
        <v>255397</v>
      </c>
      <c r="AC147" s="2">
        <f t="shared" si="9"/>
        <v>14556827</v>
      </c>
      <c r="AD147" s="3">
        <f t="shared" si="10"/>
        <v>52800000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6"/>
        <v>44694269.77799993</v>
      </c>
      <c r="AH147" s="3" t="e">
        <f t="shared" si="3"/>
        <v>#N/A</v>
      </c>
      <c r="AM147" s="6">
        <v>14600000</v>
      </c>
      <c r="AN147" s="6">
        <v>31800000</v>
      </c>
      <c r="AO147" s="6">
        <v>52800000</v>
      </c>
    </row>
    <row r="148" spans="1:41" ht="15.75" customHeight="1" x14ac:dyDescent="0.25">
      <c r="A148" s="1">
        <v>44324</v>
      </c>
      <c r="B148" s="2">
        <f t="shared" si="0"/>
        <v>82</v>
      </c>
      <c r="C148" s="7"/>
      <c r="D148" s="2" t="e">
        <f t="shared" si="12"/>
        <v>#N/A</v>
      </c>
      <c r="E148" s="2" t="e">
        <f t="shared" si="22"/>
        <v>#N/A</v>
      </c>
      <c r="F148" s="2">
        <v>956469.32341757417</v>
      </c>
      <c r="G148" s="2">
        <f t="shared" si="23"/>
        <v>795682.42857142852</v>
      </c>
      <c r="H148" s="2">
        <f t="shared" si="13"/>
        <v>71980182.73024036</v>
      </c>
      <c r="I148" s="7"/>
      <c r="J148" s="2" t="e">
        <f t="shared" si="14"/>
        <v>#N/A</v>
      </c>
      <c r="K148" s="2" t="e">
        <f t="shared" si="24"/>
        <v>#N/A</v>
      </c>
      <c r="L148" s="2">
        <f t="array" ref="L148">IF(COUNT($C149)=0,IF(COUNT($C148)=1,I148,SUM(L147+LOOKUP(2,1/(ISNUMBER($K$1:$K$194)),$K$1:$K$194))),I148)</f>
        <v>900655.85714286123</v>
      </c>
      <c r="M148" s="8" t="e">
        <f t="shared" si="27"/>
        <v>#N/A</v>
      </c>
      <c r="N148" s="2" t="e">
        <f t="shared" si="15"/>
        <v>#N/A</v>
      </c>
      <c r="O148" s="2" t="e">
        <f t="shared" si="25"/>
        <v>#N/A</v>
      </c>
      <c r="P148" s="2">
        <v>958522.32947722077</v>
      </c>
      <c r="Q148" s="2">
        <f>IF(P148&gt;Graph!$G$1*1000,Graph!$G$1*1000,P148)</f>
        <v>800000</v>
      </c>
      <c r="R148" s="2">
        <f t="shared" si="16"/>
        <v>72796020.142222106</v>
      </c>
      <c r="S148" s="2">
        <f t="shared" si="17"/>
        <v>795682.42857143283</v>
      </c>
      <c r="T148" s="2">
        <f t="shared" si="18"/>
        <v>4317.5714285714785</v>
      </c>
      <c r="U148" s="2">
        <f t="shared" si="19"/>
        <v>800000</v>
      </c>
      <c r="V148" s="2">
        <f t="shared" si="28"/>
        <v>15062189</v>
      </c>
      <c r="W148" s="2">
        <f t="shared" si="20"/>
        <v>505362</v>
      </c>
      <c r="X148" s="2">
        <f t="shared" si="6"/>
        <v>294638</v>
      </c>
      <c r="Y148" s="2">
        <f t="shared" si="7"/>
        <v>57733831.142222144</v>
      </c>
      <c r="Z148" s="2" t="str">
        <f t="shared" si="8"/>
        <v>HERE</v>
      </c>
      <c r="AA148" s="2">
        <f>IF(Z148="HERE",Y148,AA147+Graph!$G$1*1000)</f>
        <v>57733831.142222144</v>
      </c>
      <c r="AB148" s="2">
        <f t="shared" si="21"/>
        <v>294638</v>
      </c>
      <c r="AC148" s="2">
        <f t="shared" si="9"/>
        <v>15062189</v>
      </c>
      <c r="AD148" s="3">
        <f t="shared" si="10"/>
        <v>52800000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6"/>
        <v>44996095.27799993</v>
      </c>
      <c r="AH148" s="3" t="e">
        <f t="shared" si="3"/>
        <v>#N/A</v>
      </c>
      <c r="AM148" s="6">
        <v>14600000</v>
      </c>
      <c r="AN148" s="6">
        <v>31800000</v>
      </c>
      <c r="AO148" s="6">
        <v>52800000</v>
      </c>
    </row>
    <row r="149" spans="1:41" ht="15.75" customHeight="1" x14ac:dyDescent="0.25">
      <c r="A149" s="1">
        <v>44325</v>
      </c>
      <c r="B149" s="2">
        <f t="shared" si="0"/>
        <v>83</v>
      </c>
      <c r="C149" s="7"/>
      <c r="D149" s="2" t="e">
        <f t="shared" si="12"/>
        <v>#N/A</v>
      </c>
      <c r="E149" s="2" t="e">
        <f t="shared" si="22"/>
        <v>#N/A</v>
      </c>
      <c r="F149" s="2">
        <v>962423.91931778193</v>
      </c>
      <c r="G149" s="2">
        <f t="shared" si="23"/>
        <v>795682.42857142852</v>
      </c>
      <c r="H149" s="2">
        <f t="shared" si="13"/>
        <v>72775865.158811793</v>
      </c>
      <c r="I149" s="7"/>
      <c r="J149" s="2" t="e">
        <f t="shared" si="14"/>
        <v>#N/A</v>
      </c>
      <c r="K149" s="2" t="e">
        <f t="shared" si="24"/>
        <v>#N/A</v>
      </c>
      <c r="L149" s="2">
        <f t="array" ref="L149">IF(COUNT($C150)=0,IF(COUNT($C149)=1,I149,SUM(L148+LOOKUP(2,1/(ISNUMBER($K$1:$K$194)),$K$1:$K$194))),I149)</f>
        <v>904973.42857143271</v>
      </c>
      <c r="M149" s="8" t="e">
        <f t="shared" si="27"/>
        <v>#N/A</v>
      </c>
      <c r="N149" s="2" t="e">
        <f t="shared" si="15"/>
        <v>#N/A</v>
      </c>
      <c r="O149" s="2" t="e">
        <f t="shared" si="25"/>
        <v>#N/A</v>
      </c>
      <c r="P149" s="2">
        <v>964463.5516923666</v>
      </c>
      <c r="Q149" s="2">
        <f>IF(P149&gt;Graph!$G$1*1000,Graph!$G$1*1000,P149)</f>
        <v>800000</v>
      </c>
      <c r="R149" s="2">
        <f t="shared" si="16"/>
        <v>73596020.142222106</v>
      </c>
      <c r="S149" s="2">
        <f t="shared" si="17"/>
        <v>795682.42857143283</v>
      </c>
      <c r="T149" s="2">
        <f t="shared" si="18"/>
        <v>4317.5714285714785</v>
      </c>
      <c r="U149" s="2">
        <f t="shared" si="19"/>
        <v>800000</v>
      </c>
      <c r="V149" s="2">
        <f t="shared" si="28"/>
        <v>15300151</v>
      </c>
      <c r="W149" s="2">
        <f t="shared" si="20"/>
        <v>237962</v>
      </c>
      <c r="X149" s="2">
        <f t="shared" si="6"/>
        <v>562038</v>
      </c>
      <c r="Y149" s="2">
        <f t="shared" si="7"/>
        <v>58295869.142222144</v>
      </c>
      <c r="Z149" s="2" t="str">
        <f t="shared" si="8"/>
        <v>HERE</v>
      </c>
      <c r="AA149" s="2">
        <f>IF(Z149="HERE",Y149,AA148+Graph!$G$1*1000)</f>
        <v>58295869.142222144</v>
      </c>
      <c r="AB149" s="2">
        <f t="shared" si="21"/>
        <v>562038</v>
      </c>
      <c r="AC149" s="2">
        <f t="shared" si="9"/>
        <v>15300151</v>
      </c>
      <c r="AD149" s="3">
        <f t="shared" si="10"/>
        <v>52800000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6"/>
        <v>45528883.627999932</v>
      </c>
      <c r="AH149" s="3" t="e">
        <f t="shared" si="3"/>
        <v>#N/A</v>
      </c>
      <c r="AM149" s="6">
        <v>14600000</v>
      </c>
      <c r="AN149" s="6">
        <v>31800000</v>
      </c>
      <c r="AO149" s="6">
        <v>52800000</v>
      </c>
    </row>
    <row r="150" spans="1:41" ht="15.75" customHeight="1" x14ac:dyDescent="0.25">
      <c r="A150" s="1">
        <v>44326</v>
      </c>
      <c r="B150" s="2">
        <f t="shared" si="0"/>
        <v>84</v>
      </c>
      <c r="C150" s="7"/>
      <c r="D150" s="2" t="e">
        <f t="shared" si="12"/>
        <v>#N/A</v>
      </c>
      <c r="E150" s="2" t="e">
        <f t="shared" si="22"/>
        <v>#N/A</v>
      </c>
      <c r="F150" s="2">
        <v>968378.51521798968</v>
      </c>
      <c r="G150" s="2">
        <f t="shared" si="23"/>
        <v>795682.42857142852</v>
      </c>
      <c r="H150" s="2">
        <f t="shared" si="13"/>
        <v>73571547.587383226</v>
      </c>
      <c r="I150" s="7"/>
      <c r="J150" s="2" t="e">
        <f t="shared" si="14"/>
        <v>#N/A</v>
      </c>
      <c r="K150" s="2" t="e">
        <f t="shared" si="24"/>
        <v>#N/A</v>
      </c>
      <c r="L150" s="2">
        <f t="array" ref="L150">IF(COUNT($C151)=0,IF(COUNT($C150)=1,I150,SUM(L149+LOOKUP(2,1/(ISNUMBER($K$1:$K$194)),$K$1:$K$194))),I150)</f>
        <v>909291.00000000419</v>
      </c>
      <c r="M150" s="8" t="e">
        <f t="shared" si="27"/>
        <v>#N/A</v>
      </c>
      <c r="N150" s="2" t="e">
        <f t="shared" si="15"/>
        <v>#N/A</v>
      </c>
      <c r="O150" s="2" t="e">
        <f t="shared" si="25"/>
        <v>#N/A</v>
      </c>
      <c r="P150" s="2">
        <v>970404.77390751243</v>
      </c>
      <c r="Q150" s="2">
        <f>IF(P150&gt;Graph!$G$1*1000,Graph!$G$1*1000,P150)</f>
        <v>800000</v>
      </c>
      <c r="R150" s="2">
        <f t="shared" si="16"/>
        <v>74396020.142222106</v>
      </c>
      <c r="S150" s="2">
        <f t="shared" si="17"/>
        <v>795682.42857143283</v>
      </c>
      <c r="T150" s="2">
        <f t="shared" si="18"/>
        <v>4317.5714285714785</v>
      </c>
      <c r="U150" s="2">
        <f t="shared" si="19"/>
        <v>800000</v>
      </c>
      <c r="V150" s="2">
        <f t="shared" si="28"/>
        <v>15576107</v>
      </c>
      <c r="W150" s="2">
        <f t="shared" si="20"/>
        <v>275956</v>
      </c>
      <c r="X150" s="2">
        <f t="shared" si="6"/>
        <v>524044</v>
      </c>
      <c r="Y150" s="2">
        <f t="shared" si="7"/>
        <v>58819913.142222144</v>
      </c>
      <c r="Z150" s="2" t="str">
        <f t="shared" si="8"/>
        <v>HERE</v>
      </c>
      <c r="AA150" s="2">
        <f>IF(Z150="HERE",Y150,AA149+Graph!$G$1*1000)</f>
        <v>58819913.142222144</v>
      </c>
      <c r="AB150" s="2">
        <f t="shared" si="21"/>
        <v>524044</v>
      </c>
      <c r="AC150" s="2">
        <f t="shared" si="9"/>
        <v>15576107</v>
      </c>
      <c r="AD150" s="3">
        <f t="shared" si="10"/>
        <v>52800000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6"/>
        <v>46011051.927999929</v>
      </c>
      <c r="AH150" s="3" t="e">
        <f t="shared" si="3"/>
        <v>#N/A</v>
      </c>
      <c r="AM150" s="6">
        <v>14600000</v>
      </c>
      <c r="AN150" s="6">
        <v>31800000</v>
      </c>
      <c r="AO150" s="6">
        <v>52800000</v>
      </c>
    </row>
    <row r="151" spans="1:41" ht="15.75" customHeight="1" x14ac:dyDescent="0.25">
      <c r="A151" s="1">
        <v>44327</v>
      </c>
      <c r="B151" s="2">
        <f t="shared" si="0"/>
        <v>85</v>
      </c>
      <c r="C151" s="7"/>
      <c r="D151" s="2" t="e">
        <f t="shared" si="12"/>
        <v>#N/A</v>
      </c>
      <c r="E151" s="2" t="e">
        <f t="shared" si="22"/>
        <v>#N/A</v>
      </c>
      <c r="F151" s="2">
        <v>974333.11111816764</v>
      </c>
      <c r="G151" s="2">
        <f t="shared" si="23"/>
        <v>795682.42857142852</v>
      </c>
      <c r="H151" s="2">
        <f t="shared" si="13"/>
        <v>74367230.015954658</v>
      </c>
      <c r="I151" s="7"/>
      <c r="J151" s="2" t="e">
        <f t="shared" si="14"/>
        <v>#N/A</v>
      </c>
      <c r="K151" s="2" t="e">
        <f t="shared" si="24"/>
        <v>#N/A</v>
      </c>
      <c r="L151" s="2">
        <f t="array" ref="L151">IF(COUNT($C152)=0,IF(COUNT($C151)=1,I151,SUM(L150+LOOKUP(2,1/(ISNUMBER($K$1:$K$194)),$K$1:$K$194))),I151)</f>
        <v>913608.57142857567</v>
      </c>
      <c r="M151" s="8" t="e">
        <f t="shared" si="27"/>
        <v>#N/A</v>
      </c>
      <c r="N151" s="2" t="e">
        <f t="shared" si="15"/>
        <v>#N/A</v>
      </c>
      <c r="O151" s="2" t="e">
        <f t="shared" si="25"/>
        <v>#N/A</v>
      </c>
      <c r="P151" s="2">
        <v>976345.99612268806</v>
      </c>
      <c r="Q151" s="2">
        <f>IF(P151&gt;Graph!$G$1*1000,Graph!$G$1*1000,P151)</f>
        <v>800000</v>
      </c>
      <c r="R151" s="2">
        <f t="shared" si="16"/>
        <v>75196020.142222106</v>
      </c>
      <c r="S151" s="2">
        <f t="shared" si="17"/>
        <v>795682.42857143283</v>
      </c>
      <c r="T151" s="2">
        <f t="shared" si="18"/>
        <v>4317.5714285714785</v>
      </c>
      <c r="U151" s="2">
        <f t="shared" si="19"/>
        <v>800000</v>
      </c>
      <c r="V151" s="2">
        <f t="shared" si="28"/>
        <v>16050254.055500835</v>
      </c>
      <c r="W151" s="2">
        <f t="shared" si="20"/>
        <v>474147.05550083518</v>
      </c>
      <c r="X151" s="2">
        <f t="shared" si="6"/>
        <v>325852.94449916482</v>
      </c>
      <c r="Y151" s="2">
        <f t="shared" si="7"/>
        <v>59145766.086721309</v>
      </c>
      <c r="Z151" s="2" t="str">
        <f t="shared" si="8"/>
        <v>HERE</v>
      </c>
      <c r="AA151" s="2">
        <f>IF(Z151="HERE",Y151,AA150+Graph!$G$1*1000)</f>
        <v>59145766.086721309</v>
      </c>
      <c r="AB151" s="2">
        <f t="shared" si="21"/>
        <v>325852.94449916482</v>
      </c>
      <c r="AC151" s="2">
        <f t="shared" si="9"/>
        <v>16050254.055500835</v>
      </c>
      <c r="AD151" s="3">
        <f t="shared" si="10"/>
        <v>52800000</v>
      </c>
      <c r="AE151" s="2">
        <f>IF(AE149&gt;=52800000,52800000,IF(AB130=Graph!G$1*1000,AE150+Graph!G$1*1000,AC151))</f>
        <v>16050254.055500835</v>
      </c>
      <c r="AF151" s="3">
        <f t="shared" si="11"/>
        <v>16050254.055500835</v>
      </c>
      <c r="AG151" s="3">
        <f t="shared" si="26"/>
        <v>46466689.177999929</v>
      </c>
      <c r="AH151" s="3" t="e">
        <f t="shared" si="3"/>
        <v>#N/A</v>
      </c>
      <c r="AM151" s="6">
        <v>14600000</v>
      </c>
      <c r="AN151" s="6">
        <v>31800000</v>
      </c>
      <c r="AO151" s="6">
        <v>52800000</v>
      </c>
    </row>
    <row r="152" spans="1:41" ht="15.75" customHeight="1" x14ac:dyDescent="0.25">
      <c r="A152" s="1">
        <v>44328</v>
      </c>
      <c r="B152" s="2">
        <f t="shared" si="0"/>
        <v>86</v>
      </c>
      <c r="C152" s="7"/>
      <c r="D152" s="2" t="e">
        <f t="shared" si="12"/>
        <v>#N/A</v>
      </c>
      <c r="E152" s="2" t="e">
        <f t="shared" si="22"/>
        <v>#N/A</v>
      </c>
      <c r="F152" s="2">
        <v>980287.7070183754</v>
      </c>
      <c r="G152" s="2">
        <f t="shared" si="23"/>
        <v>795682.42857142852</v>
      </c>
      <c r="H152" s="2">
        <f t="shared" si="13"/>
        <v>75162912.444526091</v>
      </c>
      <c r="I152" s="7"/>
      <c r="J152" s="2" t="e">
        <f t="shared" si="14"/>
        <v>#N/A</v>
      </c>
      <c r="K152" s="2" t="e">
        <f t="shared" si="24"/>
        <v>#N/A</v>
      </c>
      <c r="L152" s="2">
        <f t="array" ref="L152">IF(COUNT($C153)=0,IF(COUNT($C152)=1,I152,SUM(L151+LOOKUP(2,1/(ISNUMBER($K$1:$K$194)),$K$1:$K$194))),I152)</f>
        <v>917926.14285714715</v>
      </c>
      <c r="M152" s="8" t="e">
        <f t="shared" si="27"/>
        <v>#N/A</v>
      </c>
      <c r="N152" s="2" t="e">
        <f t="shared" si="15"/>
        <v>#N/A</v>
      </c>
      <c r="O152" s="2" t="e">
        <f t="shared" si="25"/>
        <v>#N/A</v>
      </c>
      <c r="P152" s="2">
        <v>982287.21833783388</v>
      </c>
      <c r="Q152" s="2">
        <f>IF(P152&gt;Graph!$G$1*1000,Graph!$G$1*1000,P152)</f>
        <v>800000</v>
      </c>
      <c r="R152" s="2">
        <f t="shared" si="16"/>
        <v>75996020.142222106</v>
      </c>
      <c r="S152" s="2">
        <f t="shared" si="17"/>
        <v>795682.42857143283</v>
      </c>
      <c r="T152" s="2">
        <f t="shared" si="18"/>
        <v>4317.5714285714785</v>
      </c>
      <c r="U152" s="2">
        <f t="shared" si="19"/>
        <v>800000</v>
      </c>
      <c r="V152" s="2">
        <f t="shared" si="28"/>
        <v>16530355.706901878</v>
      </c>
      <c r="W152" s="2">
        <f t="shared" si="20"/>
        <v>480101.65140104294</v>
      </c>
      <c r="X152" s="2">
        <f t="shared" si="6"/>
        <v>319898.34859895706</v>
      </c>
      <c r="Y152" s="2">
        <f t="shared" si="7"/>
        <v>59465664.435320266</v>
      </c>
      <c r="Z152" s="2" t="str">
        <f t="shared" si="8"/>
        <v>HERE</v>
      </c>
      <c r="AA152" s="2">
        <f>IF(Z152="HERE",Y152,AA151+Graph!$G$1*1000)</f>
        <v>59465664.435320266</v>
      </c>
      <c r="AB152" s="2">
        <f t="shared" si="21"/>
        <v>319898.34859895706</v>
      </c>
      <c r="AC152" s="2">
        <f t="shared" si="9"/>
        <v>16530355.706901878</v>
      </c>
      <c r="AD152" s="3">
        <f t="shared" si="10"/>
        <v>52800000</v>
      </c>
      <c r="AE152" s="2">
        <f>IF(AE150&gt;=52800000,52800000,IF(AB131=Graph!G$1*1000,AE151+Graph!G$1*1000,AC152))</f>
        <v>16530355.706901878</v>
      </c>
      <c r="AF152" s="3">
        <f t="shared" si="11"/>
        <v>16530355.706901878</v>
      </c>
      <c r="AG152" s="3">
        <f t="shared" si="26"/>
        <v>46946298.977999933</v>
      </c>
      <c r="AH152" s="3" t="e">
        <f t="shared" si="3"/>
        <v>#N/A</v>
      </c>
      <c r="AM152" s="6">
        <v>14600000</v>
      </c>
      <c r="AN152" s="6">
        <v>31800000</v>
      </c>
      <c r="AO152" s="6">
        <v>52800000</v>
      </c>
    </row>
    <row r="153" spans="1:41" ht="15.75" customHeight="1" x14ac:dyDescent="0.25">
      <c r="A153" s="1">
        <v>44329</v>
      </c>
      <c r="B153" s="2">
        <f t="shared" si="0"/>
        <v>87</v>
      </c>
      <c r="C153" s="7"/>
      <c r="D153" s="2" t="e">
        <f t="shared" si="12"/>
        <v>#N/A</v>
      </c>
      <c r="E153" s="2" t="e">
        <f t="shared" si="22"/>
        <v>#N/A</v>
      </c>
      <c r="F153" s="2">
        <v>986242.30291858315</v>
      </c>
      <c r="G153" s="2">
        <f t="shared" si="23"/>
        <v>795682.42857142852</v>
      </c>
      <c r="H153" s="2">
        <f t="shared" si="13"/>
        <v>75958594.873097524</v>
      </c>
      <c r="I153" s="7"/>
      <c r="J153" s="2" t="e">
        <f t="shared" si="14"/>
        <v>#N/A</v>
      </c>
      <c r="K153" s="2" t="e">
        <f t="shared" si="24"/>
        <v>#N/A</v>
      </c>
      <c r="L153" s="2">
        <f t="array" ref="L153">IF(COUNT($C154)=0,IF(COUNT($C153)=1,I153,SUM(L152+LOOKUP(2,1/(ISNUMBER($K$1:$K$194)),$K$1:$K$194))),I153)</f>
        <v>922243.71428571863</v>
      </c>
      <c r="M153" s="8" t="e">
        <f t="shared" si="27"/>
        <v>#N/A</v>
      </c>
      <c r="N153" s="2" t="e">
        <f t="shared" si="15"/>
        <v>#N/A</v>
      </c>
      <c r="O153" s="2" t="e">
        <f t="shared" si="25"/>
        <v>#N/A</v>
      </c>
      <c r="P153" s="2">
        <v>988228.44055300951</v>
      </c>
      <c r="Q153" s="2">
        <f>IF(P153&gt;Graph!$G$1*1000,Graph!$G$1*1000,P153)</f>
        <v>800000</v>
      </c>
      <c r="R153" s="2">
        <f t="shared" si="16"/>
        <v>76796020.142222106</v>
      </c>
      <c r="S153" s="2">
        <f t="shared" si="17"/>
        <v>795682.42857143283</v>
      </c>
      <c r="T153" s="2">
        <f t="shared" si="18"/>
        <v>4317.5714285714785</v>
      </c>
      <c r="U153" s="2">
        <f t="shared" si="19"/>
        <v>800000</v>
      </c>
      <c r="V153" s="2">
        <f t="shared" si="28"/>
        <v>17016411.954203129</v>
      </c>
      <c r="W153" s="2">
        <f t="shared" si="20"/>
        <v>486056.2473012507</v>
      </c>
      <c r="X153" s="2">
        <f t="shared" si="6"/>
        <v>313943.7526987493</v>
      </c>
      <c r="Y153" s="2">
        <f t="shared" si="7"/>
        <v>59779608.188019015</v>
      </c>
      <c r="Z153" s="2" t="str">
        <f t="shared" si="8"/>
        <v>HERE</v>
      </c>
      <c r="AA153" s="2">
        <f>IF(Z153="HERE",Y153,AA152+Graph!$G$1*1000)</f>
        <v>59779608.188019015</v>
      </c>
      <c r="AB153" s="2">
        <f t="shared" si="21"/>
        <v>313943.7526987493</v>
      </c>
      <c r="AC153" s="2">
        <f t="shared" si="9"/>
        <v>17016411.954203129</v>
      </c>
      <c r="AD153" s="3">
        <f t="shared" si="10"/>
        <v>52800000</v>
      </c>
      <c r="AE153" s="2">
        <f>IF(AE151&gt;=52800000,52800000,IF(AB132=Graph!G$1*1000,AE152+Graph!G$1*1000,AC153))</f>
        <v>17016411.954203129</v>
      </c>
      <c r="AF153" s="3">
        <f t="shared" si="11"/>
        <v>17016411.954203129</v>
      </c>
      <c r="AG153" s="3">
        <f t="shared" si="26"/>
        <v>47288911.727999933</v>
      </c>
      <c r="AH153" s="3" t="e">
        <f t="shared" si="3"/>
        <v>#N/A</v>
      </c>
      <c r="AM153" s="6">
        <v>14600000</v>
      </c>
      <c r="AN153" s="6">
        <v>31800000</v>
      </c>
      <c r="AO153" s="6">
        <v>52800000</v>
      </c>
    </row>
    <row r="154" spans="1:41" ht="15.75" customHeight="1" x14ac:dyDescent="0.25">
      <c r="A154" s="1">
        <v>44330</v>
      </c>
      <c r="B154" s="2">
        <f t="shared" si="0"/>
        <v>88</v>
      </c>
      <c r="C154" s="7"/>
      <c r="D154" s="2" t="e">
        <f t="shared" si="12"/>
        <v>#N/A</v>
      </c>
      <c r="E154" s="2" t="e">
        <f t="shared" si="22"/>
        <v>#N/A</v>
      </c>
      <c r="F154" s="2">
        <v>992196.89881879091</v>
      </c>
      <c r="G154" s="2">
        <f t="shared" si="23"/>
        <v>795682.42857142852</v>
      </c>
      <c r="H154" s="2">
        <f t="shared" si="13"/>
        <v>76754277.301668957</v>
      </c>
      <c r="I154" s="7"/>
      <c r="J154" s="2" t="e">
        <f t="shared" si="14"/>
        <v>#N/A</v>
      </c>
      <c r="K154" s="2" t="e">
        <f t="shared" si="24"/>
        <v>#N/A</v>
      </c>
      <c r="L154" s="2">
        <f t="array" ref="L154">IF(COUNT($C155)=0,IF(COUNT($C154)=1,I154,SUM(L153+LOOKUP(2,1/(ISNUMBER($K$1:$K$194)),$K$1:$K$194))),I154)</f>
        <v>926561.2857142901</v>
      </c>
      <c r="M154" s="8" t="e">
        <f t="shared" si="27"/>
        <v>#N/A</v>
      </c>
      <c r="N154" s="2" t="e">
        <f t="shared" si="15"/>
        <v>#N/A</v>
      </c>
      <c r="O154" s="2" t="e">
        <f t="shared" si="25"/>
        <v>#N/A</v>
      </c>
      <c r="P154" s="2">
        <v>994169.66276815534</v>
      </c>
      <c r="Q154" s="2">
        <f>IF(P154&gt;Graph!$G$1*1000,Graph!$G$1*1000,P154)</f>
        <v>800000</v>
      </c>
      <c r="R154" s="2">
        <f t="shared" si="16"/>
        <v>77596020.142222106</v>
      </c>
      <c r="S154" s="2">
        <f t="shared" si="17"/>
        <v>795682.42857143283</v>
      </c>
      <c r="T154" s="2">
        <f t="shared" si="18"/>
        <v>4317.5714285714785</v>
      </c>
      <c r="U154" s="2">
        <f t="shared" si="19"/>
        <v>800000</v>
      </c>
      <c r="V154" s="2">
        <f t="shared" si="28"/>
        <v>17508422.797404587</v>
      </c>
      <c r="W154" s="2">
        <f t="shared" si="20"/>
        <v>492010.84320145845</v>
      </c>
      <c r="X154" s="2">
        <f t="shared" si="6"/>
        <v>307989.15679854155</v>
      </c>
      <c r="Y154" s="2">
        <f t="shared" si="7"/>
        <v>60087597.344817556</v>
      </c>
      <c r="Z154" s="2" t="str">
        <f t="shared" si="8"/>
        <v>HERE</v>
      </c>
      <c r="AA154" s="2">
        <f>IF(Z154="HERE",Y154,AA153+Graph!$G$1*1000)</f>
        <v>60087597.344817556</v>
      </c>
      <c r="AB154" s="2">
        <f t="shared" si="21"/>
        <v>307989.15679854155</v>
      </c>
      <c r="AC154" s="2">
        <f t="shared" si="9"/>
        <v>17508422.797404587</v>
      </c>
      <c r="AD154" s="3">
        <f t="shared" si="10"/>
        <v>52800000</v>
      </c>
      <c r="AE154" s="2">
        <f>IF(AE152&gt;=52800000,52800000,IF(AB133=Graph!G$1*1000,AE153+Graph!G$1*1000,AC154))</f>
        <v>17508422.797404587</v>
      </c>
      <c r="AF154" s="3">
        <f t="shared" si="11"/>
        <v>17508422.797404587</v>
      </c>
      <c r="AG154" s="3">
        <f t="shared" si="26"/>
        <v>47594319.127999932</v>
      </c>
      <c r="AH154" s="3" t="e">
        <f t="shared" si="3"/>
        <v>#N/A</v>
      </c>
      <c r="AM154" s="6">
        <v>14600000</v>
      </c>
      <c r="AN154" s="6">
        <v>31800000</v>
      </c>
      <c r="AO154" s="6">
        <v>52800000</v>
      </c>
    </row>
    <row r="155" spans="1:41" ht="15.75" customHeight="1" x14ac:dyDescent="0.25">
      <c r="A155" s="1">
        <v>44331</v>
      </c>
      <c r="B155" s="2">
        <f t="shared" si="0"/>
        <v>89</v>
      </c>
      <c r="C155" s="7"/>
      <c r="D155" s="2" t="e">
        <f t="shared" si="12"/>
        <v>#N/A</v>
      </c>
      <c r="E155" s="2" t="e">
        <f t="shared" si="22"/>
        <v>#N/A</v>
      </c>
      <c r="F155" s="2">
        <v>998151.49471899867</v>
      </c>
      <c r="G155" s="2">
        <f t="shared" si="23"/>
        <v>795682.42857142852</v>
      </c>
      <c r="H155" s="2">
        <f t="shared" si="13"/>
        <v>77549959.73024039</v>
      </c>
      <c r="I155" s="7"/>
      <c r="J155" s="2" t="e">
        <f t="shared" si="14"/>
        <v>#N/A</v>
      </c>
      <c r="K155" s="2" t="e">
        <f t="shared" si="24"/>
        <v>#N/A</v>
      </c>
      <c r="L155" s="2">
        <f t="array" ref="L155">IF(COUNT($C156)=0,IF(COUNT($C155)=1,I155,SUM(L154+LOOKUP(2,1/(ISNUMBER($K$1:$K$194)),$K$1:$K$194))),I155)</f>
        <v>930878.85714286158</v>
      </c>
      <c r="M155" s="8" t="e">
        <f t="shared" si="27"/>
        <v>#N/A</v>
      </c>
      <c r="N155" s="2" t="e">
        <f t="shared" si="15"/>
        <v>#N/A</v>
      </c>
      <c r="O155" s="2" t="e">
        <f t="shared" si="25"/>
        <v>#N/A</v>
      </c>
      <c r="P155" s="2">
        <v>1000110.884983331</v>
      </c>
      <c r="Q155" s="2">
        <f>IF(P155&gt;Graph!$G$1*1000,Graph!$G$1*1000,P155)</f>
        <v>800000</v>
      </c>
      <c r="R155" s="2">
        <f t="shared" si="16"/>
        <v>78396020.142222106</v>
      </c>
      <c r="S155" s="2">
        <f t="shared" si="17"/>
        <v>795682.42857143283</v>
      </c>
      <c r="T155" s="2">
        <f t="shared" si="18"/>
        <v>4317.5714285714785</v>
      </c>
      <c r="U155" s="2">
        <f t="shared" si="19"/>
        <v>800000</v>
      </c>
      <c r="V155" s="2">
        <f t="shared" si="28"/>
        <v>18006388.236506253</v>
      </c>
      <c r="W155" s="2">
        <f t="shared" si="20"/>
        <v>497965.43910166621</v>
      </c>
      <c r="X155" s="2">
        <f t="shared" si="6"/>
        <v>302034.56089833379</v>
      </c>
      <c r="Y155" s="2">
        <f t="shared" si="7"/>
        <v>60389631.90571589</v>
      </c>
      <c r="Z155" s="2" t="str">
        <f t="shared" si="8"/>
        <v>HERE</v>
      </c>
      <c r="AA155" s="2">
        <f>IF(Z155="HERE",Y155,AA154+Graph!$G$1*1000)</f>
        <v>60389631.90571589</v>
      </c>
      <c r="AB155" s="2">
        <f t="shared" si="21"/>
        <v>302034.56089833379</v>
      </c>
      <c r="AC155" s="2">
        <f t="shared" si="9"/>
        <v>18006388.236506253</v>
      </c>
      <c r="AD155" s="3">
        <f t="shared" si="10"/>
        <v>52800000</v>
      </c>
      <c r="AE155" s="2">
        <f>IF(AE153&gt;=52800000,52800000,IF(AB134=Graph!G$1*1000,AE154+Graph!G$1*1000,AC155))</f>
        <v>18006388.236506253</v>
      </c>
      <c r="AF155" s="3">
        <f t="shared" si="11"/>
        <v>18006388.236506253</v>
      </c>
      <c r="AG155" s="3">
        <f t="shared" si="26"/>
        <v>47805688.477999933</v>
      </c>
      <c r="AH155" s="3" t="e">
        <f t="shared" si="3"/>
        <v>#N/A</v>
      </c>
      <c r="AM155" s="6">
        <v>14600000</v>
      </c>
      <c r="AN155" s="6">
        <v>31800000</v>
      </c>
      <c r="AO155" s="6">
        <v>52800000</v>
      </c>
    </row>
    <row r="156" spans="1:41" ht="15.75" customHeight="1" x14ac:dyDescent="0.25">
      <c r="A156" s="1">
        <v>44332</v>
      </c>
      <c r="B156" s="2">
        <f t="shared" si="0"/>
        <v>90</v>
      </c>
      <c r="C156" s="7"/>
      <c r="D156" s="2" t="e">
        <f t="shared" si="12"/>
        <v>#N/A</v>
      </c>
      <c r="E156" s="2" t="e">
        <f t="shared" si="22"/>
        <v>#N/A</v>
      </c>
      <c r="F156" s="2">
        <v>1004106.0906192064</v>
      </c>
      <c r="G156" s="2">
        <f t="shared" si="23"/>
        <v>795682.42857142852</v>
      </c>
      <c r="H156" s="2">
        <f t="shared" si="13"/>
        <v>78345642.158811823</v>
      </c>
      <c r="I156" s="7"/>
      <c r="J156" s="2" t="e">
        <f t="shared" si="14"/>
        <v>#N/A</v>
      </c>
      <c r="K156" s="2" t="e">
        <f t="shared" si="24"/>
        <v>#N/A</v>
      </c>
      <c r="L156" s="2">
        <f t="array" ref="L156">IF(COUNT($C157)=0,IF(COUNT($C156)=1,I156,SUM(L155+LOOKUP(2,1/(ISNUMBER($K$1:$K$194)),$K$1:$K$194))),I156)</f>
        <v>935196.42857143306</v>
      </c>
      <c r="M156" s="8" t="e">
        <f t="shared" si="27"/>
        <v>#N/A</v>
      </c>
      <c r="N156" s="2" t="e">
        <f t="shared" si="15"/>
        <v>#N/A</v>
      </c>
      <c r="O156" s="2" t="e">
        <f t="shared" si="25"/>
        <v>#N/A</v>
      </c>
      <c r="P156" s="2">
        <v>1006052.1071984768</v>
      </c>
      <c r="Q156" s="2">
        <f>IF(P156&gt;Graph!$G$1*1000,Graph!$G$1*1000,P156)</f>
        <v>800000</v>
      </c>
      <c r="R156" s="2">
        <f t="shared" si="16"/>
        <v>79196020.142222106</v>
      </c>
      <c r="S156" s="2">
        <f t="shared" si="17"/>
        <v>795682.42857143283</v>
      </c>
      <c r="T156" s="2">
        <f t="shared" si="18"/>
        <v>4317.5714285714785</v>
      </c>
      <c r="U156" s="2">
        <f t="shared" si="19"/>
        <v>800000</v>
      </c>
      <c r="V156" s="2">
        <f t="shared" si="28"/>
        <v>18510308.271508127</v>
      </c>
      <c r="W156" s="2">
        <f t="shared" si="20"/>
        <v>503920.03500187397</v>
      </c>
      <c r="X156" s="2">
        <f t="shared" si="6"/>
        <v>296079.96499812603</v>
      </c>
      <c r="Y156" s="2">
        <f t="shared" si="7"/>
        <v>60685711.870714016</v>
      </c>
      <c r="Z156" s="2" t="str">
        <f t="shared" si="8"/>
        <v>HERE</v>
      </c>
      <c r="AA156" s="2">
        <f>IF(Z156="HERE",Y156,AA155+Graph!$G$1*1000)</f>
        <v>60685711.870714016</v>
      </c>
      <c r="AB156" s="2">
        <f t="shared" si="21"/>
        <v>296079.96499812603</v>
      </c>
      <c r="AC156" s="2">
        <f t="shared" si="9"/>
        <v>18510308.271508127</v>
      </c>
      <c r="AD156" s="3">
        <f t="shared" si="10"/>
        <v>52800000</v>
      </c>
      <c r="AE156" s="2">
        <f>IF(AE154&gt;=52800000,52800000,IF(AB135=Graph!G$1*1000,AE155+Graph!G$1*1000,AC156))</f>
        <v>18510308.271508127</v>
      </c>
      <c r="AF156" s="3">
        <f t="shared" si="11"/>
        <v>18510308.271508127</v>
      </c>
      <c r="AG156" s="3">
        <f t="shared" si="26"/>
        <v>47984818.350000001</v>
      </c>
      <c r="AH156" s="3" t="e">
        <f t="shared" si="3"/>
        <v>#N/A</v>
      </c>
      <c r="AM156" s="6">
        <v>14600000</v>
      </c>
      <c r="AN156" s="6">
        <v>31800000</v>
      </c>
      <c r="AO156" s="6">
        <v>52800000</v>
      </c>
    </row>
    <row r="157" spans="1:41" ht="15.75" customHeight="1" x14ac:dyDescent="0.25">
      <c r="A157" s="1">
        <v>44333</v>
      </c>
      <c r="B157" s="2">
        <f t="shared" si="0"/>
        <v>91</v>
      </c>
      <c r="C157" s="7"/>
      <c r="D157" s="2" t="e">
        <f t="shared" si="12"/>
        <v>#N/A</v>
      </c>
      <c r="E157" s="2" t="e">
        <f t="shared" si="22"/>
        <v>#N/A</v>
      </c>
      <c r="F157" s="2">
        <v>1010060.6865194142</v>
      </c>
      <c r="G157" s="2">
        <f t="shared" si="23"/>
        <v>795682.42857142852</v>
      </c>
      <c r="H157" s="2">
        <f t="shared" si="13"/>
        <v>79141324.587383255</v>
      </c>
      <c r="I157" s="7"/>
      <c r="J157" s="2" t="e">
        <f t="shared" si="14"/>
        <v>#N/A</v>
      </c>
      <c r="K157" s="2" t="e">
        <f t="shared" si="24"/>
        <v>#N/A</v>
      </c>
      <c r="L157" s="2">
        <f t="array" ref="L157">IF(COUNT($C158)=0,IF(COUNT($C157)=1,I157,SUM(L156+LOOKUP(2,1/(ISNUMBER($K$1:$K$194)),$K$1:$K$194))),I157)</f>
        <v>939514.00000000454</v>
      </c>
      <c r="M157" s="8" t="e">
        <f t="shared" si="27"/>
        <v>#N/A</v>
      </c>
      <c r="N157" s="2" t="e">
        <f t="shared" si="15"/>
        <v>#N/A</v>
      </c>
      <c r="O157" s="2" t="e">
        <f t="shared" si="25"/>
        <v>#N/A</v>
      </c>
      <c r="P157" s="2">
        <v>1011993.3294136524</v>
      </c>
      <c r="Q157" s="2">
        <f>IF(P157&gt;Graph!$G$1*1000,Graph!$G$1*1000,P157)</f>
        <v>800000</v>
      </c>
      <c r="R157" s="2">
        <f t="shared" si="16"/>
        <v>79996020.142222106</v>
      </c>
      <c r="S157" s="2">
        <f t="shared" si="17"/>
        <v>795682.42857143283</v>
      </c>
      <c r="T157" s="2">
        <f t="shared" si="18"/>
        <v>4317.5714285714785</v>
      </c>
      <c r="U157" s="2">
        <f t="shared" si="19"/>
        <v>800000</v>
      </c>
      <c r="V157" s="2">
        <f t="shared" si="28"/>
        <v>19020182.902410209</v>
      </c>
      <c r="W157" s="2">
        <f t="shared" si="20"/>
        <v>509874.63090208173</v>
      </c>
      <c r="X157" s="2">
        <f t="shared" si="6"/>
        <v>290125.36909791827</v>
      </c>
      <c r="Y157" s="2">
        <f t="shared" si="7"/>
        <v>60975837.239811935</v>
      </c>
      <c r="Z157" s="2" t="str">
        <f t="shared" si="8"/>
        <v>HERE</v>
      </c>
      <c r="AA157" s="2">
        <f>IF(Z157="HERE",Y157,AA156+Graph!$G$1*1000)</f>
        <v>60975837.239811935</v>
      </c>
      <c r="AB157" s="2">
        <f t="shared" si="21"/>
        <v>290125.36909791827</v>
      </c>
      <c r="AC157" s="2">
        <f t="shared" si="9"/>
        <v>19020182.902410209</v>
      </c>
      <c r="AD157" s="3">
        <f t="shared" si="10"/>
        <v>52800000</v>
      </c>
      <c r="AE157" s="2">
        <f>IF(AE155&gt;=52800000,52800000,IF(AB136=Graph!G$1*1000,AE156+Graph!G$1*1000,AC157))</f>
        <v>19020182.902410209</v>
      </c>
      <c r="AF157" s="3">
        <f t="shared" si="11"/>
        <v>19020182.902410209</v>
      </c>
      <c r="AG157" s="3">
        <f t="shared" si="26"/>
        <v>48002335.75</v>
      </c>
      <c r="AH157" s="3" t="e">
        <f t="shared" si="3"/>
        <v>#N/A</v>
      </c>
      <c r="AM157" s="6">
        <v>14600000</v>
      </c>
      <c r="AN157" s="6">
        <v>31800000</v>
      </c>
      <c r="AO157" s="6">
        <v>52800000</v>
      </c>
    </row>
    <row r="158" spans="1:41" ht="15.75" customHeight="1" x14ac:dyDescent="0.25">
      <c r="A158" s="1">
        <v>44334</v>
      </c>
      <c r="B158" s="2">
        <f t="shared" si="0"/>
        <v>92</v>
      </c>
      <c r="C158" s="7"/>
      <c r="D158" s="2" t="e">
        <f t="shared" si="12"/>
        <v>#N/A</v>
      </c>
      <c r="E158" s="2" t="e">
        <f t="shared" si="22"/>
        <v>#N/A</v>
      </c>
      <c r="F158" s="2">
        <v>1016015.2824196219</v>
      </c>
      <c r="G158" s="2">
        <f t="shared" si="23"/>
        <v>795682.42857142852</v>
      </c>
      <c r="H158" s="2">
        <f t="shared" si="13"/>
        <v>79937007.015954688</v>
      </c>
      <c r="I158" s="7"/>
      <c r="J158" s="2" t="e">
        <f t="shared" si="14"/>
        <v>#N/A</v>
      </c>
      <c r="K158" s="2" t="e">
        <f t="shared" si="24"/>
        <v>#N/A</v>
      </c>
      <c r="L158" s="2">
        <f t="array" ref="L158">IF(COUNT($C159)=0,IF(COUNT($C158)=1,I158,SUM(L157+LOOKUP(2,1/(ISNUMBER($K$1:$K$194)),$K$1:$K$194))),I158)</f>
        <v>943831.57142857602</v>
      </c>
      <c r="M158" s="8" t="e">
        <f t="shared" si="27"/>
        <v>#N/A</v>
      </c>
      <c r="N158" s="2" t="e">
        <f t="shared" si="15"/>
        <v>#N/A</v>
      </c>
      <c r="O158" s="2" t="e">
        <f t="shared" si="25"/>
        <v>#N/A</v>
      </c>
      <c r="P158" s="2">
        <v>1017934.5516287982</v>
      </c>
      <c r="Q158" s="2">
        <f>IF(P158&gt;Graph!$G$1*1000,Graph!$G$1*1000,P158)</f>
        <v>800000</v>
      </c>
      <c r="R158" s="2">
        <f t="shared" si="16"/>
        <v>80796020.142222106</v>
      </c>
      <c r="S158" s="2">
        <f t="shared" si="17"/>
        <v>795682.42857143283</v>
      </c>
      <c r="T158" s="2">
        <f t="shared" si="18"/>
        <v>4317.5714285714785</v>
      </c>
      <c r="U158" s="2">
        <f t="shared" si="19"/>
        <v>800000</v>
      </c>
      <c r="V158" s="2">
        <f t="shared" si="28"/>
        <v>19536012.129212499</v>
      </c>
      <c r="W158" s="2">
        <f t="shared" si="20"/>
        <v>515829.22680228949</v>
      </c>
      <c r="X158" s="2">
        <f t="shared" si="6"/>
        <v>284170.77319771051</v>
      </c>
      <c r="Y158" s="2">
        <f t="shared" si="7"/>
        <v>61260008.013009645</v>
      </c>
      <c r="Z158" s="2" t="str">
        <f t="shared" si="8"/>
        <v>HERE</v>
      </c>
      <c r="AA158" s="2">
        <f>IF(Z158="HERE",Y158,AA157+Graph!$G$1*1000)</f>
        <v>61260008.013009645</v>
      </c>
      <c r="AB158" s="2">
        <f t="shared" si="21"/>
        <v>284170.77319771051</v>
      </c>
      <c r="AC158" s="2">
        <f t="shared" si="9"/>
        <v>19536012.129212499</v>
      </c>
      <c r="AD158" s="3">
        <f t="shared" si="10"/>
        <v>52800000</v>
      </c>
      <c r="AE158" s="2">
        <f>IF(AE156&gt;=52800000,52800000,IF(AB137=Graph!G$1*1000,AE157+Graph!G$1*1000,AC158))</f>
        <v>19536012.129212499</v>
      </c>
      <c r="AF158" s="3">
        <f t="shared" si="11"/>
        <v>19536012.129212499</v>
      </c>
      <c r="AG158" s="3">
        <f t="shared" si="26"/>
        <v>48021073.549999997</v>
      </c>
      <c r="AH158" s="3" t="e">
        <f t="shared" si="3"/>
        <v>#N/A</v>
      </c>
      <c r="AM158" s="6">
        <v>14600000</v>
      </c>
      <c r="AN158" s="6">
        <v>31800000</v>
      </c>
      <c r="AO158" s="6">
        <v>52800000</v>
      </c>
    </row>
    <row r="159" spans="1:41" ht="15.75" customHeight="1" x14ac:dyDescent="0.25">
      <c r="A159" s="1">
        <v>44335</v>
      </c>
      <c r="B159" s="2">
        <f t="shared" si="0"/>
        <v>93</v>
      </c>
      <c r="C159" s="7"/>
      <c r="D159" s="2" t="e">
        <f t="shared" si="12"/>
        <v>#N/A</v>
      </c>
      <c r="E159" s="2" t="e">
        <f t="shared" si="22"/>
        <v>#N/A</v>
      </c>
      <c r="F159" s="2">
        <v>1021969.8783198297</v>
      </c>
      <c r="G159" s="2">
        <f t="shared" si="23"/>
        <v>795682.42857142852</v>
      </c>
      <c r="H159" s="2">
        <f t="shared" si="13"/>
        <v>80732689.444526121</v>
      </c>
      <c r="I159" s="7"/>
      <c r="J159" s="2" t="e">
        <f t="shared" si="14"/>
        <v>#N/A</v>
      </c>
      <c r="K159" s="2" t="e">
        <f t="shared" si="24"/>
        <v>#N/A</v>
      </c>
      <c r="L159" s="2">
        <f t="array" ref="L159">IF(COUNT($C160)=0,IF(COUNT($C159)=1,I159,SUM(L158+LOOKUP(2,1/(ISNUMBER($K$1:$K$194)),$K$1:$K$194))),I159)</f>
        <v>948149.1428571475</v>
      </c>
      <c r="M159" s="8" t="e">
        <f t="shared" si="27"/>
        <v>#N/A</v>
      </c>
      <c r="N159" s="2" t="e">
        <f t="shared" si="15"/>
        <v>#N/A</v>
      </c>
      <c r="O159" s="2" t="e">
        <f t="shared" si="25"/>
        <v>#N/A</v>
      </c>
      <c r="P159" s="2">
        <v>1023875.7738439739</v>
      </c>
      <c r="Q159" s="2">
        <f>IF(P159&gt;Graph!$G$1*1000,Graph!$G$1*1000,P159)</f>
        <v>800000</v>
      </c>
      <c r="R159" s="2">
        <f t="shared" si="16"/>
        <v>81596020.142222106</v>
      </c>
      <c r="S159" s="2">
        <f t="shared" si="17"/>
        <v>795682.42857143283</v>
      </c>
      <c r="T159" s="2">
        <f t="shared" si="18"/>
        <v>4317.5714285714785</v>
      </c>
      <c r="U159" s="2">
        <f t="shared" si="19"/>
        <v>800000</v>
      </c>
      <c r="V159" s="2">
        <f t="shared" si="28"/>
        <v>20057795.951914966</v>
      </c>
      <c r="W159" s="2">
        <f t="shared" si="20"/>
        <v>521783.82270246744</v>
      </c>
      <c r="X159" s="2">
        <f t="shared" si="6"/>
        <v>278216.17729753256</v>
      </c>
      <c r="Y159" s="2">
        <f t="shared" si="7"/>
        <v>61538224.190307178</v>
      </c>
      <c r="Z159" s="2" t="str">
        <f t="shared" si="8"/>
        <v>HERE</v>
      </c>
      <c r="AA159" s="2">
        <f>IF(Z159="HERE",Y159,AA158+Graph!$G$1*1000)</f>
        <v>61538224.190307178</v>
      </c>
      <c r="AB159" s="2">
        <f t="shared" si="21"/>
        <v>278216.17729753256</v>
      </c>
      <c r="AC159" s="2">
        <f t="shared" si="9"/>
        <v>20057795.951914966</v>
      </c>
      <c r="AD159" s="3">
        <f t="shared" si="10"/>
        <v>52800000</v>
      </c>
      <c r="AE159" s="2">
        <f>IF(AE157&gt;=52800000,52800000,IF(AB138=Graph!G$1*1000,AE158+Graph!G$1*1000,AC159))</f>
        <v>20057795.951914966</v>
      </c>
      <c r="AF159" s="3">
        <f t="shared" si="11"/>
        <v>20057795.951914966</v>
      </c>
      <c r="AG159" s="3">
        <f t="shared" si="26"/>
        <v>48044524.350000001</v>
      </c>
      <c r="AH159" s="3" t="e">
        <f t="shared" si="3"/>
        <v>#N/A</v>
      </c>
      <c r="AM159" s="6">
        <v>14600000</v>
      </c>
      <c r="AN159" s="6">
        <v>31800000</v>
      </c>
      <c r="AO159" s="6">
        <v>52800000</v>
      </c>
    </row>
    <row r="160" spans="1:41" ht="15.75" customHeight="1" x14ac:dyDescent="0.25">
      <c r="A160" s="1">
        <v>44336</v>
      </c>
      <c r="B160" s="2">
        <f t="shared" si="0"/>
        <v>94</v>
      </c>
      <c r="C160" s="7"/>
      <c r="D160" s="2" t="e">
        <f t="shared" si="12"/>
        <v>#N/A</v>
      </c>
      <c r="E160" s="2" t="e">
        <f t="shared" si="22"/>
        <v>#N/A</v>
      </c>
      <c r="F160" s="2">
        <v>1027924.4742200375</v>
      </c>
      <c r="G160" s="2">
        <f t="shared" si="23"/>
        <v>795682.42857142852</v>
      </c>
      <c r="H160" s="2">
        <f t="shared" si="13"/>
        <v>81528371.873097554</v>
      </c>
      <c r="I160" s="7"/>
      <c r="J160" s="2" t="e">
        <f t="shared" si="14"/>
        <v>#N/A</v>
      </c>
      <c r="K160" s="2" t="e">
        <f t="shared" si="24"/>
        <v>#N/A</v>
      </c>
      <c r="L160" s="2">
        <f t="array" ref="L160">IF(COUNT($C161)=0,IF(COUNT($C160)=1,I160,SUM(L159+LOOKUP(2,1/(ISNUMBER($K$1:$K$194)),$K$1:$K$194))),I160)</f>
        <v>952466.71428571898</v>
      </c>
      <c r="M160" s="8" t="e">
        <f t="shared" si="27"/>
        <v>#N/A</v>
      </c>
      <c r="N160" s="2" t="e">
        <f t="shared" si="15"/>
        <v>#N/A</v>
      </c>
      <c r="O160" s="2" t="e">
        <f t="shared" si="25"/>
        <v>#N/A</v>
      </c>
      <c r="P160" s="2">
        <v>1029816.9960591197</v>
      </c>
      <c r="Q160" s="2">
        <f>IF(P160&gt;Graph!$G$1*1000,Graph!$G$1*1000,P160)</f>
        <v>800000</v>
      </c>
      <c r="R160" s="2">
        <f t="shared" si="16"/>
        <v>82396020.142222106</v>
      </c>
      <c r="S160" s="2">
        <f t="shared" si="17"/>
        <v>795682.42857143283</v>
      </c>
      <c r="T160" s="2">
        <f t="shared" si="18"/>
        <v>4317.5714285714785</v>
      </c>
      <c r="U160" s="2">
        <f t="shared" si="19"/>
        <v>800000</v>
      </c>
      <c r="V160" s="2">
        <f t="shared" si="28"/>
        <v>20585534.370517641</v>
      </c>
      <c r="W160" s="2">
        <f t="shared" si="20"/>
        <v>527738.4186026752</v>
      </c>
      <c r="X160" s="2">
        <f t="shared" si="6"/>
        <v>272261.5813973248</v>
      </c>
      <c r="Y160" s="2">
        <f t="shared" si="7"/>
        <v>61810485.771704502</v>
      </c>
      <c r="Z160" s="2" t="str">
        <f t="shared" si="8"/>
        <v>HERE</v>
      </c>
      <c r="AA160" s="2">
        <f>IF(Z160="HERE",Y160,AA159+Graph!$G$1*1000)</f>
        <v>61810485.771704502</v>
      </c>
      <c r="AB160" s="2">
        <f t="shared" si="21"/>
        <v>272261.5813973248</v>
      </c>
      <c r="AC160" s="2">
        <f t="shared" si="9"/>
        <v>20585534.370517641</v>
      </c>
      <c r="AD160" s="3">
        <f t="shared" si="10"/>
        <v>52800000</v>
      </c>
      <c r="AE160" s="2">
        <f>IF(AE158&gt;=52800000,52800000,IF(AB139=Graph!G$1*1000,AE159+Graph!G$1*1000,AC160))</f>
        <v>20585534.370517641</v>
      </c>
      <c r="AF160" s="3">
        <f t="shared" si="11"/>
        <v>20585534.370517641</v>
      </c>
      <c r="AG160" s="3">
        <f t="shared" si="26"/>
        <v>48068552.350000001</v>
      </c>
      <c r="AH160" s="3" t="e">
        <f t="shared" si="3"/>
        <v>#N/A</v>
      </c>
      <c r="AM160" s="6">
        <v>14600000</v>
      </c>
      <c r="AN160" s="6">
        <v>31800000</v>
      </c>
      <c r="AO160" s="6">
        <v>52800000</v>
      </c>
    </row>
    <row r="161" spans="1:41" ht="15.75" customHeight="1" x14ac:dyDescent="0.25">
      <c r="A161" s="1">
        <v>44337</v>
      </c>
      <c r="B161" s="2">
        <f t="shared" si="0"/>
        <v>95</v>
      </c>
      <c r="C161" s="7"/>
      <c r="D161" s="2" t="e">
        <f t="shared" si="12"/>
        <v>#N/A</v>
      </c>
      <c r="E161" s="2" t="e">
        <f t="shared" si="22"/>
        <v>#N/A</v>
      </c>
      <c r="F161" s="2">
        <v>1033879.0701202452</v>
      </c>
      <c r="G161" s="2">
        <f t="shared" si="23"/>
        <v>795682.42857142852</v>
      </c>
      <c r="H161" s="2">
        <f t="shared" si="13"/>
        <v>82324054.301668987</v>
      </c>
      <c r="I161" s="7"/>
      <c r="J161" s="2" t="e">
        <f t="shared" si="14"/>
        <v>#N/A</v>
      </c>
      <c r="K161" s="2" t="e">
        <f t="shared" si="24"/>
        <v>#N/A</v>
      </c>
      <c r="L161" s="2">
        <f t="array" ref="L161">IF(COUNT($C162)=0,IF(COUNT($C161)=1,I161,SUM(L160+LOOKUP(2,1/(ISNUMBER($K$1:$K$194)),$K$1:$K$194))),I161)</f>
        <v>956784.28571429045</v>
      </c>
      <c r="M161" s="8" t="e">
        <f t="shared" si="27"/>
        <v>#N/A</v>
      </c>
      <c r="N161" s="2" t="e">
        <f t="shared" si="15"/>
        <v>#N/A</v>
      </c>
      <c r="O161" s="2" t="e">
        <f t="shared" si="25"/>
        <v>#N/A</v>
      </c>
      <c r="P161" s="2">
        <v>1035758.2182742953</v>
      </c>
      <c r="Q161" s="2">
        <f>IF(P161&gt;Graph!$G$1*1000,Graph!$G$1*1000,P161)</f>
        <v>800000</v>
      </c>
      <c r="R161" s="2">
        <f t="shared" si="16"/>
        <v>83196020.142222106</v>
      </c>
      <c r="S161" s="2">
        <f t="shared" si="17"/>
        <v>795682.42857143283</v>
      </c>
      <c r="T161" s="2">
        <f t="shared" si="18"/>
        <v>4317.5714285714785</v>
      </c>
      <c r="U161" s="2">
        <f t="shared" si="19"/>
        <v>800000</v>
      </c>
      <c r="V161" s="2">
        <f t="shared" si="28"/>
        <v>21119227.385020524</v>
      </c>
      <c r="W161" s="2">
        <f t="shared" si="20"/>
        <v>533693.01450288296</v>
      </c>
      <c r="X161" s="2">
        <f t="shared" si="6"/>
        <v>266306.98549711704</v>
      </c>
      <c r="Y161" s="2">
        <f t="shared" si="7"/>
        <v>62076792.757201619</v>
      </c>
      <c r="Z161" s="2" t="str">
        <f t="shared" si="8"/>
        <v>HERE</v>
      </c>
      <c r="AA161" s="2">
        <f>IF(Z161="HERE",Y161,AA160+Graph!$G$1*1000)</f>
        <v>62076792.757201619</v>
      </c>
      <c r="AB161" s="2">
        <f t="shared" si="21"/>
        <v>266306.98549711704</v>
      </c>
      <c r="AC161" s="2">
        <f t="shared" si="9"/>
        <v>21119227.385020524</v>
      </c>
      <c r="AD161" s="3">
        <f t="shared" si="10"/>
        <v>52800000</v>
      </c>
      <c r="AE161" s="2">
        <f>IF(AE159&gt;=52800000,52800000,IF(AB140=Graph!G$1*1000,AE160+Graph!G$1*1000,AC161))</f>
        <v>21119227.385020524</v>
      </c>
      <c r="AF161" s="3">
        <f t="shared" si="11"/>
        <v>21119227.385020524</v>
      </c>
      <c r="AG161" s="3">
        <f t="shared" si="26"/>
        <v>48093260.5</v>
      </c>
      <c r="AH161" s="3" t="e">
        <f t="shared" si="3"/>
        <v>#N/A</v>
      </c>
      <c r="AM161" s="6">
        <v>14600000</v>
      </c>
      <c r="AN161" s="6">
        <v>31800000</v>
      </c>
      <c r="AO161" s="6">
        <v>52800000</v>
      </c>
    </row>
    <row r="162" spans="1:41" ht="15.75" customHeight="1" x14ac:dyDescent="0.25">
      <c r="A162" s="1">
        <v>44338</v>
      </c>
      <c r="B162" s="2">
        <f t="shared" si="0"/>
        <v>96</v>
      </c>
      <c r="C162" s="7"/>
      <c r="D162" s="2" t="e">
        <f t="shared" si="12"/>
        <v>#N/A</v>
      </c>
      <c r="E162" s="2" t="e">
        <f t="shared" si="22"/>
        <v>#N/A</v>
      </c>
      <c r="F162" s="2">
        <v>1039833.666020453</v>
      </c>
      <c r="G162" s="2">
        <f t="shared" si="23"/>
        <v>795682.42857142852</v>
      </c>
      <c r="H162" s="2">
        <f t="shared" si="13"/>
        <v>83119736.73024042</v>
      </c>
      <c r="I162" s="7"/>
      <c r="J162" s="2" t="e">
        <f t="shared" si="14"/>
        <v>#N/A</v>
      </c>
      <c r="K162" s="2" t="e">
        <f t="shared" si="24"/>
        <v>#N/A</v>
      </c>
      <c r="L162" s="2">
        <f t="array" ref="L162">IF(COUNT($C163)=0,IF(COUNT($C162)=1,I162,SUM(L161+LOOKUP(2,1/(ISNUMBER($K$1:$K$194)),$K$1:$K$194))),I162)</f>
        <v>961101.85714286193</v>
      </c>
      <c r="M162" s="8" t="e">
        <f t="shared" si="27"/>
        <v>#N/A</v>
      </c>
      <c r="N162" s="2" t="e">
        <f t="shared" si="15"/>
        <v>#N/A</v>
      </c>
      <c r="O162" s="2" t="e">
        <f t="shared" si="25"/>
        <v>#N/A</v>
      </c>
      <c r="P162" s="2">
        <v>1041699.4404894412</v>
      </c>
      <c r="Q162" s="2">
        <f>IF(P162&gt;Graph!$G$1*1000,Graph!$G$1*1000,P162)</f>
        <v>800000</v>
      </c>
      <c r="R162" s="2">
        <f t="shared" si="16"/>
        <v>83996020.142222106</v>
      </c>
      <c r="S162" s="2">
        <f t="shared" si="17"/>
        <v>795682.42857143283</v>
      </c>
      <c r="T162" s="2">
        <f t="shared" si="18"/>
        <v>4317.5714285714785</v>
      </c>
      <c r="U162" s="2">
        <f t="shared" si="19"/>
        <v>800000</v>
      </c>
      <c r="V162" s="2">
        <f t="shared" si="28"/>
        <v>21658874.995423615</v>
      </c>
      <c r="W162" s="2">
        <f t="shared" si="20"/>
        <v>539647.61040309072</v>
      </c>
      <c r="X162" s="2">
        <f t="shared" si="6"/>
        <v>260352.38959690928</v>
      </c>
      <c r="Y162" s="2">
        <f t="shared" si="7"/>
        <v>62337145.146798529</v>
      </c>
      <c r="Z162" s="2" t="str">
        <f t="shared" si="8"/>
        <v>HERE</v>
      </c>
      <c r="AA162" s="2">
        <f>IF(Z162="HERE",Y162,AA161+Graph!$G$1*1000)</f>
        <v>62337145.146798529</v>
      </c>
      <c r="AB162" s="2">
        <f t="shared" si="21"/>
        <v>260352.38959690928</v>
      </c>
      <c r="AC162" s="2">
        <f t="shared" si="9"/>
        <v>21658874.995423615</v>
      </c>
      <c r="AD162" s="3">
        <f t="shared" si="10"/>
        <v>52800000</v>
      </c>
      <c r="AE162" s="2">
        <f>IF(AE160&gt;=52800000,52800000,IF(AB141=Graph!G$1*1000,AE161+Graph!G$1*1000,AC162))</f>
        <v>21658874.995423615</v>
      </c>
      <c r="AF162" s="3">
        <f t="shared" si="11"/>
        <v>21658874.995423615</v>
      </c>
      <c r="AG162" s="3">
        <f t="shared" si="26"/>
        <v>48120714.399999999</v>
      </c>
      <c r="AH162" s="3" t="e">
        <f t="shared" si="3"/>
        <v>#N/A</v>
      </c>
      <c r="AM162" s="6">
        <v>14600000</v>
      </c>
      <c r="AN162" s="6">
        <v>31800000</v>
      </c>
      <c r="AO162" s="6">
        <v>52800000</v>
      </c>
    </row>
    <row r="163" spans="1:41" ht="15.75" customHeight="1" x14ac:dyDescent="0.25">
      <c r="A163" s="1">
        <v>44339</v>
      </c>
      <c r="B163" s="2">
        <f t="shared" si="0"/>
        <v>97</v>
      </c>
      <c r="C163" s="7"/>
      <c r="D163" s="2" t="e">
        <f t="shared" si="12"/>
        <v>#N/A</v>
      </c>
      <c r="E163" s="2" t="e">
        <f t="shared" si="22"/>
        <v>#N/A</v>
      </c>
      <c r="F163" s="2">
        <v>1045788.2619206607</v>
      </c>
      <c r="G163" s="2">
        <f t="shared" si="23"/>
        <v>795682.42857142852</v>
      </c>
      <c r="H163" s="2">
        <f t="shared" si="13"/>
        <v>83915419.158811852</v>
      </c>
      <c r="I163" s="7"/>
      <c r="J163" s="2" t="e">
        <f t="shared" si="14"/>
        <v>#N/A</v>
      </c>
      <c r="K163" s="2" t="e">
        <f t="shared" si="24"/>
        <v>#N/A</v>
      </c>
      <c r="L163" s="2">
        <f t="array" ref="L163">IF(COUNT($C164)=0,IF(COUNT($C163)=1,I163,SUM(L162+LOOKUP(2,1/(ISNUMBER($K$1:$K$194)),$K$1:$K$194))),I163)</f>
        <v>965419.42857143341</v>
      </c>
      <c r="M163" s="8" t="e">
        <f t="shared" si="27"/>
        <v>#N/A</v>
      </c>
      <c r="N163" s="2" t="e">
        <f t="shared" si="15"/>
        <v>#N/A</v>
      </c>
      <c r="O163" s="2" t="e">
        <f t="shared" si="25"/>
        <v>#N/A</v>
      </c>
      <c r="P163" s="2">
        <v>1047640.6627046168</v>
      </c>
      <c r="Q163" s="2">
        <f>IF(P163&gt;Graph!$G$1*1000,Graph!$G$1*1000,P163)</f>
        <v>800000</v>
      </c>
      <c r="R163" s="2">
        <f t="shared" si="16"/>
        <v>84796020.142222106</v>
      </c>
      <c r="S163" s="2">
        <f t="shared" si="17"/>
        <v>795682.42857143283</v>
      </c>
      <c r="T163" s="2">
        <f t="shared" si="18"/>
        <v>4317.5714285714785</v>
      </c>
      <c r="U163" s="2">
        <f t="shared" si="19"/>
        <v>800000</v>
      </c>
      <c r="V163" s="2">
        <f t="shared" si="28"/>
        <v>22204477.201726913</v>
      </c>
      <c r="W163" s="2">
        <f t="shared" si="20"/>
        <v>545602.20630329847</v>
      </c>
      <c r="X163" s="2">
        <f t="shared" si="6"/>
        <v>254397.79369670153</v>
      </c>
      <c r="Y163" s="2">
        <f t="shared" si="7"/>
        <v>62591542.94049523</v>
      </c>
      <c r="Z163" s="2" t="str">
        <f t="shared" si="8"/>
        <v>HERE</v>
      </c>
      <c r="AA163" s="2">
        <f>IF(Z163="HERE",Y163,AA162+Graph!$G$1*1000)</f>
        <v>62591542.94049523</v>
      </c>
      <c r="AB163" s="2">
        <f t="shared" si="21"/>
        <v>254397.79369670153</v>
      </c>
      <c r="AC163" s="2">
        <f t="shared" si="9"/>
        <v>22204477.201726913</v>
      </c>
      <c r="AD163" s="3">
        <f t="shared" si="10"/>
        <v>52800000</v>
      </c>
      <c r="AE163" s="2">
        <f>IF(AE161&gt;=52800000,52800000,IF(AB142=Graph!G$1*1000,AE162+Graph!G$1*1000,AC163))</f>
        <v>22204477.201726913</v>
      </c>
      <c r="AF163" s="3">
        <f t="shared" si="11"/>
        <v>22204477.201726913</v>
      </c>
      <c r="AG163" s="3">
        <f t="shared" si="26"/>
        <v>48134700.299999997</v>
      </c>
      <c r="AH163" s="3" t="e">
        <f t="shared" si="3"/>
        <v>#N/A</v>
      </c>
      <c r="AM163" s="6">
        <v>14600000</v>
      </c>
      <c r="AN163" s="6">
        <v>31800000</v>
      </c>
      <c r="AO163" s="6">
        <v>52800000</v>
      </c>
    </row>
    <row r="164" spans="1:41" ht="15.75" customHeight="1" x14ac:dyDescent="0.25">
      <c r="A164" s="1">
        <v>44340</v>
      </c>
      <c r="B164" s="2">
        <f t="shared" si="0"/>
        <v>98</v>
      </c>
      <c r="C164" s="7"/>
      <c r="D164" s="2" t="e">
        <f t="shared" si="12"/>
        <v>#N/A</v>
      </c>
      <c r="E164" s="2" t="e">
        <f t="shared" si="22"/>
        <v>#N/A</v>
      </c>
      <c r="F164" s="2">
        <v>1051742.8578208685</v>
      </c>
      <c r="G164" s="2">
        <f t="shared" si="23"/>
        <v>795682.42857142852</v>
      </c>
      <c r="H164" s="2">
        <f t="shared" si="13"/>
        <v>84711101.587383285</v>
      </c>
      <c r="I164" s="7"/>
      <c r="J164" s="2" t="e">
        <f t="shared" si="14"/>
        <v>#N/A</v>
      </c>
      <c r="K164" s="2" t="e">
        <f t="shared" si="24"/>
        <v>#N/A</v>
      </c>
      <c r="L164" s="2">
        <f t="array" ref="L164">IF(COUNT($C165)=0,IF(COUNT($C164)=1,I164,SUM(L163+LOOKUP(2,1/(ISNUMBER($K$1:$K$194)),$K$1:$K$194))),I164)</f>
        <v>969737.00000000489</v>
      </c>
      <c r="M164" s="8" t="e">
        <f t="shared" si="27"/>
        <v>#N/A</v>
      </c>
      <c r="N164" s="2" t="e">
        <f t="shared" si="15"/>
        <v>#N/A</v>
      </c>
      <c r="O164" s="2" t="e">
        <f t="shared" si="25"/>
        <v>#N/A</v>
      </c>
      <c r="P164" s="2">
        <v>1053581.8849197626</v>
      </c>
      <c r="Q164" s="2">
        <f>IF(P164&gt;Graph!$G$1*1000,Graph!$G$1*1000,P164)</f>
        <v>800000</v>
      </c>
      <c r="R164" s="2">
        <f t="shared" si="16"/>
        <v>85596020.142222106</v>
      </c>
      <c r="S164" s="2">
        <f t="shared" si="17"/>
        <v>795682.42857143283</v>
      </c>
      <c r="T164" s="2">
        <f t="shared" si="18"/>
        <v>4317.5714285714785</v>
      </c>
      <c r="U164" s="2">
        <f t="shared" si="19"/>
        <v>800000</v>
      </c>
      <c r="V164" s="2">
        <f t="shared" si="28"/>
        <v>22756034.00393042</v>
      </c>
      <c r="W164" s="2">
        <f t="shared" si="20"/>
        <v>551556.80220350623</v>
      </c>
      <c r="X164" s="2">
        <f t="shared" si="6"/>
        <v>248443.19779649377</v>
      </c>
      <c r="Y164" s="2">
        <f t="shared" si="7"/>
        <v>62839986.138291724</v>
      </c>
      <c r="Z164" s="2" t="str">
        <f t="shared" si="8"/>
        <v>HERE</v>
      </c>
      <c r="AA164" s="2">
        <f>IF(Z164="HERE",Y164,AA163+Graph!$G$1*1000)</f>
        <v>62839986.138291724</v>
      </c>
      <c r="AB164" s="2">
        <f t="shared" si="21"/>
        <v>248443.19779649377</v>
      </c>
      <c r="AC164" s="2">
        <f t="shared" si="9"/>
        <v>22756034.00393042</v>
      </c>
      <c r="AD164" s="3">
        <f t="shared" si="10"/>
        <v>52800000</v>
      </c>
      <c r="AE164" s="2">
        <f>IF(AE162&gt;=52800000,52800000,IF(AB143=Graph!G$1*1000,AE163+Graph!G$1*1000,AC164))</f>
        <v>22756034.00393042</v>
      </c>
      <c r="AF164" s="3">
        <f t="shared" si="11"/>
        <v>22756034.00393042</v>
      </c>
      <c r="AG164" s="3">
        <f t="shared" si="26"/>
        <v>48152324.299999997</v>
      </c>
      <c r="AH164" s="3" t="e">
        <f t="shared" si="3"/>
        <v>#N/A</v>
      </c>
      <c r="AM164" s="6">
        <v>14600000</v>
      </c>
      <c r="AN164" s="6">
        <v>31800000</v>
      </c>
      <c r="AO164" s="6">
        <v>52800000</v>
      </c>
    </row>
    <row r="165" spans="1:41" ht="15.75" customHeight="1" x14ac:dyDescent="0.25">
      <c r="A165" s="1">
        <v>44341</v>
      </c>
      <c r="B165" s="2">
        <f t="shared" si="0"/>
        <v>99</v>
      </c>
      <c r="C165" s="7"/>
      <c r="D165" s="2" t="e">
        <f t="shared" si="12"/>
        <v>#N/A</v>
      </c>
      <c r="E165" s="2" t="e">
        <f t="shared" si="22"/>
        <v>#N/A</v>
      </c>
      <c r="F165" s="2">
        <v>1057697.4537210763</v>
      </c>
      <c r="G165" s="2">
        <f t="shared" si="23"/>
        <v>795682.42857142852</v>
      </c>
      <c r="H165" s="2">
        <f t="shared" si="13"/>
        <v>85506784.015954718</v>
      </c>
      <c r="I165" s="7"/>
      <c r="J165" s="2" t="e">
        <f t="shared" si="14"/>
        <v>#N/A</v>
      </c>
      <c r="K165" s="2" t="e">
        <f t="shared" si="24"/>
        <v>#N/A</v>
      </c>
      <c r="L165" s="2">
        <f t="array" ref="L165">IF(COUNT($C166)=0,IF(COUNT($C165)=1,I165,SUM(L164+LOOKUP(2,1/(ISNUMBER($K$1:$K$194)),$K$1:$K$194))),I165)</f>
        <v>974054.57142857637</v>
      </c>
      <c r="M165" s="8" t="e">
        <f t="shared" si="27"/>
        <v>#N/A</v>
      </c>
      <c r="N165" s="2" t="e">
        <f t="shared" si="15"/>
        <v>#N/A</v>
      </c>
      <c r="O165" s="2" t="e">
        <f t="shared" si="25"/>
        <v>#N/A</v>
      </c>
      <c r="P165" s="2">
        <v>1059523.1071349084</v>
      </c>
      <c r="Q165" s="2">
        <f>IF(P165&gt;Graph!$G$1*1000,Graph!$G$1*1000,P165)</f>
        <v>800000</v>
      </c>
      <c r="R165" s="2">
        <f t="shared" si="16"/>
        <v>86396020.142222106</v>
      </c>
      <c r="S165" s="2">
        <f t="shared" si="17"/>
        <v>795682.42857143283</v>
      </c>
      <c r="T165" s="2">
        <f t="shared" si="18"/>
        <v>4317.5714285714785</v>
      </c>
      <c r="U165" s="2">
        <f t="shared" si="19"/>
        <v>800000</v>
      </c>
      <c r="V165" s="2">
        <f t="shared" si="28"/>
        <v>23313545.402034134</v>
      </c>
      <c r="W165" s="2">
        <f t="shared" si="20"/>
        <v>557511.39810371399</v>
      </c>
      <c r="X165" s="2">
        <f t="shared" si="6"/>
        <v>242488.60189628601</v>
      </c>
      <c r="Y165" s="2">
        <f t="shared" si="7"/>
        <v>63082474.74018801</v>
      </c>
      <c r="Z165" s="2" t="str">
        <f t="shared" si="8"/>
        <v>HERE</v>
      </c>
      <c r="AA165" s="2">
        <f>IF(Z165="HERE",Y165,AA164+Graph!$G$1*1000)</f>
        <v>63082474.74018801</v>
      </c>
      <c r="AB165" s="2">
        <f t="shared" si="21"/>
        <v>242488.60189628601</v>
      </c>
      <c r="AC165" s="2">
        <f t="shared" si="9"/>
        <v>23313545.402034134</v>
      </c>
      <c r="AD165" s="3">
        <f t="shared" si="10"/>
        <v>52800000</v>
      </c>
      <c r="AE165" s="2">
        <f>IF(AE163&gt;=52800000,52800000,IF(AB144=Graph!G$1*1000,AE164+Graph!G$1*1000,AC165))</f>
        <v>23313545.402034134</v>
      </c>
      <c r="AF165" s="3">
        <f t="shared" si="11"/>
        <v>23313545.402034134</v>
      </c>
      <c r="AG165" s="3">
        <f t="shared" si="26"/>
        <v>48172914.899999999</v>
      </c>
      <c r="AH165" s="3" t="e">
        <f t="shared" si="3"/>
        <v>#N/A</v>
      </c>
      <c r="AM165" s="6">
        <v>14600000</v>
      </c>
      <c r="AN165" s="6">
        <v>31800000</v>
      </c>
      <c r="AO165" s="6">
        <v>52800000</v>
      </c>
    </row>
    <row r="166" spans="1:41" ht="15.75" customHeight="1" x14ac:dyDescent="0.25">
      <c r="A166" s="1">
        <v>44342</v>
      </c>
      <c r="B166" s="2">
        <f t="shared" si="0"/>
        <v>100</v>
      </c>
      <c r="C166" s="7"/>
      <c r="D166" s="2" t="e">
        <f t="shared" si="12"/>
        <v>#N/A</v>
      </c>
      <c r="E166" s="2" t="e">
        <f t="shared" si="22"/>
        <v>#N/A</v>
      </c>
      <c r="F166" s="2">
        <v>1063652.049621284</v>
      </c>
      <c r="G166" s="2">
        <f t="shared" si="23"/>
        <v>795682.42857142852</v>
      </c>
      <c r="H166" s="2">
        <f t="shared" si="13"/>
        <v>86302466.444526151</v>
      </c>
      <c r="I166" s="7"/>
      <c r="J166" s="2" t="e">
        <f t="shared" si="14"/>
        <v>#N/A</v>
      </c>
      <c r="K166" s="2" t="e">
        <f t="shared" si="24"/>
        <v>#N/A</v>
      </c>
      <c r="L166" s="2">
        <f t="array" ref="L166">IF(COUNT($C167)=0,IF(COUNT($C166)=1,I166,SUM(L165+LOOKUP(2,1/(ISNUMBER($K$1:$K$194)),$K$1:$K$194))),I166)</f>
        <v>978372.14285714785</v>
      </c>
      <c r="M166" s="8" t="e">
        <f t="shared" si="27"/>
        <v>#N/A</v>
      </c>
      <c r="N166" s="2" t="e">
        <f t="shared" si="15"/>
        <v>#N/A</v>
      </c>
      <c r="O166" s="2" t="e">
        <f t="shared" si="25"/>
        <v>#N/A</v>
      </c>
      <c r="P166" s="2">
        <v>1065464.3293500841</v>
      </c>
      <c r="Q166" s="2">
        <f>IF(P166&gt;Graph!$G$1*1000,Graph!$G$1*1000,P166)</f>
        <v>800000</v>
      </c>
      <c r="R166" s="2">
        <f t="shared" si="16"/>
        <v>87196020.142222106</v>
      </c>
      <c r="S166" s="2">
        <f t="shared" si="17"/>
        <v>795682.42857143283</v>
      </c>
      <c r="T166" s="2">
        <f t="shared" si="18"/>
        <v>4317.5714285714785</v>
      </c>
      <c r="U166" s="2">
        <f t="shared" si="19"/>
        <v>800000</v>
      </c>
      <c r="V166" s="2">
        <f t="shared" si="28"/>
        <v>23877011.396038055</v>
      </c>
      <c r="W166" s="2">
        <f t="shared" si="20"/>
        <v>563465.99400392175</v>
      </c>
      <c r="X166" s="2">
        <f t="shared" si="6"/>
        <v>236534.00599607825</v>
      </c>
      <c r="Y166" s="2">
        <f t="shared" si="7"/>
        <v>63319008.746184088</v>
      </c>
      <c r="Z166" s="2" t="str">
        <f t="shared" si="8"/>
        <v>HERE</v>
      </c>
      <c r="AA166" s="2">
        <f>IF(Z166="HERE",Y166,AA165+Graph!$G$1*1000)</f>
        <v>63319008.746184088</v>
      </c>
      <c r="AB166" s="2">
        <f t="shared" si="21"/>
        <v>236534.00599607825</v>
      </c>
      <c r="AC166" s="2">
        <f t="shared" si="9"/>
        <v>23877011.396038055</v>
      </c>
      <c r="AD166" s="3">
        <f t="shared" si="10"/>
        <v>52800000</v>
      </c>
      <c r="AE166" s="2">
        <f>IF(AE164&gt;=52800000,52800000,IF(AB145=Graph!G$1*1000,AE165+Graph!G$1*1000,AC166))</f>
        <v>23877011.396038055</v>
      </c>
      <c r="AF166" s="3">
        <f t="shared" si="11"/>
        <v>23877011.396038055</v>
      </c>
      <c r="AG166" s="3">
        <f t="shared" si="26"/>
        <v>48195455.399999999</v>
      </c>
      <c r="AH166" s="3" t="e">
        <f t="shared" si="3"/>
        <v>#N/A</v>
      </c>
      <c r="AM166" s="6">
        <v>14600000</v>
      </c>
      <c r="AN166" s="6">
        <v>31800000</v>
      </c>
      <c r="AO166" s="6">
        <v>52800000</v>
      </c>
    </row>
    <row r="167" spans="1:41" ht="15.75" customHeight="1" x14ac:dyDescent="0.25">
      <c r="A167" s="1">
        <v>44343</v>
      </c>
      <c r="B167" s="2">
        <f t="shared" si="0"/>
        <v>101</v>
      </c>
      <c r="C167" s="7"/>
      <c r="D167" s="2" t="e">
        <f t="shared" si="12"/>
        <v>#N/A</v>
      </c>
      <c r="E167" s="2" t="e">
        <f t="shared" si="22"/>
        <v>#N/A</v>
      </c>
      <c r="F167" s="2">
        <v>1069606.6455214918</v>
      </c>
      <c r="G167" s="2">
        <f t="shared" si="23"/>
        <v>795682.42857142852</v>
      </c>
      <c r="H167" s="2">
        <f t="shared" si="13"/>
        <v>87098148.873097584</v>
      </c>
      <c r="I167" s="7"/>
      <c r="J167" s="2" t="e">
        <f t="shared" si="14"/>
        <v>#N/A</v>
      </c>
      <c r="K167" s="2" t="e">
        <f t="shared" si="24"/>
        <v>#N/A</v>
      </c>
      <c r="L167" s="2">
        <f t="array" ref="L167">IF(COUNT($C168)=0,IF(COUNT($C167)=1,I167,SUM(L166+LOOKUP(2,1/(ISNUMBER($K$1:$K$194)),$K$1:$K$194))),I167)</f>
        <v>982689.71428571932</v>
      </c>
      <c r="M167" s="8" t="e">
        <f t="shared" si="27"/>
        <v>#N/A</v>
      </c>
      <c r="N167" s="2" t="e">
        <f t="shared" si="15"/>
        <v>#N/A</v>
      </c>
      <c r="O167" s="2" t="e">
        <f t="shared" si="25"/>
        <v>#N/A</v>
      </c>
      <c r="P167" s="2">
        <v>1071405.5515652299</v>
      </c>
      <c r="Q167" s="2">
        <f>IF(P167&gt;Graph!$G$1*1000,Graph!$G$1*1000,P167)</f>
        <v>800000</v>
      </c>
      <c r="R167" s="2">
        <f t="shared" si="16"/>
        <v>87996020.142222106</v>
      </c>
      <c r="S167" s="2">
        <f t="shared" si="17"/>
        <v>795682.42857143283</v>
      </c>
      <c r="T167" s="2">
        <f t="shared" si="18"/>
        <v>4317.5714285714785</v>
      </c>
      <c r="U167" s="2">
        <f t="shared" si="19"/>
        <v>800000</v>
      </c>
      <c r="V167" s="2">
        <f t="shared" si="28"/>
        <v>24446431.985942185</v>
      </c>
      <c r="W167" s="2">
        <f t="shared" si="20"/>
        <v>569420.58990412951</v>
      </c>
      <c r="X167" s="2">
        <f t="shared" si="6"/>
        <v>230579.41009587049</v>
      </c>
      <c r="Y167" s="2">
        <f t="shared" si="7"/>
        <v>63549588.156279959</v>
      </c>
      <c r="Z167" s="2" t="str">
        <f t="shared" si="8"/>
        <v>HERE</v>
      </c>
      <c r="AA167" s="2">
        <f>IF(Z167="HERE",Y167,AA166+Graph!$G$1*1000)</f>
        <v>63549588.156279959</v>
      </c>
      <c r="AB167" s="2">
        <f t="shared" si="21"/>
        <v>230579.41009587049</v>
      </c>
      <c r="AC167" s="2">
        <f t="shared" si="9"/>
        <v>24446431.985942185</v>
      </c>
      <c r="AD167" s="3">
        <f t="shared" si="10"/>
        <v>52800000</v>
      </c>
      <c r="AE167" s="2">
        <f>IF(AE165&gt;=52800000,52800000,IF(AB146=Graph!G$1*1000,AE166+Graph!G$1*1000,AC167))</f>
        <v>24446431.985942185</v>
      </c>
      <c r="AF167" s="3">
        <f t="shared" si="11"/>
        <v>24446431.985942185</v>
      </c>
      <c r="AG167" s="3">
        <f t="shared" si="26"/>
        <v>48220611.200000003</v>
      </c>
      <c r="AH167" s="3" t="e">
        <f t="shared" si="3"/>
        <v>#N/A</v>
      </c>
      <c r="AM167" s="6">
        <v>14600000</v>
      </c>
      <c r="AN167" s="6">
        <v>31800000</v>
      </c>
      <c r="AO167" s="6">
        <v>52800000</v>
      </c>
    </row>
    <row r="168" spans="1:41" ht="15.75" customHeight="1" x14ac:dyDescent="0.25">
      <c r="A168" s="1">
        <v>44344</v>
      </c>
      <c r="B168" s="2">
        <f t="shared" si="0"/>
        <v>102</v>
      </c>
      <c r="C168" s="7"/>
      <c r="D168" s="2" t="e">
        <f t="shared" si="12"/>
        <v>#N/A</v>
      </c>
      <c r="E168" s="2" t="e">
        <f t="shared" si="22"/>
        <v>#N/A</v>
      </c>
      <c r="F168" s="2">
        <v>1075561.2414216995</v>
      </c>
      <c r="G168" s="2">
        <f t="shared" si="23"/>
        <v>795682.42857142852</v>
      </c>
      <c r="H168" s="2">
        <f t="shared" si="13"/>
        <v>87893831.301669016</v>
      </c>
      <c r="I168" s="7"/>
      <c r="J168" s="2" t="e">
        <f t="shared" si="14"/>
        <v>#N/A</v>
      </c>
      <c r="K168" s="2" t="e">
        <f t="shared" si="24"/>
        <v>#N/A</v>
      </c>
      <c r="L168" s="2">
        <f t="array" ref="L168">IF(COUNT($C169)=0,IF(COUNT($C168)=1,I168,SUM(L167+LOOKUP(2,1/(ISNUMBER($K$1:$K$194)),$K$1:$K$194))),I168)</f>
        <v>987007.2857142908</v>
      </c>
      <c r="M168" s="8" t="e">
        <f t="shared" si="27"/>
        <v>#N/A</v>
      </c>
      <c r="N168" s="2" t="e">
        <f t="shared" si="15"/>
        <v>#N/A</v>
      </c>
      <c r="O168" s="2" t="e">
        <f t="shared" si="25"/>
        <v>#N/A</v>
      </c>
      <c r="P168" s="2">
        <v>1077346.7737804055</v>
      </c>
      <c r="Q168" s="2">
        <f>IF(P168&gt;Graph!$G$1*1000,Graph!$G$1*1000,P168)</f>
        <v>800000</v>
      </c>
      <c r="R168" s="2">
        <f t="shared" si="16"/>
        <v>88796020.142222106</v>
      </c>
      <c r="S168" s="2">
        <f t="shared" si="17"/>
        <v>795682.42857143283</v>
      </c>
      <c r="T168" s="2">
        <f t="shared" si="18"/>
        <v>4317.5714285714785</v>
      </c>
      <c r="U168" s="2">
        <f t="shared" si="19"/>
        <v>800000</v>
      </c>
      <c r="V168" s="2">
        <f t="shared" si="28"/>
        <v>25021807.171746522</v>
      </c>
      <c r="W168" s="2">
        <f t="shared" si="20"/>
        <v>575375.18580433726</v>
      </c>
      <c r="X168" s="2">
        <f t="shared" si="6"/>
        <v>224624.81419566274</v>
      </c>
      <c r="Y168" s="2">
        <f t="shared" si="7"/>
        <v>63774212.970475622</v>
      </c>
      <c r="Z168" s="2" t="str">
        <f t="shared" si="8"/>
        <v>HERE</v>
      </c>
      <c r="AA168" s="2">
        <f>IF(Z168="HERE",Y168,AA167+Graph!$G$1*1000)</f>
        <v>63774212.970475622</v>
      </c>
      <c r="AB168" s="2">
        <f t="shared" si="21"/>
        <v>224624.81419566274</v>
      </c>
      <c r="AC168" s="2">
        <f t="shared" si="9"/>
        <v>25021807.171746522</v>
      </c>
      <c r="AD168" s="3">
        <f t="shared" si="10"/>
        <v>52800000</v>
      </c>
      <c r="AE168" s="2">
        <f>IF(AE166&gt;=52800000,52800000,IF(AB147=Graph!G$1*1000,AE167+Graph!G$1*1000,AC168))</f>
        <v>25021807.171746522</v>
      </c>
      <c r="AF168" s="3">
        <f t="shared" si="11"/>
        <v>25021807.171746522</v>
      </c>
      <c r="AG168" s="3">
        <f t="shared" si="26"/>
        <v>48247841.350000001</v>
      </c>
      <c r="AH168" s="3" t="e">
        <f t="shared" si="3"/>
        <v>#N/A</v>
      </c>
      <c r="AM168" s="6">
        <v>14600000</v>
      </c>
      <c r="AN168" s="6">
        <v>31800000</v>
      </c>
      <c r="AO168" s="6">
        <v>52800000</v>
      </c>
    </row>
    <row r="169" spans="1:41" ht="15.75" customHeight="1" x14ac:dyDescent="0.25">
      <c r="A169" s="1">
        <v>44345</v>
      </c>
      <c r="B169" s="2">
        <f t="shared" si="0"/>
        <v>103</v>
      </c>
      <c r="C169" s="7"/>
      <c r="D169" s="2" t="e">
        <f t="shared" si="12"/>
        <v>#N/A</v>
      </c>
      <c r="E169" s="2" t="e">
        <f t="shared" si="22"/>
        <v>#N/A</v>
      </c>
      <c r="F169" s="2">
        <v>1081515.8373219073</v>
      </c>
      <c r="G169" s="2">
        <f t="shared" si="23"/>
        <v>795682.42857142852</v>
      </c>
      <c r="H169" s="2">
        <f t="shared" si="13"/>
        <v>88689513.730240449</v>
      </c>
      <c r="I169" s="7"/>
      <c r="J169" s="2" t="e">
        <f t="shared" si="14"/>
        <v>#N/A</v>
      </c>
      <c r="K169" s="2" t="e">
        <f t="shared" si="24"/>
        <v>#N/A</v>
      </c>
      <c r="L169" s="2">
        <f t="array" ref="L169">IF(COUNT($C170)=0,IF(COUNT($C169)=1,I169,SUM(L168+LOOKUP(2,1/(ISNUMBER($K$1:$K$194)),$K$1:$K$194))),I169)</f>
        <v>991324.85714286228</v>
      </c>
      <c r="M169" s="8" t="e">
        <f t="shared" si="27"/>
        <v>#N/A</v>
      </c>
      <c r="N169" s="2" t="e">
        <f t="shared" si="15"/>
        <v>#N/A</v>
      </c>
      <c r="O169" s="2" t="e">
        <f t="shared" si="25"/>
        <v>#N/A</v>
      </c>
      <c r="P169" s="2">
        <v>1083287.9959955513</v>
      </c>
      <c r="Q169" s="2">
        <f>IF(P169&gt;Graph!$G$1*1000,Graph!$G$1*1000,P169)</f>
        <v>800000</v>
      </c>
      <c r="R169" s="2">
        <f t="shared" si="16"/>
        <v>89596020.142222106</v>
      </c>
      <c r="S169" s="2">
        <f t="shared" si="17"/>
        <v>795682.42857143283</v>
      </c>
      <c r="T169" s="2">
        <f t="shared" si="18"/>
        <v>4317.5714285714785</v>
      </c>
      <c r="U169" s="2">
        <f t="shared" si="19"/>
        <v>800000</v>
      </c>
      <c r="V169" s="2">
        <f t="shared" si="28"/>
        <v>25603136.953451067</v>
      </c>
      <c r="W169" s="2">
        <f t="shared" si="20"/>
        <v>581329.78170454502</v>
      </c>
      <c r="X169" s="2">
        <f t="shared" si="6"/>
        <v>218670.21829545498</v>
      </c>
      <c r="Y169" s="2">
        <f t="shared" si="7"/>
        <v>63992883.188771077</v>
      </c>
      <c r="Z169" s="2" t="str">
        <f t="shared" si="8"/>
        <v>HERE</v>
      </c>
      <c r="AA169" s="2">
        <f>IF(Z169="HERE",Y169,AA168+Graph!$G$1*1000)</f>
        <v>63992883.188771077</v>
      </c>
      <c r="AB169" s="2">
        <f t="shared" si="21"/>
        <v>218670.21829545498</v>
      </c>
      <c r="AC169" s="2">
        <f t="shared" si="9"/>
        <v>25603136.953451067</v>
      </c>
      <c r="AD169" s="3">
        <f t="shared" si="10"/>
        <v>52800000</v>
      </c>
      <c r="AE169" s="2">
        <f>IF(AE167&gt;=52800000,52800000,IF(AB148=Graph!G$1*1000,AE168+Graph!G$1*1000,AC169))</f>
        <v>25603136.953451067</v>
      </c>
      <c r="AF169" s="3">
        <f t="shared" si="11"/>
        <v>25603136.953451067</v>
      </c>
      <c r="AG169" s="3">
        <f t="shared" si="26"/>
        <v>48273109.450000003</v>
      </c>
      <c r="AH169" s="3" t="e">
        <f t="shared" si="3"/>
        <v>#N/A</v>
      </c>
      <c r="AM169" s="6">
        <v>14600000</v>
      </c>
      <c r="AN169" s="6">
        <v>31800000</v>
      </c>
      <c r="AO169" s="6">
        <v>52800000</v>
      </c>
    </row>
    <row r="170" spans="1:41" ht="15.75" customHeight="1" x14ac:dyDescent="0.25">
      <c r="A170" s="1">
        <v>44346</v>
      </c>
      <c r="B170" s="2">
        <f t="shared" si="0"/>
        <v>104</v>
      </c>
      <c r="C170" s="7"/>
      <c r="D170" s="2" t="e">
        <f t="shared" si="12"/>
        <v>#N/A</v>
      </c>
      <c r="E170" s="2" t="e">
        <f t="shared" si="22"/>
        <v>#N/A</v>
      </c>
      <c r="F170" s="2">
        <v>1087470.433222115</v>
      </c>
      <c r="G170" s="2">
        <f t="shared" si="23"/>
        <v>795682.42857142852</v>
      </c>
      <c r="H170" s="2">
        <f t="shared" si="13"/>
        <v>89485196.158811882</v>
      </c>
      <c r="I170" s="7"/>
      <c r="J170" s="2" t="e">
        <f t="shared" si="14"/>
        <v>#N/A</v>
      </c>
      <c r="K170" s="2" t="e">
        <f t="shared" si="24"/>
        <v>#N/A</v>
      </c>
      <c r="L170" s="2">
        <f t="array" ref="L170">IF(COUNT($C171)=0,IF(COUNT($C170)=1,I170,SUM(L169+LOOKUP(2,1/(ISNUMBER($K$1:$K$194)),$K$1:$K$194))),I170)</f>
        <v>995642.42857143376</v>
      </c>
      <c r="M170" s="8" t="e">
        <f t="shared" si="27"/>
        <v>#N/A</v>
      </c>
      <c r="N170" s="2" t="e">
        <f t="shared" si="15"/>
        <v>#N/A</v>
      </c>
      <c r="O170" s="2" t="e">
        <f t="shared" si="25"/>
        <v>#N/A</v>
      </c>
      <c r="P170" s="2">
        <v>1089229.218210727</v>
      </c>
      <c r="Q170" s="2">
        <f>IF(P170&gt;Graph!$G$1*1000,Graph!$G$1*1000,P170)</f>
        <v>800000</v>
      </c>
      <c r="R170" s="2">
        <f t="shared" si="16"/>
        <v>90396020.142222106</v>
      </c>
      <c r="S170" s="2">
        <f t="shared" si="17"/>
        <v>795682.42857143283</v>
      </c>
      <c r="T170" s="2">
        <f t="shared" si="18"/>
        <v>4317.5714285714785</v>
      </c>
      <c r="U170" s="2">
        <f t="shared" si="19"/>
        <v>800000</v>
      </c>
      <c r="V170" s="2">
        <f t="shared" si="28"/>
        <v>26190421.33105582</v>
      </c>
      <c r="W170" s="2">
        <f t="shared" si="20"/>
        <v>587284.37760475278</v>
      </c>
      <c r="X170" s="2">
        <f t="shared" si="6"/>
        <v>212715.62239524722</v>
      </c>
      <c r="Y170" s="2">
        <f t="shared" si="7"/>
        <v>64205598.811166324</v>
      </c>
      <c r="Z170" s="2" t="str">
        <f t="shared" si="8"/>
        <v>HERE</v>
      </c>
      <c r="AA170" s="2">
        <f>IF(Z170="HERE",Y170,AA169+Graph!$G$1*1000)</f>
        <v>64205598.811166324</v>
      </c>
      <c r="AB170" s="2">
        <f t="shared" si="21"/>
        <v>212715.62239524722</v>
      </c>
      <c r="AC170" s="2">
        <f t="shared" si="9"/>
        <v>26190421.33105582</v>
      </c>
      <c r="AD170" s="3">
        <f t="shared" si="10"/>
        <v>52800000</v>
      </c>
      <c r="AE170" s="2">
        <f>IF(AE168&gt;=52800000,52800000,IF(AB149=Graph!G$1*1000,AE169+Graph!G$1*1000,AC170))</f>
        <v>26190421.33105582</v>
      </c>
      <c r="AF170" s="3">
        <f t="shared" si="11"/>
        <v>26190421.33105582</v>
      </c>
      <c r="AG170" s="3">
        <f t="shared" si="26"/>
        <v>48285007.549999997</v>
      </c>
      <c r="AH170" s="3" t="e">
        <f t="shared" si="3"/>
        <v>#N/A</v>
      </c>
      <c r="AM170" s="6">
        <v>14600000</v>
      </c>
      <c r="AN170" s="6">
        <v>31800000</v>
      </c>
      <c r="AO170" s="6">
        <v>52800000</v>
      </c>
    </row>
    <row r="171" spans="1:41" ht="15.75" customHeight="1" x14ac:dyDescent="0.25">
      <c r="A171" s="1">
        <v>44347</v>
      </c>
      <c r="B171" s="2">
        <f t="shared" si="0"/>
        <v>105</v>
      </c>
      <c r="C171" s="7"/>
      <c r="D171" s="2" t="e">
        <f t="shared" si="12"/>
        <v>#N/A</v>
      </c>
      <c r="E171" s="2" t="e">
        <f t="shared" si="22"/>
        <v>#N/A</v>
      </c>
      <c r="F171" s="2">
        <v>1093425.0291223228</v>
      </c>
      <c r="G171" s="2">
        <f t="shared" si="23"/>
        <v>795682.42857142852</v>
      </c>
      <c r="H171" s="2">
        <f t="shared" si="13"/>
        <v>90280878.587383315</v>
      </c>
      <c r="I171" s="7"/>
      <c r="J171" s="2" t="e">
        <f t="shared" si="14"/>
        <v>#N/A</v>
      </c>
      <c r="K171" s="2" t="e">
        <f t="shared" si="24"/>
        <v>#N/A</v>
      </c>
      <c r="L171" s="2">
        <f t="array" ref="L171">IF(COUNT($C172)=0,IF(COUNT($C171)=1,I171,SUM(L170+LOOKUP(2,1/(ISNUMBER($K$1:$K$194)),$K$1:$K$194))),I171)</f>
        <v>999960.00000000524</v>
      </c>
      <c r="M171" s="8" t="e">
        <f t="shared" si="27"/>
        <v>#N/A</v>
      </c>
      <c r="N171" s="2" t="e">
        <f t="shared" si="15"/>
        <v>#N/A</v>
      </c>
      <c r="O171" s="2" t="e">
        <f t="shared" si="25"/>
        <v>#N/A</v>
      </c>
      <c r="P171" s="2">
        <v>1095170.4404258728</v>
      </c>
      <c r="Q171" s="2">
        <f>IF(P171&gt;Graph!$G$1*1000,Graph!$G$1*1000,P171)</f>
        <v>800000</v>
      </c>
      <c r="R171" s="2">
        <f t="shared" si="16"/>
        <v>91196020.142222106</v>
      </c>
      <c r="S171" s="2">
        <f t="shared" si="17"/>
        <v>795682.42857143283</v>
      </c>
      <c r="T171" s="2">
        <f t="shared" si="18"/>
        <v>4317.5714285714785</v>
      </c>
      <c r="U171" s="2">
        <f t="shared" si="19"/>
        <v>800000</v>
      </c>
      <c r="V171" s="2">
        <f t="shared" si="28"/>
        <v>26783660.304560781</v>
      </c>
      <c r="W171" s="2">
        <f t="shared" si="20"/>
        <v>593238.97350496054</v>
      </c>
      <c r="X171" s="2">
        <f t="shared" si="6"/>
        <v>206761.02649503946</v>
      </c>
      <c r="Y171" s="2">
        <f t="shared" si="7"/>
        <v>64412359.837661363</v>
      </c>
      <c r="Z171" s="2" t="str">
        <f t="shared" si="8"/>
        <v>HERE</v>
      </c>
      <c r="AA171" s="2">
        <f>IF(Z171="HERE",Y171,AA170+Graph!$G$1*1000)</f>
        <v>64412359.837661363</v>
      </c>
      <c r="AB171" s="2">
        <f t="shared" si="21"/>
        <v>206761.02649503946</v>
      </c>
      <c r="AC171" s="2">
        <f t="shared" si="9"/>
        <v>26783660.304560781</v>
      </c>
      <c r="AD171" s="3">
        <f t="shared" si="10"/>
        <v>52800000</v>
      </c>
      <c r="AE171" s="2">
        <f>IF(AE169&gt;=52800000,52800000,IF(AB150=Graph!G$1*1000,AE170+Graph!G$1*1000,AC171))</f>
        <v>26783660.304560781</v>
      </c>
      <c r="AF171" s="3">
        <f t="shared" si="11"/>
        <v>26783660.304560781</v>
      </c>
      <c r="AG171" s="3">
        <f t="shared" si="26"/>
        <v>48298805.350000001</v>
      </c>
      <c r="AH171" s="3" t="e">
        <f t="shared" si="3"/>
        <v>#N/A</v>
      </c>
      <c r="AM171" s="6">
        <v>14600000</v>
      </c>
      <c r="AN171" s="6">
        <v>31800000</v>
      </c>
      <c r="AO171" s="6">
        <v>52800000</v>
      </c>
    </row>
    <row r="172" spans="1:41" ht="15.75" customHeight="1" x14ac:dyDescent="0.25">
      <c r="A172" s="1">
        <v>44348</v>
      </c>
      <c r="B172" s="2">
        <f t="shared" si="0"/>
        <v>106</v>
      </c>
      <c r="C172" s="7"/>
      <c r="D172" s="2" t="e">
        <f t="shared" si="12"/>
        <v>#N/A</v>
      </c>
      <c r="E172" s="2" t="e">
        <f t="shared" si="22"/>
        <v>#N/A</v>
      </c>
      <c r="F172" s="2">
        <v>1099379.6250225306</v>
      </c>
      <c r="G172" s="2">
        <f t="shared" si="23"/>
        <v>795682.42857142852</v>
      </c>
      <c r="H172" s="2">
        <f t="shared" si="13"/>
        <v>91076561.015954748</v>
      </c>
      <c r="I172" s="7"/>
      <c r="J172" s="2" t="e">
        <f t="shared" si="14"/>
        <v>#N/A</v>
      </c>
      <c r="K172" s="2" t="e">
        <f t="shared" si="24"/>
        <v>#N/A</v>
      </c>
      <c r="L172" s="2">
        <f t="array" ref="L172">IF(COUNT($C173)=0,IF(COUNT($C172)=1,I172,SUM(L171+LOOKUP(2,1/(ISNUMBER($K$1:$K$194)),$K$1:$K$194))),I172)</f>
        <v>1004277.5714285767</v>
      </c>
      <c r="M172" s="8" t="e">
        <f t="shared" si="27"/>
        <v>#N/A</v>
      </c>
      <c r="N172" s="2" t="e">
        <f t="shared" si="15"/>
        <v>#N/A</v>
      </c>
      <c r="O172" s="2" t="e">
        <f t="shared" si="25"/>
        <v>#N/A</v>
      </c>
      <c r="P172" s="2">
        <v>1101111.6626410484</v>
      </c>
      <c r="Q172" s="2">
        <f>IF(P172&gt;Graph!$G$1*1000,Graph!$G$1*1000,P172)</f>
        <v>800000</v>
      </c>
      <c r="R172" s="2">
        <f t="shared" si="16"/>
        <v>91996020.142222106</v>
      </c>
      <c r="S172" s="2">
        <f t="shared" si="17"/>
        <v>795682.42857143283</v>
      </c>
      <c r="T172" s="2">
        <f t="shared" si="18"/>
        <v>4317.5714285714785</v>
      </c>
      <c r="U172" s="2">
        <f t="shared" si="19"/>
        <v>800000</v>
      </c>
      <c r="V172" s="2">
        <f t="shared" si="28"/>
        <v>27382853.873965949</v>
      </c>
      <c r="W172" s="2">
        <f t="shared" si="20"/>
        <v>599193.56940516829</v>
      </c>
      <c r="X172" s="2">
        <f t="shared" si="6"/>
        <v>200806.43059483171</v>
      </c>
      <c r="Y172" s="2">
        <f t="shared" si="7"/>
        <v>64613166.268256195</v>
      </c>
      <c r="Z172" s="2" t="str">
        <f t="shared" si="8"/>
        <v>HERE</v>
      </c>
      <c r="AA172" s="2">
        <f>IF(Z172="HERE",Y172,AA171+Graph!$G$1*1000)</f>
        <v>64613166.268256195</v>
      </c>
      <c r="AB172" s="2">
        <f t="shared" si="21"/>
        <v>200806.43059483171</v>
      </c>
      <c r="AC172" s="2">
        <f t="shared" si="9"/>
        <v>27382853.873965949</v>
      </c>
      <c r="AD172" s="3">
        <f t="shared" si="10"/>
        <v>52800000</v>
      </c>
      <c r="AE172" s="2">
        <f>IF(AE170&gt;=52800000,52800000,IF(AB151=Graph!G$1*1000,AE171+Graph!G$1*1000,AC172))</f>
        <v>27382853.873965949</v>
      </c>
      <c r="AF172" s="3">
        <f t="shared" si="11"/>
        <v>27382853.873965949</v>
      </c>
      <c r="AG172" s="3">
        <f t="shared" si="26"/>
        <v>48322512.702775039</v>
      </c>
      <c r="AH172" s="3" t="e">
        <f t="shared" si="3"/>
        <v>#N/A</v>
      </c>
      <c r="AM172" s="6">
        <v>14600000</v>
      </c>
      <c r="AN172" s="6">
        <v>31800000</v>
      </c>
      <c r="AO172" s="6">
        <v>52800000</v>
      </c>
    </row>
    <row r="173" spans="1:41" ht="15.75" customHeight="1" x14ac:dyDescent="0.25">
      <c r="A173" s="1">
        <v>44349</v>
      </c>
      <c r="B173" s="2">
        <f t="shared" si="0"/>
        <v>107</v>
      </c>
      <c r="C173" s="7"/>
      <c r="D173" s="2" t="e">
        <f t="shared" si="12"/>
        <v>#N/A</v>
      </c>
      <c r="E173" s="2" t="e">
        <f t="shared" si="22"/>
        <v>#N/A</v>
      </c>
      <c r="F173" s="2">
        <v>1105334.2209227383</v>
      </c>
      <c r="G173" s="2">
        <f t="shared" si="23"/>
        <v>795682.42857142852</v>
      </c>
      <c r="H173" s="2">
        <f t="shared" si="13"/>
        <v>91872243.444526181</v>
      </c>
      <c r="I173" s="7"/>
      <c r="J173" s="2" t="e">
        <f t="shared" si="14"/>
        <v>#N/A</v>
      </c>
      <c r="K173" s="2" t="e">
        <f t="shared" si="24"/>
        <v>#N/A</v>
      </c>
      <c r="L173" s="2">
        <f t="array" ref="L173">IF(COUNT($C174)=0,IF(COUNT($C173)=1,I173,SUM(L172+LOOKUP(2,1/(ISNUMBER($K$1:$K$194)),$K$1:$K$194))),I173)</f>
        <v>1008595.1428571482</v>
      </c>
      <c r="M173" s="8" t="e">
        <f t="shared" si="27"/>
        <v>#N/A</v>
      </c>
      <c r="N173" s="2" t="e">
        <f t="shared" si="15"/>
        <v>#N/A</v>
      </c>
      <c r="O173" s="2" t="e">
        <f t="shared" si="25"/>
        <v>#N/A</v>
      </c>
      <c r="P173" s="2">
        <v>1107052.8848561943</v>
      </c>
      <c r="Q173" s="2">
        <f>IF(P173&gt;Graph!$G$1*1000,Graph!$G$1*1000,P173)</f>
        <v>800000</v>
      </c>
      <c r="R173" s="2">
        <f t="shared" si="16"/>
        <v>92796020.142222106</v>
      </c>
      <c r="S173" s="2">
        <f t="shared" si="17"/>
        <v>795682.42857143283</v>
      </c>
      <c r="T173" s="2">
        <f t="shared" si="18"/>
        <v>4317.5714285714785</v>
      </c>
      <c r="U173" s="2">
        <f t="shared" si="19"/>
        <v>800000</v>
      </c>
      <c r="V173" s="2">
        <f t="shared" si="28"/>
        <v>27988002.039271325</v>
      </c>
      <c r="W173" s="2">
        <f t="shared" si="20"/>
        <v>605148.16530537605</v>
      </c>
      <c r="X173" s="2">
        <f t="shared" si="6"/>
        <v>194851.83469462395</v>
      </c>
      <c r="Y173" s="2">
        <f t="shared" si="7"/>
        <v>64808018.102950819</v>
      </c>
      <c r="Z173" s="2" t="str">
        <f t="shared" si="8"/>
        <v>HERE</v>
      </c>
      <c r="AA173" s="2">
        <f>IF(Z173="HERE",Y173,AA172+Graph!$G$1*1000)</f>
        <v>64808018.102950819</v>
      </c>
      <c r="AB173" s="2">
        <f t="shared" si="21"/>
        <v>194851.83469462395</v>
      </c>
      <c r="AC173" s="2">
        <f t="shared" si="9"/>
        <v>27988002.039271325</v>
      </c>
      <c r="AD173" s="3">
        <f t="shared" si="10"/>
        <v>52800000</v>
      </c>
      <c r="AE173" s="2">
        <f>IF(AE171&gt;=52800000,52800000,IF(AB152=Graph!G$1*1000,AE172+Graph!G$1*1000,AC173))</f>
        <v>27988002.039271325</v>
      </c>
      <c r="AF173" s="3">
        <f t="shared" si="11"/>
        <v>27988002.039271325</v>
      </c>
      <c r="AG173" s="3">
        <f t="shared" si="26"/>
        <v>48346517.785345092</v>
      </c>
      <c r="AH173" s="3" t="e">
        <f t="shared" si="3"/>
        <v>#N/A</v>
      </c>
      <c r="AM173" s="6">
        <v>14600000</v>
      </c>
      <c r="AN173" s="6">
        <v>31800000</v>
      </c>
      <c r="AO173" s="6">
        <v>52800000</v>
      </c>
    </row>
    <row r="174" spans="1:41" ht="15.75" customHeight="1" x14ac:dyDescent="0.25">
      <c r="A174" s="1">
        <v>44350</v>
      </c>
      <c r="B174" s="2">
        <f t="shared" si="0"/>
        <v>108</v>
      </c>
      <c r="C174" s="7"/>
      <c r="D174" s="2" t="e">
        <f t="shared" si="12"/>
        <v>#N/A</v>
      </c>
      <c r="E174" s="2" t="e">
        <f t="shared" si="22"/>
        <v>#N/A</v>
      </c>
      <c r="F174" s="2">
        <v>1111288.8168229461</v>
      </c>
      <c r="G174" s="2">
        <f t="shared" si="23"/>
        <v>795682.42857142852</v>
      </c>
      <c r="H174" s="2">
        <f t="shared" si="13"/>
        <v>92667925.873097613</v>
      </c>
      <c r="I174" s="7"/>
      <c r="J174" s="2" t="e">
        <f t="shared" si="14"/>
        <v>#N/A</v>
      </c>
      <c r="K174" s="2" t="e">
        <f t="shared" si="24"/>
        <v>#N/A</v>
      </c>
      <c r="L174" s="2">
        <f t="array" ref="L174">IF(COUNT($C175)=0,IF(COUNT($C174)=1,I174,SUM(L173+LOOKUP(2,1/(ISNUMBER($K$1:$K$194)),$K$1:$K$194))),I174)</f>
        <v>1012912.7142857197</v>
      </c>
      <c r="M174" s="8" t="e">
        <f t="shared" si="27"/>
        <v>#N/A</v>
      </c>
      <c r="N174" s="2" t="e">
        <f t="shared" si="15"/>
        <v>#N/A</v>
      </c>
      <c r="O174" s="2" t="e">
        <f t="shared" si="25"/>
        <v>#N/A</v>
      </c>
      <c r="P174" s="2">
        <v>1112994.1070713699</v>
      </c>
      <c r="Q174" s="2">
        <f>IF(P174&gt;Graph!$G$1*1000,Graph!$G$1*1000,P174)</f>
        <v>800000</v>
      </c>
      <c r="R174" s="2">
        <f t="shared" si="16"/>
        <v>93596020.142222106</v>
      </c>
      <c r="S174" s="2">
        <f t="shared" si="17"/>
        <v>795682.42857143283</v>
      </c>
      <c r="T174" s="2">
        <f t="shared" si="18"/>
        <v>4317.5714285714785</v>
      </c>
      <c r="U174" s="2">
        <f t="shared" si="19"/>
        <v>800000</v>
      </c>
      <c r="V174" s="2">
        <f t="shared" si="28"/>
        <v>28599104.800476909</v>
      </c>
      <c r="W174" s="2">
        <f t="shared" si="20"/>
        <v>611102.76120558381</v>
      </c>
      <c r="X174" s="2">
        <f t="shared" si="6"/>
        <v>188897.23879441619</v>
      </c>
      <c r="Y174" s="2">
        <f t="shared" si="7"/>
        <v>64996915.341745235</v>
      </c>
      <c r="Z174" s="2" t="str">
        <f t="shared" si="8"/>
        <v>HERE</v>
      </c>
      <c r="AA174" s="2">
        <f>IF(Z174="HERE",Y174,AA173+Graph!$G$1*1000)</f>
        <v>64996915.341745235</v>
      </c>
      <c r="AB174" s="2">
        <f t="shared" si="21"/>
        <v>188897.23879441619</v>
      </c>
      <c r="AC174" s="2">
        <f t="shared" si="9"/>
        <v>28599104.800476909</v>
      </c>
      <c r="AD174" s="3">
        <f t="shared" si="10"/>
        <v>52800000</v>
      </c>
      <c r="AE174" s="2">
        <f>IF(AE172&gt;=52800000,52800000,IF(AB153=Graph!G$1*1000,AE173+Graph!G$1*1000,AC174))</f>
        <v>28599104.800476909</v>
      </c>
      <c r="AF174" s="3">
        <f t="shared" si="11"/>
        <v>28599104.800476909</v>
      </c>
      <c r="AG174" s="3">
        <f t="shared" si="26"/>
        <v>48370820.597710155</v>
      </c>
      <c r="AH174" s="3" t="e">
        <f t="shared" si="3"/>
        <v>#N/A</v>
      </c>
      <c r="AM174" s="6">
        <v>14600000</v>
      </c>
      <c r="AN174" s="6">
        <v>31800000</v>
      </c>
      <c r="AO174" s="6">
        <v>52800000</v>
      </c>
    </row>
    <row r="175" spans="1:41" ht="15.75" customHeight="1" x14ac:dyDescent="0.25">
      <c r="A175" s="1">
        <v>44351</v>
      </c>
      <c r="B175" s="2">
        <f t="shared" si="0"/>
        <v>109</v>
      </c>
      <c r="C175" s="7"/>
      <c r="D175" s="2" t="e">
        <f t="shared" si="12"/>
        <v>#N/A</v>
      </c>
      <c r="E175" s="2" t="e">
        <f t="shared" si="22"/>
        <v>#N/A</v>
      </c>
      <c r="F175" s="2">
        <v>1117243.4127231538</v>
      </c>
      <c r="G175" s="2">
        <f t="shared" si="23"/>
        <v>795682.42857142852</v>
      </c>
      <c r="H175" s="2">
        <f t="shared" si="13"/>
        <v>93463608.301669046</v>
      </c>
      <c r="I175" s="7"/>
      <c r="J175" s="2" t="e">
        <f t="shared" si="14"/>
        <v>#N/A</v>
      </c>
      <c r="K175" s="2" t="e">
        <f t="shared" si="24"/>
        <v>#N/A</v>
      </c>
      <c r="L175" s="2">
        <f t="array" ref="L175">IF(COUNT($C176)=0,IF(COUNT($C175)=1,I175,SUM(L174+LOOKUP(2,1/(ISNUMBER($K$1:$K$194)),$K$1:$K$194))),I175)</f>
        <v>1017230.2857142912</v>
      </c>
      <c r="M175" s="8" t="e">
        <f t="shared" si="27"/>
        <v>#N/A</v>
      </c>
      <c r="N175" s="2" t="e">
        <f t="shared" si="15"/>
        <v>#N/A</v>
      </c>
      <c r="O175" s="2" t="e">
        <f t="shared" si="25"/>
        <v>#N/A</v>
      </c>
      <c r="P175" s="2">
        <v>1118935.3292865157</v>
      </c>
      <c r="Q175" s="2">
        <f>IF(P175&gt;Graph!$G$1*1000,Graph!$G$1*1000,P175)</f>
        <v>800000</v>
      </c>
      <c r="R175" s="2">
        <f t="shared" si="16"/>
        <v>94396020.142222106</v>
      </c>
      <c r="S175" s="2">
        <f t="shared" si="17"/>
        <v>795682.42857143283</v>
      </c>
      <c r="T175" s="2">
        <f t="shared" si="18"/>
        <v>4317.5714285714785</v>
      </c>
      <c r="U175" s="2">
        <f t="shared" si="19"/>
        <v>800000</v>
      </c>
      <c r="V175" s="2">
        <f t="shared" si="28"/>
        <v>29216162.1575827</v>
      </c>
      <c r="W175" s="2">
        <f t="shared" si="20"/>
        <v>617057.35710579157</v>
      </c>
      <c r="X175" s="2">
        <f t="shared" si="6"/>
        <v>182942.64289420843</v>
      </c>
      <c r="Y175" s="2">
        <f t="shared" si="7"/>
        <v>65179857.984639443</v>
      </c>
      <c r="Z175" s="2" t="str">
        <f t="shared" si="8"/>
        <v>HERE</v>
      </c>
      <c r="AA175" s="2">
        <f>IF(Z175="HERE",Y175,AA174+Graph!$G$1*1000)</f>
        <v>65179857.984639443</v>
      </c>
      <c r="AB175" s="2">
        <f t="shared" si="21"/>
        <v>182942.64289420843</v>
      </c>
      <c r="AC175" s="2">
        <f t="shared" si="9"/>
        <v>29216162.1575827</v>
      </c>
      <c r="AD175" s="3">
        <f t="shared" si="10"/>
        <v>52800000</v>
      </c>
      <c r="AE175" s="2">
        <f>IF(AE173&gt;=52800000,52800000,IF(AB154=Graph!G$1*1000,AE174+Graph!G$1*1000,AC175))</f>
        <v>29216162.1575827</v>
      </c>
      <c r="AF175" s="3">
        <f t="shared" si="11"/>
        <v>29216162.1575827</v>
      </c>
      <c r="AG175" s="3">
        <f t="shared" si="26"/>
        <v>48395421.139870226</v>
      </c>
      <c r="AH175" s="3" t="e">
        <f t="shared" si="3"/>
        <v>#N/A</v>
      </c>
      <c r="AM175" s="6">
        <v>14600000</v>
      </c>
      <c r="AN175" s="6">
        <v>31800000</v>
      </c>
      <c r="AO175" s="6">
        <v>52800000</v>
      </c>
    </row>
    <row r="176" spans="1:41" ht="15.75" customHeight="1" x14ac:dyDescent="0.25">
      <c r="A176" s="1">
        <v>44352</v>
      </c>
      <c r="B176" s="2">
        <f t="shared" si="0"/>
        <v>110</v>
      </c>
      <c r="C176" s="7"/>
      <c r="D176" s="2" t="e">
        <f t="shared" si="12"/>
        <v>#N/A</v>
      </c>
      <c r="E176" s="2" t="e">
        <f t="shared" si="22"/>
        <v>#N/A</v>
      </c>
      <c r="F176" s="2">
        <v>1123198.0086233318</v>
      </c>
      <c r="G176" s="2">
        <f t="shared" si="23"/>
        <v>795682.42857142852</v>
      </c>
      <c r="H176" s="2">
        <f t="shared" si="13"/>
        <v>94259290.730240479</v>
      </c>
      <c r="I176" s="7"/>
      <c r="J176" s="2" t="e">
        <f t="shared" si="14"/>
        <v>#N/A</v>
      </c>
      <c r="K176" s="2" t="e">
        <f t="shared" si="24"/>
        <v>#N/A</v>
      </c>
      <c r="L176" s="2">
        <f t="array" ref="L176">IF(COUNT($C177)=0,IF(COUNT($C176)=1,I176,SUM(L175+LOOKUP(2,1/(ISNUMBER($K$1:$K$194)),$K$1:$K$194))),I176)</f>
        <v>1021547.8571428626</v>
      </c>
      <c r="M176" s="8" t="e">
        <f t="shared" si="27"/>
        <v>#N/A</v>
      </c>
      <c r="N176" s="2" t="e">
        <f t="shared" si="15"/>
        <v>#N/A</v>
      </c>
      <c r="O176" s="2" t="e">
        <f t="shared" si="25"/>
        <v>#N/A</v>
      </c>
      <c r="P176" s="2">
        <v>1124876.5515016913</v>
      </c>
      <c r="Q176" s="2">
        <f>IF(P176&gt;Graph!$G$1*1000,Graph!$G$1*1000,P176)</f>
        <v>800000</v>
      </c>
      <c r="R176" s="2">
        <f t="shared" si="16"/>
        <v>95196020.142222106</v>
      </c>
      <c r="S176" s="2">
        <f t="shared" si="17"/>
        <v>795682.42857143283</v>
      </c>
      <c r="T176" s="2">
        <f t="shared" si="18"/>
        <v>4317.5714285714785</v>
      </c>
      <c r="U176" s="2">
        <f t="shared" si="19"/>
        <v>800000</v>
      </c>
      <c r="V176" s="2">
        <f t="shared" si="28"/>
        <v>29839174.1105887</v>
      </c>
      <c r="W176" s="2">
        <f t="shared" si="20"/>
        <v>623011.95300599933</v>
      </c>
      <c r="X176" s="2">
        <f t="shared" si="6"/>
        <v>176988.04699400067</v>
      </c>
      <c r="Y176" s="2">
        <f t="shared" si="7"/>
        <v>65356846.031633444</v>
      </c>
      <c r="Z176" s="2" t="str">
        <f t="shared" si="8"/>
        <v>HERE</v>
      </c>
      <c r="AA176" s="2">
        <f>IF(Z176="HERE",Y176,AA175+Graph!$G$1*1000)</f>
        <v>65356846.031633444</v>
      </c>
      <c r="AB176" s="2">
        <f t="shared" si="21"/>
        <v>176988.04699400067</v>
      </c>
      <c r="AC176" s="2">
        <f t="shared" si="9"/>
        <v>29839174.1105887</v>
      </c>
      <c r="AD176" s="3">
        <f t="shared" si="10"/>
        <v>52800000</v>
      </c>
      <c r="AE176" s="2">
        <f>IF(AE174&gt;=52800000,52800000,IF(AB155=Graph!G$1*1000,AE175+Graph!G$1*1000,AC176))</f>
        <v>29839174.1105887</v>
      </c>
      <c r="AF176" s="3">
        <f t="shared" si="11"/>
        <v>29839174.1105887</v>
      </c>
      <c r="AG176" s="3">
        <f t="shared" si="26"/>
        <v>48420319.411825314</v>
      </c>
      <c r="AH176" s="3" t="e">
        <f t="shared" si="3"/>
        <v>#N/A</v>
      </c>
      <c r="AM176" s="6">
        <v>14600000</v>
      </c>
      <c r="AN176" s="6">
        <v>31800000</v>
      </c>
      <c r="AO176" s="6">
        <v>52800000</v>
      </c>
    </row>
    <row r="177" spans="1:41" ht="15.75" customHeight="1" x14ac:dyDescent="0.25">
      <c r="A177" s="1">
        <v>44353</v>
      </c>
      <c r="B177" s="2">
        <f t="shared" si="0"/>
        <v>111</v>
      </c>
      <c r="C177" s="7"/>
      <c r="D177" s="2" t="e">
        <f t="shared" si="12"/>
        <v>#N/A</v>
      </c>
      <c r="E177" s="2" t="e">
        <f t="shared" si="22"/>
        <v>#N/A</v>
      </c>
      <c r="F177" s="2">
        <v>1129152.6045235395</v>
      </c>
      <c r="G177" s="2">
        <f t="shared" si="23"/>
        <v>795682.42857142852</v>
      </c>
      <c r="H177" s="2">
        <f t="shared" si="13"/>
        <v>95054973.158811912</v>
      </c>
      <c r="I177" s="7"/>
      <c r="J177" s="2" t="e">
        <f t="shared" si="14"/>
        <v>#N/A</v>
      </c>
      <c r="K177" s="2" t="e">
        <f t="shared" si="24"/>
        <v>#N/A</v>
      </c>
      <c r="L177" s="2">
        <f t="array" ref="L177">IF(COUNT($C178)=0,IF(COUNT($C177)=1,I177,SUM(L176+LOOKUP(2,1/(ISNUMBER($K$1:$K$194)),$K$1:$K$194))),I177)</f>
        <v>1025865.4285714341</v>
      </c>
      <c r="M177" s="8" t="e">
        <f t="shared" si="27"/>
        <v>#N/A</v>
      </c>
      <c r="N177" s="2" t="e">
        <f t="shared" si="15"/>
        <v>#N/A</v>
      </c>
      <c r="O177" s="2" t="e">
        <f t="shared" si="25"/>
        <v>#N/A</v>
      </c>
      <c r="P177" s="2">
        <v>1130817.7737168372</v>
      </c>
      <c r="Q177" s="2">
        <f>IF(P177&gt;Graph!$G$1*1000,Graph!$G$1*1000,P177)</f>
        <v>800000</v>
      </c>
      <c r="R177" s="2">
        <f t="shared" si="16"/>
        <v>95996020.142222106</v>
      </c>
      <c r="S177" s="2">
        <f t="shared" si="17"/>
        <v>795682.42857143283</v>
      </c>
      <c r="T177" s="2">
        <f t="shared" si="18"/>
        <v>4317.5714285714785</v>
      </c>
      <c r="U177" s="2">
        <f t="shared" si="19"/>
        <v>800000</v>
      </c>
      <c r="V177" s="2">
        <f t="shared" si="28"/>
        <v>30468140.659494907</v>
      </c>
      <c r="W177" s="2">
        <f t="shared" si="20"/>
        <v>628966.54890620708</v>
      </c>
      <c r="X177" s="2">
        <f t="shared" si="6"/>
        <v>171033.45109379292</v>
      </c>
      <c r="Y177" s="2">
        <f t="shared" si="7"/>
        <v>65527879.482727237</v>
      </c>
      <c r="Z177" s="2" t="str">
        <f t="shared" si="8"/>
        <v>HERE</v>
      </c>
      <c r="AA177" s="2">
        <f>IF(Z177="HERE",Y177,AA176+Graph!$G$1*1000)</f>
        <v>65527879.482727237</v>
      </c>
      <c r="AB177" s="2">
        <f t="shared" si="21"/>
        <v>171033.45109379292</v>
      </c>
      <c r="AC177" s="2">
        <f t="shared" si="9"/>
        <v>30468140.659494907</v>
      </c>
      <c r="AD177" s="3">
        <f t="shared" si="10"/>
        <v>52800000</v>
      </c>
      <c r="AE177" s="2">
        <f>IF(AE175&gt;=52800000,52800000,IF(AB156=Graph!G$1*1000,AE176+Graph!G$1*1000,AC177))</f>
        <v>30468140.659494907</v>
      </c>
      <c r="AF177" s="3">
        <f t="shared" si="11"/>
        <v>30468140.659494907</v>
      </c>
      <c r="AG177" s="3">
        <f t="shared" si="26"/>
        <v>48445515.413575403</v>
      </c>
      <c r="AH177" s="3" t="e">
        <f t="shared" si="3"/>
        <v>#N/A</v>
      </c>
      <c r="AM177" s="6">
        <v>14600000</v>
      </c>
      <c r="AN177" s="6">
        <v>31800000</v>
      </c>
      <c r="AO177" s="6">
        <v>52800000</v>
      </c>
    </row>
    <row r="178" spans="1:41" ht="15.75" customHeight="1" x14ac:dyDescent="0.25">
      <c r="A178" s="1">
        <v>44354</v>
      </c>
      <c r="B178" s="2">
        <f t="shared" si="0"/>
        <v>112</v>
      </c>
      <c r="C178" s="7"/>
      <c r="D178" s="2" t="e">
        <f t="shared" si="12"/>
        <v>#N/A</v>
      </c>
      <c r="E178" s="2" t="e">
        <f t="shared" si="22"/>
        <v>#N/A</v>
      </c>
      <c r="F178" s="2">
        <v>1135107.2004237473</v>
      </c>
      <c r="G178" s="2">
        <f t="shared" si="23"/>
        <v>795682.42857142852</v>
      </c>
      <c r="H178" s="2">
        <f t="shared" si="13"/>
        <v>95850655.587383345</v>
      </c>
      <c r="I178" s="7"/>
      <c r="J178" s="2" t="e">
        <f t="shared" si="14"/>
        <v>#N/A</v>
      </c>
      <c r="K178" s="2" t="e">
        <f t="shared" si="24"/>
        <v>#N/A</v>
      </c>
      <c r="L178" s="2">
        <f t="array" ref="L178">IF(COUNT($C179)=0,IF(COUNT($C178)=1,I178,SUM(L177+LOOKUP(2,1/(ISNUMBER($K$1:$K$194)),$K$1:$K$194))),I178)</f>
        <v>1030183.0000000056</v>
      </c>
      <c r="M178" s="8" t="e">
        <f t="shared" si="27"/>
        <v>#N/A</v>
      </c>
      <c r="N178" s="2" t="e">
        <f t="shared" si="15"/>
        <v>#N/A</v>
      </c>
      <c r="O178" s="2" t="e">
        <f t="shared" si="25"/>
        <v>#N/A</v>
      </c>
      <c r="P178" s="2">
        <v>1136758.9959320128</v>
      </c>
      <c r="Q178" s="2">
        <f>IF(P178&gt;Graph!$G$1*1000,Graph!$G$1*1000,P178)</f>
        <v>800000</v>
      </c>
      <c r="R178" s="2">
        <f t="shared" si="16"/>
        <v>96796020.142222106</v>
      </c>
      <c r="S178" s="2">
        <f t="shared" si="17"/>
        <v>795682.42857143283</v>
      </c>
      <c r="T178" s="2">
        <f t="shared" si="18"/>
        <v>4317.5714285714785</v>
      </c>
      <c r="U178" s="2">
        <f t="shared" si="19"/>
        <v>800000</v>
      </c>
      <c r="V178" s="2">
        <f t="shared" si="28"/>
        <v>31103061.804301322</v>
      </c>
      <c r="W178" s="2">
        <f t="shared" si="20"/>
        <v>634921.14480641484</v>
      </c>
      <c r="X178" s="2">
        <f t="shared" si="6"/>
        <v>165078.85519358516</v>
      </c>
      <c r="Y178" s="2">
        <f t="shared" si="7"/>
        <v>65692958.337920822</v>
      </c>
      <c r="Z178" s="2" t="str">
        <f t="shared" si="8"/>
        <v>HERE</v>
      </c>
      <c r="AA178" s="2">
        <f>IF(Z178="HERE",Y178,AA177+Graph!$G$1*1000)</f>
        <v>65692958.337920822</v>
      </c>
      <c r="AB178" s="2">
        <f t="shared" si="21"/>
        <v>165078.85519358516</v>
      </c>
      <c r="AC178" s="2">
        <f t="shared" si="9"/>
        <v>31103061.804301322</v>
      </c>
      <c r="AD178" s="3">
        <f t="shared" si="10"/>
        <v>52800000</v>
      </c>
      <c r="AE178" s="2">
        <f>IF(AE176&gt;=52800000,52800000,IF(AB157=Graph!G$1*1000,AE177+Graph!G$1*1000,AC178))</f>
        <v>31103061.804301322</v>
      </c>
      <c r="AF178" s="3">
        <f t="shared" si="11"/>
        <v>31103061.804301322</v>
      </c>
      <c r="AG178" s="3">
        <f t="shared" si="26"/>
        <v>48471009.145120509</v>
      </c>
      <c r="AH178" s="3" t="e">
        <f t="shared" si="3"/>
        <v>#N/A</v>
      </c>
      <c r="AM178" s="6">
        <v>14600000</v>
      </c>
      <c r="AN178" s="6">
        <v>31800000</v>
      </c>
      <c r="AO178" s="6">
        <v>52800000</v>
      </c>
    </row>
    <row r="179" spans="1:41" ht="15.75" customHeight="1" x14ac:dyDescent="0.25">
      <c r="A179" s="1">
        <v>44355</v>
      </c>
      <c r="B179" s="2">
        <f t="shared" si="0"/>
        <v>113</v>
      </c>
      <c r="C179" s="7"/>
      <c r="D179" s="2" t="e">
        <f t="shared" si="12"/>
        <v>#N/A</v>
      </c>
      <c r="E179" s="2" t="e">
        <f t="shared" si="22"/>
        <v>#N/A</v>
      </c>
      <c r="F179" s="2">
        <v>1141061.7963239551</v>
      </c>
      <c r="G179" s="2">
        <f t="shared" si="23"/>
        <v>795682.42857142852</v>
      </c>
      <c r="H179" s="2">
        <f t="shared" si="13"/>
        <v>96646338.015954778</v>
      </c>
      <c r="I179" s="7"/>
      <c r="J179" s="2" t="e">
        <f t="shared" si="14"/>
        <v>#N/A</v>
      </c>
      <c r="K179" s="2" t="e">
        <f t="shared" si="24"/>
        <v>#N/A</v>
      </c>
      <c r="L179" s="2">
        <f t="array" ref="L179">IF(COUNT($C180)=0,IF(COUNT($C179)=1,I179,SUM(L178+LOOKUP(2,1/(ISNUMBER($K$1:$K$194)),$K$1:$K$194))),I179)</f>
        <v>1034500.5714285771</v>
      </c>
      <c r="M179" s="8" t="e">
        <f t="shared" si="27"/>
        <v>#N/A</v>
      </c>
      <c r="N179" s="2" t="e">
        <f t="shared" si="15"/>
        <v>#N/A</v>
      </c>
      <c r="O179" s="2" t="e">
        <f t="shared" si="25"/>
        <v>#N/A</v>
      </c>
      <c r="P179" s="2">
        <v>1142700.2181471586</v>
      </c>
      <c r="Q179" s="2">
        <f>IF(P179&gt;Graph!$G$1*1000,Graph!$G$1*1000,P179)</f>
        <v>800000</v>
      </c>
      <c r="R179" s="2">
        <f t="shared" si="16"/>
        <v>97596020.142222106</v>
      </c>
      <c r="S179" s="2">
        <f t="shared" si="17"/>
        <v>795682.42857143283</v>
      </c>
      <c r="T179" s="2">
        <f t="shared" si="18"/>
        <v>4317.5714285714785</v>
      </c>
      <c r="U179" s="2">
        <f t="shared" si="19"/>
        <v>800000</v>
      </c>
      <c r="V179" s="2">
        <f t="shared" si="28"/>
        <v>31743937.545007944</v>
      </c>
      <c r="W179" s="2">
        <f t="shared" si="20"/>
        <v>640875.7407066226</v>
      </c>
      <c r="X179" s="2">
        <f t="shared" si="6"/>
        <v>159124.2592933774</v>
      </c>
      <c r="Y179" s="2">
        <f t="shared" si="7"/>
        <v>65852082.5972142</v>
      </c>
      <c r="Z179" s="2" t="str">
        <f t="shared" si="8"/>
        <v>HERE</v>
      </c>
      <c r="AA179" s="2">
        <f>IF(Z179="HERE",Y179,AA178+Graph!$G$1*1000)</f>
        <v>65852082.5972142</v>
      </c>
      <c r="AB179" s="2">
        <f t="shared" si="21"/>
        <v>159124.2592933774</v>
      </c>
      <c r="AC179" s="2">
        <f t="shared" si="9"/>
        <v>31743937.545007944</v>
      </c>
      <c r="AD179" s="3">
        <f t="shared" si="10"/>
        <v>52800000</v>
      </c>
      <c r="AE179" s="2">
        <f>IF(AE177&gt;=52800000,52800000,IF(AB158=Graph!G$1*1000,AE178+Graph!G$1*1000,AC179))</f>
        <v>31743937.545007944</v>
      </c>
      <c r="AF179" s="3">
        <f t="shared" si="11"/>
        <v>31743937.545007944</v>
      </c>
      <c r="AG179" s="3">
        <f t="shared" si="26"/>
        <v>48496800.606460623</v>
      </c>
      <c r="AH179" s="3" t="e">
        <f t="shared" si="3"/>
        <v>#N/A</v>
      </c>
      <c r="AM179" s="6">
        <v>14600000</v>
      </c>
      <c r="AN179" s="6">
        <v>31800000</v>
      </c>
      <c r="AO179" s="6">
        <v>52800000</v>
      </c>
    </row>
    <row r="180" spans="1:41" ht="15.75" customHeight="1" x14ac:dyDescent="0.25">
      <c r="A180" s="1">
        <v>44356</v>
      </c>
      <c r="B180" s="2">
        <f t="shared" si="0"/>
        <v>114</v>
      </c>
      <c r="C180" s="7"/>
      <c r="D180" s="2" t="e">
        <f t="shared" si="12"/>
        <v>#N/A</v>
      </c>
      <c r="E180" s="2" t="e">
        <f t="shared" si="22"/>
        <v>#N/A</v>
      </c>
      <c r="F180" s="2">
        <v>1147016.3922241628</v>
      </c>
      <c r="G180" s="2">
        <f t="shared" si="23"/>
        <v>795682.42857142852</v>
      </c>
      <c r="H180" s="2">
        <f t="shared" si="13"/>
        <v>97442020.44452621</v>
      </c>
      <c r="I180" s="7"/>
      <c r="J180" s="2" t="e">
        <f t="shared" si="14"/>
        <v>#N/A</v>
      </c>
      <c r="K180" s="2" t="e">
        <f t="shared" si="24"/>
        <v>#N/A</v>
      </c>
      <c r="L180" s="2">
        <f t="array" ref="L180">IF(COUNT($C181)=0,IF(COUNT($C180)=1,I180,SUM(L179+LOOKUP(2,1/(ISNUMBER($K$1:$K$194)),$K$1:$K$194))),I180)</f>
        <v>1038818.1428571485</v>
      </c>
      <c r="M180" s="8" t="e">
        <f t="shared" si="27"/>
        <v>#N/A</v>
      </c>
      <c r="N180" s="2" t="e">
        <f t="shared" si="15"/>
        <v>#N/A</v>
      </c>
      <c r="O180" s="2" t="e">
        <f t="shared" si="25"/>
        <v>#N/A</v>
      </c>
      <c r="P180" s="2">
        <v>1148641.4403623044</v>
      </c>
      <c r="Q180" s="2">
        <f>IF(P180&gt;Graph!$G$1*1000,Graph!$G$1*1000,P180)</f>
        <v>800000</v>
      </c>
      <c r="R180" s="2">
        <f t="shared" si="16"/>
        <v>98396020.142222106</v>
      </c>
      <c r="S180" s="2">
        <f t="shared" si="17"/>
        <v>795682.42857143283</v>
      </c>
      <c r="T180" s="2">
        <f t="shared" si="18"/>
        <v>4317.5714285714785</v>
      </c>
      <c r="U180" s="2">
        <f t="shared" si="19"/>
        <v>800000</v>
      </c>
      <c r="V180" s="2">
        <f t="shared" si="28"/>
        <v>32390767.881614774</v>
      </c>
      <c r="W180" s="2">
        <f t="shared" si="20"/>
        <v>646830.33660683036</v>
      </c>
      <c r="X180" s="2">
        <f t="shared" si="6"/>
        <v>153169.66339316964</v>
      </c>
      <c r="Y180" s="2">
        <f t="shared" si="7"/>
        <v>66005252.260607369</v>
      </c>
      <c r="Z180" s="2" t="str">
        <f t="shared" si="8"/>
        <v>HERE</v>
      </c>
      <c r="AA180" s="2">
        <f>IF(Z180="HERE",Y180,AA179+Graph!$G$1*1000)</f>
        <v>66005252.260607369</v>
      </c>
      <c r="AB180" s="2">
        <f t="shared" si="21"/>
        <v>153169.66339316964</v>
      </c>
      <c r="AC180" s="2">
        <f t="shared" si="9"/>
        <v>32390767.881614774</v>
      </c>
      <c r="AD180" s="3">
        <f t="shared" si="10"/>
        <v>52800000</v>
      </c>
      <c r="AE180" s="2">
        <f>IF(AE178&gt;=52800000,52800000,IF(AB159=Graph!G$1*1000,AE179+Graph!G$1*1000,AC180))</f>
        <v>32390767.881614774</v>
      </c>
      <c r="AF180" s="3">
        <f t="shared" si="11"/>
        <v>32390767.881614774</v>
      </c>
      <c r="AG180" s="3">
        <f t="shared" si="26"/>
        <v>48522889.797595747</v>
      </c>
      <c r="AH180" s="3" t="e">
        <f t="shared" si="3"/>
        <v>#N/A</v>
      </c>
      <c r="AM180" s="6">
        <v>14600000</v>
      </c>
      <c r="AN180" s="6">
        <v>31800000</v>
      </c>
      <c r="AO180" s="6">
        <v>52800000</v>
      </c>
    </row>
    <row r="181" spans="1:41" ht="15.75" customHeight="1" x14ac:dyDescent="0.25">
      <c r="A181" s="1">
        <v>44357</v>
      </c>
      <c r="B181" s="2">
        <f t="shared" si="0"/>
        <v>115</v>
      </c>
      <c r="C181" s="7"/>
      <c r="D181" s="2" t="e">
        <f t="shared" si="12"/>
        <v>#N/A</v>
      </c>
      <c r="E181" s="2" t="e">
        <f t="shared" si="22"/>
        <v>#N/A</v>
      </c>
      <c r="F181" s="2">
        <v>1152970.9881243706</v>
      </c>
      <c r="G181" s="2">
        <f t="shared" si="23"/>
        <v>795682.42857142852</v>
      </c>
      <c r="H181" s="2">
        <f t="shared" si="13"/>
        <v>98237702.873097643</v>
      </c>
      <c r="I181" s="7"/>
      <c r="J181" s="2" t="e">
        <f t="shared" si="14"/>
        <v>#N/A</v>
      </c>
      <c r="K181" s="2" t="e">
        <f t="shared" si="24"/>
        <v>#N/A</v>
      </c>
      <c r="L181" s="2">
        <f t="array" ref="L181">IF(COUNT($C182)=0,IF(COUNT($C181)=1,I181,SUM(L180+LOOKUP(2,1/(ISNUMBER($K$1:$K$194)),$K$1:$K$194))),I181)</f>
        <v>1043135.71428572</v>
      </c>
      <c r="M181" s="8" t="e">
        <f t="shared" si="27"/>
        <v>#N/A</v>
      </c>
      <c r="N181" s="2" t="e">
        <f t="shared" si="15"/>
        <v>#N/A</v>
      </c>
      <c r="O181" s="2" t="e">
        <f t="shared" si="25"/>
        <v>#N/A</v>
      </c>
      <c r="P181" s="2">
        <v>1154582.6625774801</v>
      </c>
      <c r="Q181" s="2">
        <f>IF(P181&gt;Graph!$G$1*1000,Graph!$G$1*1000,P181)</f>
        <v>800000</v>
      </c>
      <c r="R181" s="2">
        <f t="shared" si="16"/>
        <v>99196020.142222106</v>
      </c>
      <c r="S181" s="2">
        <f t="shared" si="17"/>
        <v>795682.42857143283</v>
      </c>
      <c r="T181" s="2">
        <f t="shared" si="18"/>
        <v>4317.5714285714785</v>
      </c>
      <c r="U181" s="2">
        <f t="shared" si="19"/>
        <v>800000</v>
      </c>
      <c r="V181" s="2">
        <f t="shared" si="28"/>
        <v>33043552.814121813</v>
      </c>
      <c r="W181" s="2">
        <f t="shared" si="20"/>
        <v>652784.93250703812</v>
      </c>
      <c r="X181" s="2">
        <f t="shared" si="6"/>
        <v>147215.06749296188</v>
      </c>
      <c r="Y181" s="2">
        <f t="shared" si="7"/>
        <v>66152467.328100331</v>
      </c>
      <c r="Z181" s="2" t="str">
        <f t="shared" si="8"/>
        <v>HERE</v>
      </c>
      <c r="AA181" s="2">
        <f>IF(Z181="HERE",Y181,AA180+Graph!$G$1*1000)</f>
        <v>66152467.328100331</v>
      </c>
      <c r="AB181" s="2">
        <f t="shared" si="21"/>
        <v>147215.06749296188</v>
      </c>
      <c r="AC181" s="2">
        <f t="shared" si="9"/>
        <v>33043552.814121813</v>
      </c>
      <c r="AD181" s="3">
        <f t="shared" si="10"/>
        <v>52800000</v>
      </c>
      <c r="AE181" s="2">
        <f>IF(AE179&gt;=52800000,52800000,IF(AB160=Graph!G$1*1000,AE180+Graph!G$1*1000,AC181))</f>
        <v>33043552.814121813</v>
      </c>
      <c r="AF181" s="3">
        <f t="shared" si="11"/>
        <v>33043552.814121813</v>
      </c>
      <c r="AG181" s="3">
        <f t="shared" si="26"/>
        <v>48549276.718525879</v>
      </c>
      <c r="AH181" s="3" t="e">
        <f t="shared" si="3"/>
        <v>#N/A</v>
      </c>
      <c r="AM181" s="6">
        <v>14600000</v>
      </c>
      <c r="AN181" s="6">
        <v>31800000</v>
      </c>
      <c r="AO181" s="6">
        <v>52800000</v>
      </c>
    </row>
    <row r="182" spans="1:41" ht="15.75" customHeight="1" x14ac:dyDescent="0.25">
      <c r="A182" s="1">
        <v>44358</v>
      </c>
      <c r="B182" s="2">
        <f t="shared" si="0"/>
        <v>116</v>
      </c>
      <c r="C182" s="7"/>
      <c r="D182" s="2" t="e">
        <f t="shared" si="12"/>
        <v>#N/A</v>
      </c>
      <c r="E182" s="2" t="e">
        <f t="shared" si="22"/>
        <v>#N/A</v>
      </c>
      <c r="F182" s="2">
        <v>1158925.5840245783</v>
      </c>
      <c r="G182" s="2">
        <f t="shared" si="23"/>
        <v>795682.42857142852</v>
      </c>
      <c r="H182" s="2">
        <f t="shared" si="13"/>
        <v>99033385.301669076</v>
      </c>
      <c r="I182" s="7"/>
      <c r="J182" s="2" t="e">
        <f t="shared" si="14"/>
        <v>#N/A</v>
      </c>
      <c r="K182" s="2" t="e">
        <f t="shared" si="24"/>
        <v>#N/A</v>
      </c>
      <c r="L182" s="2">
        <f t="array" ref="L182">IF(COUNT($C183)=0,IF(COUNT($C182)=1,I182,SUM(L181+LOOKUP(2,1/(ISNUMBER($K$1:$K$194)),$K$1:$K$194))),I182)</f>
        <v>1047453.2857142915</v>
      </c>
      <c r="M182" s="8" t="e">
        <f t="shared" si="27"/>
        <v>#N/A</v>
      </c>
      <c r="N182" s="2" t="e">
        <f t="shared" si="15"/>
        <v>#N/A</v>
      </c>
      <c r="O182" s="2" t="e">
        <f t="shared" si="25"/>
        <v>#N/A</v>
      </c>
      <c r="P182" s="2">
        <v>1160523.8847926259</v>
      </c>
      <c r="Q182" s="2">
        <f>IF(P182&gt;Graph!$G$1*1000,Graph!$G$1*1000,P182)</f>
        <v>800000</v>
      </c>
      <c r="R182" s="2">
        <f t="shared" si="16"/>
        <v>99996020.142222106</v>
      </c>
      <c r="S182" s="2">
        <f t="shared" si="17"/>
        <v>795682.42857143283</v>
      </c>
      <c r="T182" s="2">
        <f t="shared" si="18"/>
        <v>4317.5714285714785</v>
      </c>
      <c r="U182" s="2">
        <f t="shared" si="19"/>
        <v>800000</v>
      </c>
      <c r="V182" s="2">
        <f t="shared" si="28"/>
        <v>33702292.342529058</v>
      </c>
      <c r="W182" s="2">
        <f t="shared" si="20"/>
        <v>658739.52840724587</v>
      </c>
      <c r="X182" s="2">
        <f t="shared" si="6"/>
        <v>141260.47159275413</v>
      </c>
      <c r="Y182" s="2">
        <f t="shared" si="7"/>
        <v>66293727.799693085</v>
      </c>
      <c r="Z182" s="2" t="str">
        <f t="shared" si="8"/>
        <v>HERE</v>
      </c>
      <c r="AA182" s="2">
        <f>IF(Z182="HERE",Y182,AA181+Graph!$G$1*1000)</f>
        <v>66293727.799693085</v>
      </c>
      <c r="AB182" s="2">
        <f t="shared" si="21"/>
        <v>141260.47159275413</v>
      </c>
      <c r="AC182" s="2">
        <f t="shared" si="9"/>
        <v>33702292.342529058</v>
      </c>
      <c r="AD182" s="3">
        <f t="shared" si="10"/>
        <v>52800000</v>
      </c>
      <c r="AE182" s="2">
        <f>IF(AE180&gt;=52800000,52800000,IF(AB161=Graph!G$1*1000,AE181+Graph!G$1*1000,AC182))</f>
        <v>33702292.342529058</v>
      </c>
      <c r="AF182" s="3">
        <f t="shared" si="11"/>
        <v>33702292.342529058</v>
      </c>
      <c r="AG182" s="3">
        <f t="shared" si="26"/>
        <v>48575961.369251028</v>
      </c>
      <c r="AH182" s="3" t="e">
        <f t="shared" si="3"/>
        <v>#N/A</v>
      </c>
      <c r="AM182" s="6">
        <v>14600000</v>
      </c>
      <c r="AN182" s="6">
        <v>31800000</v>
      </c>
      <c r="AO182" s="6">
        <v>52800000</v>
      </c>
    </row>
    <row r="183" spans="1:41" ht="15.75" customHeight="1" x14ac:dyDescent="0.25">
      <c r="A183" s="1">
        <v>44359</v>
      </c>
      <c r="B183" s="2">
        <f t="shared" si="0"/>
        <v>117</v>
      </c>
      <c r="C183" s="7"/>
      <c r="D183" s="2" t="e">
        <f t="shared" si="12"/>
        <v>#N/A</v>
      </c>
      <c r="E183" s="2" t="e">
        <f t="shared" si="22"/>
        <v>#N/A</v>
      </c>
      <c r="F183" s="2">
        <v>1164880.1799247861</v>
      </c>
      <c r="G183" s="2">
        <f t="shared" si="23"/>
        <v>795682.42857142852</v>
      </c>
      <c r="H183" s="2">
        <f t="shared" si="13"/>
        <v>99829067.730240509</v>
      </c>
      <c r="I183" s="7"/>
      <c r="J183" s="2" t="e">
        <f t="shared" si="14"/>
        <v>#N/A</v>
      </c>
      <c r="K183" s="2" t="e">
        <f t="shared" si="24"/>
        <v>#N/A</v>
      </c>
      <c r="L183" s="2">
        <f t="array" ref="L183">IF(COUNT($C184)=0,IF(COUNT($C183)=1,I183,SUM(L182+LOOKUP(2,1/(ISNUMBER($K$1:$K$194)),$K$1:$K$194))),I183)</f>
        <v>1051770.8571428629</v>
      </c>
      <c r="M183" s="8" t="e">
        <f t="shared" si="27"/>
        <v>#N/A</v>
      </c>
      <c r="N183" s="2" t="e">
        <f t="shared" si="15"/>
        <v>#N/A</v>
      </c>
      <c r="O183" s="2" t="e">
        <f t="shared" si="25"/>
        <v>#N/A</v>
      </c>
      <c r="P183" s="2">
        <v>1166465.1070078015</v>
      </c>
      <c r="Q183" s="2">
        <f>IF(P183&gt;Graph!$G$1*1000,Graph!$G$1*1000,P183)</f>
        <v>800000</v>
      </c>
      <c r="R183" s="2">
        <f t="shared" si="16"/>
        <v>100796020.14222211</v>
      </c>
      <c r="S183" s="2">
        <f t="shared" si="17"/>
        <v>795682.42857143283</v>
      </c>
      <c r="T183" s="2">
        <f t="shared" si="18"/>
        <v>4317.571428571362</v>
      </c>
      <c r="U183" s="2">
        <f t="shared" si="19"/>
        <v>800000</v>
      </c>
      <c r="V183" s="2">
        <f t="shared" si="28"/>
        <v>34366986.466836512</v>
      </c>
      <c r="W183" s="2">
        <f t="shared" si="20"/>
        <v>664694.12430745363</v>
      </c>
      <c r="X183" s="2">
        <f t="shared" si="6"/>
        <v>135305.87569254637</v>
      </c>
      <c r="Y183" s="2">
        <f t="shared" si="7"/>
        <v>66429033.675385632</v>
      </c>
      <c r="Z183" s="2" t="str">
        <f t="shared" si="8"/>
        <v>HERE</v>
      </c>
      <c r="AA183" s="2">
        <f>IF(Z183="HERE",Y183,AA182+Graph!$G$1*1000)</f>
        <v>66429033.675385632</v>
      </c>
      <c r="AB183" s="2">
        <f t="shared" si="21"/>
        <v>135305.87569254637</v>
      </c>
      <c r="AC183" s="2">
        <f t="shared" si="9"/>
        <v>34366986.466836512</v>
      </c>
      <c r="AD183" s="3">
        <f t="shared" si="10"/>
        <v>52800000</v>
      </c>
      <c r="AE183" s="2">
        <f>IF(AE181&gt;=52800000,52800000,IF(AB162=Graph!G$1*1000,AE182+Graph!G$1*1000,AC183))</f>
        <v>34366986.466836512</v>
      </c>
      <c r="AF183" s="3">
        <f t="shared" si="11"/>
        <v>34366986.466836512</v>
      </c>
      <c r="AG183" s="3">
        <f t="shared" si="26"/>
        <v>48602943.749771178</v>
      </c>
      <c r="AH183" s="3" t="e">
        <f t="shared" si="3"/>
        <v>#N/A</v>
      </c>
      <c r="AM183" s="6">
        <v>14600000</v>
      </c>
      <c r="AN183" s="6">
        <v>31800000</v>
      </c>
      <c r="AO183" s="6">
        <v>52800000</v>
      </c>
    </row>
    <row r="184" spans="1:41" ht="15.75" customHeight="1" x14ac:dyDescent="0.25">
      <c r="A184" s="1">
        <v>44360</v>
      </c>
      <c r="B184" s="2">
        <f t="shared" si="0"/>
        <v>118</v>
      </c>
      <c r="C184" s="7"/>
      <c r="D184" s="2" t="e">
        <f t="shared" si="12"/>
        <v>#N/A</v>
      </c>
      <c r="E184" s="2" t="e">
        <f t="shared" si="22"/>
        <v>#N/A</v>
      </c>
      <c r="F184" s="2">
        <v>1170834.7758249938</v>
      </c>
      <c r="G184" s="2">
        <f t="shared" si="23"/>
        <v>795682.42857142852</v>
      </c>
      <c r="H184" s="2">
        <f t="shared" si="13"/>
        <v>100624750.15881194</v>
      </c>
      <c r="I184" s="7"/>
      <c r="J184" s="2" t="e">
        <f t="shared" si="14"/>
        <v>#N/A</v>
      </c>
      <c r="K184" s="2" t="e">
        <f t="shared" si="24"/>
        <v>#N/A</v>
      </c>
      <c r="L184" s="2">
        <f t="array" ref="L184">IF(COUNT($C185)=0,IF(COUNT($C184)=1,I184,SUM(L183+LOOKUP(2,1/(ISNUMBER($K$1:$K$194)),$K$1:$K$194))),I184)</f>
        <v>1056088.4285714342</v>
      </c>
      <c r="M184" s="8" t="e">
        <f t="shared" si="27"/>
        <v>#N/A</v>
      </c>
      <c r="N184" s="2" t="e">
        <f t="shared" si="15"/>
        <v>#N/A</v>
      </c>
      <c r="O184" s="2" t="e">
        <f t="shared" si="25"/>
        <v>#N/A</v>
      </c>
      <c r="P184" s="2">
        <v>1172406.3292229474</v>
      </c>
      <c r="Q184" s="2">
        <f>IF(P184&gt;Graph!$G$1*1000,Graph!$G$1*1000,P184)</f>
        <v>800000</v>
      </c>
      <c r="R184" s="2">
        <f t="shared" si="16"/>
        <v>101596020.14222211</v>
      </c>
      <c r="S184" s="2">
        <f t="shared" si="17"/>
        <v>795682.42857143283</v>
      </c>
      <c r="T184" s="2">
        <f t="shared" si="18"/>
        <v>4317.571428571362</v>
      </c>
      <c r="U184" s="2">
        <f t="shared" si="19"/>
        <v>800000</v>
      </c>
      <c r="V184" s="2">
        <f t="shared" si="28"/>
        <v>35037635.187044144</v>
      </c>
      <c r="W184" s="2">
        <f t="shared" si="20"/>
        <v>670648.72020763159</v>
      </c>
      <c r="X184" s="2">
        <f t="shared" si="6"/>
        <v>129351.27979236841</v>
      </c>
      <c r="Y184" s="2">
        <f t="shared" si="7"/>
        <v>66558384.955178</v>
      </c>
      <c r="Z184" s="2" t="str">
        <f t="shared" si="8"/>
        <v>HERE</v>
      </c>
      <c r="AA184" s="2">
        <f>IF(Z184="HERE",Y184,AA183+Graph!$G$1*1000)</f>
        <v>66558384.955178</v>
      </c>
      <c r="AB184" s="2">
        <f t="shared" si="21"/>
        <v>129351.27979236841</v>
      </c>
      <c r="AC184" s="2">
        <f t="shared" si="9"/>
        <v>35037635.187044144</v>
      </c>
      <c r="AD184" s="3">
        <f t="shared" si="10"/>
        <v>52800000</v>
      </c>
      <c r="AE184" s="2">
        <f>IF(AE182&gt;=52800000,52800000,IF(AB163=Graph!G$1*1000,AE183+Graph!G$1*1000,AC184))</f>
        <v>35037635.187044144</v>
      </c>
      <c r="AF184" s="3">
        <f t="shared" si="11"/>
        <v>35037635.187044144</v>
      </c>
      <c r="AG184" s="3">
        <f t="shared" si="26"/>
        <v>48630223.860086344</v>
      </c>
      <c r="AH184" s="3" t="e">
        <f t="shared" si="3"/>
        <v>#N/A</v>
      </c>
      <c r="AM184" s="6">
        <v>14600000</v>
      </c>
      <c r="AN184" s="6">
        <v>31800000</v>
      </c>
      <c r="AO184" s="6">
        <v>52800000</v>
      </c>
    </row>
    <row r="185" spans="1:41" ht="15.75" customHeight="1" x14ac:dyDescent="0.25">
      <c r="A185" s="1">
        <v>44361</v>
      </c>
      <c r="B185" s="2">
        <f t="shared" si="0"/>
        <v>119</v>
      </c>
      <c r="C185" s="7"/>
      <c r="D185" s="2" t="e">
        <f t="shared" si="12"/>
        <v>#N/A</v>
      </c>
      <c r="E185" s="2" t="e">
        <f t="shared" si="22"/>
        <v>#N/A</v>
      </c>
      <c r="F185" s="2">
        <v>1176789.3717252016</v>
      </c>
      <c r="G185" s="2">
        <f t="shared" si="23"/>
        <v>795682.42857142852</v>
      </c>
      <c r="H185" s="2">
        <f t="shared" si="13"/>
        <v>101420432.58738337</v>
      </c>
      <c r="I185" s="7"/>
      <c r="J185" s="2" t="e">
        <f t="shared" si="14"/>
        <v>#N/A</v>
      </c>
      <c r="K185" s="2" t="e">
        <f t="shared" si="24"/>
        <v>#N/A</v>
      </c>
      <c r="L185" s="2">
        <f t="array" ref="L185">IF(COUNT($C186)=0,IF(COUNT($C185)=1,I185,SUM(L184+LOOKUP(2,1/(ISNUMBER($K$1:$K$194)),$K$1:$K$194))),I185)</f>
        <v>1060406.0000000056</v>
      </c>
      <c r="M185" s="8" t="e">
        <f t="shared" si="27"/>
        <v>#N/A</v>
      </c>
      <c r="N185" s="2" t="e">
        <f t="shared" si="15"/>
        <v>#N/A</v>
      </c>
      <c r="O185" s="2" t="e">
        <f t="shared" si="25"/>
        <v>#N/A</v>
      </c>
      <c r="P185" s="2">
        <v>1178347.551438123</v>
      </c>
      <c r="Q185" s="2">
        <f>IF(P185&gt;Graph!$G$1*1000,Graph!$G$1*1000,P185)</f>
        <v>800000</v>
      </c>
      <c r="R185" s="2">
        <f t="shared" si="16"/>
        <v>102396020.14222211</v>
      </c>
      <c r="S185" s="2">
        <f t="shared" si="17"/>
        <v>795682.42857143283</v>
      </c>
      <c r="T185" s="2">
        <f t="shared" si="18"/>
        <v>4317.571428571362</v>
      </c>
      <c r="U185" s="2">
        <f t="shared" si="19"/>
        <v>800000</v>
      </c>
      <c r="V185" s="2">
        <f t="shared" si="28"/>
        <v>35714238.503151983</v>
      </c>
      <c r="W185" s="2">
        <f t="shared" si="20"/>
        <v>676603.31610783935</v>
      </c>
      <c r="X185" s="2">
        <f t="shared" si="6"/>
        <v>123396.68389216065</v>
      </c>
      <c r="Y185" s="2">
        <f t="shared" si="7"/>
        <v>66681781.639070161</v>
      </c>
      <c r="Z185" s="2" t="str">
        <f t="shared" si="8"/>
        <v>HERE</v>
      </c>
      <c r="AA185" s="2">
        <f>IF(Z185="HERE",Y185,AA184+Graph!$G$1*1000)</f>
        <v>66681781.639070161</v>
      </c>
      <c r="AB185" s="2">
        <f t="shared" si="21"/>
        <v>123396.68389216065</v>
      </c>
      <c r="AC185" s="2">
        <f t="shared" si="9"/>
        <v>35714238.503151983</v>
      </c>
      <c r="AD185" s="3">
        <f t="shared" si="10"/>
        <v>52800000</v>
      </c>
      <c r="AE185" s="2">
        <f>IF(AE183&gt;=52800000,52800000,IF(AB164=Graph!G$1*1000,AE184+Graph!G$1*1000,AC185))</f>
        <v>35714238.503151983</v>
      </c>
      <c r="AF185" s="3">
        <f t="shared" si="11"/>
        <v>35714238.503151983</v>
      </c>
      <c r="AG185" s="3">
        <f t="shared" si="26"/>
        <v>48657801.700196519</v>
      </c>
      <c r="AH185" s="3" t="e">
        <f t="shared" si="3"/>
        <v>#N/A</v>
      </c>
      <c r="AM185" s="6">
        <v>14600000</v>
      </c>
      <c r="AN185" s="6">
        <v>31800000</v>
      </c>
      <c r="AO185" s="6">
        <v>52800000</v>
      </c>
    </row>
    <row r="186" spans="1:41" ht="15.75" customHeight="1" x14ac:dyDescent="0.25">
      <c r="A186" s="1">
        <v>44362</v>
      </c>
      <c r="B186" s="2">
        <f t="shared" si="0"/>
        <v>120</v>
      </c>
      <c r="C186" s="7"/>
      <c r="D186" s="2" t="e">
        <f t="shared" si="12"/>
        <v>#N/A</v>
      </c>
      <c r="E186" s="2" t="e">
        <f t="shared" si="22"/>
        <v>#N/A</v>
      </c>
      <c r="F186" s="2">
        <v>1182743.9676254094</v>
      </c>
      <c r="G186" s="2">
        <f t="shared" si="23"/>
        <v>795682.42857142852</v>
      </c>
      <c r="H186" s="2">
        <f t="shared" si="13"/>
        <v>102216115.01595481</v>
      </c>
      <c r="I186" s="7"/>
      <c r="J186" s="2" t="e">
        <f t="shared" si="14"/>
        <v>#N/A</v>
      </c>
      <c r="K186" s="2" t="e">
        <f t="shared" si="24"/>
        <v>#N/A</v>
      </c>
      <c r="L186" s="2">
        <f t="array" ref="L186">IF(COUNT($C187)=0,IF(COUNT($C186)=1,I186,SUM(L185+LOOKUP(2,1/(ISNUMBER($K$1:$K$194)),$K$1:$K$194))),I186)</f>
        <v>1064723.5714285769</v>
      </c>
      <c r="M186" s="8" t="e">
        <f t="shared" si="27"/>
        <v>#N/A</v>
      </c>
      <c r="N186" s="2" t="e">
        <f t="shared" si="15"/>
        <v>#N/A</v>
      </c>
      <c r="O186" s="2" t="e">
        <f t="shared" si="25"/>
        <v>#N/A</v>
      </c>
      <c r="P186" s="2">
        <v>1184288.7736532688</v>
      </c>
      <c r="Q186" s="2">
        <f>IF(P186&gt;Graph!$G$1*1000,Graph!$G$1*1000,P186)</f>
        <v>800000</v>
      </c>
      <c r="R186" s="2">
        <f t="shared" si="16"/>
        <v>103196020.14222211</v>
      </c>
      <c r="S186" s="2">
        <f t="shared" si="17"/>
        <v>795682.42857143283</v>
      </c>
      <c r="T186" s="2">
        <f t="shared" si="18"/>
        <v>4317.571428571362</v>
      </c>
      <c r="U186" s="2">
        <f t="shared" si="19"/>
        <v>800000</v>
      </c>
      <c r="V186" s="2">
        <f t="shared" si="28"/>
        <v>36396796.41516003</v>
      </c>
      <c r="W186" s="2">
        <f t="shared" si="20"/>
        <v>682557.9120080471</v>
      </c>
      <c r="X186" s="2">
        <f t="shared" si="6"/>
        <v>117442.0879919529</v>
      </c>
      <c r="Y186" s="2">
        <f t="shared" si="7"/>
        <v>66799223.727062114</v>
      </c>
      <c r="Z186" s="2" t="str">
        <f t="shared" si="8"/>
        <v>HERE</v>
      </c>
      <c r="AA186" s="2">
        <f>IF(Z186="HERE",Y186,AA185+Graph!$G$1*1000)</f>
        <v>66799223.727062114</v>
      </c>
      <c r="AB186" s="2">
        <f t="shared" si="21"/>
        <v>117442.0879919529</v>
      </c>
      <c r="AC186" s="2">
        <f t="shared" si="9"/>
        <v>36396796.41516003</v>
      </c>
      <c r="AD186" s="3">
        <f t="shared" si="10"/>
        <v>52800000</v>
      </c>
      <c r="AE186" s="2">
        <f>IF(AE184&gt;=52800000,52800000,IF(AB165=Graph!G$1*1000,AE185+Graph!G$1*1000,AC186))</f>
        <v>36396796.41516003</v>
      </c>
      <c r="AF186" s="3">
        <f t="shared" si="11"/>
        <v>36396796.41516003</v>
      </c>
      <c r="AG186" s="3">
        <f t="shared" si="26"/>
        <v>48685677.270101704</v>
      </c>
      <c r="AH186" s="3" t="e">
        <f t="shared" si="3"/>
        <v>#N/A</v>
      </c>
      <c r="AM186" s="6">
        <v>14600000</v>
      </c>
      <c r="AN186" s="6">
        <v>31800000</v>
      </c>
      <c r="AO186" s="6">
        <v>52800000</v>
      </c>
    </row>
    <row r="187" spans="1:41" ht="15.75" customHeight="1" x14ac:dyDescent="0.25">
      <c r="A187" s="1">
        <v>44363</v>
      </c>
      <c r="B187" s="2">
        <f t="shared" si="0"/>
        <v>121</v>
      </c>
      <c r="C187" s="7"/>
      <c r="D187" s="2" t="e">
        <f t="shared" si="12"/>
        <v>#N/A</v>
      </c>
      <c r="E187" s="2" t="e">
        <f t="shared" si="22"/>
        <v>#N/A</v>
      </c>
      <c r="F187" s="2">
        <v>1188698.5635256171</v>
      </c>
      <c r="G187" s="2">
        <f t="shared" si="23"/>
        <v>795682.42857142852</v>
      </c>
      <c r="H187" s="2">
        <f t="shared" si="13"/>
        <v>103011797.44452624</v>
      </c>
      <c r="I187" s="7"/>
      <c r="J187" s="2" t="e">
        <f t="shared" si="14"/>
        <v>#N/A</v>
      </c>
      <c r="K187" s="2" t="e">
        <f t="shared" si="24"/>
        <v>#N/A</v>
      </c>
      <c r="L187" s="2">
        <f t="array" ref="L187">IF(COUNT($C188)=0,IF(COUNT($C187)=1,I187,SUM(L186+LOOKUP(2,1/(ISNUMBER($K$1:$K$194)),$K$1:$K$194))),I187)</f>
        <v>1069041.1428571483</v>
      </c>
      <c r="M187" s="8" t="e">
        <f t="shared" si="27"/>
        <v>#N/A</v>
      </c>
      <c r="N187" s="2" t="e">
        <f t="shared" si="15"/>
        <v>#N/A</v>
      </c>
      <c r="O187" s="2" t="e">
        <f t="shared" si="25"/>
        <v>#N/A</v>
      </c>
      <c r="P187" s="2">
        <v>1190229.9958684444</v>
      </c>
      <c r="Q187" s="2">
        <f>IF(P187&gt;Graph!$G$1*1000,Graph!$G$1*1000,P187)</f>
        <v>800000</v>
      </c>
      <c r="R187" s="2">
        <f t="shared" si="16"/>
        <v>103996020.14222211</v>
      </c>
      <c r="S187" s="2">
        <f t="shared" si="17"/>
        <v>795682.42857143283</v>
      </c>
      <c r="T187" s="2">
        <f t="shared" si="18"/>
        <v>4317.571428571362</v>
      </c>
      <c r="U187" s="2">
        <f t="shared" si="19"/>
        <v>800000</v>
      </c>
      <c r="V187" s="2">
        <f t="shared" si="28"/>
        <v>37085308.923068285</v>
      </c>
      <c r="W187" s="2">
        <f t="shared" si="20"/>
        <v>688512.50790825486</v>
      </c>
      <c r="X187" s="2">
        <f t="shared" si="6"/>
        <v>111487.49209174514</v>
      </c>
      <c r="Y187" s="2">
        <f t="shared" si="7"/>
        <v>66910711.219153859</v>
      </c>
      <c r="Z187" s="2" t="str">
        <f t="shared" si="8"/>
        <v>HERE</v>
      </c>
      <c r="AA187" s="2">
        <f>IF(Z187="HERE",Y187,AA186+Graph!$G$1*1000)</f>
        <v>66910711.219153859</v>
      </c>
      <c r="AB187" s="2">
        <f t="shared" si="21"/>
        <v>111487.49209174514</v>
      </c>
      <c r="AC187" s="2">
        <f t="shared" si="9"/>
        <v>37085308.923068285</v>
      </c>
      <c r="AD187" s="3">
        <f t="shared" si="10"/>
        <v>52800000</v>
      </c>
      <c r="AE187" s="2">
        <f>IF(AE185&gt;=52800000,52800000,IF(AB166=Graph!G$1*1000,AE186+Graph!G$1*1000,AC187))</f>
        <v>37085308.923068285</v>
      </c>
      <c r="AF187" s="3">
        <f t="shared" si="11"/>
        <v>37085308.923068285</v>
      </c>
      <c r="AG187" s="3">
        <f t="shared" si="26"/>
        <v>48713850.569801904</v>
      </c>
      <c r="AH187" s="3" t="e">
        <f t="shared" si="3"/>
        <v>#N/A</v>
      </c>
      <c r="AM187" s="6">
        <v>14600000</v>
      </c>
      <c r="AN187" s="6">
        <v>31800000</v>
      </c>
      <c r="AO187" s="6">
        <v>52800000</v>
      </c>
    </row>
    <row r="188" spans="1:41" ht="15.75" customHeight="1" x14ac:dyDescent="0.25">
      <c r="A188" s="1">
        <v>44364</v>
      </c>
      <c r="B188" s="2">
        <f t="shared" si="0"/>
        <v>122</v>
      </c>
      <c r="C188" s="7"/>
      <c r="D188" s="2" t="e">
        <f t="shared" si="12"/>
        <v>#N/A</v>
      </c>
      <c r="E188" s="2" t="e">
        <f t="shared" si="22"/>
        <v>#N/A</v>
      </c>
      <c r="F188" s="2">
        <v>1194653.1594258249</v>
      </c>
      <c r="G188" s="2">
        <f t="shared" si="23"/>
        <v>795682.42857142852</v>
      </c>
      <c r="H188" s="2">
        <f t="shared" si="13"/>
        <v>103807479.87309767</v>
      </c>
      <c r="I188" s="7"/>
      <c r="J188" s="2" t="e">
        <f t="shared" si="14"/>
        <v>#N/A</v>
      </c>
      <c r="K188" s="2" t="e">
        <f t="shared" si="24"/>
        <v>#N/A</v>
      </c>
      <c r="L188" s="2">
        <f t="array" ref="L188">IF(COUNT($C189)=0,IF(COUNT($C188)=1,I188,SUM(L187+LOOKUP(2,1/(ISNUMBER($K$1:$K$194)),$K$1:$K$194))),I188)</f>
        <v>1073358.7142857197</v>
      </c>
      <c r="M188" s="8" t="e">
        <f t="shared" si="27"/>
        <v>#N/A</v>
      </c>
      <c r="N188" s="2" t="e">
        <f t="shared" si="15"/>
        <v>#N/A</v>
      </c>
      <c r="O188" s="2" t="e">
        <f t="shared" si="25"/>
        <v>#N/A</v>
      </c>
      <c r="P188" s="2">
        <v>1196171.2180835903</v>
      </c>
      <c r="Q188" s="2">
        <f>IF(P188&gt;Graph!$G$1*1000,Graph!$G$1*1000,P188)</f>
        <v>800000</v>
      </c>
      <c r="R188" s="2">
        <f t="shared" si="16"/>
        <v>104796020.14222211</v>
      </c>
      <c r="S188" s="2">
        <f t="shared" si="17"/>
        <v>795682.42857143283</v>
      </c>
      <c r="T188" s="2">
        <f t="shared" si="18"/>
        <v>4317.571428571362</v>
      </c>
      <c r="U188" s="2">
        <f t="shared" si="19"/>
        <v>800000</v>
      </c>
      <c r="V188" s="2">
        <f t="shared" si="28"/>
        <v>37779776.026876748</v>
      </c>
      <c r="W188" s="2">
        <f t="shared" si="20"/>
        <v>694467.10380846262</v>
      </c>
      <c r="X188" s="2">
        <f t="shared" si="6"/>
        <v>105532.89619153738</v>
      </c>
      <c r="Y188" s="2">
        <f t="shared" si="7"/>
        <v>67016244.115345396</v>
      </c>
      <c r="Z188" s="2" t="str">
        <f t="shared" si="8"/>
        <v>HERE</v>
      </c>
      <c r="AA188" s="2">
        <f>IF(Z188="HERE",Y188,AA187+Graph!$G$1*1000)</f>
        <v>67016244.115345396</v>
      </c>
      <c r="AB188" s="2">
        <f t="shared" si="21"/>
        <v>105532.89619153738</v>
      </c>
      <c r="AC188" s="2">
        <f t="shared" si="9"/>
        <v>37779776.026876748</v>
      </c>
      <c r="AD188" s="3">
        <f t="shared" si="10"/>
        <v>52800000</v>
      </c>
      <c r="AE188" s="2">
        <f>IF(AE186&gt;=52800000,52800000,IF(AB167=Graph!G$1*1000,AE187+Graph!G$1*1000,AC188))</f>
        <v>37779776.026876748</v>
      </c>
      <c r="AF188" s="3">
        <f t="shared" si="11"/>
        <v>37779776.026876748</v>
      </c>
      <c r="AG188" s="3">
        <f t="shared" si="26"/>
        <v>48742321.599297106</v>
      </c>
      <c r="AH188" s="3" t="e">
        <f t="shared" si="3"/>
        <v>#N/A</v>
      </c>
      <c r="AM188" s="6">
        <v>14600000</v>
      </c>
      <c r="AN188" s="6">
        <v>31800000</v>
      </c>
      <c r="AO188" s="6">
        <v>52800000</v>
      </c>
    </row>
    <row r="189" spans="1:41" ht="15.75" customHeight="1" x14ac:dyDescent="0.25">
      <c r="A189" s="1">
        <v>44365</v>
      </c>
      <c r="B189" s="2">
        <f t="shared" si="0"/>
        <v>123</v>
      </c>
      <c r="C189" s="7"/>
      <c r="D189" s="2" t="e">
        <f t="shared" si="12"/>
        <v>#N/A</v>
      </c>
      <c r="E189" s="2" t="e">
        <f t="shared" si="22"/>
        <v>#N/A</v>
      </c>
      <c r="F189" s="2">
        <v>1200607.7553260326</v>
      </c>
      <c r="G189" s="2">
        <f t="shared" si="23"/>
        <v>795682.42857142852</v>
      </c>
      <c r="H189" s="2">
        <f t="shared" si="13"/>
        <v>104603162.30166911</v>
      </c>
      <c r="I189" s="7"/>
      <c r="J189" s="2" t="e">
        <f t="shared" si="14"/>
        <v>#N/A</v>
      </c>
      <c r="K189" s="2" t="e">
        <f t="shared" si="24"/>
        <v>#N/A</v>
      </c>
      <c r="L189" s="2">
        <f t="array" ref="L189">IF(COUNT($C190)=0,IF(COUNT($C189)=1,I189,SUM(L188+LOOKUP(2,1/(ISNUMBER($K$1:$K$194)),$K$1:$K$194))),I189)</f>
        <v>1077676.285714291</v>
      </c>
      <c r="M189" s="8" t="e">
        <f t="shared" si="27"/>
        <v>#N/A</v>
      </c>
      <c r="N189" s="2" t="e">
        <f t="shared" si="15"/>
        <v>#N/A</v>
      </c>
      <c r="O189" s="2" t="e">
        <f t="shared" si="25"/>
        <v>#N/A</v>
      </c>
      <c r="P189" s="2">
        <v>1202112.4402987659</v>
      </c>
      <c r="Q189" s="2">
        <f>IF(P189&gt;Graph!$G$1*1000,Graph!$G$1*1000,P189)</f>
        <v>800000</v>
      </c>
      <c r="R189" s="2">
        <f t="shared" si="16"/>
        <v>105596020.14222211</v>
      </c>
      <c r="S189" s="2">
        <f t="shared" si="17"/>
        <v>795682.42857143283</v>
      </c>
      <c r="T189" s="2">
        <f t="shared" si="18"/>
        <v>4317.571428571362</v>
      </c>
      <c r="U189" s="2">
        <f t="shared" si="19"/>
        <v>800000</v>
      </c>
      <c r="V189" s="2">
        <f t="shared" si="28"/>
        <v>38480197.726585418</v>
      </c>
      <c r="W189" s="2">
        <f t="shared" si="20"/>
        <v>700421.69970867038</v>
      </c>
      <c r="X189" s="2">
        <f t="shared" si="6"/>
        <v>99578.300291329622</v>
      </c>
      <c r="Y189" s="2">
        <f t="shared" si="7"/>
        <v>67115822.415636718</v>
      </c>
      <c r="Z189" s="2" t="str">
        <f t="shared" si="8"/>
        <v>HERE</v>
      </c>
      <c r="AA189" s="2">
        <f>IF(Z189="HERE",Y189,AA188+Graph!$G$1*1000)</f>
        <v>67115822.415636718</v>
      </c>
      <c r="AB189" s="2">
        <f t="shared" si="21"/>
        <v>99578.300291322172</v>
      </c>
      <c r="AC189" s="2">
        <f t="shared" si="9"/>
        <v>38480197.726585418</v>
      </c>
      <c r="AD189" s="3">
        <f t="shared" si="10"/>
        <v>52800000</v>
      </c>
      <c r="AE189" s="2">
        <f>IF(AE187&gt;=52800000,52800000,IF(AB168=Graph!G$1*1000,AE188+Graph!G$1*1000,AC189))</f>
        <v>38480197.726585418</v>
      </c>
      <c r="AF189" s="3">
        <f t="shared" si="11"/>
        <v>38480197.726585418</v>
      </c>
      <c r="AG189" s="3">
        <f t="shared" si="26"/>
        <v>48771090.358587325</v>
      </c>
      <c r="AH189" s="3" t="e">
        <f t="shared" si="3"/>
        <v>#N/A</v>
      </c>
      <c r="AM189" s="6">
        <v>14600000</v>
      </c>
      <c r="AN189" s="6">
        <v>31800000</v>
      </c>
      <c r="AO189" s="6">
        <v>52800000</v>
      </c>
    </row>
    <row r="190" spans="1:41" ht="15.75" customHeight="1" x14ac:dyDescent="0.25">
      <c r="A190" s="1">
        <v>44366</v>
      </c>
      <c r="B190" s="2">
        <f t="shared" si="0"/>
        <v>124</v>
      </c>
      <c r="C190" s="7"/>
      <c r="D190" s="2" t="e">
        <f t="shared" si="12"/>
        <v>#N/A</v>
      </c>
      <c r="E190" s="2" t="e">
        <f t="shared" si="22"/>
        <v>#N/A</v>
      </c>
      <c r="F190" s="2">
        <v>1206562.3512262404</v>
      </c>
      <c r="G190" s="2">
        <f t="shared" si="23"/>
        <v>795682.42857142852</v>
      </c>
      <c r="H190" s="2">
        <f t="shared" si="13"/>
        <v>105398844.73024054</v>
      </c>
      <c r="I190" s="7"/>
      <c r="J190" s="2" t="e">
        <f t="shared" si="14"/>
        <v>#N/A</v>
      </c>
      <c r="K190" s="2" t="e">
        <f t="shared" si="24"/>
        <v>#N/A</v>
      </c>
      <c r="L190" s="2">
        <f t="array" ref="L190">IF(COUNT($C191)=0,IF(COUNT($C190)=1,I190,SUM(L189+LOOKUP(2,1/(ISNUMBER($K$1:$K$194)),$K$1:$K$194))),I190)</f>
        <v>1081993.8571428624</v>
      </c>
      <c r="M190" s="8" t="e">
        <f t="shared" si="27"/>
        <v>#N/A</v>
      </c>
      <c r="N190" s="2" t="e">
        <f t="shared" si="15"/>
        <v>#N/A</v>
      </c>
      <c r="O190" s="2" t="e">
        <f t="shared" si="25"/>
        <v>#N/A</v>
      </c>
      <c r="P190" s="2">
        <v>1208053.6625139117</v>
      </c>
      <c r="Q190" s="2">
        <f>IF(P190&gt;Graph!$G$1*1000,Graph!$G$1*1000,P190)</f>
        <v>800000</v>
      </c>
      <c r="R190" s="2">
        <f t="shared" si="16"/>
        <v>106396020.14222211</v>
      </c>
      <c r="S190" s="2">
        <f t="shared" si="17"/>
        <v>795682.42857143283</v>
      </c>
      <c r="T190" s="2">
        <f t="shared" si="18"/>
        <v>4317.571428571362</v>
      </c>
      <c r="U190" s="2">
        <f t="shared" si="19"/>
        <v>800000</v>
      </c>
      <c r="V190" s="2">
        <f t="shared" si="28"/>
        <v>39186574.022194296</v>
      </c>
      <c r="W190" s="2">
        <f t="shared" si="20"/>
        <v>706376.29560887814</v>
      </c>
      <c r="X190" s="2">
        <f t="shared" si="6"/>
        <v>93623.704391121864</v>
      </c>
      <c r="Y190" s="2">
        <f t="shared" si="7"/>
        <v>67209446.12002784</v>
      </c>
      <c r="Z190" s="2" t="str">
        <f t="shared" si="8"/>
        <v>HERE</v>
      </c>
      <c r="AA190" s="2">
        <f>IF(Z190="HERE",Y190,AA189+Graph!$G$1*1000)</f>
        <v>67209446.12002784</v>
      </c>
      <c r="AB190" s="2">
        <f t="shared" si="21"/>
        <v>93623.704391121864</v>
      </c>
      <c r="AC190" s="2">
        <f t="shared" si="9"/>
        <v>39186574.022194296</v>
      </c>
      <c r="AD190" s="3">
        <f t="shared" si="10"/>
        <v>52800000</v>
      </c>
      <c r="AE190" s="2">
        <f>IF(AE188&gt;=52800000,52800000,IF(AB169=Graph!G$1*1000,AE189+Graph!G$1*1000,AC190))</f>
        <v>39186574.022194296</v>
      </c>
      <c r="AF190" s="3">
        <f t="shared" si="11"/>
        <v>39186574.022194296</v>
      </c>
      <c r="AG190" s="3">
        <f t="shared" si="26"/>
        <v>48800156.847672552</v>
      </c>
      <c r="AH190" s="3" t="e">
        <f t="shared" si="3"/>
        <v>#N/A</v>
      </c>
      <c r="AM190" s="6">
        <v>14600000</v>
      </c>
      <c r="AN190" s="6">
        <v>31800000</v>
      </c>
      <c r="AO190" s="6">
        <v>52800000</v>
      </c>
    </row>
    <row r="191" spans="1:41" ht="15.75" customHeight="1" x14ac:dyDescent="0.25">
      <c r="A191" s="1">
        <v>44367</v>
      </c>
      <c r="B191" s="2">
        <f t="shared" si="0"/>
        <v>125</v>
      </c>
      <c r="C191" s="7"/>
      <c r="D191" s="2" t="e">
        <f t="shared" si="12"/>
        <v>#N/A</v>
      </c>
      <c r="E191" s="2" t="e">
        <f t="shared" si="22"/>
        <v>#N/A</v>
      </c>
      <c r="F191" s="2">
        <v>1212516.9471264482</v>
      </c>
      <c r="G191" s="2">
        <f t="shared" si="23"/>
        <v>795682.42857142852</v>
      </c>
      <c r="H191" s="2">
        <f t="shared" si="13"/>
        <v>106194527.15881197</v>
      </c>
      <c r="I191" s="7"/>
      <c r="J191" s="2" t="e">
        <f t="shared" si="14"/>
        <v>#N/A</v>
      </c>
      <c r="K191" s="2" t="e">
        <f t="shared" si="24"/>
        <v>#N/A</v>
      </c>
      <c r="L191" s="2">
        <f t="array" ref="L191">IF(COUNT($C192)=0,IF(COUNT($C191)=1,I191,SUM(L190+LOOKUP(2,1/(ISNUMBER($K$1:$K$194)),$K$1:$K$194))),I191)</f>
        <v>1086311.4285714338</v>
      </c>
      <c r="M191" s="8" t="e">
        <f t="shared" si="27"/>
        <v>#N/A</v>
      </c>
      <c r="N191" s="2" t="e">
        <f t="shared" si="15"/>
        <v>#N/A</v>
      </c>
      <c r="O191" s="2" t="e">
        <f t="shared" si="25"/>
        <v>#N/A</v>
      </c>
      <c r="P191" s="2">
        <v>1213994.8847290874</v>
      </c>
      <c r="Q191" s="2">
        <f>IF(P191&gt;Graph!$G$1*1000,Graph!$G$1*1000,P191)</f>
        <v>800000</v>
      </c>
      <c r="R191" s="2">
        <f t="shared" si="16"/>
        <v>107196020.14222211</v>
      </c>
      <c r="S191" s="2">
        <f t="shared" si="17"/>
        <v>795682.42857143283</v>
      </c>
      <c r="T191" s="2">
        <f t="shared" si="18"/>
        <v>4317.571428571362</v>
      </c>
      <c r="U191" s="2">
        <f t="shared" si="19"/>
        <v>800000</v>
      </c>
      <c r="V191" s="2">
        <f t="shared" si="28"/>
        <v>39898904.913703382</v>
      </c>
      <c r="W191" s="2">
        <f t="shared" si="20"/>
        <v>712330.89150908589</v>
      </c>
      <c r="X191" s="2">
        <f t="shared" si="6"/>
        <v>87669.108490914106</v>
      </c>
      <c r="Y191" s="2">
        <f t="shared" si="7"/>
        <v>67297115.228518754</v>
      </c>
      <c r="Z191" s="2" t="str">
        <f t="shared" si="8"/>
        <v>HERE</v>
      </c>
      <c r="AA191" s="2">
        <f>IF(Z191="HERE",Y191,AA190+Graph!$G$1*1000)</f>
        <v>67297115.228518754</v>
      </c>
      <c r="AB191" s="2">
        <f t="shared" si="21"/>
        <v>87669.108490914106</v>
      </c>
      <c r="AC191" s="2">
        <f t="shared" si="9"/>
        <v>39898904.913703382</v>
      </c>
      <c r="AD191" s="3">
        <f t="shared" si="10"/>
        <v>52800000</v>
      </c>
      <c r="AE191" s="2">
        <f>IF(AE189&gt;=52800000,52800000,IF(AB170=Graph!G$1*1000,AE190+Graph!G$1*1000,AC191))</f>
        <v>39898904.913703382</v>
      </c>
      <c r="AF191" s="3">
        <f t="shared" si="11"/>
        <v>39898904.913703382</v>
      </c>
      <c r="AG191" s="3">
        <f t="shared" si="26"/>
        <v>48829521.066552788</v>
      </c>
      <c r="AH191" s="3" t="e">
        <f t="shared" si="3"/>
        <v>#N/A</v>
      </c>
      <c r="AM191" s="6">
        <v>14600000</v>
      </c>
      <c r="AN191" s="6">
        <v>31800000</v>
      </c>
      <c r="AO191" s="6">
        <v>52800000</v>
      </c>
    </row>
    <row r="192" spans="1:41" ht="15.75" customHeight="1" x14ac:dyDescent="0.25">
      <c r="A192" s="1">
        <v>44368</v>
      </c>
      <c r="B192" s="2">
        <f t="shared" si="0"/>
        <v>126</v>
      </c>
      <c r="C192" s="7"/>
      <c r="D192" s="2" t="e">
        <f t="shared" si="12"/>
        <v>#N/A</v>
      </c>
      <c r="E192" s="2" t="e">
        <f t="shared" si="22"/>
        <v>#N/A</v>
      </c>
      <c r="F192" s="2">
        <v>1218471.5430266559</v>
      </c>
      <c r="G192" s="2">
        <f t="shared" si="23"/>
        <v>795682.42857142852</v>
      </c>
      <c r="H192" s="2">
        <f t="shared" si="13"/>
        <v>106990209.5873834</v>
      </c>
      <c r="I192" s="7"/>
      <c r="J192" s="2" t="e">
        <f t="shared" si="14"/>
        <v>#N/A</v>
      </c>
      <c r="K192" s="2" t="e">
        <f t="shared" si="24"/>
        <v>#N/A</v>
      </c>
      <c r="L192" s="2">
        <f t="array" ref="L192">IF(COUNT($C193)=0,IF(COUNT($C192)=1,I192,SUM(L191+LOOKUP(2,1/(ISNUMBER($K$1:$K$194)),$K$1:$K$194))),I192)</f>
        <v>1090629.0000000051</v>
      </c>
      <c r="M192" s="8" t="e">
        <f t="shared" si="27"/>
        <v>#N/A</v>
      </c>
      <c r="N192" s="2" t="e">
        <f t="shared" si="15"/>
        <v>#N/A</v>
      </c>
      <c r="O192" s="2" t="e">
        <f t="shared" si="25"/>
        <v>#N/A</v>
      </c>
      <c r="P192" s="2">
        <v>1219936.1069442332</v>
      </c>
      <c r="Q192" s="2">
        <f>IF(P192&gt;Graph!$G$1*1000,Graph!$G$1*1000,P192)</f>
        <v>800000</v>
      </c>
      <c r="R192" s="2">
        <f t="shared" si="16"/>
        <v>107996020.14222211</v>
      </c>
      <c r="S192" s="2">
        <f t="shared" si="17"/>
        <v>795682.42857143283</v>
      </c>
      <c r="T192" s="2">
        <f t="shared" si="18"/>
        <v>4317.571428571362</v>
      </c>
      <c r="U192" s="2">
        <f t="shared" si="19"/>
        <v>800000</v>
      </c>
      <c r="V192" s="2">
        <f t="shared" si="28"/>
        <v>40617190.401112676</v>
      </c>
      <c r="W192" s="2">
        <f t="shared" si="20"/>
        <v>718285.48740929365</v>
      </c>
      <c r="X192" s="2">
        <f t="shared" si="6"/>
        <v>81714.512590706348</v>
      </c>
      <c r="Y192" s="2">
        <f t="shared" si="7"/>
        <v>67378829.741109461</v>
      </c>
      <c r="Z192" s="2" t="str">
        <f t="shared" si="8"/>
        <v>HERE</v>
      </c>
      <c r="AA192" s="2">
        <f>IF(Z192="HERE",Y192,AA191+Graph!$G$1*1000)</f>
        <v>67378829.741109461</v>
      </c>
      <c r="AB192" s="2">
        <f t="shared" si="21"/>
        <v>81714.512590706348</v>
      </c>
      <c r="AC192" s="2">
        <f t="shared" si="9"/>
        <v>40617190.401112676</v>
      </c>
      <c r="AD192" s="3">
        <f t="shared" si="10"/>
        <v>52800000</v>
      </c>
      <c r="AE192" s="2">
        <f>IF(AE190&gt;=52800000,52800000,IF(AB171=Graph!G$1*1000,AE191+Graph!G$1*1000,AC192))</f>
        <v>40617190.401112676</v>
      </c>
      <c r="AF192" s="3">
        <f t="shared" si="11"/>
        <v>40617190.401112676</v>
      </c>
      <c r="AG192" s="3">
        <f t="shared" si="26"/>
        <v>48859183.015228041</v>
      </c>
      <c r="AH192" s="3" t="e">
        <f t="shared" si="3"/>
        <v>#N/A</v>
      </c>
      <c r="AM192" s="6">
        <v>14600000</v>
      </c>
      <c r="AN192" s="6">
        <v>31800000</v>
      </c>
      <c r="AO192" s="6">
        <v>52800000</v>
      </c>
    </row>
    <row r="193" spans="1:41" ht="15.75" customHeight="1" x14ac:dyDescent="0.25">
      <c r="A193" s="1">
        <v>44369</v>
      </c>
      <c r="B193" s="2">
        <f t="shared" si="0"/>
        <v>127</v>
      </c>
      <c r="C193" s="7"/>
      <c r="D193" s="2" t="e">
        <f t="shared" si="12"/>
        <v>#N/A</v>
      </c>
      <c r="E193" s="2" t="e">
        <f t="shared" si="22"/>
        <v>#N/A</v>
      </c>
      <c r="F193" s="2">
        <v>1224426.1389268637</v>
      </c>
      <c r="G193" s="2">
        <f t="shared" si="23"/>
        <v>795682.42857142852</v>
      </c>
      <c r="H193" s="2">
        <f t="shared" si="13"/>
        <v>107785892.01595484</v>
      </c>
      <c r="I193" s="7"/>
      <c r="J193" s="2" t="e">
        <f t="shared" si="14"/>
        <v>#N/A</v>
      </c>
      <c r="K193" s="2" t="e">
        <f t="shared" si="24"/>
        <v>#N/A</v>
      </c>
      <c r="L193" s="2">
        <f t="array" ref="L193">IF(COUNT($C194)=0,IF(COUNT($C193)=1,I193,SUM(L192+LOOKUP(2,1/(ISNUMBER($K$1:$K$194)),$K$1:$K$194))),I193)</f>
        <v>1094946.5714285765</v>
      </c>
      <c r="M193" s="8" t="e">
        <f t="shared" si="27"/>
        <v>#N/A</v>
      </c>
      <c r="N193" s="2" t="e">
        <f t="shared" si="15"/>
        <v>#N/A</v>
      </c>
      <c r="O193" s="2" t="e">
        <f t="shared" si="25"/>
        <v>#N/A</v>
      </c>
      <c r="P193" s="2">
        <v>1225877.3291594088</v>
      </c>
      <c r="Q193" s="2">
        <f>IF(P193&gt;Graph!$G$1*1000,Graph!$G$1*1000,P193)</f>
        <v>800000</v>
      </c>
      <c r="R193" s="2">
        <f t="shared" si="16"/>
        <v>108796020.14222211</v>
      </c>
      <c r="S193" s="2">
        <f t="shared" si="17"/>
        <v>795682.42857143283</v>
      </c>
      <c r="T193" s="2">
        <f t="shared" si="18"/>
        <v>4317.571428571362</v>
      </c>
      <c r="U193" s="2">
        <f t="shared" si="19"/>
        <v>800000</v>
      </c>
      <c r="V193" s="2">
        <f t="shared" si="28"/>
        <v>41341430.484422177</v>
      </c>
      <c r="W193" s="2">
        <f t="shared" si="20"/>
        <v>724240.08330950141</v>
      </c>
      <c r="X193" s="2">
        <f t="shared" si="6"/>
        <v>75759.91669049859</v>
      </c>
      <c r="Y193" s="2">
        <f t="shared" si="7"/>
        <v>67454589.657799959</v>
      </c>
      <c r="Z193" s="2" t="str">
        <f t="shared" si="8"/>
        <v>HERE</v>
      </c>
      <c r="AA193" s="2">
        <f>IF(Z193="HERE",Y193,AA192+Graph!$G$1*1000)</f>
        <v>67454589.657799959</v>
      </c>
      <c r="AB193" s="2">
        <f t="shared" si="21"/>
        <v>75759.91669049859</v>
      </c>
      <c r="AC193" s="2">
        <f t="shared" si="9"/>
        <v>41341430.484422177</v>
      </c>
      <c r="AD193" s="3">
        <f t="shared" si="10"/>
        <v>52800000</v>
      </c>
      <c r="AE193" s="2">
        <f>IF(AE191&gt;=52800000,52800000,IF(AB172=Graph!G$1*1000,AE192+Graph!G$1*1000,AC193))</f>
        <v>41341430.484422177</v>
      </c>
      <c r="AF193" s="3">
        <f t="shared" si="11"/>
        <v>41341430.484422177</v>
      </c>
      <c r="AG193" s="3">
        <f t="shared" si="26"/>
        <v>48889142.693698294</v>
      </c>
      <c r="AH193" s="3" t="e">
        <f t="shared" si="3"/>
        <v>#N/A</v>
      </c>
      <c r="AM193" s="6">
        <v>14600000</v>
      </c>
      <c r="AN193" s="6">
        <v>31800000</v>
      </c>
      <c r="AO193" s="6">
        <v>52800000</v>
      </c>
    </row>
    <row r="194" spans="1:41" ht="15.75" customHeight="1" x14ac:dyDescent="0.25">
      <c r="A194" s="1">
        <v>44370</v>
      </c>
      <c r="B194" s="2">
        <f t="shared" si="0"/>
        <v>128</v>
      </c>
      <c r="C194" s="7"/>
      <c r="D194" s="2" t="e">
        <f t="shared" si="12"/>
        <v>#N/A</v>
      </c>
      <c r="E194" s="2" t="e">
        <f t="shared" si="22"/>
        <v>#N/A</v>
      </c>
      <c r="F194" s="2">
        <v>1230380.7348270714</v>
      </c>
      <c r="G194" s="2">
        <f t="shared" si="23"/>
        <v>795682.42857142852</v>
      </c>
      <c r="H194" s="2">
        <f t="shared" si="13"/>
        <v>108581574.44452627</v>
      </c>
      <c r="I194" s="7"/>
      <c r="J194" s="2" t="e">
        <f t="shared" si="14"/>
        <v>#N/A</v>
      </c>
      <c r="K194" s="2" t="e">
        <f t="shared" si="24"/>
        <v>#N/A</v>
      </c>
      <c r="L194" s="2">
        <f t="array" ref="L194">IF(COUNT($C195)=0,IF(COUNT($C194)=1,I194,SUM(L193+LOOKUP(2,1/(ISNUMBER($K$1:$K$194)),$K$1:$K$194))),I194)</f>
        <v>1099264.1428571478</v>
      </c>
      <c r="M194" s="8" t="e">
        <f t="shared" si="27"/>
        <v>#N/A</v>
      </c>
      <c r="N194" s="2" t="e">
        <f t="shared" si="15"/>
        <v>#N/A</v>
      </c>
      <c r="O194" s="2" t="e">
        <f t="shared" si="25"/>
        <v>#N/A</v>
      </c>
      <c r="P194" s="2">
        <v>1231818.5513745546</v>
      </c>
      <c r="Q194" s="2">
        <f>IF(P194&gt;Graph!$G$1*1000,Graph!$G$1*1000,P194)</f>
        <v>800000</v>
      </c>
      <c r="R194" s="2">
        <f t="shared" si="16"/>
        <v>109596020.14222211</v>
      </c>
      <c r="S194" s="2">
        <f t="shared" si="17"/>
        <v>795682.42857143283</v>
      </c>
      <c r="T194" s="2">
        <f t="shared" si="18"/>
        <v>4317.571428571362</v>
      </c>
      <c r="U194" s="2">
        <f t="shared" si="19"/>
        <v>800000</v>
      </c>
      <c r="V194" s="2">
        <f t="shared" si="28"/>
        <v>42071625.163631886</v>
      </c>
      <c r="W194" s="2">
        <f t="shared" si="20"/>
        <v>730194.67920970917</v>
      </c>
      <c r="X194" s="2">
        <f t="shared" si="6"/>
        <v>69805.320790290833</v>
      </c>
      <c r="Y194" s="2">
        <f t="shared" si="7"/>
        <v>67524394.97859025</v>
      </c>
      <c r="Z194" s="2" t="str">
        <f t="shared" si="8"/>
        <v>HERE</v>
      </c>
      <c r="AA194" s="2">
        <f>IF(Z194="HERE",Y194,AA193+Graph!$G$1*1000)</f>
        <v>67524394.97859025</v>
      </c>
      <c r="AB194" s="2">
        <f t="shared" si="21"/>
        <v>69805.320790290833</v>
      </c>
      <c r="AC194" s="2">
        <f t="shared" si="9"/>
        <v>42071625.163631886</v>
      </c>
      <c r="AD194" s="3">
        <f t="shared" si="10"/>
        <v>52800000</v>
      </c>
      <c r="AE194" s="2">
        <f>IF(AE192&gt;=52800000,52800000,IF(AB173=Graph!G$1*1000,AE193+Graph!G$1*1000,AC194))</f>
        <v>42071625.163631886</v>
      </c>
      <c r="AF194" s="3">
        <f t="shared" si="11"/>
        <v>42071625.163631886</v>
      </c>
      <c r="AG194" s="3">
        <f t="shared" si="26"/>
        <v>48919400.101963565</v>
      </c>
      <c r="AH194" s="3" t="e">
        <f t="shared" si="3"/>
        <v>#N/A</v>
      </c>
      <c r="AM194" s="6">
        <v>14600000</v>
      </c>
      <c r="AN194" s="6">
        <v>31800000</v>
      </c>
      <c r="AO194" s="6">
        <v>52800000</v>
      </c>
    </row>
    <row r="195" spans="1:41" ht="15.75" customHeight="1" x14ac:dyDescent="0.25">
      <c r="A195" s="1">
        <v>44371</v>
      </c>
      <c r="B195" s="2">
        <f t="shared" si="0"/>
        <v>129</v>
      </c>
      <c r="C195" s="7"/>
      <c r="D195" s="2" t="e">
        <f t="shared" si="12"/>
        <v>#N/A</v>
      </c>
      <c r="E195" s="2" t="e">
        <f t="shared" si="22"/>
        <v>#N/A</v>
      </c>
      <c r="F195" s="2">
        <v>1236335.3307272792</v>
      </c>
      <c r="G195" s="2">
        <f t="shared" si="23"/>
        <v>795682.42857142852</v>
      </c>
      <c r="H195" s="2">
        <f t="shared" si="13"/>
        <v>109377256.8730977</v>
      </c>
      <c r="I195" s="7"/>
      <c r="J195" s="2" t="e">
        <f t="shared" si="14"/>
        <v>#N/A</v>
      </c>
      <c r="K195" s="2" t="e">
        <f t="shared" si="24"/>
        <v>#N/A</v>
      </c>
      <c r="L195" s="2">
        <f t="array" ref="L195">IF(COUNT($C196)=0,IF(COUNT($C195)=1,I195,SUM(L194+LOOKUP(2,1/(ISNUMBER($K$1:$K$194)),$K$1:$K$194))),I195)</f>
        <v>1103581.7142857192</v>
      </c>
      <c r="M195" s="8" t="e">
        <f t="shared" si="27"/>
        <v>#N/A</v>
      </c>
      <c r="N195" s="2" t="e">
        <f t="shared" si="15"/>
        <v>#N/A</v>
      </c>
      <c r="O195" s="2" t="e">
        <f t="shared" si="25"/>
        <v>#N/A</v>
      </c>
      <c r="P195" s="2">
        <v>1237759.7735897005</v>
      </c>
      <c r="Q195" s="2">
        <f>IF(P195&gt;Graph!$G$1*1000,Graph!$G$1*1000,P195)</f>
        <v>800000</v>
      </c>
      <c r="R195" s="2">
        <f t="shared" si="16"/>
        <v>110396020.14222211</v>
      </c>
      <c r="S195" s="2">
        <f t="shared" si="17"/>
        <v>795682.42857143283</v>
      </c>
      <c r="T195" s="2">
        <f t="shared" si="18"/>
        <v>4317.571428571362</v>
      </c>
      <c r="U195" s="2">
        <f t="shared" si="19"/>
        <v>800000</v>
      </c>
      <c r="V195" s="2">
        <f t="shared" si="28"/>
        <v>42807774.438741803</v>
      </c>
      <c r="W195" s="2">
        <f t="shared" si="20"/>
        <v>736149.27510991693</v>
      </c>
      <c r="X195" s="2">
        <f t="shared" si="6"/>
        <v>63850.724890083075</v>
      </c>
      <c r="Y195" s="2">
        <f t="shared" si="7"/>
        <v>67588245.703480333</v>
      </c>
      <c r="Z195" s="2" t="str">
        <f t="shared" si="8"/>
        <v>HERE</v>
      </c>
      <c r="AA195" s="2">
        <f>IF(Z195="HERE",Y195,AA194+Graph!$G$1*1000)</f>
        <v>67588245.703480333</v>
      </c>
      <c r="AB195" s="2">
        <f t="shared" si="21"/>
        <v>63850.724890083075</v>
      </c>
      <c r="AC195" s="2">
        <f t="shared" si="9"/>
        <v>42807774.438741803</v>
      </c>
      <c r="AD195" s="3">
        <f t="shared" si="10"/>
        <v>52800000</v>
      </c>
      <c r="AE195" s="2">
        <f>IF(AE193&gt;=52800000,52800000,IF(AB174=Graph!G$1*1000,AE194+Graph!G$1*1000,AC195))</f>
        <v>42807774.438741803</v>
      </c>
      <c r="AF195" s="3">
        <f t="shared" si="11"/>
        <v>42807774.438741803</v>
      </c>
      <c r="AG195" s="3">
        <f t="shared" si="26"/>
        <v>48949955.240023844</v>
      </c>
      <c r="AH195" s="3" t="e">
        <f t="shared" si="3"/>
        <v>#N/A</v>
      </c>
      <c r="AM195" s="6">
        <v>14600000</v>
      </c>
      <c r="AN195" s="6">
        <v>31800000</v>
      </c>
      <c r="AO195" s="6">
        <v>52800000</v>
      </c>
    </row>
    <row r="196" spans="1:41" ht="15.75" customHeight="1" x14ac:dyDescent="0.25">
      <c r="A196" s="1">
        <v>44372</v>
      </c>
      <c r="B196" s="2">
        <f t="shared" si="0"/>
        <v>130</v>
      </c>
      <c r="C196" s="7"/>
      <c r="D196" s="2" t="e">
        <f t="shared" si="12"/>
        <v>#N/A</v>
      </c>
      <c r="E196" s="2" t="e">
        <f t="shared" si="22"/>
        <v>#N/A</v>
      </c>
      <c r="F196" s="2">
        <v>1242289.9266274869</v>
      </c>
      <c r="G196" s="2">
        <f t="shared" si="23"/>
        <v>795682.42857142852</v>
      </c>
      <c r="H196" s="2">
        <f t="shared" si="13"/>
        <v>110172939.30166914</v>
      </c>
      <c r="I196" s="7"/>
      <c r="J196" s="2" t="e">
        <f t="shared" si="14"/>
        <v>#N/A</v>
      </c>
      <c r="K196" s="2" t="e">
        <f t="shared" si="24"/>
        <v>#N/A</v>
      </c>
      <c r="L196" s="2">
        <f t="array" ref="L196">IF(COUNT($C197)=0,IF(COUNT($C196)=1,I196,SUM(L195+LOOKUP(2,1/(ISNUMBER($K$1:$K$194)),$K$1:$K$194))),I196)</f>
        <v>1107899.2857142906</v>
      </c>
      <c r="M196" s="8" t="e">
        <f t="shared" si="27"/>
        <v>#N/A</v>
      </c>
      <c r="N196" s="2" t="e">
        <f t="shared" si="15"/>
        <v>#N/A</v>
      </c>
      <c r="O196" s="2" t="e">
        <f t="shared" si="25"/>
        <v>#N/A</v>
      </c>
      <c r="P196" s="2">
        <v>1243700.9958048761</v>
      </c>
      <c r="Q196" s="2">
        <f>IF(P196&gt;Graph!$G$1*1000,Graph!$G$1*1000,P196)</f>
        <v>800000</v>
      </c>
      <c r="R196" s="2">
        <f t="shared" si="16"/>
        <v>111196020.14222211</v>
      </c>
      <c r="S196" s="2">
        <f t="shared" si="17"/>
        <v>795682.42857143283</v>
      </c>
      <c r="T196" s="2">
        <f t="shared" si="18"/>
        <v>4317.571428571362</v>
      </c>
      <c r="U196" s="2">
        <f t="shared" si="19"/>
        <v>800000</v>
      </c>
      <c r="V196" s="2">
        <f t="shared" si="28"/>
        <v>43549878.309751928</v>
      </c>
      <c r="W196" s="2">
        <f t="shared" si="20"/>
        <v>742103.87101012468</v>
      </c>
      <c r="X196" s="2">
        <f t="shared" si="6"/>
        <v>57896.128989875317</v>
      </c>
      <c r="Y196" s="2">
        <f t="shared" si="7"/>
        <v>67646141.832470208</v>
      </c>
      <c r="Z196" s="2" t="str">
        <f t="shared" si="8"/>
        <v>HERE</v>
      </c>
      <c r="AA196" s="2">
        <f>IF(Z196="HERE",Y196,AA195+Graph!$G$1*1000)</f>
        <v>67646141.832470208</v>
      </c>
      <c r="AB196" s="2">
        <f t="shared" si="21"/>
        <v>57896.128989875317</v>
      </c>
      <c r="AC196" s="2">
        <f t="shared" si="9"/>
        <v>43549878.309751928</v>
      </c>
      <c r="AD196" s="3">
        <f t="shared" si="10"/>
        <v>52800000</v>
      </c>
      <c r="AE196" s="2">
        <f>IF(AE194&gt;=52800000,52800000,IF(AB175=Graph!G$1*1000,AE195+Graph!G$1*1000,AC196))</f>
        <v>43549878.309751928</v>
      </c>
      <c r="AF196" s="3">
        <f t="shared" si="11"/>
        <v>43549878.309751928</v>
      </c>
      <c r="AG196" s="3">
        <f t="shared" si="26"/>
        <v>48980808.107879132</v>
      </c>
      <c r="AH196" s="3" t="e">
        <f t="shared" si="3"/>
        <v>#N/A</v>
      </c>
      <c r="AM196" s="6">
        <v>14600000</v>
      </c>
      <c r="AN196" s="6">
        <v>31800000</v>
      </c>
      <c r="AO196" s="6">
        <v>52800000</v>
      </c>
    </row>
    <row r="197" spans="1:41" ht="15.75" customHeight="1" x14ac:dyDescent="0.25">
      <c r="A197" s="1">
        <v>44373</v>
      </c>
      <c r="B197" s="2">
        <f t="shared" si="0"/>
        <v>131</v>
      </c>
      <c r="C197" s="7"/>
      <c r="D197" s="2" t="e">
        <f t="shared" si="12"/>
        <v>#N/A</v>
      </c>
      <c r="E197" s="2" t="e">
        <f t="shared" si="22"/>
        <v>#N/A</v>
      </c>
      <c r="F197" s="2">
        <v>1248244.5225276947</v>
      </c>
      <c r="G197" s="2">
        <f t="shared" si="23"/>
        <v>795682.42857142852</v>
      </c>
      <c r="H197" s="2">
        <f t="shared" si="13"/>
        <v>110968621.73024057</v>
      </c>
      <c r="I197" s="7"/>
      <c r="J197" s="2" t="e">
        <f t="shared" si="14"/>
        <v>#N/A</v>
      </c>
      <c r="K197" s="2" t="e">
        <f t="shared" si="24"/>
        <v>#N/A</v>
      </c>
      <c r="L197" s="2">
        <f t="array" ref="L197">IF(COUNT($C198)=0,IF(COUNT($C197)=1,I197,SUM(L196+LOOKUP(2,1/(ISNUMBER($K$1:$K$194)),$K$1:$K$194))),I197)</f>
        <v>1112216.8571428619</v>
      </c>
      <c r="M197" s="8" t="e">
        <f t="shared" si="27"/>
        <v>#N/A</v>
      </c>
      <c r="N197" s="2" t="e">
        <f t="shared" si="15"/>
        <v>#N/A</v>
      </c>
      <c r="O197" s="2" t="e">
        <f t="shared" si="25"/>
        <v>#N/A</v>
      </c>
      <c r="P197" s="2">
        <v>1249642.2180200219</v>
      </c>
      <c r="Q197" s="2">
        <f>IF(P197&gt;Graph!$G$1*1000,Graph!$G$1*1000,P197)</f>
        <v>800000</v>
      </c>
      <c r="R197" s="2">
        <f t="shared" si="16"/>
        <v>111996020.14222211</v>
      </c>
      <c r="S197" s="2">
        <f t="shared" si="17"/>
        <v>795682.42857143283</v>
      </c>
      <c r="T197" s="2">
        <f t="shared" si="18"/>
        <v>4317.571428571362</v>
      </c>
      <c r="U197" s="2">
        <f t="shared" si="19"/>
        <v>800000</v>
      </c>
      <c r="V197" s="2">
        <f t="shared" si="28"/>
        <v>44297936.77666226</v>
      </c>
      <c r="W197" s="2">
        <f t="shared" si="20"/>
        <v>748058.46691033244</v>
      </c>
      <c r="X197" s="2">
        <f t="shared" si="6"/>
        <v>51941.533089667559</v>
      </c>
      <c r="Y197" s="2">
        <f t="shared" si="7"/>
        <v>67698083.365559876</v>
      </c>
      <c r="Z197" s="2" t="str">
        <f t="shared" si="8"/>
        <v>HERE</v>
      </c>
      <c r="AA197" s="2">
        <f>IF(Z197="HERE",Y197,AA196+Graph!$G$1*1000)</f>
        <v>67698083.365559876</v>
      </c>
      <c r="AB197" s="2">
        <f t="shared" si="21"/>
        <v>51941.533089667559</v>
      </c>
      <c r="AC197" s="2">
        <f t="shared" si="9"/>
        <v>44297936.77666226</v>
      </c>
      <c r="AD197" s="3">
        <f t="shared" si="10"/>
        <v>52800000</v>
      </c>
      <c r="AE197" s="2">
        <f>IF(AE195&gt;=52800000,52800000,IF(AB176=Graph!G$1*1000,AE196+Graph!G$1*1000,AC197))</f>
        <v>44297936.77666226</v>
      </c>
      <c r="AF197" s="3">
        <f t="shared" si="11"/>
        <v>44297936.77666226</v>
      </c>
      <c r="AG197" s="3">
        <f t="shared" si="26"/>
        <v>49011958.705529436</v>
      </c>
      <c r="AH197" s="3" t="e">
        <f t="shared" si="3"/>
        <v>#N/A</v>
      </c>
      <c r="AM197" s="6">
        <v>14600000</v>
      </c>
      <c r="AN197" s="6">
        <v>31800000</v>
      </c>
      <c r="AO197" s="6">
        <v>52800000</v>
      </c>
    </row>
    <row r="198" spans="1:41" ht="15.75" customHeight="1" x14ac:dyDescent="0.25">
      <c r="A198" s="1">
        <v>44374</v>
      </c>
      <c r="B198" s="2">
        <f t="shared" si="0"/>
        <v>132</v>
      </c>
      <c r="C198" s="7"/>
      <c r="D198" s="2" t="e">
        <f t="shared" si="12"/>
        <v>#N/A</v>
      </c>
      <c r="E198" s="2" t="e">
        <f t="shared" si="22"/>
        <v>#N/A</v>
      </c>
      <c r="F198" s="2">
        <v>1254199.1184279025</v>
      </c>
      <c r="G198" s="2">
        <f t="shared" si="23"/>
        <v>795682.42857142852</v>
      </c>
      <c r="H198" s="2">
        <f t="shared" si="13"/>
        <v>111764304.158812</v>
      </c>
      <c r="I198" s="7"/>
      <c r="J198" s="2" t="e">
        <f t="shared" si="14"/>
        <v>#N/A</v>
      </c>
      <c r="K198" s="2" t="e">
        <f t="shared" si="24"/>
        <v>#N/A</v>
      </c>
      <c r="L198" s="2">
        <f t="array" ref="L198">IF(COUNT($C199)=0,IF(COUNT($C198)=1,I198,SUM(L197+LOOKUP(2,1/(ISNUMBER($K$1:$K$194)),$K$1:$K$194))),I198)</f>
        <v>1116534.4285714333</v>
      </c>
      <c r="M198" s="8" t="e">
        <f t="shared" si="27"/>
        <v>#N/A</v>
      </c>
      <c r="N198" s="2" t="e">
        <f t="shared" si="15"/>
        <v>#N/A</v>
      </c>
      <c r="O198" s="2" t="e">
        <f t="shared" si="25"/>
        <v>#N/A</v>
      </c>
      <c r="P198" s="2">
        <v>1255583.4402351975</v>
      </c>
      <c r="Q198" s="2">
        <f>IF(P198&gt;Graph!$G$1*1000,Graph!$G$1*1000,P198)</f>
        <v>800000</v>
      </c>
      <c r="R198" s="2">
        <f t="shared" si="16"/>
        <v>112796020.14222211</v>
      </c>
      <c r="S198" s="2">
        <f t="shared" si="17"/>
        <v>795682.42857143283</v>
      </c>
      <c r="T198" s="2">
        <f t="shared" si="18"/>
        <v>4317.571428571362</v>
      </c>
      <c r="U198" s="2">
        <f t="shared" si="19"/>
        <v>800000</v>
      </c>
      <c r="V198" s="2">
        <f t="shared" si="28"/>
        <v>45051949.8394728</v>
      </c>
      <c r="W198" s="2">
        <f t="shared" si="20"/>
        <v>754013.0628105402</v>
      </c>
      <c r="X198" s="2">
        <f t="shared" si="6"/>
        <v>45986.937189459801</v>
      </c>
      <c r="Y198" s="2">
        <f t="shared" si="7"/>
        <v>67744070.302749336</v>
      </c>
      <c r="Z198" s="2" t="str">
        <f t="shared" si="8"/>
        <v>HERE</v>
      </c>
      <c r="AA198" s="2">
        <f>IF(Z198="HERE",Y198,AA197+Graph!$G$1*1000)</f>
        <v>67744070.302749336</v>
      </c>
      <c r="AB198" s="2">
        <f t="shared" si="21"/>
        <v>45986.937189459801</v>
      </c>
      <c r="AC198" s="2">
        <f t="shared" si="9"/>
        <v>45051949.8394728</v>
      </c>
      <c r="AD198" s="3">
        <f t="shared" si="10"/>
        <v>52800000</v>
      </c>
      <c r="AE198" s="2">
        <f>IF(AE196&gt;=52800000,52800000,IF(AB177=Graph!G$1*1000,AE197+Graph!G$1*1000,AC198))</f>
        <v>45051949.8394728</v>
      </c>
      <c r="AF198" s="3">
        <f t="shared" si="11"/>
        <v>45051949.8394728</v>
      </c>
      <c r="AG198" s="3">
        <f t="shared" si="26"/>
        <v>49043407.032974742</v>
      </c>
      <c r="AH198" s="3" t="e">
        <f t="shared" si="3"/>
        <v>#N/A</v>
      </c>
      <c r="AM198" s="6">
        <v>14600000</v>
      </c>
      <c r="AN198" s="6">
        <v>31800000</v>
      </c>
      <c r="AO198" s="6">
        <v>52800000</v>
      </c>
    </row>
    <row r="199" spans="1:41" ht="15.75" customHeight="1" x14ac:dyDescent="0.25">
      <c r="A199" s="1">
        <v>44375</v>
      </c>
      <c r="B199" s="2">
        <f t="shared" si="0"/>
        <v>133</v>
      </c>
      <c r="C199" s="7"/>
      <c r="D199" s="2" t="e">
        <f t="shared" si="12"/>
        <v>#N/A</v>
      </c>
      <c r="E199" s="2" t="e">
        <f t="shared" si="22"/>
        <v>#N/A</v>
      </c>
      <c r="F199" s="2">
        <v>1260153.7143281102</v>
      </c>
      <c r="G199" s="2">
        <f t="shared" si="23"/>
        <v>795682.42857142852</v>
      </c>
      <c r="H199" s="2">
        <f t="shared" si="13"/>
        <v>112559986.58738343</v>
      </c>
      <c r="I199" s="7"/>
      <c r="J199" s="2" t="e">
        <f t="shared" si="14"/>
        <v>#N/A</v>
      </c>
      <c r="K199" s="2" t="e">
        <f t="shared" si="24"/>
        <v>#N/A</v>
      </c>
      <c r="L199" s="2">
        <f t="array" ref="L199">IF(COUNT($C200)=0,IF(COUNT($C199)=1,I199,SUM(L198+LOOKUP(2,1/(ISNUMBER($K$1:$K$194)),$K$1:$K$194))),I199)</f>
        <v>1120852.0000000047</v>
      </c>
      <c r="M199" s="8" t="e">
        <f t="shared" si="27"/>
        <v>#N/A</v>
      </c>
      <c r="N199" s="2" t="e">
        <f t="shared" si="15"/>
        <v>#N/A</v>
      </c>
      <c r="O199" s="2" t="e">
        <f t="shared" si="25"/>
        <v>#N/A</v>
      </c>
      <c r="P199" s="2">
        <v>1261524.6624503434</v>
      </c>
      <c r="Q199" s="2">
        <f>IF(P199&gt;Graph!$G$1*1000,Graph!$G$1*1000,P199)</f>
        <v>800000</v>
      </c>
      <c r="R199" s="2">
        <f t="shared" si="16"/>
        <v>113596020.14222211</v>
      </c>
      <c r="S199" s="2">
        <f t="shared" si="17"/>
        <v>795682.42857143283</v>
      </c>
      <c r="T199" s="2">
        <f t="shared" si="18"/>
        <v>4317.571428571362</v>
      </c>
      <c r="U199" s="2">
        <f t="shared" si="19"/>
        <v>800000</v>
      </c>
      <c r="V199" s="2">
        <f t="shared" si="28"/>
        <v>45811917.498183548</v>
      </c>
      <c r="W199" s="2">
        <f t="shared" si="20"/>
        <v>759967.65871074796</v>
      </c>
      <c r="X199" s="2">
        <f t="shared" si="6"/>
        <v>40032.341289252043</v>
      </c>
      <c r="Y199" s="2">
        <f t="shared" si="7"/>
        <v>67784102.644038588</v>
      </c>
      <c r="Z199" s="2" t="str">
        <f t="shared" si="8"/>
        <v>HERE</v>
      </c>
      <c r="AA199" s="2">
        <f>IF(Z199="HERE",Y199,AA198+Graph!$G$1*1000)</f>
        <v>67784102.644038588</v>
      </c>
      <c r="AB199" s="2">
        <f t="shared" si="21"/>
        <v>40032.341289252043</v>
      </c>
      <c r="AC199" s="2">
        <f t="shared" si="9"/>
        <v>45811917.498183548</v>
      </c>
      <c r="AD199" s="3">
        <f t="shared" si="10"/>
        <v>52800000</v>
      </c>
      <c r="AE199" s="2">
        <f>IF(AE197&gt;=52800000,52800000,IF(AB178=Graph!G$1*1000,AE198+Graph!G$1*1000,AC199))</f>
        <v>45811917.498183548</v>
      </c>
      <c r="AF199" s="3">
        <f t="shared" si="11"/>
        <v>45811917.498183548</v>
      </c>
      <c r="AG199" s="3">
        <f t="shared" si="26"/>
        <v>49075153.090215065</v>
      </c>
      <c r="AH199" s="3" t="e">
        <f t="shared" si="3"/>
        <v>#N/A</v>
      </c>
      <c r="AM199" s="6">
        <v>14600000</v>
      </c>
      <c r="AN199" s="6">
        <v>31800000</v>
      </c>
      <c r="AO199" s="6">
        <v>52800000</v>
      </c>
    </row>
    <row r="200" spans="1:41" ht="15.75" customHeight="1" x14ac:dyDescent="0.25">
      <c r="A200" s="1">
        <v>44376</v>
      </c>
      <c r="B200" s="2">
        <f t="shared" si="0"/>
        <v>134</v>
      </c>
      <c r="C200" s="7"/>
      <c r="D200" s="2" t="e">
        <f t="shared" si="12"/>
        <v>#N/A</v>
      </c>
      <c r="E200" s="2" t="e">
        <f t="shared" si="22"/>
        <v>#N/A</v>
      </c>
      <c r="F200" s="2">
        <v>1266108.310228318</v>
      </c>
      <c r="G200" s="2">
        <f t="shared" si="23"/>
        <v>795682.42857142852</v>
      </c>
      <c r="H200" s="2">
        <f t="shared" si="13"/>
        <v>113355669.01595487</v>
      </c>
      <c r="I200" s="7"/>
      <c r="J200" s="2" t="e">
        <f t="shared" si="14"/>
        <v>#N/A</v>
      </c>
      <c r="K200" s="2" t="e">
        <f t="shared" si="24"/>
        <v>#N/A</v>
      </c>
      <c r="L200" s="2">
        <f t="array" ref="L200">IF(COUNT($C201)=0,IF(COUNT($C200)=1,I200,SUM(L199+LOOKUP(2,1/(ISNUMBER($K$1:$K$194)),$K$1:$K$194))),I200)</f>
        <v>1125169.571428576</v>
      </c>
      <c r="M200" s="8" t="e">
        <f t="shared" si="27"/>
        <v>#N/A</v>
      </c>
      <c r="N200" s="2" t="e">
        <f t="shared" si="15"/>
        <v>#N/A</v>
      </c>
      <c r="O200" s="2" t="e">
        <f t="shared" si="25"/>
        <v>#N/A</v>
      </c>
      <c r="P200" s="2">
        <v>1267465.884665519</v>
      </c>
      <c r="Q200" s="2">
        <f>IF(P200&gt;Graph!$G$1*1000,Graph!$G$1*1000,P200)</f>
        <v>800000</v>
      </c>
      <c r="R200" s="2">
        <f t="shared" si="16"/>
        <v>114396020.14222211</v>
      </c>
      <c r="S200" s="2">
        <f t="shared" si="17"/>
        <v>795682.42857143283</v>
      </c>
      <c r="T200" s="2">
        <f t="shared" si="18"/>
        <v>4317.571428571362</v>
      </c>
      <c r="U200" s="2">
        <f t="shared" si="19"/>
        <v>800000</v>
      </c>
      <c r="V200" s="2">
        <f t="shared" si="28"/>
        <v>46577839.752794504</v>
      </c>
      <c r="W200" s="2">
        <f t="shared" si="20"/>
        <v>765922.25461095572</v>
      </c>
      <c r="X200" s="2">
        <f t="shared" si="6"/>
        <v>34077.745389044285</v>
      </c>
      <c r="Y200" s="2">
        <f t="shared" si="7"/>
        <v>67818180.389427632</v>
      </c>
      <c r="Z200" s="2" t="str">
        <f t="shared" si="8"/>
        <v>HERE</v>
      </c>
      <c r="AA200" s="2">
        <f>IF(Z200="HERE",Y200,AA199+Graph!$G$1*1000)</f>
        <v>67818180.389427632</v>
      </c>
      <c r="AB200" s="2">
        <f t="shared" si="21"/>
        <v>34077.745389044285</v>
      </c>
      <c r="AC200" s="2">
        <f t="shared" si="9"/>
        <v>46577839.752794504</v>
      </c>
      <c r="AD200" s="3">
        <f t="shared" si="10"/>
        <v>52800000</v>
      </c>
      <c r="AE200" s="2">
        <f>IF(AE198&gt;=52800000,52800000,IF(AB179=Graph!G$1*1000,AE199+Graph!G$1*1000,AC200))</f>
        <v>46577839.752794504</v>
      </c>
      <c r="AF200" s="3">
        <f t="shared" si="11"/>
        <v>46577839.752794504</v>
      </c>
      <c r="AG200" s="3">
        <f t="shared" si="26"/>
        <v>49107196.877250396</v>
      </c>
      <c r="AH200" s="3" t="e">
        <f t="shared" si="3"/>
        <v>#N/A</v>
      </c>
      <c r="AM200" s="6">
        <v>14600000</v>
      </c>
      <c r="AN200" s="6">
        <v>31800000</v>
      </c>
      <c r="AO200" s="6">
        <v>52800000</v>
      </c>
    </row>
    <row r="201" spans="1:41" ht="15.75" customHeight="1" x14ac:dyDescent="0.25">
      <c r="A201" s="1">
        <v>44377</v>
      </c>
      <c r="B201" s="2">
        <f t="shared" si="0"/>
        <v>135</v>
      </c>
      <c r="C201" s="7"/>
      <c r="D201" s="2" t="e">
        <f t="shared" si="12"/>
        <v>#N/A</v>
      </c>
      <c r="E201" s="2" t="e">
        <f t="shared" si="22"/>
        <v>#N/A</v>
      </c>
      <c r="F201" s="2">
        <v>1272062.9061285257</v>
      </c>
      <c r="G201" s="2">
        <f t="shared" si="23"/>
        <v>795682.42857142852</v>
      </c>
      <c r="H201" s="2">
        <f t="shared" si="13"/>
        <v>114151351.4445263</v>
      </c>
      <c r="I201" s="7"/>
      <c r="J201" s="2" t="e">
        <f t="shared" si="14"/>
        <v>#N/A</v>
      </c>
      <c r="K201" s="2" t="e">
        <f t="shared" si="24"/>
        <v>#N/A</v>
      </c>
      <c r="L201" s="2">
        <f t="array" ref="L201">IF(COUNT($C202)=0,IF(COUNT($C201)=1,I201,SUM(L200+LOOKUP(2,1/(ISNUMBER($K$1:$K$194)),$K$1:$K$194))),I201)</f>
        <v>1129487.1428571474</v>
      </c>
      <c r="M201" s="8" t="e">
        <f t="shared" si="27"/>
        <v>#N/A</v>
      </c>
      <c r="N201" s="2" t="e">
        <f t="shared" si="15"/>
        <v>#N/A</v>
      </c>
      <c r="O201" s="2" t="e">
        <f t="shared" si="25"/>
        <v>#N/A</v>
      </c>
      <c r="P201" s="2">
        <v>1273407.1068806648</v>
      </c>
      <c r="Q201" s="2">
        <f>IF(P201&gt;Graph!$G$1*1000,Graph!$G$1*1000,P201)</f>
        <v>800000</v>
      </c>
      <c r="R201" s="2">
        <f t="shared" si="16"/>
        <v>115196020.14222211</v>
      </c>
      <c r="S201" s="2">
        <f t="shared" si="17"/>
        <v>795682.42857143283</v>
      </c>
      <c r="T201" s="2">
        <f t="shared" si="18"/>
        <v>4317.571428571362</v>
      </c>
      <c r="U201" s="2">
        <f t="shared" si="19"/>
        <v>800000</v>
      </c>
      <c r="V201" s="2">
        <f t="shared" si="28"/>
        <v>47349716.603305668</v>
      </c>
      <c r="W201" s="2">
        <f t="shared" si="20"/>
        <v>771876.85051116347</v>
      </c>
      <c r="X201" s="2">
        <f t="shared" si="6"/>
        <v>28123.149488836527</v>
      </c>
      <c r="Y201" s="2">
        <f t="shared" si="7"/>
        <v>67846303.538916469</v>
      </c>
      <c r="Z201" s="2" t="str">
        <f t="shared" si="8"/>
        <v>HERE</v>
      </c>
      <c r="AA201" s="2">
        <f>IF(Z201="HERE",Y201,AA200+Graph!$G$1*1000)</f>
        <v>67846303.538916469</v>
      </c>
      <c r="AB201" s="2">
        <f t="shared" si="21"/>
        <v>28123.149488836527</v>
      </c>
      <c r="AC201" s="2">
        <f t="shared" si="9"/>
        <v>47349716.603305668</v>
      </c>
      <c r="AD201" s="3">
        <f t="shared" si="10"/>
        <v>52800000</v>
      </c>
      <c r="AE201" s="2">
        <f>IF(AE199&gt;=52800000,52800000,IF(AB180=Graph!G$1*1000,AE200+Graph!G$1*1000,AC201))</f>
        <v>47349716.603305668</v>
      </c>
      <c r="AF201" s="3">
        <f t="shared" si="11"/>
        <v>47349716.603305668</v>
      </c>
      <c r="AG201" s="3">
        <f t="shared" si="26"/>
        <v>49139538.394080736</v>
      </c>
      <c r="AH201" s="3" t="e">
        <f t="shared" si="3"/>
        <v>#N/A</v>
      </c>
      <c r="AM201" s="6">
        <v>14600000</v>
      </c>
      <c r="AN201" s="6">
        <v>31800000</v>
      </c>
      <c r="AO201" s="6">
        <v>52800000</v>
      </c>
    </row>
    <row r="202" spans="1:41" ht="15.75" customHeight="1" x14ac:dyDescent="0.25">
      <c r="A202" s="1">
        <v>44378</v>
      </c>
      <c r="B202" s="2">
        <f t="shared" si="0"/>
        <v>136</v>
      </c>
      <c r="C202" s="7"/>
      <c r="D202" s="2" t="e">
        <f t="shared" si="12"/>
        <v>#N/A</v>
      </c>
      <c r="E202" s="2" t="e">
        <f t="shared" si="22"/>
        <v>#N/A</v>
      </c>
      <c r="F202" s="2">
        <v>1278017.5020287037</v>
      </c>
      <c r="G202" s="2">
        <f t="shared" si="23"/>
        <v>795682.42857142852</v>
      </c>
      <c r="H202" s="2">
        <f t="shared" si="13"/>
        <v>114947033.87309773</v>
      </c>
      <c r="I202" s="7"/>
      <c r="J202" s="2" t="e">
        <f t="shared" si="14"/>
        <v>#N/A</v>
      </c>
      <c r="K202" s="2" t="e">
        <f t="shared" si="24"/>
        <v>#N/A</v>
      </c>
      <c r="L202" s="2">
        <f t="array" ref="L202">IF(COUNT($C203)=0,IF(COUNT($C202)=1,I202,SUM(L201+LOOKUP(2,1/(ISNUMBER($K$1:$K$194)),$K$1:$K$194))),I202)</f>
        <v>1133804.7142857187</v>
      </c>
      <c r="M202" s="8" t="e">
        <f t="shared" si="27"/>
        <v>#N/A</v>
      </c>
      <c r="N202" s="2" t="e">
        <f t="shared" si="15"/>
        <v>#N/A</v>
      </c>
      <c r="O202" s="2" t="e">
        <f t="shared" si="25"/>
        <v>#N/A</v>
      </c>
      <c r="P202" s="2">
        <v>1279348.3290958405</v>
      </c>
      <c r="Q202" s="2">
        <f>IF(P202&gt;Graph!$G$1*1000,Graph!$G$1*1000,P202)</f>
        <v>800000</v>
      </c>
      <c r="R202" s="2">
        <f t="shared" si="16"/>
        <v>115996020.14222211</v>
      </c>
      <c r="S202" s="2">
        <f t="shared" si="17"/>
        <v>795682.42857143283</v>
      </c>
      <c r="T202" s="2">
        <f t="shared" si="18"/>
        <v>4317.571428571362</v>
      </c>
      <c r="U202" s="2">
        <f t="shared" si="19"/>
        <v>800000</v>
      </c>
      <c r="V202" s="2">
        <f t="shared" si="28"/>
        <v>48127548.049717039</v>
      </c>
      <c r="W202" s="2">
        <f t="shared" si="20"/>
        <v>777831.44641137123</v>
      </c>
      <c r="X202" s="2">
        <f t="shared" si="6"/>
        <v>22168.553588628769</v>
      </c>
      <c r="Y202" s="2">
        <f t="shared" si="7"/>
        <v>67868472.092505097</v>
      </c>
      <c r="Z202" s="2" t="str">
        <f t="shared" si="8"/>
        <v>HERE</v>
      </c>
      <c r="AA202" s="2">
        <f>IF(Z202="HERE",Y202,AA201+Graph!$G$1*1000)</f>
        <v>67868472.092505097</v>
      </c>
      <c r="AB202" s="2">
        <f t="shared" si="21"/>
        <v>22168.553588628769</v>
      </c>
      <c r="AC202" s="2">
        <f t="shared" si="9"/>
        <v>48127548.049717039</v>
      </c>
      <c r="AD202" s="3">
        <f t="shared" si="10"/>
        <v>52800000</v>
      </c>
      <c r="AE202" s="2">
        <f>IF(AE200&gt;=52800000,52800000,IF(AB181=Graph!G$1*1000,AE201+Graph!G$1*1000,AC202))</f>
        <v>48127548.049717039</v>
      </c>
      <c r="AF202" s="3">
        <f t="shared" si="11"/>
        <v>48127548.049717039</v>
      </c>
      <c r="AG202" s="3">
        <f t="shared" si="26"/>
        <v>49172177.640706092</v>
      </c>
      <c r="AH202" s="3" t="e">
        <f t="shared" si="3"/>
        <v>#N/A</v>
      </c>
      <c r="AM202" s="6">
        <v>14600000</v>
      </c>
      <c r="AN202" s="6">
        <v>31800000</v>
      </c>
      <c r="AO202" s="6">
        <v>52800000</v>
      </c>
    </row>
    <row r="203" spans="1:41" ht="15.75" customHeight="1" x14ac:dyDescent="0.25">
      <c r="A203" s="1">
        <v>44379</v>
      </c>
      <c r="B203" s="2">
        <f t="shared" si="0"/>
        <v>137</v>
      </c>
      <c r="C203" s="7"/>
      <c r="D203" s="2" t="e">
        <f t="shared" si="12"/>
        <v>#N/A</v>
      </c>
      <c r="E203" s="2" t="e">
        <f t="shared" si="22"/>
        <v>#N/A</v>
      </c>
      <c r="F203" s="2">
        <v>1283972.0979289114</v>
      </c>
      <c r="G203" s="2">
        <f t="shared" si="23"/>
        <v>795682.42857142852</v>
      </c>
      <c r="H203" s="2">
        <f t="shared" si="13"/>
        <v>115742716.30166917</v>
      </c>
      <c r="I203" s="7"/>
      <c r="J203" s="2" t="e">
        <f t="shared" si="14"/>
        <v>#N/A</v>
      </c>
      <c r="K203" s="2" t="e">
        <f t="shared" si="24"/>
        <v>#N/A</v>
      </c>
      <c r="L203" s="2">
        <f t="array" ref="L203">IF(COUNT($C204)=0,IF(COUNT($C203)=1,I203,SUM(L202+LOOKUP(2,1/(ISNUMBER($K$1:$K$194)),$K$1:$K$194))),I203)</f>
        <v>1138122.2857142901</v>
      </c>
      <c r="M203" s="8" t="e">
        <f t="shared" si="27"/>
        <v>#N/A</v>
      </c>
      <c r="N203" s="2" t="e">
        <f t="shared" si="15"/>
        <v>#N/A</v>
      </c>
      <c r="O203" s="2" t="e">
        <f t="shared" si="25"/>
        <v>#N/A</v>
      </c>
      <c r="P203" s="2">
        <v>1285289.5513109863</v>
      </c>
      <c r="Q203" s="2">
        <f>IF(P203&gt;Graph!$G$1*1000,Graph!$G$1*1000,P203)</f>
        <v>800000</v>
      </c>
      <c r="R203" s="2">
        <f t="shared" si="16"/>
        <v>116796020.14222211</v>
      </c>
      <c r="S203" s="2">
        <f t="shared" si="17"/>
        <v>795682.42857143283</v>
      </c>
      <c r="T203" s="2">
        <f t="shared" si="18"/>
        <v>4317.571428571362</v>
      </c>
      <c r="U203" s="2">
        <f t="shared" si="19"/>
        <v>800000</v>
      </c>
      <c r="V203" s="2">
        <f t="shared" si="28"/>
        <v>48911334.092028618</v>
      </c>
      <c r="W203" s="2">
        <f t="shared" si="20"/>
        <v>783786.04231157899</v>
      </c>
      <c r="X203" s="2">
        <f t="shared" si="6"/>
        <v>16213.957688421011</v>
      </c>
      <c r="Y203" s="2">
        <f t="shared" si="7"/>
        <v>67884686.050193518</v>
      </c>
      <c r="Z203" s="2" t="str">
        <f t="shared" si="8"/>
        <v>HERE</v>
      </c>
      <c r="AA203" s="2">
        <f>IF(Z203="HERE",Y203,AA202+Graph!$G$1*1000)</f>
        <v>67884686.050193518</v>
      </c>
      <c r="AB203" s="2">
        <f t="shared" si="21"/>
        <v>16213.957688421011</v>
      </c>
      <c r="AC203" s="2">
        <f t="shared" si="9"/>
        <v>48911334.092028618</v>
      </c>
      <c r="AD203" s="3">
        <f t="shared" si="10"/>
        <v>52800000</v>
      </c>
      <c r="AE203" s="2">
        <f>IF(AE201&gt;=52800000,52800000,IF(AB182=Graph!G$1*1000,AE202+Graph!G$1*1000,AC203))</f>
        <v>48911334.092028618</v>
      </c>
      <c r="AF203" s="3">
        <f t="shared" si="11"/>
        <v>48911334.092028618</v>
      </c>
      <c r="AG203" s="3">
        <f t="shared" si="26"/>
        <v>49205114.61712645</v>
      </c>
      <c r="AH203" s="3" t="e">
        <f t="shared" si="3"/>
        <v>#N/A</v>
      </c>
      <c r="AM203" s="6">
        <v>14600000</v>
      </c>
      <c r="AN203" s="6">
        <v>31800000</v>
      </c>
      <c r="AO203" s="6">
        <v>52800000</v>
      </c>
    </row>
    <row r="204" spans="1:41" ht="15.75" customHeight="1" x14ac:dyDescent="0.25">
      <c r="A204" s="1">
        <v>44380</v>
      </c>
      <c r="B204" s="2">
        <f t="shared" si="0"/>
        <v>138</v>
      </c>
      <c r="C204" s="7"/>
      <c r="D204" s="2" t="e">
        <f t="shared" si="12"/>
        <v>#N/A</v>
      </c>
      <c r="E204" s="2" t="e">
        <f t="shared" si="22"/>
        <v>#N/A</v>
      </c>
      <c r="F204" s="2">
        <v>1289926.6938291192</v>
      </c>
      <c r="G204" s="2">
        <f t="shared" si="23"/>
        <v>795682.42857142852</v>
      </c>
      <c r="H204" s="2">
        <f t="shared" si="13"/>
        <v>116538398.7302406</v>
      </c>
      <c r="I204" s="7"/>
      <c r="J204" s="2" t="e">
        <f t="shared" si="14"/>
        <v>#N/A</v>
      </c>
      <c r="K204" s="2" t="e">
        <f t="shared" si="24"/>
        <v>#N/A</v>
      </c>
      <c r="L204" s="2">
        <f t="array" ref="L204">IF(COUNT($C205)=0,IF(COUNT($C204)=1,I204,SUM(L203+LOOKUP(2,1/(ISNUMBER($K$1:$K$194)),$K$1:$K$194))),I204)</f>
        <v>1142439.8571428615</v>
      </c>
      <c r="M204" s="8" t="e">
        <f t="shared" si="27"/>
        <v>#N/A</v>
      </c>
      <c r="N204" s="2" t="e">
        <f t="shared" si="15"/>
        <v>#N/A</v>
      </c>
      <c r="O204" s="2" t="e">
        <f t="shared" si="25"/>
        <v>#N/A</v>
      </c>
      <c r="P204" s="2">
        <v>1291230.7735261619</v>
      </c>
      <c r="Q204" s="2">
        <f>IF(P204&gt;Graph!$G$1*1000,Graph!$G$1*1000,P204)</f>
        <v>800000</v>
      </c>
      <c r="R204" s="2">
        <f t="shared" si="16"/>
        <v>117596020.14222211</v>
      </c>
      <c r="S204" s="2">
        <f t="shared" si="17"/>
        <v>795682.42857143283</v>
      </c>
      <c r="T204" s="2">
        <f t="shared" si="18"/>
        <v>4317.571428571362</v>
      </c>
      <c r="U204" s="2">
        <f t="shared" si="19"/>
        <v>800000</v>
      </c>
      <c r="V204" s="2">
        <f t="shared" si="28"/>
        <v>49701074.730240405</v>
      </c>
      <c r="W204" s="2">
        <f t="shared" si="20"/>
        <v>789740.63821178675</v>
      </c>
      <c r="X204" s="2">
        <f t="shared" si="6"/>
        <v>10259.361788213253</v>
      </c>
      <c r="Y204" s="2">
        <f t="shared" si="7"/>
        <v>67894945.411981732</v>
      </c>
      <c r="Z204" s="2" t="str">
        <f t="shared" si="8"/>
        <v>HERE</v>
      </c>
      <c r="AA204" s="2">
        <f>IF(Z204="HERE",Y204,AA203+Graph!$G$1*1000)</f>
        <v>67894945.411981732</v>
      </c>
      <c r="AB204" s="2">
        <f t="shared" si="21"/>
        <v>10259.361788213253</v>
      </c>
      <c r="AC204" s="2">
        <f t="shared" si="9"/>
        <v>49701074.730240405</v>
      </c>
      <c r="AD204" s="3">
        <f t="shared" si="10"/>
        <v>52800000</v>
      </c>
      <c r="AE204" s="2">
        <f>IF(AE202&gt;=52800000,52800000,IF(AB183=Graph!G$1*1000,AE203+Graph!G$1*1000,AC204))</f>
        <v>49701074.730240405</v>
      </c>
      <c r="AF204" s="3">
        <f t="shared" si="11"/>
        <v>49701074.730240405</v>
      </c>
      <c r="AG204" s="3">
        <f t="shared" si="26"/>
        <v>49238349.323341824</v>
      </c>
      <c r="AH204" s="3" t="e">
        <f t="shared" si="3"/>
        <v>#N/A</v>
      </c>
      <c r="AM204" s="6">
        <v>14600000</v>
      </c>
      <c r="AN204" s="6">
        <v>31800000</v>
      </c>
      <c r="AO204" s="6">
        <v>52800000</v>
      </c>
    </row>
    <row r="205" spans="1:41" ht="15.75" customHeight="1" x14ac:dyDescent="0.25">
      <c r="A205" s="1">
        <v>44381</v>
      </c>
      <c r="B205" s="2">
        <f t="shared" si="0"/>
        <v>139</v>
      </c>
      <c r="C205" s="7"/>
      <c r="D205" s="2" t="e">
        <f t="shared" si="12"/>
        <v>#N/A</v>
      </c>
      <c r="E205" s="2" t="e">
        <f t="shared" si="22"/>
        <v>#N/A</v>
      </c>
      <c r="F205" s="2">
        <v>1295881.289729327</v>
      </c>
      <c r="G205" s="2">
        <f t="shared" si="23"/>
        <v>795682.42857142852</v>
      </c>
      <c r="H205" s="2">
        <f t="shared" si="13"/>
        <v>117334081.15881203</v>
      </c>
      <c r="I205" s="7"/>
      <c r="J205" s="2" t="e">
        <f t="shared" si="14"/>
        <v>#N/A</v>
      </c>
      <c r="K205" s="2" t="e">
        <f t="shared" si="24"/>
        <v>#N/A</v>
      </c>
      <c r="L205" s="2">
        <f t="array" ref="L205">IF(COUNT($C206)=0,IF(COUNT($C205)=1,I205,SUM(L204+LOOKUP(2,1/(ISNUMBER($K$1:$K$194)),$K$1:$K$194))),I205)</f>
        <v>1146757.4285714328</v>
      </c>
      <c r="M205" s="8" t="e">
        <f t="shared" si="27"/>
        <v>#N/A</v>
      </c>
      <c r="N205" s="2" t="e">
        <f t="shared" si="15"/>
        <v>#N/A</v>
      </c>
      <c r="O205" s="2" t="e">
        <f t="shared" si="25"/>
        <v>#N/A</v>
      </c>
      <c r="P205" s="2">
        <v>1297171.9957413077</v>
      </c>
      <c r="Q205" s="2">
        <f>IF(P205&gt;Graph!$G$1*1000,Graph!$G$1*1000,P205)</f>
        <v>800000</v>
      </c>
      <c r="R205" s="2">
        <f t="shared" si="16"/>
        <v>118396020.14222211</v>
      </c>
      <c r="S205" s="2">
        <f t="shared" si="17"/>
        <v>795682.42857143283</v>
      </c>
      <c r="T205" s="2">
        <f t="shared" si="18"/>
        <v>4317.571428571362</v>
      </c>
      <c r="U205" s="2">
        <f t="shared" si="19"/>
        <v>800000</v>
      </c>
      <c r="V205" s="2">
        <f t="shared" si="28"/>
        <v>50496757.15881183</v>
      </c>
      <c r="W205" s="2">
        <f t="shared" si="20"/>
        <v>795682.42857142538</v>
      </c>
      <c r="X205" s="2">
        <f t="shared" si="6"/>
        <v>4317.5714285746217</v>
      </c>
      <c r="Y205" s="2">
        <f t="shared" si="7"/>
        <v>67899262.983410299</v>
      </c>
      <c r="Z205" s="2" t="str">
        <f t="shared" si="8"/>
        <v>HERE</v>
      </c>
      <c r="AA205" s="2">
        <f>IF(Z205="HERE",Y205,AA204+Graph!$G$1*1000)</f>
        <v>67899262.983410299</v>
      </c>
      <c r="AB205" s="2">
        <f t="shared" si="21"/>
        <v>4317.5714285671711</v>
      </c>
      <c r="AC205" s="2">
        <f t="shared" si="9"/>
        <v>50496757.15881183</v>
      </c>
      <c r="AD205" s="3">
        <f t="shared" si="10"/>
        <v>52800000</v>
      </c>
      <c r="AE205" s="2">
        <f>IF(AE203&gt;=52800000,52800000,IF(AB184=Graph!G$1*1000,AE204+Graph!G$1*1000,AC205))</f>
        <v>50496757.15881183</v>
      </c>
      <c r="AF205" s="3">
        <f t="shared" si="11"/>
        <v>50496757.15881183</v>
      </c>
      <c r="AG205" s="3">
        <f t="shared" si="26"/>
        <v>49271881.759352207</v>
      </c>
      <c r="AH205" s="3" t="e">
        <f t="shared" si="3"/>
        <v>#N/A</v>
      </c>
      <c r="AM205" s="6">
        <v>14600000</v>
      </c>
      <c r="AN205" s="6">
        <v>31800000</v>
      </c>
      <c r="AO205" s="6">
        <v>52800000</v>
      </c>
    </row>
    <row r="206" spans="1:41" ht="15.75" customHeight="1" x14ac:dyDescent="0.25">
      <c r="A206" s="1">
        <v>44382</v>
      </c>
      <c r="B206" s="2">
        <f t="shared" si="0"/>
        <v>140</v>
      </c>
      <c r="C206" s="7"/>
      <c r="D206" s="2" t="e">
        <f t="shared" si="12"/>
        <v>#N/A</v>
      </c>
      <c r="E206" s="2" t="e">
        <f t="shared" si="22"/>
        <v>#N/A</v>
      </c>
      <c r="F206" s="2">
        <v>1301835.8856295347</v>
      </c>
      <c r="G206" s="2">
        <f t="shared" si="23"/>
        <v>795682.42857142852</v>
      </c>
      <c r="H206" s="2">
        <f t="shared" si="13"/>
        <v>118129763.58738346</v>
      </c>
      <c r="I206" s="7"/>
      <c r="J206" s="2" t="e">
        <f t="shared" si="14"/>
        <v>#N/A</v>
      </c>
      <c r="K206" s="2" t="e">
        <f t="shared" si="24"/>
        <v>#N/A</v>
      </c>
      <c r="L206" s="2">
        <f t="array" ref="L206">IF(COUNT($C207)=0,IF(COUNT($C206)=1,I206,SUM(L205+LOOKUP(2,1/(ISNUMBER($K$1:$K$194)),$K$1:$K$194))),I206)</f>
        <v>1151075.0000000042</v>
      </c>
      <c r="M206" s="8" t="e">
        <f t="shared" si="27"/>
        <v>#N/A</v>
      </c>
      <c r="N206" s="2" t="e">
        <f t="shared" si="15"/>
        <v>#N/A</v>
      </c>
      <c r="O206" s="2" t="e">
        <f t="shared" si="25"/>
        <v>#N/A</v>
      </c>
      <c r="P206" s="2">
        <v>1303113.2179564834</v>
      </c>
      <c r="Q206" s="2">
        <f>IF(P206&gt;Graph!$G$1*1000,Graph!$G$1*1000,P206)</f>
        <v>800000</v>
      </c>
      <c r="R206" s="2">
        <f t="shared" si="16"/>
        <v>119196020.14222211</v>
      </c>
      <c r="S206" s="2">
        <f t="shared" si="17"/>
        <v>795682.42857143283</v>
      </c>
      <c r="T206" s="2">
        <f t="shared" si="18"/>
        <v>4317.571428571362</v>
      </c>
      <c r="U206" s="2">
        <f t="shared" si="19"/>
        <v>800000</v>
      </c>
      <c r="V206" s="2">
        <f t="shared" si="28"/>
        <v>51292439.587383255</v>
      </c>
      <c r="W206" s="2">
        <f t="shared" si="20"/>
        <v>795682.42857142538</v>
      </c>
      <c r="X206" s="2">
        <f t="shared" si="6"/>
        <v>4317.5714285746217</v>
      </c>
      <c r="Y206" s="2">
        <f t="shared" si="7"/>
        <v>67903580.554838866</v>
      </c>
      <c r="Z206" s="2" t="str">
        <f t="shared" si="8"/>
        <v>HERE</v>
      </c>
      <c r="AA206" s="2">
        <f>IF(Z206="HERE",Y206,AA205+Graph!$G$1*1000)</f>
        <v>67903580.554838866</v>
      </c>
      <c r="AB206" s="2">
        <f t="shared" si="21"/>
        <v>4317.5714285671711</v>
      </c>
      <c r="AC206" s="2">
        <f t="shared" si="9"/>
        <v>51292439.587383255</v>
      </c>
      <c r="AD206" s="3">
        <f t="shared" si="10"/>
        <v>52800000</v>
      </c>
      <c r="AE206" s="2">
        <f>IF(AE204&gt;=52800000,52800000,IF(AB185=Graph!G$1*1000,AE205+Graph!G$1*1000,AC206))</f>
        <v>51292439.587383255</v>
      </c>
      <c r="AF206" s="3">
        <f t="shared" si="11"/>
        <v>51292439.587383255</v>
      </c>
      <c r="AG206" s="3">
        <f t="shared" si="26"/>
        <v>49305711.925157599</v>
      </c>
      <c r="AH206" s="3" t="e">
        <f t="shared" si="3"/>
        <v>#N/A</v>
      </c>
      <c r="AM206" s="6">
        <v>14600000</v>
      </c>
      <c r="AN206" s="6">
        <v>31800000</v>
      </c>
      <c r="AO206" s="6">
        <v>52800000</v>
      </c>
    </row>
    <row r="207" spans="1:41" ht="15.75" customHeight="1" x14ac:dyDescent="0.25">
      <c r="A207" s="1">
        <v>44383</v>
      </c>
      <c r="B207" s="2">
        <f t="shared" si="0"/>
        <v>141</v>
      </c>
      <c r="C207" s="7"/>
      <c r="D207" s="2" t="e">
        <f t="shared" si="12"/>
        <v>#N/A</v>
      </c>
      <c r="E207" s="2" t="e">
        <f t="shared" si="22"/>
        <v>#N/A</v>
      </c>
      <c r="F207" s="2">
        <v>1307790.4815297425</v>
      </c>
      <c r="G207" s="2">
        <f t="shared" si="23"/>
        <v>795682.42857142852</v>
      </c>
      <c r="H207" s="2">
        <f t="shared" si="13"/>
        <v>118925446.0159549</v>
      </c>
      <c r="I207" s="7"/>
      <c r="J207" s="2" t="e">
        <f t="shared" si="14"/>
        <v>#N/A</v>
      </c>
      <c r="K207" s="2" t="e">
        <f t="shared" si="24"/>
        <v>#N/A</v>
      </c>
      <c r="L207" s="2">
        <f t="array" ref="L207">IF(COUNT($C208)=0,IF(COUNT($C207)=1,I207,SUM(L206+LOOKUP(2,1/(ISNUMBER($K$1:$K$194)),$K$1:$K$194))),I207)</f>
        <v>1155392.5714285756</v>
      </c>
      <c r="M207" s="8" t="e">
        <f t="shared" si="27"/>
        <v>#N/A</v>
      </c>
      <c r="N207" s="2" t="e">
        <f t="shared" si="15"/>
        <v>#N/A</v>
      </c>
      <c r="O207" s="2" t="e">
        <f t="shared" si="25"/>
        <v>#N/A</v>
      </c>
      <c r="P207" s="2">
        <v>1309054.4401716292</v>
      </c>
      <c r="Q207" s="2">
        <f>IF(P207&gt;Graph!$G$1*1000,Graph!$G$1*1000,P207)</f>
        <v>800000</v>
      </c>
      <c r="R207" s="2">
        <f t="shared" si="16"/>
        <v>119996020.14222211</v>
      </c>
      <c r="S207" s="2">
        <f t="shared" si="17"/>
        <v>795682.42857143283</v>
      </c>
      <c r="T207" s="2">
        <f t="shared" si="18"/>
        <v>4317.571428571362</v>
      </c>
      <c r="U207" s="2">
        <f t="shared" si="19"/>
        <v>800000</v>
      </c>
      <c r="V207" s="2">
        <f t="shared" si="28"/>
        <v>52088122.015954681</v>
      </c>
      <c r="W207" s="2">
        <f t="shared" si="20"/>
        <v>795682.42857142538</v>
      </c>
      <c r="X207" s="2">
        <f t="shared" si="6"/>
        <v>4317.5714285746217</v>
      </c>
      <c r="Y207" s="2">
        <f t="shared" si="7"/>
        <v>67907898.126267433</v>
      </c>
      <c r="Z207" s="2" t="str">
        <f t="shared" si="8"/>
        <v>HERE</v>
      </c>
      <c r="AA207" s="2">
        <f>IF(Z207="HERE",Y207,AA206+Graph!$G$1*1000)</f>
        <v>67907898.126267433</v>
      </c>
      <c r="AB207" s="2">
        <f t="shared" si="21"/>
        <v>4317.5714285671711</v>
      </c>
      <c r="AC207" s="2">
        <f t="shared" si="9"/>
        <v>52088122.015954681</v>
      </c>
      <c r="AD207" s="3">
        <f t="shared" si="10"/>
        <v>52800000</v>
      </c>
      <c r="AE207" s="2">
        <f>IF(AE205&gt;=52800000,52800000,IF(AB186=Graph!G$1*1000,AE206+Graph!G$1*1000,AC207))</f>
        <v>52088122.015954681</v>
      </c>
      <c r="AF207" s="3">
        <f t="shared" si="11"/>
        <v>52088122.015954681</v>
      </c>
      <c r="AG207" s="3">
        <f t="shared" si="26"/>
        <v>49339839.820758</v>
      </c>
      <c r="AH207" s="3" t="e">
        <f t="shared" si="3"/>
        <v>#N/A</v>
      </c>
      <c r="AM207" s="6">
        <v>14600000</v>
      </c>
      <c r="AN207" s="6">
        <v>31800000</v>
      </c>
      <c r="AO207" s="6">
        <v>52800000</v>
      </c>
    </row>
    <row r="208" spans="1:41" ht="15.75" customHeight="1" x14ac:dyDescent="0.25">
      <c r="A208" s="1">
        <v>44384</v>
      </c>
      <c r="B208" s="2">
        <f t="shared" si="0"/>
        <v>142</v>
      </c>
      <c r="C208" s="7"/>
      <c r="D208" s="2" t="e">
        <f t="shared" si="12"/>
        <v>#N/A</v>
      </c>
      <c r="E208" s="2" t="e">
        <f t="shared" si="22"/>
        <v>#N/A</v>
      </c>
      <c r="F208" s="2">
        <v>1313745.0774299502</v>
      </c>
      <c r="G208" s="2">
        <f t="shared" si="23"/>
        <v>795682.42857142852</v>
      </c>
      <c r="H208" s="2">
        <f t="shared" si="13"/>
        <v>119721128.44452633</v>
      </c>
      <c r="I208" s="7"/>
      <c r="J208" s="2" t="e">
        <f t="shared" si="14"/>
        <v>#N/A</v>
      </c>
      <c r="K208" s="2" t="e">
        <f t="shared" si="24"/>
        <v>#N/A</v>
      </c>
      <c r="L208" s="2">
        <f t="array" ref="L208">IF(COUNT($C209)=0,IF(COUNT($C208)=1,I208,SUM(L207+LOOKUP(2,1/(ISNUMBER($K$1:$K$194)),$K$1:$K$194))),I208)</f>
        <v>1159710.1428571469</v>
      </c>
      <c r="M208" s="8" t="e">
        <f t="shared" si="27"/>
        <v>#N/A</v>
      </c>
      <c r="N208" s="2" t="e">
        <f t="shared" si="15"/>
        <v>#N/A</v>
      </c>
      <c r="O208" s="2" t="e">
        <f t="shared" si="25"/>
        <v>#N/A</v>
      </c>
      <c r="P208" s="2">
        <v>1314995.662386775</v>
      </c>
      <c r="Q208" s="2">
        <f>IF(P208&gt;Graph!$G$1*1000,Graph!$G$1*1000,P208)</f>
        <v>800000</v>
      </c>
      <c r="R208" s="2">
        <f t="shared" si="16"/>
        <v>120796020.14222211</v>
      </c>
      <c r="S208" s="2">
        <f t="shared" si="17"/>
        <v>795682.42857143283</v>
      </c>
      <c r="T208" s="2">
        <f t="shared" si="18"/>
        <v>4317.571428571362</v>
      </c>
      <c r="U208" s="2">
        <f t="shared" si="19"/>
        <v>800000</v>
      </c>
      <c r="V208" s="2">
        <f t="shared" si="28"/>
        <v>52883804.444526106</v>
      </c>
      <c r="W208" s="2">
        <f t="shared" si="20"/>
        <v>795682.42857142538</v>
      </c>
      <c r="X208" s="2">
        <f t="shared" si="6"/>
        <v>4317.5714285746217</v>
      </c>
      <c r="Y208" s="2">
        <f t="shared" si="7"/>
        <v>67912215.697696</v>
      </c>
      <c r="Z208" s="2" t="str">
        <f t="shared" si="8"/>
        <v>HERE</v>
      </c>
      <c r="AA208" s="2">
        <f>IF(Z208="HERE",Y208,AA207+Graph!$G$1*1000)</f>
        <v>67912215.697696</v>
      </c>
      <c r="AB208" s="2">
        <f t="shared" si="21"/>
        <v>4317.5714285671711</v>
      </c>
      <c r="AC208" s="2">
        <f t="shared" si="9"/>
        <v>52883804.444526106</v>
      </c>
      <c r="AD208" s="3">
        <f t="shared" si="10"/>
        <v>52800000</v>
      </c>
      <c r="AE208" s="2">
        <f>IF(AE206&gt;=52800000,52800000,IF(AB187=Graph!G$1*1000,AE207+Graph!G$1*1000,AC208))</f>
        <v>52883804.444526106</v>
      </c>
      <c r="AF208" s="3">
        <f t="shared" si="11"/>
        <v>52800000</v>
      </c>
      <c r="AG208" s="3">
        <f t="shared" si="26"/>
        <v>49374265.446153417</v>
      </c>
      <c r="AH208" s="3" t="e">
        <f t="shared" si="3"/>
        <v>#N/A</v>
      </c>
      <c r="AM208" s="6">
        <v>14600000</v>
      </c>
      <c r="AN208" s="6">
        <v>31800000</v>
      </c>
      <c r="AO208" s="6">
        <v>52800000</v>
      </c>
    </row>
    <row r="209" spans="1:41" ht="15.75" customHeight="1" x14ac:dyDescent="0.25">
      <c r="A209" s="1">
        <v>44385</v>
      </c>
      <c r="B209" s="2">
        <f t="shared" si="0"/>
        <v>143</v>
      </c>
      <c r="C209" s="7"/>
      <c r="D209" s="2" t="e">
        <f t="shared" si="12"/>
        <v>#N/A</v>
      </c>
      <c r="E209" s="2" t="e">
        <f t="shared" si="22"/>
        <v>#N/A</v>
      </c>
      <c r="F209" s="2">
        <v>1319699.673330158</v>
      </c>
      <c r="G209" s="2">
        <f t="shared" si="23"/>
        <v>795682.42857142852</v>
      </c>
      <c r="H209" s="2">
        <f t="shared" si="13"/>
        <v>120516810.87309776</v>
      </c>
      <c r="I209" s="7"/>
      <c r="J209" s="2" t="e">
        <f t="shared" si="14"/>
        <v>#N/A</v>
      </c>
      <c r="K209" s="2" t="e">
        <f t="shared" si="24"/>
        <v>#N/A</v>
      </c>
      <c r="L209" s="2">
        <f t="array" ref="L209">IF(COUNT($C210)=0,IF(COUNT($C209)=1,I209,SUM(L208+LOOKUP(2,1/(ISNUMBER($K$1:$K$194)),$K$1:$K$194))),I209)</f>
        <v>1164027.7142857183</v>
      </c>
      <c r="M209" s="8" t="e">
        <f t="shared" si="27"/>
        <v>#N/A</v>
      </c>
      <c r="N209" s="2" t="e">
        <f t="shared" si="15"/>
        <v>#N/A</v>
      </c>
      <c r="O209" s="2" t="e">
        <f t="shared" si="25"/>
        <v>#N/A</v>
      </c>
      <c r="P209" s="2">
        <v>1320936.8846019506</v>
      </c>
      <c r="Q209" s="2">
        <f>IF(P209&gt;Graph!$G$1*1000,Graph!$G$1*1000,P209)</f>
        <v>800000</v>
      </c>
      <c r="R209" s="2">
        <f t="shared" si="16"/>
        <v>121596020.14222211</v>
      </c>
      <c r="S209" s="2">
        <f t="shared" si="17"/>
        <v>795682.42857143283</v>
      </c>
      <c r="T209" s="2">
        <f t="shared" si="18"/>
        <v>4317.571428571362</v>
      </c>
      <c r="U209" s="2">
        <f t="shared" si="19"/>
        <v>800000</v>
      </c>
      <c r="V209" s="2">
        <f t="shared" si="28"/>
        <v>53679486.873097531</v>
      </c>
      <c r="W209" s="2">
        <f t="shared" si="20"/>
        <v>795682.42857142538</v>
      </c>
      <c r="X209" s="2">
        <f t="shared" si="6"/>
        <v>4317.5714285746217</v>
      </c>
      <c r="Y209" s="2">
        <f t="shared" si="7"/>
        <v>67916533.269124568</v>
      </c>
      <c r="Z209" s="2" t="str">
        <f t="shared" si="8"/>
        <v>HERE</v>
      </c>
      <c r="AA209" s="2">
        <f>IF(Z209="HERE",Y209,AA208+Graph!$G$1*1000)</f>
        <v>67916533.269124568</v>
      </c>
      <c r="AB209" s="2">
        <f t="shared" si="21"/>
        <v>4317.5714285671711</v>
      </c>
      <c r="AC209" s="2">
        <f t="shared" si="9"/>
        <v>53679486.873097531</v>
      </c>
      <c r="AD209" s="3">
        <f t="shared" si="10"/>
        <v>52800000</v>
      </c>
      <c r="AE209" s="2">
        <f>IF(AE207&gt;=52800000,52800000,IF(AB188=Graph!G$1*1000,AE208+Graph!G$1*1000,AC209))</f>
        <v>53679486.873097531</v>
      </c>
      <c r="AF209" s="3">
        <f t="shared" si="11"/>
        <v>52800000</v>
      </c>
      <c r="AG209" s="3">
        <f t="shared" si="26"/>
        <v>49408988.801343836</v>
      </c>
      <c r="AH209" s="3" t="e">
        <f t="shared" si="3"/>
        <v>#N/A</v>
      </c>
      <c r="AM209" s="6">
        <v>14600000</v>
      </c>
      <c r="AN209" s="6">
        <v>31800000</v>
      </c>
      <c r="AO209" s="6">
        <v>52800000</v>
      </c>
    </row>
    <row r="210" spans="1:41" ht="15.75" customHeight="1" x14ac:dyDescent="0.25">
      <c r="A210" s="1">
        <v>44386</v>
      </c>
      <c r="B210" s="2">
        <f t="shared" si="0"/>
        <v>144</v>
      </c>
      <c r="C210" s="7"/>
      <c r="D210" s="2" t="e">
        <f t="shared" si="12"/>
        <v>#N/A</v>
      </c>
      <c r="E210" s="2" t="e">
        <f t="shared" si="22"/>
        <v>#N/A</v>
      </c>
      <c r="F210" s="2">
        <v>1325654.2692303658</v>
      </c>
      <c r="G210" s="2">
        <f t="shared" si="23"/>
        <v>795682.42857142852</v>
      </c>
      <c r="H210" s="2">
        <f t="shared" si="13"/>
        <v>121312493.3016692</v>
      </c>
      <c r="I210" s="7"/>
      <c r="J210" s="2" t="e">
        <f t="shared" si="14"/>
        <v>#N/A</v>
      </c>
      <c r="K210" s="2" t="e">
        <f t="shared" si="24"/>
        <v>#N/A</v>
      </c>
      <c r="L210" s="2">
        <f t="array" ref="L210">IF(COUNT($C211)=0,IF(COUNT($C210)=1,I210,SUM(L209+LOOKUP(2,1/(ISNUMBER($K$1:$K$194)),$K$1:$K$194))),I210)</f>
        <v>1168345.2857142896</v>
      </c>
      <c r="M210" s="8" t="e">
        <f t="shared" si="27"/>
        <v>#N/A</v>
      </c>
      <c r="N210" s="2" t="e">
        <f t="shared" si="15"/>
        <v>#N/A</v>
      </c>
      <c r="O210" s="2" t="e">
        <f t="shared" si="25"/>
        <v>#N/A</v>
      </c>
      <c r="P210" s="2">
        <v>1326878.1068170965</v>
      </c>
      <c r="Q210" s="2">
        <f>IF(P210&gt;Graph!$G$1*1000,Graph!$G$1*1000,P210)</f>
        <v>800000</v>
      </c>
      <c r="R210" s="2">
        <f t="shared" si="16"/>
        <v>122396020.14222211</v>
      </c>
      <c r="S210" s="2">
        <f t="shared" si="17"/>
        <v>795682.42857143283</v>
      </c>
      <c r="T210" s="2">
        <f t="shared" si="18"/>
        <v>4317.571428571362</v>
      </c>
      <c r="U210" s="2">
        <f t="shared" si="19"/>
        <v>800000</v>
      </c>
      <c r="V210" s="2">
        <f t="shared" si="28"/>
        <v>54475169.301668957</v>
      </c>
      <c r="W210" s="2">
        <f t="shared" si="20"/>
        <v>795682.42857142538</v>
      </c>
      <c r="X210" s="2">
        <f t="shared" si="6"/>
        <v>4317.5714285746217</v>
      </c>
      <c r="Y210" s="2">
        <f t="shared" si="7"/>
        <v>67920850.840553135</v>
      </c>
      <c r="Z210" s="2" t="str">
        <f t="shared" si="8"/>
        <v>HERE</v>
      </c>
      <c r="AA210" s="2">
        <f>IF(Z210="HERE",Y210,AA209+Graph!$G$1*1000)</f>
        <v>67920850.840553135</v>
      </c>
      <c r="AB210" s="2">
        <f t="shared" si="21"/>
        <v>4317.5714285671711</v>
      </c>
      <c r="AC210" s="2">
        <f t="shared" si="9"/>
        <v>54475169.301668957</v>
      </c>
      <c r="AD210" s="3">
        <f t="shared" si="10"/>
        <v>52800000</v>
      </c>
      <c r="AE210" s="2">
        <f>IF(AE208&gt;=52800000,52800000,IF(AB189=Graph!G$1*1000,AE209+Graph!G$1*1000,AC210))</f>
        <v>52800000</v>
      </c>
      <c r="AF210" s="3">
        <f t="shared" si="11"/>
        <v>52800000</v>
      </c>
      <c r="AG210" s="3">
        <f t="shared" si="26"/>
        <v>49444009.886329271</v>
      </c>
      <c r="AH210" s="3" t="e">
        <f t="shared" si="3"/>
        <v>#N/A</v>
      </c>
      <c r="AM210" s="6">
        <v>14600000</v>
      </c>
      <c r="AN210" s="6">
        <v>31800000</v>
      </c>
      <c r="AO210" s="6">
        <v>52800000</v>
      </c>
    </row>
    <row r="211" spans="1:41" ht="15.75" customHeight="1" x14ac:dyDescent="0.25">
      <c r="A211" s="1">
        <v>44387</v>
      </c>
      <c r="B211" s="2">
        <f t="shared" si="0"/>
        <v>145</v>
      </c>
      <c r="C211" s="7"/>
      <c r="D211" s="2" t="e">
        <f t="shared" si="12"/>
        <v>#N/A</v>
      </c>
      <c r="E211" s="2" t="e">
        <f t="shared" si="22"/>
        <v>#N/A</v>
      </c>
      <c r="F211" s="2">
        <v>1331608.8651305735</v>
      </c>
      <c r="G211" s="2">
        <f t="shared" si="23"/>
        <v>795682.42857142852</v>
      </c>
      <c r="H211" s="2">
        <f t="shared" si="13"/>
        <v>122108175.73024063</v>
      </c>
      <c r="I211" s="7"/>
      <c r="J211" s="2" t="e">
        <f t="shared" si="14"/>
        <v>#N/A</v>
      </c>
      <c r="K211" s="2" t="e">
        <f t="shared" si="24"/>
        <v>#N/A</v>
      </c>
      <c r="L211" s="2">
        <f t="array" ref="L211">IF(COUNT($C212)=0,IF(COUNT($C211)=1,I211,SUM(L210+LOOKUP(2,1/(ISNUMBER($K$1:$K$194)),$K$1:$K$194))),I211)</f>
        <v>1172662.857142861</v>
      </c>
      <c r="M211" s="8" t="e">
        <f t="shared" si="27"/>
        <v>#N/A</v>
      </c>
      <c r="N211" s="2" t="e">
        <f t="shared" si="15"/>
        <v>#N/A</v>
      </c>
      <c r="O211" s="2" t="e">
        <f t="shared" si="25"/>
        <v>#N/A</v>
      </c>
      <c r="P211" s="2">
        <v>1332819.3290322721</v>
      </c>
      <c r="Q211" s="2">
        <f>IF(P211&gt;Graph!$G$1*1000,Graph!$G$1*1000,P211)</f>
        <v>800000</v>
      </c>
      <c r="R211" s="2">
        <f t="shared" si="16"/>
        <v>123196020.14222211</v>
      </c>
      <c r="S211" s="2">
        <f t="shared" si="17"/>
        <v>795682.42857143283</v>
      </c>
      <c r="T211" s="2">
        <f t="shared" si="18"/>
        <v>4317.571428571362</v>
      </c>
      <c r="U211" s="2">
        <f t="shared" si="19"/>
        <v>800000</v>
      </c>
      <c r="V211" s="2">
        <f t="shared" si="28"/>
        <v>55270851.730240382</v>
      </c>
      <c r="W211" s="2">
        <f t="shared" si="20"/>
        <v>795682.42857142538</v>
      </c>
      <c r="X211" s="2">
        <f t="shared" si="6"/>
        <v>4317.5714285746217</v>
      </c>
      <c r="Y211" s="2">
        <f t="shared" si="7"/>
        <v>67925168.411981702</v>
      </c>
      <c r="Z211" s="2" t="str">
        <f t="shared" si="8"/>
        <v>HERE</v>
      </c>
      <c r="AA211" s="2">
        <f>IF(Z211="HERE",Y211,AA210+Graph!$G$1*1000)</f>
        <v>67925168.411981702</v>
      </c>
      <c r="AB211" s="2">
        <f t="shared" si="21"/>
        <v>4317.5714285671711</v>
      </c>
      <c r="AC211" s="2">
        <f t="shared" si="9"/>
        <v>55270851.730240382</v>
      </c>
      <c r="AD211" s="3">
        <f t="shared" si="10"/>
        <v>52800000</v>
      </c>
      <c r="AE211" s="2">
        <f>IF(AE209&gt;=52800000,52800000,IF(AB190=Graph!G$1*1000,AE210+Graph!G$1*1000,AC211))</f>
        <v>52800000</v>
      </c>
      <c r="AF211" s="3">
        <f t="shared" si="11"/>
        <v>52800000</v>
      </c>
      <c r="AG211" s="3">
        <f t="shared" si="26"/>
        <v>49479328.701109715</v>
      </c>
      <c r="AH211" s="3" t="e">
        <f t="shared" si="3"/>
        <v>#N/A</v>
      </c>
      <c r="AM211" s="6">
        <v>14600000</v>
      </c>
      <c r="AN211" s="6">
        <v>31800000</v>
      </c>
      <c r="AO211" s="6">
        <v>52800000</v>
      </c>
    </row>
    <row r="212" spans="1:41" ht="15.75" customHeight="1" x14ac:dyDescent="0.25">
      <c r="A212" s="1">
        <v>44388</v>
      </c>
      <c r="B212" s="2">
        <f t="shared" si="0"/>
        <v>146</v>
      </c>
      <c r="C212" s="7"/>
      <c r="D212" s="2" t="e">
        <f t="shared" si="12"/>
        <v>#N/A</v>
      </c>
      <c r="E212" s="2" t="e">
        <f t="shared" si="22"/>
        <v>#N/A</v>
      </c>
      <c r="F212" s="2">
        <v>1337563.4610307813</v>
      </c>
      <c r="G212" s="2">
        <f t="shared" si="23"/>
        <v>795682.42857142852</v>
      </c>
      <c r="H212" s="2">
        <f t="shared" si="13"/>
        <v>122903858.15881206</v>
      </c>
      <c r="I212" s="7"/>
      <c r="J212" s="2" t="e">
        <f t="shared" si="14"/>
        <v>#N/A</v>
      </c>
      <c r="K212" s="2" t="e">
        <f t="shared" si="24"/>
        <v>#N/A</v>
      </c>
      <c r="L212" s="2">
        <f t="array" ref="L212">IF(COUNT($C213)=0,IF(COUNT($C212)=1,I212,SUM(L211+LOOKUP(2,1/(ISNUMBER($K$1:$K$194)),$K$1:$K$194))),I212)</f>
        <v>1176980.4285714324</v>
      </c>
      <c r="M212" s="8" t="e">
        <f t="shared" si="27"/>
        <v>#N/A</v>
      </c>
      <c r="N212" s="2" t="e">
        <f t="shared" si="15"/>
        <v>#N/A</v>
      </c>
      <c r="O212" s="2" t="e">
        <f t="shared" si="25"/>
        <v>#N/A</v>
      </c>
      <c r="P212" s="2">
        <v>1338760.5512474179</v>
      </c>
      <c r="Q212" s="2">
        <f>IF(P212&gt;Graph!$G$1*1000,Graph!$G$1*1000,P212)</f>
        <v>800000</v>
      </c>
      <c r="R212" s="2">
        <f t="shared" si="16"/>
        <v>123996020.14222211</v>
      </c>
      <c r="S212" s="2">
        <f t="shared" si="17"/>
        <v>795682.42857143283</v>
      </c>
      <c r="T212" s="2">
        <f t="shared" si="18"/>
        <v>4317.571428571362</v>
      </c>
      <c r="U212" s="2">
        <f t="shared" si="19"/>
        <v>800000</v>
      </c>
      <c r="V212" s="2">
        <f t="shared" si="28"/>
        <v>56066534.158811808</v>
      </c>
      <c r="W212" s="2">
        <f t="shared" si="20"/>
        <v>795682.42857142538</v>
      </c>
      <c r="X212" s="2">
        <f t="shared" si="6"/>
        <v>4317.5714285746217</v>
      </c>
      <c r="Y212" s="2">
        <f t="shared" si="7"/>
        <v>67929485.983410269</v>
      </c>
      <c r="Z212" s="2" t="str">
        <f t="shared" si="8"/>
        <v>HERE</v>
      </c>
      <c r="AA212" s="2">
        <f>IF(Z212="HERE",Y212,AA211+Graph!$G$1*1000)</f>
        <v>67929485.983410269</v>
      </c>
      <c r="AB212" s="2">
        <f t="shared" si="21"/>
        <v>4317.5714285671711</v>
      </c>
      <c r="AC212" s="2">
        <f t="shared" si="9"/>
        <v>56066534.158811808</v>
      </c>
      <c r="AD212" s="3">
        <f t="shared" si="10"/>
        <v>52800000</v>
      </c>
      <c r="AE212" s="2">
        <f>IF(AE210&gt;=52800000,52800000,IF(AB191=Graph!G$1*1000,AE211+Graph!G$1*1000,AC212))</f>
        <v>52800000</v>
      </c>
      <c r="AF212" s="3">
        <f t="shared" si="11"/>
        <v>52800000</v>
      </c>
      <c r="AG212" s="3">
        <f t="shared" si="26"/>
        <v>49514945.245685168</v>
      </c>
      <c r="AH212" s="3" t="e">
        <f t="shared" si="3"/>
        <v>#N/A</v>
      </c>
      <c r="AM212" s="6">
        <v>14600000</v>
      </c>
      <c r="AN212" s="6">
        <v>31800000</v>
      </c>
      <c r="AO212" s="6">
        <v>52800000</v>
      </c>
    </row>
    <row r="213" spans="1:41" ht="15.75" customHeight="1" x14ac:dyDescent="0.25">
      <c r="A213" s="1">
        <v>44389</v>
      </c>
      <c r="B213" s="2">
        <f t="shared" si="0"/>
        <v>147</v>
      </c>
      <c r="C213" s="7"/>
      <c r="D213" s="2" t="e">
        <f t="shared" si="12"/>
        <v>#N/A</v>
      </c>
      <c r="E213" s="2" t="e">
        <f t="shared" si="22"/>
        <v>#N/A</v>
      </c>
      <c r="F213" s="2">
        <v>1343518.056930989</v>
      </c>
      <c r="G213" s="2">
        <f t="shared" si="23"/>
        <v>795682.42857142852</v>
      </c>
      <c r="H213" s="2">
        <f t="shared" si="13"/>
        <v>123699540.58738349</v>
      </c>
      <c r="I213" s="7"/>
      <c r="J213" s="2" t="e">
        <f t="shared" si="14"/>
        <v>#N/A</v>
      </c>
      <c r="K213" s="2" t="e">
        <f t="shared" si="24"/>
        <v>#N/A</v>
      </c>
      <c r="L213" s="2">
        <f t="array" ref="L213">IF(COUNT($C214)=0,IF(COUNT($C213)=1,I213,SUM(L212+LOOKUP(2,1/(ISNUMBER($K$1:$K$194)),$K$1:$K$194))),I213)</f>
        <v>1181298.0000000037</v>
      </c>
      <c r="M213" s="8" t="e">
        <f t="shared" si="27"/>
        <v>#N/A</v>
      </c>
      <c r="N213" s="2" t="e">
        <f t="shared" si="15"/>
        <v>#N/A</v>
      </c>
      <c r="O213" s="2" t="e">
        <f t="shared" si="25"/>
        <v>#N/A</v>
      </c>
      <c r="P213" s="2">
        <v>1344701.7734625936</v>
      </c>
      <c r="Q213" s="2">
        <f>IF(P213&gt;Graph!$G$1*1000,Graph!$G$1*1000,P213)</f>
        <v>800000</v>
      </c>
      <c r="R213" s="2">
        <f t="shared" si="16"/>
        <v>124796020.14222211</v>
      </c>
      <c r="S213" s="2">
        <f t="shared" si="17"/>
        <v>795682.42857143283</v>
      </c>
      <c r="T213" s="2">
        <f t="shared" si="18"/>
        <v>4317.571428571362</v>
      </c>
      <c r="U213" s="2">
        <f t="shared" si="19"/>
        <v>800000</v>
      </c>
      <c r="V213" s="2">
        <f t="shared" si="28"/>
        <v>56862216.587383233</v>
      </c>
      <c r="W213" s="2">
        <f t="shared" si="20"/>
        <v>795682.42857142538</v>
      </c>
      <c r="X213" s="2">
        <f t="shared" si="6"/>
        <v>4317.5714285746217</v>
      </c>
      <c r="Y213" s="2">
        <f t="shared" si="7"/>
        <v>67933803.554838836</v>
      </c>
      <c r="Z213" s="2" t="str">
        <f t="shared" si="8"/>
        <v>HERE</v>
      </c>
      <c r="AA213" s="2">
        <f>IF(Z213="HERE",Y213,AA212+Graph!$G$1*1000)</f>
        <v>67933803.554838836</v>
      </c>
      <c r="AB213" s="2">
        <f t="shared" si="21"/>
        <v>4317.5714285671711</v>
      </c>
      <c r="AC213" s="2">
        <f t="shared" si="9"/>
        <v>56862216.587383233</v>
      </c>
      <c r="AD213" s="3">
        <f t="shared" si="10"/>
        <v>52800000</v>
      </c>
      <c r="AE213" s="2">
        <f>IF(AE211&gt;=52800000,52800000,IF(AB192=Graph!G$1*1000,AE212+Graph!G$1*1000,AC213))</f>
        <v>52800000</v>
      </c>
      <c r="AF213" s="3">
        <f t="shared" si="11"/>
        <v>52800000</v>
      </c>
      <c r="AG213" s="3">
        <f t="shared" si="26"/>
        <v>49550859.520055637</v>
      </c>
      <c r="AH213" s="3" t="e">
        <f t="shared" si="3"/>
        <v>#N/A</v>
      </c>
      <c r="AM213" s="6">
        <v>14600000</v>
      </c>
      <c r="AN213" s="6">
        <v>31800000</v>
      </c>
      <c r="AO213" s="6">
        <v>52800000</v>
      </c>
    </row>
    <row r="214" spans="1:41" ht="15.75" customHeight="1" x14ac:dyDescent="0.25">
      <c r="A214" s="1">
        <v>44390</v>
      </c>
      <c r="B214" s="2">
        <f t="shared" si="0"/>
        <v>148</v>
      </c>
      <c r="C214" s="7"/>
      <c r="D214" s="2" t="e">
        <f t="shared" si="12"/>
        <v>#N/A</v>
      </c>
      <c r="E214" s="2" t="e">
        <f t="shared" si="22"/>
        <v>#N/A</v>
      </c>
      <c r="F214" s="2">
        <v>1349472.6528311968</v>
      </c>
      <c r="G214" s="2">
        <f t="shared" si="23"/>
        <v>795682.42857142852</v>
      </c>
      <c r="H214" s="2">
        <f t="shared" si="13"/>
        <v>124495223.01595493</v>
      </c>
      <c r="I214" s="7"/>
      <c r="J214" s="2" t="e">
        <f t="shared" si="14"/>
        <v>#N/A</v>
      </c>
      <c r="K214" s="2" t="e">
        <f t="shared" si="24"/>
        <v>#N/A</v>
      </c>
      <c r="L214" s="2">
        <f t="array" ref="L214">IF(COUNT($C215)=0,IF(COUNT($C214)=1,I214,SUM(L213+LOOKUP(2,1/(ISNUMBER($K$1:$K$194)),$K$1:$K$194))),I214)</f>
        <v>1185615.5714285751</v>
      </c>
      <c r="M214" s="8" t="e">
        <f t="shared" si="27"/>
        <v>#N/A</v>
      </c>
      <c r="N214" s="2" t="e">
        <f t="shared" si="15"/>
        <v>#N/A</v>
      </c>
      <c r="O214" s="2" t="e">
        <f t="shared" si="25"/>
        <v>#N/A</v>
      </c>
      <c r="P214" s="2">
        <v>1350642.9956777394</v>
      </c>
      <c r="Q214" s="2">
        <f>IF(P214&gt;Graph!$G$1*1000,Graph!$G$1*1000,P214)</f>
        <v>800000</v>
      </c>
      <c r="R214" s="2">
        <f t="shared" si="16"/>
        <v>125596020.14222211</v>
      </c>
      <c r="S214" s="2">
        <f t="shared" si="17"/>
        <v>795682.42857143283</v>
      </c>
      <c r="T214" s="2">
        <f t="shared" si="18"/>
        <v>4317.571428571362</v>
      </c>
      <c r="U214" s="2">
        <f t="shared" si="19"/>
        <v>800000</v>
      </c>
      <c r="V214" s="2">
        <f t="shared" si="28"/>
        <v>57657899.015954658</v>
      </c>
      <c r="W214" s="2">
        <f t="shared" si="20"/>
        <v>795682.42857142538</v>
      </c>
      <c r="X214" s="2">
        <f t="shared" si="6"/>
        <v>4317.5714285746217</v>
      </c>
      <c r="Y214" s="2">
        <f t="shared" si="7"/>
        <v>67938121.126267403</v>
      </c>
      <c r="Z214" s="2" t="str">
        <f t="shared" si="8"/>
        <v>HERE</v>
      </c>
      <c r="AA214" s="2">
        <f>IF(Z214="HERE",Y214,AA213+Graph!$G$1*1000)</f>
        <v>67938121.126267403</v>
      </c>
      <c r="AB214" s="2">
        <f t="shared" si="21"/>
        <v>4317.5714285671711</v>
      </c>
      <c r="AC214" s="2">
        <f t="shared" si="9"/>
        <v>57657899.015954658</v>
      </c>
      <c r="AD214" s="3">
        <f t="shared" si="10"/>
        <v>52800000</v>
      </c>
      <c r="AE214" s="2">
        <f>IF(AE212&gt;=52800000,52800000,IF(AB193=Graph!G$1*1000,AE213+Graph!G$1*1000,AC214))</f>
        <v>52800000</v>
      </c>
      <c r="AF214" s="3">
        <f t="shared" si="11"/>
        <v>52800000</v>
      </c>
      <c r="AG214" s="3">
        <f t="shared" si="26"/>
        <v>49587071.524221107</v>
      </c>
      <c r="AH214" s="3" t="e">
        <f t="shared" si="3"/>
        <v>#N/A</v>
      </c>
      <c r="AM214" s="6">
        <v>14600000</v>
      </c>
      <c r="AN214" s="6">
        <v>31800000</v>
      </c>
      <c r="AO214" s="6">
        <v>52800000</v>
      </c>
    </row>
    <row r="215" spans="1:41" ht="15.75" customHeight="1" x14ac:dyDescent="0.25">
      <c r="A215" s="1">
        <v>44391</v>
      </c>
      <c r="B215" s="2">
        <f t="shared" si="0"/>
        <v>149</v>
      </c>
      <c r="C215" s="7"/>
      <c r="D215" s="2" t="e">
        <f t="shared" si="12"/>
        <v>#N/A</v>
      </c>
      <c r="E215" s="2" t="e">
        <f t="shared" si="22"/>
        <v>#N/A</v>
      </c>
      <c r="F215" s="2">
        <v>1355427.2487314045</v>
      </c>
      <c r="G215" s="2">
        <f t="shared" si="23"/>
        <v>795682.42857142852</v>
      </c>
      <c r="H215" s="2">
        <f t="shared" si="13"/>
        <v>125290905.44452636</v>
      </c>
      <c r="I215" s="7"/>
      <c r="J215" s="2" t="e">
        <f t="shared" si="14"/>
        <v>#N/A</v>
      </c>
      <c r="K215" s="2" t="e">
        <f t="shared" si="24"/>
        <v>#N/A</v>
      </c>
      <c r="L215" s="2">
        <f t="array" ref="L215">IF(COUNT($C216)=0,IF(COUNT($C215)=1,I215,SUM(L214+LOOKUP(2,1/(ISNUMBER($K$1:$K$194)),$K$1:$K$194))),I215)</f>
        <v>1189933.1428571464</v>
      </c>
      <c r="M215" s="8" t="e">
        <f t="shared" si="27"/>
        <v>#N/A</v>
      </c>
      <c r="N215" s="2" t="e">
        <f t="shared" si="15"/>
        <v>#N/A</v>
      </c>
      <c r="O215" s="2" t="e">
        <f t="shared" si="25"/>
        <v>#N/A</v>
      </c>
      <c r="P215" s="2">
        <v>1356584.217892915</v>
      </c>
      <c r="Q215" s="2">
        <f>IF(P215&gt;Graph!$G$1*1000,Graph!$G$1*1000,P215)</f>
        <v>800000</v>
      </c>
      <c r="R215" s="2">
        <f t="shared" si="16"/>
        <v>126396020.14222211</v>
      </c>
      <c r="S215" s="2">
        <f t="shared" si="17"/>
        <v>795682.42857143283</v>
      </c>
      <c r="T215" s="2">
        <f t="shared" si="18"/>
        <v>4317.571428571362</v>
      </c>
      <c r="U215" s="2">
        <f t="shared" si="19"/>
        <v>800000</v>
      </c>
      <c r="V215" s="2">
        <f t="shared" si="28"/>
        <v>58453581.444526084</v>
      </c>
      <c r="W215" s="2">
        <f t="shared" si="20"/>
        <v>795682.42857142538</v>
      </c>
      <c r="X215" s="2">
        <f t="shared" si="6"/>
        <v>4317.5714285746217</v>
      </c>
      <c r="Y215" s="2">
        <f t="shared" si="7"/>
        <v>67942438.697695971</v>
      </c>
      <c r="Z215" s="2" t="str">
        <f t="shared" si="8"/>
        <v>HERE</v>
      </c>
      <c r="AA215" s="2">
        <f>IF(Z215="HERE",Y215,AA214+Graph!$G$1*1000)</f>
        <v>67942438.697695971</v>
      </c>
      <c r="AB215" s="2">
        <f t="shared" si="21"/>
        <v>4317.5714285671711</v>
      </c>
      <c r="AC215" s="2">
        <f t="shared" si="9"/>
        <v>58453581.444526084</v>
      </c>
      <c r="AD215" s="3">
        <f t="shared" si="10"/>
        <v>52800000</v>
      </c>
      <c r="AE215" s="2">
        <f>IF(AE213&gt;=52800000,52800000,IF(AB194=Graph!G$1*1000,AE214+Graph!G$1*1000,AC215))</f>
        <v>52800000</v>
      </c>
      <c r="AF215" s="3">
        <f t="shared" si="11"/>
        <v>52800000</v>
      </c>
      <c r="AG215" s="3">
        <f t="shared" si="26"/>
        <v>49623581.258181594</v>
      </c>
      <c r="AH215" s="3" t="e">
        <f t="shared" si="3"/>
        <v>#N/A</v>
      </c>
      <c r="AM215" s="6">
        <v>14600000</v>
      </c>
      <c r="AN215" s="6">
        <v>31800000</v>
      </c>
      <c r="AO215" s="6">
        <v>52800000</v>
      </c>
    </row>
    <row r="216" spans="1:41" ht="15.75" customHeight="1" x14ac:dyDescent="0.25">
      <c r="A216" s="1">
        <v>44392</v>
      </c>
      <c r="B216" s="2">
        <f t="shared" si="0"/>
        <v>150</v>
      </c>
      <c r="C216" s="7"/>
      <c r="D216" s="2" t="e">
        <f t="shared" si="12"/>
        <v>#N/A</v>
      </c>
      <c r="E216" s="2" t="e">
        <f t="shared" si="22"/>
        <v>#N/A</v>
      </c>
      <c r="F216" s="2">
        <v>1361381.8446316123</v>
      </c>
      <c r="G216" s="2">
        <f t="shared" si="23"/>
        <v>795682.42857142852</v>
      </c>
      <c r="H216" s="2">
        <f t="shared" si="13"/>
        <v>126086587.87309779</v>
      </c>
      <c r="I216" s="7"/>
      <c r="J216" s="2" t="e">
        <f t="shared" si="14"/>
        <v>#N/A</v>
      </c>
      <c r="K216" s="2" t="e">
        <f t="shared" si="24"/>
        <v>#N/A</v>
      </c>
      <c r="L216" s="2">
        <f t="array" ref="L216">IF(COUNT($C217)=0,IF(COUNT($C216)=1,I216,SUM(L215+LOOKUP(2,1/(ISNUMBER($K$1:$K$194)),$K$1:$K$194))),I216)</f>
        <v>1194250.7142857178</v>
      </c>
      <c r="M216" s="8" t="e">
        <f t="shared" si="27"/>
        <v>#N/A</v>
      </c>
      <c r="N216" s="2" t="e">
        <f t="shared" si="15"/>
        <v>#N/A</v>
      </c>
      <c r="O216" s="2" t="e">
        <f t="shared" si="25"/>
        <v>#N/A</v>
      </c>
      <c r="P216" s="2">
        <v>1362525.4401080608</v>
      </c>
      <c r="Q216" s="2">
        <f>IF(P216&gt;Graph!$G$1*1000,Graph!$G$1*1000,P216)</f>
        <v>800000</v>
      </c>
      <c r="R216" s="2">
        <f t="shared" si="16"/>
        <v>127196020.14222211</v>
      </c>
      <c r="S216" s="2">
        <f t="shared" si="17"/>
        <v>795682.42857143283</v>
      </c>
      <c r="T216" s="2">
        <f t="shared" si="18"/>
        <v>4317.571428571362</v>
      </c>
      <c r="U216" s="2">
        <f t="shared" si="19"/>
        <v>800000</v>
      </c>
      <c r="V216" s="2">
        <f t="shared" si="28"/>
        <v>59249263.873097509</v>
      </c>
      <c r="W216" s="2">
        <f t="shared" si="20"/>
        <v>795682.42857142538</v>
      </c>
      <c r="X216" s="2">
        <f t="shared" si="6"/>
        <v>4317.5714285746217</v>
      </c>
      <c r="Y216" s="2">
        <f t="shared" si="7"/>
        <v>67946756.269124538</v>
      </c>
      <c r="Z216" s="2" t="str">
        <f t="shared" si="8"/>
        <v>HERE</v>
      </c>
      <c r="AA216" s="2">
        <f>IF(Z216="HERE",Y216,AA215+Graph!$G$1*1000)</f>
        <v>67946756.269124538</v>
      </c>
      <c r="AB216" s="2">
        <f t="shared" si="21"/>
        <v>4317.5714285671711</v>
      </c>
      <c r="AC216" s="2">
        <f t="shared" si="9"/>
        <v>59249263.873097509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11"/>
        <v>52800000</v>
      </c>
      <c r="AG216" s="3">
        <f t="shared" si="26"/>
        <v>49660388.72193709</v>
      </c>
      <c r="AH216" s="3" t="e">
        <f t="shared" si="3"/>
        <v>#N/A</v>
      </c>
      <c r="AM216" s="6">
        <v>14600000</v>
      </c>
      <c r="AN216" s="6">
        <v>31800000</v>
      </c>
      <c r="AO216" s="6">
        <v>52800000</v>
      </c>
    </row>
    <row r="217" spans="1:41" ht="15.75" customHeight="1" x14ac:dyDescent="0.25">
      <c r="A217" s="1">
        <v>44393</v>
      </c>
      <c r="B217" s="2">
        <f t="shared" si="0"/>
        <v>151</v>
      </c>
      <c r="C217" s="7"/>
      <c r="D217" s="2" t="e">
        <f t="shared" si="12"/>
        <v>#N/A</v>
      </c>
      <c r="E217" s="2" t="e">
        <f t="shared" si="22"/>
        <v>#N/A</v>
      </c>
      <c r="F217" s="2">
        <v>1367336.4405318201</v>
      </c>
      <c r="G217" s="2">
        <f t="shared" si="23"/>
        <v>795682.42857142852</v>
      </c>
      <c r="H217" s="2">
        <f t="shared" si="13"/>
        <v>126882270.30166923</v>
      </c>
      <c r="I217" s="7"/>
      <c r="J217" s="2" t="e">
        <f t="shared" si="14"/>
        <v>#N/A</v>
      </c>
      <c r="K217" s="2" t="e">
        <f t="shared" si="24"/>
        <v>#N/A</v>
      </c>
      <c r="L217" s="2">
        <f t="array" ref="L217">IF(COUNT($C218)=0,IF(COUNT($C217)=1,I217,SUM(L216+LOOKUP(2,1/(ISNUMBER($K$1:$K$194)),$K$1:$K$194))),I217)</f>
        <v>1198568.2857142892</v>
      </c>
      <c r="M217" s="8" t="e">
        <f t="shared" si="27"/>
        <v>#N/A</v>
      </c>
      <c r="N217" s="2" t="e">
        <f t="shared" si="15"/>
        <v>#N/A</v>
      </c>
      <c r="O217" s="2" t="e">
        <f t="shared" si="25"/>
        <v>#N/A</v>
      </c>
      <c r="P217" s="2">
        <v>1368466.6623232365</v>
      </c>
      <c r="Q217" s="2">
        <f>IF(P217&gt;Graph!$G$1*1000,Graph!$G$1*1000,P217)</f>
        <v>800000</v>
      </c>
      <c r="R217" s="2">
        <f t="shared" si="16"/>
        <v>127996020.14222211</v>
      </c>
      <c r="S217" s="2">
        <f t="shared" si="17"/>
        <v>795682.42857143283</v>
      </c>
      <c r="T217" s="2">
        <f t="shared" si="18"/>
        <v>4317.571428571362</v>
      </c>
      <c r="U217" s="2">
        <f t="shared" si="19"/>
        <v>800000</v>
      </c>
      <c r="V217" s="2">
        <f t="shared" si="28"/>
        <v>60044946.301668935</v>
      </c>
      <c r="W217" s="2">
        <f t="shared" si="20"/>
        <v>795682.42857142538</v>
      </c>
      <c r="X217" s="2">
        <f t="shared" si="6"/>
        <v>4317.5714285746217</v>
      </c>
      <c r="Y217" s="2">
        <f t="shared" si="7"/>
        <v>67951073.840553105</v>
      </c>
      <c r="Z217" s="2" t="str">
        <f t="shared" si="8"/>
        <v>HERE</v>
      </c>
      <c r="AA217" s="2">
        <f>IF(Z217="HERE",Y217,AA216+Graph!$G$1*1000)</f>
        <v>67951073.840553105</v>
      </c>
      <c r="AB217" s="2">
        <f t="shared" si="21"/>
        <v>4317.5714285671711</v>
      </c>
      <c r="AC217" s="2">
        <f t="shared" si="9"/>
        <v>60044946.301668935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11"/>
        <v>52800000</v>
      </c>
      <c r="AG217" s="3">
        <f t="shared" si="26"/>
        <v>49697493.915487595</v>
      </c>
      <c r="AH217" s="3" t="e">
        <f t="shared" si="3"/>
        <v>#N/A</v>
      </c>
      <c r="AM217" s="6">
        <v>14600000</v>
      </c>
      <c r="AN217" s="6">
        <v>31800000</v>
      </c>
      <c r="AO217" s="6">
        <v>52800000</v>
      </c>
    </row>
    <row r="218" spans="1:41" ht="15.75" customHeight="1" x14ac:dyDescent="0.25">
      <c r="A218" s="1">
        <v>44394</v>
      </c>
      <c r="B218" s="2">
        <f t="shared" si="0"/>
        <v>152</v>
      </c>
      <c r="C218" s="7"/>
      <c r="D218" s="2" t="e">
        <f t="shared" si="12"/>
        <v>#N/A</v>
      </c>
      <c r="E218" s="2" t="e">
        <f t="shared" si="22"/>
        <v>#N/A</v>
      </c>
      <c r="F218" s="2">
        <v>1373291.0364320278</v>
      </c>
      <c r="G218" s="2">
        <f t="shared" si="23"/>
        <v>795682.42857142852</v>
      </c>
      <c r="H218" s="2">
        <f t="shared" si="13"/>
        <v>127677952.73024066</v>
      </c>
      <c r="I218" s="7"/>
      <c r="J218" s="2" t="e">
        <f t="shared" si="14"/>
        <v>#N/A</v>
      </c>
      <c r="K218" s="2" t="e">
        <f t="shared" si="24"/>
        <v>#N/A</v>
      </c>
      <c r="L218" s="2">
        <f t="array" ref="L218">IF(COUNT($C219)=0,IF(COUNT($C218)=1,I218,SUM(L217+LOOKUP(2,1/(ISNUMBER($K$1:$K$194)),$K$1:$K$194))),I218)</f>
        <v>1202885.8571428605</v>
      </c>
      <c r="M218" s="8" t="e">
        <f t="shared" si="27"/>
        <v>#N/A</v>
      </c>
      <c r="N218" s="2" t="e">
        <f t="shared" si="15"/>
        <v>#N/A</v>
      </c>
      <c r="O218" s="2" t="e">
        <f t="shared" si="25"/>
        <v>#N/A</v>
      </c>
      <c r="P218" s="2">
        <v>1374407.8845383823</v>
      </c>
      <c r="Q218" s="2">
        <f>IF(P218&gt;Graph!$G$1*1000,Graph!$G$1*1000,P218)</f>
        <v>800000</v>
      </c>
      <c r="R218" s="2">
        <f t="shared" si="16"/>
        <v>128796020.14222211</v>
      </c>
      <c r="S218" s="2">
        <f t="shared" si="17"/>
        <v>795682.42857143283</v>
      </c>
      <c r="T218" s="2">
        <f t="shared" si="18"/>
        <v>4317.571428571362</v>
      </c>
      <c r="U218" s="2">
        <f t="shared" si="19"/>
        <v>800000</v>
      </c>
      <c r="V218" s="2">
        <f t="shared" si="28"/>
        <v>60840628.73024036</v>
      </c>
      <c r="W218" s="2">
        <f t="shared" si="20"/>
        <v>795682.42857142538</v>
      </c>
      <c r="X218" s="2">
        <f t="shared" si="6"/>
        <v>4317.5714285746217</v>
      </c>
      <c r="Y218" s="2">
        <f t="shared" si="7"/>
        <v>67955391.411981672</v>
      </c>
      <c r="Z218" s="2" t="str">
        <f t="shared" si="8"/>
        <v>HERE</v>
      </c>
      <c r="AA218" s="2">
        <f>IF(Z218="HERE",Y218,AA217+Graph!$G$1*1000)</f>
        <v>67955391.411981672</v>
      </c>
      <c r="AB218" s="2">
        <f t="shared" si="21"/>
        <v>4317.5714285671711</v>
      </c>
      <c r="AC218" s="2">
        <f t="shared" si="9"/>
        <v>60840628.73024036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11"/>
        <v>52800000</v>
      </c>
      <c r="AG218" s="3">
        <f t="shared" si="26"/>
        <v>49734896.838833116</v>
      </c>
      <c r="AH218" s="3" t="e">
        <f t="shared" si="3"/>
        <v>#N/A</v>
      </c>
      <c r="AM218" s="6">
        <v>14600000</v>
      </c>
      <c r="AN218" s="6">
        <v>31800000</v>
      </c>
      <c r="AO218" s="6">
        <v>52800000</v>
      </c>
    </row>
    <row r="219" spans="1:41" ht="15.75" customHeight="1" x14ac:dyDescent="0.25">
      <c r="A219" s="1">
        <v>44395</v>
      </c>
      <c r="B219" s="2">
        <f t="shared" si="0"/>
        <v>153</v>
      </c>
      <c r="C219" s="7"/>
      <c r="D219" s="2" t="e">
        <f t="shared" si="12"/>
        <v>#N/A</v>
      </c>
      <c r="E219" s="2" t="e">
        <f t="shared" si="22"/>
        <v>#N/A</v>
      </c>
      <c r="F219" s="2">
        <v>1379245.6323322356</v>
      </c>
      <c r="G219" s="2">
        <f t="shared" si="23"/>
        <v>795682.42857142852</v>
      </c>
      <c r="H219" s="2">
        <f t="shared" si="13"/>
        <v>128473635.15881209</v>
      </c>
      <c r="I219" s="7"/>
      <c r="J219" s="2" t="e">
        <f t="shared" si="14"/>
        <v>#N/A</v>
      </c>
      <c r="K219" s="2" t="e">
        <f t="shared" si="24"/>
        <v>#N/A</v>
      </c>
      <c r="L219" s="2">
        <f t="array" ref="L219">IF(COUNT($C220)=0,IF(COUNT($C219)=1,I219,SUM(L218+LOOKUP(2,1/(ISNUMBER($K$1:$K$194)),$K$1:$K$194))),I219)</f>
        <v>1207203.4285714319</v>
      </c>
      <c r="M219" s="8" t="e">
        <f t="shared" si="27"/>
        <v>#N/A</v>
      </c>
      <c r="N219" s="2" t="e">
        <f t="shared" si="15"/>
        <v>#N/A</v>
      </c>
      <c r="O219" s="2" t="e">
        <f t="shared" si="25"/>
        <v>#N/A</v>
      </c>
      <c r="P219" s="2">
        <v>1380349.1067535579</v>
      </c>
      <c r="Q219" s="2">
        <f>IF(P219&gt;Graph!$G$1*1000,Graph!$G$1*1000,P219)</f>
        <v>800000</v>
      </c>
      <c r="R219" s="2">
        <f t="shared" si="16"/>
        <v>129596020.14222211</v>
      </c>
      <c r="S219" s="2">
        <f t="shared" si="17"/>
        <v>795682.42857143283</v>
      </c>
      <c r="T219" s="2">
        <f t="shared" si="18"/>
        <v>4317.571428571362</v>
      </c>
      <c r="U219" s="2">
        <f t="shared" si="19"/>
        <v>800000</v>
      </c>
      <c r="V219" s="2">
        <f t="shared" si="28"/>
        <v>61636311.158811785</v>
      </c>
      <c r="W219" s="2">
        <f t="shared" si="20"/>
        <v>795682.42857142538</v>
      </c>
      <c r="X219" s="2">
        <f t="shared" si="6"/>
        <v>4317.5714285746217</v>
      </c>
      <c r="Y219" s="2">
        <f t="shared" si="7"/>
        <v>67959708.983410239</v>
      </c>
      <c r="Z219" s="2" t="str">
        <f t="shared" si="8"/>
        <v>HERE</v>
      </c>
      <c r="AA219" s="2">
        <f>IF(Z219="HERE",Y219,AA218+Graph!$G$1*1000)</f>
        <v>67959708.983410239</v>
      </c>
      <c r="AB219" s="2">
        <f t="shared" si="21"/>
        <v>4317.5714285671711</v>
      </c>
      <c r="AC219" s="2">
        <f t="shared" si="9"/>
        <v>61636311.158811785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11"/>
        <v>52800000</v>
      </c>
      <c r="AG219" s="3">
        <f t="shared" si="26"/>
        <v>49772597.491973639</v>
      </c>
      <c r="AH219" s="3" t="e">
        <f t="shared" si="3"/>
        <v>#N/A</v>
      </c>
      <c r="AM219" s="6">
        <v>14600000</v>
      </c>
      <c r="AN219" s="6">
        <v>31800000</v>
      </c>
      <c r="AO219" s="6">
        <v>52800000</v>
      </c>
    </row>
    <row r="220" spans="1:41" ht="15.75" customHeight="1" x14ac:dyDescent="0.25">
      <c r="A220" s="1">
        <v>44396</v>
      </c>
      <c r="B220" s="2">
        <f t="shared" si="0"/>
        <v>154</v>
      </c>
      <c r="C220" s="7"/>
      <c r="D220" s="2" t="e">
        <f t="shared" si="12"/>
        <v>#N/A</v>
      </c>
      <c r="E220" s="2" t="e">
        <f t="shared" si="22"/>
        <v>#N/A</v>
      </c>
      <c r="F220" s="2">
        <v>1385200.2282324433</v>
      </c>
      <c r="G220" s="2">
        <f t="shared" si="23"/>
        <v>795682.42857142852</v>
      </c>
      <c r="H220" s="2">
        <f t="shared" si="13"/>
        <v>129269317.58738352</v>
      </c>
      <c r="I220" s="7"/>
      <c r="J220" s="2" t="e">
        <f t="shared" si="14"/>
        <v>#N/A</v>
      </c>
      <c r="K220" s="2" t="e">
        <f t="shared" si="24"/>
        <v>#N/A</v>
      </c>
      <c r="L220" s="2">
        <f t="array" ref="L220">IF(COUNT($C221)=0,IF(COUNT($C220)=1,I220,SUM(L219+LOOKUP(2,1/(ISNUMBER($K$1:$K$194)),$K$1:$K$194))),I220)</f>
        <v>1211521.0000000033</v>
      </c>
      <c r="M220" s="8" t="e">
        <f t="shared" si="27"/>
        <v>#N/A</v>
      </c>
      <c r="N220" s="2" t="e">
        <f t="shared" si="15"/>
        <v>#N/A</v>
      </c>
      <c r="O220" s="2" t="e">
        <f t="shared" si="25"/>
        <v>#N/A</v>
      </c>
      <c r="P220" s="2">
        <v>1386290.3289687037</v>
      </c>
      <c r="Q220" s="2">
        <f>IF(P220&gt;Graph!$G$1*1000,Graph!$G$1*1000,P220)</f>
        <v>800000</v>
      </c>
      <c r="R220" s="2">
        <f t="shared" si="16"/>
        <v>130396020.14222211</v>
      </c>
      <c r="S220" s="2">
        <f t="shared" si="17"/>
        <v>795682.42857143283</v>
      </c>
      <c r="T220" s="2">
        <f t="shared" si="18"/>
        <v>4317.571428571362</v>
      </c>
      <c r="U220" s="2">
        <f t="shared" si="19"/>
        <v>800000</v>
      </c>
      <c r="V220" s="2">
        <f t="shared" si="28"/>
        <v>62431993.587383211</v>
      </c>
      <c r="W220" s="2">
        <f t="shared" si="20"/>
        <v>795682.42857142538</v>
      </c>
      <c r="X220" s="2">
        <f t="shared" si="6"/>
        <v>4317.5714285746217</v>
      </c>
      <c r="Y220" s="2">
        <f t="shared" si="7"/>
        <v>67964026.554838806</v>
      </c>
      <c r="Z220" s="2" t="str">
        <f t="shared" si="8"/>
        <v>HERE</v>
      </c>
      <c r="AA220" s="2">
        <f>IF(Z220="HERE",Y220,AA219+Graph!$G$1*1000)</f>
        <v>67964026.554838806</v>
      </c>
      <c r="AB220" s="2">
        <f t="shared" si="21"/>
        <v>4317.5714285671711</v>
      </c>
      <c r="AC220" s="2">
        <f t="shared" si="9"/>
        <v>62431993.587383211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11"/>
        <v>52800000</v>
      </c>
      <c r="AG220" s="3">
        <f t="shared" si="26"/>
        <v>49810595.874909177</v>
      </c>
      <c r="AH220" s="3" t="e">
        <f t="shared" si="3"/>
        <v>#N/A</v>
      </c>
      <c r="AM220" s="6">
        <v>14600000</v>
      </c>
      <c r="AN220" s="6">
        <v>31800000</v>
      </c>
      <c r="AO220" s="6">
        <v>52800000</v>
      </c>
    </row>
    <row r="221" spans="1:41" ht="15.75" customHeight="1" x14ac:dyDescent="0.25">
      <c r="A221" s="1">
        <v>44397</v>
      </c>
      <c r="B221" s="2">
        <f t="shared" si="0"/>
        <v>155</v>
      </c>
      <c r="C221" s="7"/>
      <c r="D221" s="2" t="e">
        <f t="shared" si="12"/>
        <v>#N/A</v>
      </c>
      <c r="E221" s="2" t="e">
        <f t="shared" si="22"/>
        <v>#N/A</v>
      </c>
      <c r="F221" s="2">
        <v>1391154.8241326511</v>
      </c>
      <c r="G221" s="2">
        <f t="shared" si="23"/>
        <v>795682.42857142852</v>
      </c>
      <c r="H221" s="2">
        <f t="shared" si="13"/>
        <v>130065000.01595496</v>
      </c>
      <c r="I221" s="7"/>
      <c r="J221" s="2" t="e">
        <f t="shared" si="14"/>
        <v>#N/A</v>
      </c>
      <c r="K221" s="2" t="e">
        <f t="shared" si="24"/>
        <v>#N/A</v>
      </c>
      <c r="L221" s="2">
        <f t="array" ref="L221">IF(COUNT($C222)=0,IF(COUNT($C221)=1,I221,SUM(L220+LOOKUP(2,1/(ISNUMBER($K$1:$K$194)),$K$1:$K$194))),I221)</f>
        <v>1215838.5714285746</v>
      </c>
      <c r="M221" s="8" t="e">
        <f t="shared" si="27"/>
        <v>#N/A</v>
      </c>
      <c r="N221" s="2" t="e">
        <f t="shared" si="15"/>
        <v>#N/A</v>
      </c>
      <c r="O221" s="2" t="e">
        <f t="shared" si="25"/>
        <v>#N/A</v>
      </c>
      <c r="P221" s="2">
        <v>1392231.5511838794</v>
      </c>
      <c r="Q221" s="2">
        <f>IF(P221&gt;Graph!$G$1*1000,Graph!$G$1*1000,P221)</f>
        <v>800000</v>
      </c>
      <c r="R221" s="2">
        <f t="shared" si="16"/>
        <v>131196020.14222211</v>
      </c>
      <c r="S221" s="2">
        <f t="shared" si="17"/>
        <v>795682.42857143283</v>
      </c>
      <c r="T221" s="2">
        <f t="shared" si="18"/>
        <v>4317.571428571362</v>
      </c>
      <c r="U221" s="2">
        <f t="shared" si="19"/>
        <v>800000</v>
      </c>
      <c r="V221" s="2">
        <f t="shared" si="28"/>
        <v>63227676.015954636</v>
      </c>
      <c r="W221" s="2">
        <f t="shared" si="20"/>
        <v>795682.42857142538</v>
      </c>
      <c r="X221" s="2">
        <f t="shared" si="6"/>
        <v>4317.5714285746217</v>
      </c>
      <c r="Y221" s="2">
        <f t="shared" si="7"/>
        <v>67968344.126267374</v>
      </c>
      <c r="Z221" s="2" t="str">
        <f t="shared" si="8"/>
        <v>HERE</v>
      </c>
      <c r="AA221" s="2">
        <f>IF(Z221="HERE",Y221,AA220+Graph!$G$1*1000)</f>
        <v>67968344.126267374</v>
      </c>
      <c r="AB221" s="2">
        <f t="shared" si="21"/>
        <v>4317.5714285671711</v>
      </c>
      <c r="AC221" s="2">
        <f t="shared" si="9"/>
        <v>63227676.015954636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6"/>
        <v>49848891.987639725</v>
      </c>
      <c r="AH221" s="3" t="e">
        <f t="shared" si="3"/>
        <v>#N/A</v>
      </c>
      <c r="AM221" s="6">
        <v>14600000</v>
      </c>
      <c r="AN221" s="6">
        <v>31800000</v>
      </c>
      <c r="AO221" s="6">
        <v>52800000</v>
      </c>
    </row>
    <row r="222" spans="1:41" ht="15.75" customHeight="1" x14ac:dyDescent="0.25">
      <c r="A222" s="1">
        <v>44398</v>
      </c>
      <c r="B222" s="2">
        <f t="shared" si="0"/>
        <v>156</v>
      </c>
      <c r="C222" s="7"/>
      <c r="D222" s="2" t="e">
        <f t="shared" si="12"/>
        <v>#N/A</v>
      </c>
      <c r="E222" s="2" t="e">
        <f t="shared" si="22"/>
        <v>#N/A</v>
      </c>
      <c r="F222" s="2">
        <v>1397109.4200328588</v>
      </c>
      <c r="G222" s="2">
        <f t="shared" si="23"/>
        <v>795682.42857142852</v>
      </c>
      <c r="H222" s="2">
        <f t="shared" si="13"/>
        <v>130860682.44452639</v>
      </c>
      <c r="I222" s="7"/>
      <c r="J222" s="2" t="e">
        <f t="shared" si="14"/>
        <v>#N/A</v>
      </c>
      <c r="K222" s="2" t="e">
        <f t="shared" si="24"/>
        <v>#N/A</v>
      </c>
      <c r="L222" s="2">
        <f t="array" ref="L222">IF(COUNT($C223)=0,IF(COUNT($C222)=1,I222,SUM(L221+LOOKUP(2,1/(ISNUMBER($K$1:$K$194)),$K$1:$K$194))),I222)</f>
        <v>1220156.142857146</v>
      </c>
      <c r="M222" s="8" t="e">
        <f t="shared" si="27"/>
        <v>#N/A</v>
      </c>
      <c r="N222" s="2" t="e">
        <f t="shared" si="15"/>
        <v>#N/A</v>
      </c>
      <c r="O222" s="2" t="e">
        <f t="shared" si="25"/>
        <v>#N/A</v>
      </c>
      <c r="P222" s="2">
        <v>1398172.7733990252</v>
      </c>
      <c r="Q222" s="2">
        <f>IF(P222&gt;Graph!$G$1*1000,Graph!$G$1*1000,P222)</f>
        <v>800000</v>
      </c>
      <c r="R222" s="2">
        <f t="shared" si="16"/>
        <v>131996020.14222211</v>
      </c>
      <c r="S222" s="2">
        <f t="shared" si="17"/>
        <v>795682.42857143283</v>
      </c>
      <c r="T222" s="2">
        <f t="shared" si="18"/>
        <v>4317.571428571362</v>
      </c>
      <c r="U222" s="2">
        <f t="shared" si="19"/>
        <v>800000</v>
      </c>
      <c r="V222" s="2">
        <f t="shared" si="28"/>
        <v>64023358.444526061</v>
      </c>
      <c r="W222" s="2">
        <f t="shared" si="20"/>
        <v>795682.42857142538</v>
      </c>
      <c r="X222" s="2">
        <f t="shared" si="6"/>
        <v>4317.5714285746217</v>
      </c>
      <c r="Y222" s="2">
        <f t="shared" si="7"/>
        <v>67972661.697695941</v>
      </c>
      <c r="Z222" s="2" t="str">
        <f t="shared" si="8"/>
        <v>HERE</v>
      </c>
      <c r="AA222" s="2">
        <f>IF(Z222="HERE",Y222,AA221+Graph!$G$1*1000)</f>
        <v>67972661.697695941</v>
      </c>
      <c r="AB222" s="2">
        <f t="shared" si="21"/>
        <v>4317.5714285671711</v>
      </c>
      <c r="AC222" s="2">
        <f t="shared" si="9"/>
        <v>64023358.444526061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6"/>
        <v>49887485.830165282</v>
      </c>
      <c r="AH222" s="3" t="e">
        <f t="shared" si="3"/>
        <v>#N/A</v>
      </c>
      <c r="AM222" s="6">
        <v>14600000</v>
      </c>
      <c r="AN222" s="6">
        <v>31800000</v>
      </c>
      <c r="AO222" s="6">
        <v>52800000</v>
      </c>
    </row>
    <row r="223" spans="1:41" ht="15.75" customHeight="1" x14ac:dyDescent="0.25">
      <c r="A223" s="1">
        <v>44399</v>
      </c>
      <c r="B223" s="2">
        <f t="shared" si="0"/>
        <v>157</v>
      </c>
      <c r="C223" s="7"/>
      <c r="D223" s="2" t="e">
        <f t="shared" si="12"/>
        <v>#N/A</v>
      </c>
      <c r="E223" s="2" t="e">
        <f t="shared" si="22"/>
        <v>#N/A</v>
      </c>
      <c r="F223" s="2">
        <v>1403064.0159330666</v>
      </c>
      <c r="G223" s="2">
        <f t="shared" si="23"/>
        <v>795682.42857142852</v>
      </c>
      <c r="H223" s="2">
        <f t="shared" si="13"/>
        <v>131656364.87309782</v>
      </c>
      <c r="I223" s="7"/>
      <c r="J223" s="2" t="e">
        <f t="shared" si="14"/>
        <v>#N/A</v>
      </c>
      <c r="K223" s="2" t="e">
        <f t="shared" si="24"/>
        <v>#N/A</v>
      </c>
      <c r="L223" s="2">
        <f t="array" ref="L223">IF(COUNT($C224)=0,IF(COUNT($C223)=1,I223,SUM(L222+LOOKUP(2,1/(ISNUMBER($K$1:$K$194)),$K$1:$K$194))),I223)</f>
        <v>1224473.7142857173</v>
      </c>
      <c r="M223" s="8" t="e">
        <f t="shared" si="27"/>
        <v>#N/A</v>
      </c>
      <c r="N223" s="2" t="e">
        <f t="shared" si="15"/>
        <v>#N/A</v>
      </c>
      <c r="O223" s="2" t="e">
        <f t="shared" si="25"/>
        <v>#N/A</v>
      </c>
      <c r="P223" s="2">
        <v>1404113.995614171</v>
      </c>
      <c r="Q223" s="2">
        <f>IF(P223&gt;Graph!$G$1*1000,Graph!$G$1*1000,P223)</f>
        <v>800000</v>
      </c>
      <c r="R223" s="2">
        <f t="shared" si="16"/>
        <v>132796020.14222211</v>
      </c>
      <c r="S223" s="2">
        <f t="shared" si="17"/>
        <v>795682.42857143283</v>
      </c>
      <c r="T223" s="2">
        <f t="shared" si="18"/>
        <v>4317.571428571362</v>
      </c>
      <c r="U223" s="2">
        <f t="shared" si="19"/>
        <v>800000</v>
      </c>
      <c r="V223" s="2">
        <f t="shared" si="28"/>
        <v>64819040.873097487</v>
      </c>
      <c r="W223" s="2">
        <f t="shared" si="20"/>
        <v>795682.42857142538</v>
      </c>
      <c r="X223" s="2">
        <f t="shared" si="6"/>
        <v>4317.5714285746217</v>
      </c>
      <c r="Y223" s="2">
        <f t="shared" si="7"/>
        <v>67976979.269124508</v>
      </c>
      <c r="Z223" s="2" t="str">
        <f t="shared" si="8"/>
        <v>HERE</v>
      </c>
      <c r="AA223" s="2">
        <f>IF(Z223="HERE",Y223,AA222+Graph!$G$1*1000)</f>
        <v>67976979.269124508</v>
      </c>
      <c r="AB223" s="2">
        <f t="shared" si="21"/>
        <v>4317.5714285671711</v>
      </c>
      <c r="AC223" s="2">
        <f t="shared" si="9"/>
        <v>64819040.873097487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6"/>
        <v>49926377.402485855</v>
      </c>
      <c r="AH223" s="3" t="e">
        <f t="shared" si="3"/>
        <v>#N/A</v>
      </c>
      <c r="AM223" s="6">
        <v>14600000</v>
      </c>
      <c r="AN223" s="6">
        <v>31800000</v>
      </c>
      <c r="AO223" s="6">
        <v>52800000</v>
      </c>
    </row>
    <row r="224" spans="1:41" ht="15.75" customHeight="1" x14ac:dyDescent="0.25">
      <c r="A224" s="1">
        <v>44400</v>
      </c>
      <c r="B224" s="2">
        <f t="shared" si="0"/>
        <v>158</v>
      </c>
      <c r="C224" s="7"/>
      <c r="D224" s="2" t="e">
        <f t="shared" si="12"/>
        <v>#N/A</v>
      </c>
      <c r="E224" s="2" t="e">
        <f t="shared" si="22"/>
        <v>#N/A</v>
      </c>
      <c r="F224" s="2">
        <v>1409018.6118332744</v>
      </c>
      <c r="G224" s="2">
        <f t="shared" si="23"/>
        <v>795682.42857142852</v>
      </c>
      <c r="H224" s="2">
        <f t="shared" si="13"/>
        <v>132452047.30166925</v>
      </c>
      <c r="I224" s="7"/>
      <c r="J224" s="2" t="e">
        <f t="shared" si="14"/>
        <v>#N/A</v>
      </c>
      <c r="K224" s="2" t="e">
        <f t="shared" si="24"/>
        <v>#N/A</v>
      </c>
      <c r="L224" s="2">
        <f t="array" ref="L224">IF(COUNT($C225)=0,IF(COUNT($C224)=1,I224,SUM(L223+LOOKUP(2,1/(ISNUMBER($K$1:$K$194)),$K$1:$K$194))),I224)</f>
        <v>1228791.2857142887</v>
      </c>
      <c r="M224" s="8" t="e">
        <f t="shared" si="27"/>
        <v>#N/A</v>
      </c>
      <c r="N224" s="2" t="e">
        <f t="shared" si="15"/>
        <v>#N/A</v>
      </c>
      <c r="O224" s="2" t="e">
        <f t="shared" si="25"/>
        <v>#N/A</v>
      </c>
      <c r="P224" s="2">
        <v>1410055.2178293467</v>
      </c>
      <c r="Q224" s="2">
        <f>IF(P224&gt;Graph!$G$1*1000,Graph!$G$1*1000,P224)</f>
        <v>800000</v>
      </c>
      <c r="R224" s="2">
        <f t="shared" si="16"/>
        <v>133596020.14222211</v>
      </c>
      <c r="S224" s="2">
        <f t="shared" si="17"/>
        <v>795682.42857143283</v>
      </c>
      <c r="T224" s="2">
        <f t="shared" si="18"/>
        <v>4317.571428571362</v>
      </c>
      <c r="U224" s="2">
        <f t="shared" si="19"/>
        <v>800000</v>
      </c>
      <c r="V224" s="2">
        <f t="shared" si="28"/>
        <v>65614723.301668912</v>
      </c>
      <c r="W224" s="2">
        <f t="shared" si="20"/>
        <v>795682.42857142538</v>
      </c>
      <c r="X224" s="2">
        <f t="shared" si="6"/>
        <v>4317.5714285746217</v>
      </c>
      <c r="Y224" s="2">
        <f t="shared" si="7"/>
        <v>67981296.840553075</v>
      </c>
      <c r="Z224" s="2" t="str">
        <f t="shared" si="8"/>
        <v>HERE</v>
      </c>
      <c r="AA224" s="2">
        <f>IF(Z224="HERE",Y224,AA223+Graph!$G$1*1000)</f>
        <v>67981296.840553075</v>
      </c>
      <c r="AB224" s="2">
        <f t="shared" si="21"/>
        <v>4317.5714285671711</v>
      </c>
      <c r="AC224" s="2">
        <f t="shared" si="9"/>
        <v>65614723.301668912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6"/>
        <v>49965566.704601429</v>
      </c>
      <c r="AH224" s="3" t="e">
        <f t="shared" si="3"/>
        <v>#N/A</v>
      </c>
      <c r="AM224" s="6">
        <v>14600000</v>
      </c>
      <c r="AN224" s="6">
        <v>31800000</v>
      </c>
      <c r="AO224" s="6">
        <v>52800000</v>
      </c>
    </row>
    <row r="225" spans="1:41" ht="15.75" customHeight="1" x14ac:dyDescent="0.25">
      <c r="A225" s="1">
        <v>44401</v>
      </c>
      <c r="B225" s="2">
        <f t="shared" si="0"/>
        <v>159</v>
      </c>
      <c r="C225" s="7"/>
      <c r="D225" s="2" t="e">
        <f t="shared" si="12"/>
        <v>#N/A</v>
      </c>
      <c r="E225" s="2" t="e">
        <f t="shared" si="22"/>
        <v>#N/A</v>
      </c>
      <c r="F225" s="2">
        <v>1414973.2077334821</v>
      </c>
      <c r="G225" s="2">
        <f t="shared" si="23"/>
        <v>795682.42857142852</v>
      </c>
      <c r="H225" s="2">
        <f t="shared" si="13"/>
        <v>133247729.73024069</v>
      </c>
      <c r="I225" s="7"/>
      <c r="J225" s="2" t="e">
        <f t="shared" si="14"/>
        <v>#N/A</v>
      </c>
      <c r="K225" s="2" t="e">
        <f t="shared" si="24"/>
        <v>#N/A</v>
      </c>
      <c r="L225" s="2">
        <f t="array" ref="L225">IF(COUNT($C226)=0,IF(COUNT($C225)=1,I225,SUM(L224+LOOKUP(2,1/(ISNUMBER($K$1:$K$194)),$K$1:$K$194))),I225)</f>
        <v>1233108.8571428601</v>
      </c>
      <c r="M225" s="8" t="e">
        <f t="shared" si="27"/>
        <v>#N/A</v>
      </c>
      <c r="N225" s="2" t="e">
        <f t="shared" si="15"/>
        <v>#N/A</v>
      </c>
      <c r="O225" s="2" t="e">
        <f t="shared" si="25"/>
        <v>#N/A</v>
      </c>
      <c r="P225" s="2">
        <v>1415996.4400444925</v>
      </c>
      <c r="Q225" s="2">
        <f>IF(P225&gt;Graph!$G$1*1000,Graph!$G$1*1000,P225)</f>
        <v>800000</v>
      </c>
      <c r="R225" s="2">
        <f t="shared" si="16"/>
        <v>134396020.14222211</v>
      </c>
      <c r="S225" s="2">
        <f t="shared" si="17"/>
        <v>795682.42857143283</v>
      </c>
      <c r="T225" s="2">
        <f t="shared" si="18"/>
        <v>4317.571428571362</v>
      </c>
      <c r="U225" s="2">
        <f t="shared" si="19"/>
        <v>800000</v>
      </c>
      <c r="V225" s="2">
        <f t="shared" si="28"/>
        <v>66410405.730240338</v>
      </c>
      <c r="W225" s="2">
        <f t="shared" si="20"/>
        <v>795682.42857142538</v>
      </c>
      <c r="X225" s="2">
        <f t="shared" si="6"/>
        <v>4317.5714285746217</v>
      </c>
      <c r="Y225" s="2">
        <f t="shared" si="7"/>
        <v>67985614.411981642</v>
      </c>
      <c r="Z225" s="2" t="str">
        <f t="shared" si="8"/>
        <v>HERE</v>
      </c>
      <c r="AA225" s="2">
        <f>IF(Z225="HERE",Y225,AA224+Graph!$G$1*1000)</f>
        <v>67985614.411981642</v>
      </c>
      <c r="AB225" s="2">
        <f t="shared" si="21"/>
        <v>4317.5714285671711</v>
      </c>
      <c r="AC225" s="2">
        <f t="shared" si="9"/>
        <v>66410405.730240338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6"/>
        <v>50005053.73651202</v>
      </c>
      <c r="AH225" s="3" t="e">
        <f t="shared" si="3"/>
        <v>#N/A</v>
      </c>
      <c r="AM225" s="6">
        <v>14600000</v>
      </c>
      <c r="AN225" s="6">
        <v>31800000</v>
      </c>
      <c r="AO225" s="6">
        <v>52800000</v>
      </c>
    </row>
    <row r="226" spans="1:41" ht="15.75" customHeight="1" x14ac:dyDescent="0.25">
      <c r="A226" s="1">
        <v>44402</v>
      </c>
      <c r="B226" s="2">
        <f t="shared" si="0"/>
        <v>160</v>
      </c>
      <c r="C226" s="7"/>
      <c r="D226" s="2" t="e">
        <f t="shared" si="12"/>
        <v>#N/A</v>
      </c>
      <c r="E226" s="2" t="e">
        <f t="shared" si="22"/>
        <v>#N/A</v>
      </c>
      <c r="F226" s="2">
        <v>1420927.8036336899</v>
      </c>
      <c r="G226" s="2">
        <f t="shared" si="23"/>
        <v>795682.42857142852</v>
      </c>
      <c r="H226" s="2">
        <f t="shared" si="13"/>
        <v>134043412.15881212</v>
      </c>
      <c r="I226" s="7"/>
      <c r="J226" s="2" t="e">
        <f t="shared" si="14"/>
        <v>#N/A</v>
      </c>
      <c r="K226" s="2" t="e">
        <f t="shared" si="24"/>
        <v>#N/A</v>
      </c>
      <c r="L226" s="2">
        <f t="array" ref="L226">IF(COUNT($C227)=0,IF(COUNT($C226)=1,I226,SUM(L225+LOOKUP(2,1/(ISNUMBER($K$1:$K$194)),$K$1:$K$194))),I226)</f>
        <v>1237426.4285714314</v>
      </c>
      <c r="M226" s="8" t="e">
        <f t="shared" si="27"/>
        <v>#N/A</v>
      </c>
      <c r="N226" s="2" t="e">
        <f t="shared" si="15"/>
        <v>#N/A</v>
      </c>
      <c r="O226" s="2" t="e">
        <f t="shared" si="25"/>
        <v>#N/A</v>
      </c>
      <c r="P226" s="2">
        <v>1421937.6622596681</v>
      </c>
      <c r="Q226" s="2">
        <f>IF(P226&gt;Graph!$G$1*1000,Graph!$G$1*1000,P226)</f>
        <v>800000</v>
      </c>
      <c r="R226" s="2">
        <f t="shared" si="16"/>
        <v>135196020.14222211</v>
      </c>
      <c r="S226" s="2">
        <f t="shared" si="17"/>
        <v>795682.42857143283</v>
      </c>
      <c r="T226" s="2">
        <f t="shared" si="18"/>
        <v>4317.571428571362</v>
      </c>
      <c r="U226" s="2">
        <f t="shared" si="19"/>
        <v>800000</v>
      </c>
      <c r="V226" s="2">
        <f t="shared" si="28"/>
        <v>67206088.158811763</v>
      </c>
      <c r="W226" s="2">
        <f t="shared" si="20"/>
        <v>795682.42857142538</v>
      </c>
      <c r="X226" s="2">
        <f t="shared" si="6"/>
        <v>4317.5714285746217</v>
      </c>
      <c r="Y226" s="2">
        <f t="shared" si="7"/>
        <v>67989931.983410209</v>
      </c>
      <c r="Z226" s="2" t="str">
        <f t="shared" si="8"/>
        <v>HERE</v>
      </c>
      <c r="AA226" s="2">
        <f>IF(Z226="HERE",Y226,AA225+Graph!$G$1*1000)</f>
        <v>67989931.983410209</v>
      </c>
      <c r="AB226" s="2">
        <f t="shared" si="21"/>
        <v>4317.5714285671711</v>
      </c>
      <c r="AC226" s="2">
        <f t="shared" si="9"/>
        <v>66410405.730240338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6"/>
        <v>50044837.857940592</v>
      </c>
      <c r="AH226" s="3" t="e">
        <f t="shared" si="3"/>
        <v>#N/A</v>
      </c>
      <c r="AM226" s="6">
        <v>14600000</v>
      </c>
      <c r="AN226" s="6">
        <v>31800000</v>
      </c>
      <c r="AO226" s="6">
        <v>52800000</v>
      </c>
    </row>
    <row r="227" spans="1:41" ht="15.75" customHeight="1" x14ac:dyDescent="0.25">
      <c r="A227" s="1">
        <v>44403</v>
      </c>
      <c r="B227" s="2">
        <f t="shared" si="0"/>
        <v>161</v>
      </c>
      <c r="C227" s="7"/>
      <c r="D227" s="2" t="e">
        <f t="shared" si="12"/>
        <v>#N/A</v>
      </c>
      <c r="E227" s="2" t="e">
        <f t="shared" si="22"/>
        <v>#N/A</v>
      </c>
      <c r="F227" s="2">
        <v>1426882.3995338678</v>
      </c>
      <c r="G227" s="2">
        <f t="shared" si="23"/>
        <v>795682.42857142852</v>
      </c>
      <c r="H227" s="2">
        <f t="shared" si="13"/>
        <v>134839094.58738354</v>
      </c>
      <c r="I227" s="7"/>
      <c r="J227" s="2" t="e">
        <f t="shared" si="14"/>
        <v>#N/A</v>
      </c>
      <c r="K227" s="2" t="e">
        <f t="shared" si="24"/>
        <v>#N/A</v>
      </c>
      <c r="L227" s="2">
        <f t="array" ref="L227">IF(COUNT($C228)=0,IF(COUNT($C227)=1,I227,SUM(L226+LOOKUP(2,1/(ISNUMBER($K$1:$K$194)),$K$1:$K$194))),I227)</f>
        <v>1241744.0000000028</v>
      </c>
      <c r="M227" s="8" t="e">
        <f t="shared" si="27"/>
        <v>#N/A</v>
      </c>
      <c r="N227" s="2" t="e">
        <f t="shared" si="15"/>
        <v>#N/A</v>
      </c>
      <c r="O227" s="2" t="e">
        <f t="shared" si="25"/>
        <v>#N/A</v>
      </c>
      <c r="P227" s="2">
        <v>1427878.8844748139</v>
      </c>
      <c r="Q227" s="2">
        <f>IF(P227&gt;Graph!$G$1*1000,Graph!$G$1*1000,P227)</f>
        <v>800000</v>
      </c>
      <c r="R227" s="2">
        <f t="shared" si="16"/>
        <v>135996020.14222211</v>
      </c>
      <c r="S227" s="2">
        <f t="shared" si="17"/>
        <v>795682.42857141793</v>
      </c>
      <c r="T227" s="2">
        <f t="shared" si="18"/>
        <v>4317.571428571362</v>
      </c>
      <c r="U227" s="2">
        <f t="shared" si="19"/>
        <v>800000</v>
      </c>
      <c r="V227" s="2">
        <f t="shared" si="28"/>
        <v>68001770.587383196</v>
      </c>
      <c r="W227" s="2">
        <f t="shared" si="20"/>
        <v>795682.42857143283</v>
      </c>
      <c r="X227" s="2">
        <f t="shared" si="6"/>
        <v>4317.5714285671711</v>
      </c>
      <c r="Y227" s="2">
        <f t="shared" si="7"/>
        <v>67994249.554838777</v>
      </c>
      <c r="Z227" s="2" t="str">
        <f t="shared" si="8"/>
        <v>MEEP</v>
      </c>
      <c r="AA227" s="2">
        <f>IF(Z227="HERE",Y227,AA226+Graph!$G$1*1000)</f>
        <v>68789931.983410209</v>
      </c>
      <c r="AB227" s="2">
        <f t="shared" si="21"/>
        <v>800000</v>
      </c>
      <c r="AC227" s="2">
        <f t="shared" si="9"/>
        <v>66410405.730240338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6"/>
        <v>50084621.979369164</v>
      </c>
      <c r="AH227" s="3" t="e">
        <f t="shared" si="3"/>
        <v>#N/A</v>
      </c>
      <c r="AM227" s="6">
        <v>14600000</v>
      </c>
      <c r="AN227" s="6">
        <v>31800000</v>
      </c>
      <c r="AO227" s="6">
        <v>52800000</v>
      </c>
    </row>
    <row r="228" spans="1:41" ht="15.75" customHeight="1" x14ac:dyDescent="0.25">
      <c r="A228" s="1">
        <v>44404</v>
      </c>
      <c r="B228" s="2">
        <f t="shared" si="0"/>
        <v>162</v>
      </c>
      <c r="C228" s="7"/>
      <c r="D228" s="2" t="e">
        <f t="shared" si="12"/>
        <v>#N/A</v>
      </c>
      <c r="E228" s="2" t="e">
        <f t="shared" si="22"/>
        <v>#N/A</v>
      </c>
      <c r="F228" s="2">
        <v>1432836.9954340756</v>
      </c>
      <c r="G228" s="2">
        <f t="shared" si="23"/>
        <v>795682.42857142852</v>
      </c>
      <c r="H228" s="2">
        <f t="shared" si="13"/>
        <v>135634777.01595497</v>
      </c>
      <c r="I228" s="7"/>
      <c r="J228" s="2" t="e">
        <f t="shared" si="14"/>
        <v>#N/A</v>
      </c>
      <c r="K228" s="2" t="e">
        <f t="shared" si="24"/>
        <v>#N/A</v>
      </c>
      <c r="L228" s="2">
        <f t="array" ref="L228">IF(COUNT($C229)=0,IF(COUNT($C228)=1,I228,SUM(L227+LOOKUP(2,1/(ISNUMBER($K$1:$K$194)),$K$1:$K$194))),I228)</f>
        <v>1246061.5714285742</v>
      </c>
      <c r="M228" s="8" t="e">
        <f t="shared" si="27"/>
        <v>#N/A</v>
      </c>
      <c r="N228" s="2" t="e">
        <f t="shared" si="15"/>
        <v>#N/A</v>
      </c>
      <c r="O228" s="2" t="e">
        <f t="shared" si="25"/>
        <v>#N/A</v>
      </c>
      <c r="P228" s="2">
        <v>1433820.1066899896</v>
      </c>
      <c r="Q228" s="2">
        <f>IF(P228&gt;Graph!$G$1*1000,Graph!$G$1*1000,P228)</f>
        <v>800000</v>
      </c>
      <c r="R228" s="2">
        <f t="shared" si="16"/>
        <v>136796020.14222211</v>
      </c>
      <c r="S228" s="2">
        <f t="shared" si="17"/>
        <v>795682.42857143283</v>
      </c>
      <c r="T228" s="2">
        <f t="shared" si="18"/>
        <v>4317.571428571362</v>
      </c>
      <c r="U228" s="2">
        <f t="shared" si="19"/>
        <v>800000</v>
      </c>
      <c r="V228" s="2">
        <f t="shared" si="28"/>
        <v>68797453.015954629</v>
      </c>
      <c r="W228" s="2">
        <f t="shared" si="20"/>
        <v>795682.42857143283</v>
      </c>
      <c r="X228" s="2">
        <f t="shared" si="6"/>
        <v>4317.5714285671711</v>
      </c>
      <c r="Y228" s="2">
        <f t="shared" si="7"/>
        <v>67998567.126267344</v>
      </c>
      <c r="Z228" s="2" t="str">
        <f t="shared" si="8"/>
        <v>MEEP</v>
      </c>
      <c r="AA228" s="2">
        <f>IF(Z228="HERE",Y228,AA227+Graph!$G$1*1000)</f>
        <v>69589931.983410209</v>
      </c>
      <c r="AB228" s="2">
        <f t="shared" si="21"/>
        <v>800000</v>
      </c>
      <c r="AC228" s="2">
        <f t="shared" si="9"/>
        <v>66410405.730240338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6"/>
        <v>50124406.100797735</v>
      </c>
      <c r="AH228" s="3" t="e">
        <f t="shared" si="3"/>
        <v>#N/A</v>
      </c>
      <c r="AM228" s="6">
        <v>14600000</v>
      </c>
      <c r="AN228" s="6">
        <v>31800000</v>
      </c>
      <c r="AO228" s="6">
        <v>52800000</v>
      </c>
    </row>
    <row r="229" spans="1:41" ht="15.75" customHeight="1" x14ac:dyDescent="0.25">
      <c r="A229" s="1">
        <v>44405</v>
      </c>
      <c r="B229" s="2">
        <f t="shared" si="0"/>
        <v>163</v>
      </c>
      <c r="C229" s="7"/>
      <c r="D229" s="2" t="e">
        <f t="shared" si="12"/>
        <v>#N/A</v>
      </c>
      <c r="E229" s="2" t="e">
        <f t="shared" si="22"/>
        <v>#N/A</v>
      </c>
      <c r="F229" s="2">
        <v>1438791.5913342834</v>
      </c>
      <c r="G229" s="2">
        <f t="shared" si="23"/>
        <v>795682.42857142852</v>
      </c>
      <c r="H229" s="2">
        <f t="shared" si="13"/>
        <v>136430459.4445264</v>
      </c>
      <c r="I229" s="7"/>
      <c r="J229" s="2" t="e">
        <f t="shared" si="14"/>
        <v>#N/A</v>
      </c>
      <c r="K229" s="2" t="e">
        <f t="shared" si="24"/>
        <v>#N/A</v>
      </c>
      <c r="L229" s="2">
        <f t="array" ref="L229">IF(COUNT($C230)=0,IF(COUNT($C229)=1,I229,SUM(L228+LOOKUP(2,1/(ISNUMBER($K$1:$K$194)),$K$1:$K$194))),I229)</f>
        <v>1250379.1428571455</v>
      </c>
      <c r="M229" s="8" t="e">
        <f t="shared" si="27"/>
        <v>#N/A</v>
      </c>
      <c r="N229" s="2" t="e">
        <f t="shared" si="15"/>
        <v>#N/A</v>
      </c>
      <c r="O229" s="2" t="e">
        <f t="shared" si="25"/>
        <v>#N/A</v>
      </c>
      <c r="P229" s="2">
        <v>1439761.3289051354</v>
      </c>
      <c r="Q229" s="2">
        <f>IF(P229&gt;Graph!$G$1*1000,Graph!$G$1*1000,P229)</f>
        <v>800000</v>
      </c>
      <c r="R229" s="2">
        <f t="shared" si="16"/>
        <v>137596020.14222211</v>
      </c>
      <c r="S229" s="2">
        <f t="shared" si="17"/>
        <v>795682.42857143283</v>
      </c>
      <c r="T229" s="2">
        <f t="shared" si="18"/>
        <v>4317.571428571362</v>
      </c>
      <c r="U229" s="2">
        <f t="shared" si="19"/>
        <v>800000</v>
      </c>
      <c r="V229" s="2">
        <f t="shared" si="28"/>
        <v>69593135.444526061</v>
      </c>
      <c r="W229" s="2">
        <f t="shared" si="20"/>
        <v>795682.42857143283</v>
      </c>
      <c r="X229" s="2">
        <f t="shared" si="6"/>
        <v>4317.5714285671711</v>
      </c>
      <c r="Y229" s="2">
        <f t="shared" si="7"/>
        <v>68002884.697695911</v>
      </c>
      <c r="Z229" s="2" t="str">
        <f t="shared" si="8"/>
        <v>MEEP</v>
      </c>
      <c r="AA229" s="2">
        <f>IF(Z229="HERE",Y229,AA228+Graph!$G$1*1000)</f>
        <v>70389931.983410209</v>
      </c>
      <c r="AB229" s="2">
        <f t="shared" si="21"/>
        <v>800000</v>
      </c>
      <c r="AC229" s="2">
        <f t="shared" si="9"/>
        <v>66410405.730240338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6"/>
        <v>50160000</v>
      </c>
      <c r="AH229" s="3" t="e">
        <f t="shared" si="3"/>
        <v>#N/A</v>
      </c>
      <c r="AM229" s="6">
        <v>14600000</v>
      </c>
      <c r="AN229" s="6">
        <v>31800000</v>
      </c>
      <c r="AO229" s="6">
        <v>52800000</v>
      </c>
    </row>
    <row r="230" spans="1:41" ht="15.75" customHeight="1" x14ac:dyDescent="0.25">
      <c r="A230" s="1">
        <v>44406</v>
      </c>
      <c r="B230" s="2">
        <f t="shared" si="0"/>
        <v>164</v>
      </c>
      <c r="C230" s="7"/>
      <c r="D230" s="2" t="e">
        <f t="shared" si="12"/>
        <v>#N/A</v>
      </c>
      <c r="E230" s="2" t="e">
        <f t="shared" si="22"/>
        <v>#N/A</v>
      </c>
      <c r="F230" s="2">
        <v>1444746.1872344911</v>
      </c>
      <c r="G230" s="2">
        <f t="shared" si="23"/>
        <v>795682.42857142852</v>
      </c>
      <c r="H230" s="2">
        <f t="shared" si="13"/>
        <v>137226141.87309784</v>
      </c>
      <c r="I230" s="7"/>
      <c r="J230" s="2" t="e">
        <f t="shared" si="14"/>
        <v>#N/A</v>
      </c>
      <c r="K230" s="2" t="e">
        <f t="shared" si="24"/>
        <v>#N/A</v>
      </c>
      <c r="L230" s="2">
        <f t="array" ref="L230">IF(COUNT($C231)=0,IF(COUNT($C230)=1,I230,SUM(L229+LOOKUP(2,1/(ISNUMBER($K$1:$K$194)),$K$1:$K$194))),I230)</f>
        <v>1254696.7142857169</v>
      </c>
      <c r="M230" s="8" t="e">
        <f t="shared" si="27"/>
        <v>#N/A</v>
      </c>
      <c r="N230" s="2" t="e">
        <f t="shared" si="15"/>
        <v>#N/A</v>
      </c>
      <c r="O230" s="2" t="e">
        <f t="shared" si="25"/>
        <v>#N/A</v>
      </c>
      <c r="P230" s="2">
        <v>1445702.551120311</v>
      </c>
      <c r="Q230" s="2">
        <f>IF(P230&gt;Graph!$G$1*1000,Graph!$G$1*1000,P230)</f>
        <v>800000</v>
      </c>
      <c r="R230" s="2">
        <f t="shared" si="16"/>
        <v>138396020.14222211</v>
      </c>
      <c r="S230" s="2">
        <f t="shared" si="17"/>
        <v>795682.42857143283</v>
      </c>
      <c r="T230" s="2">
        <f t="shared" si="18"/>
        <v>4317.571428571362</v>
      </c>
      <c r="U230" s="2">
        <f t="shared" si="19"/>
        <v>800000</v>
      </c>
      <c r="V230" s="2">
        <f t="shared" si="28"/>
        <v>70388817.873097494</v>
      </c>
      <c r="W230" s="2">
        <f t="shared" si="20"/>
        <v>795682.42857143283</v>
      </c>
      <c r="X230" s="2">
        <f t="shared" si="6"/>
        <v>4317.5714285671711</v>
      </c>
      <c r="Y230" s="2">
        <f t="shared" si="7"/>
        <v>68007202.269124478</v>
      </c>
      <c r="Z230" s="2" t="str">
        <f t="shared" si="8"/>
        <v>MEEP</v>
      </c>
      <c r="AA230" s="2">
        <f>IF(Z230="HERE",Y230,AA229+Graph!$G$1*1000)</f>
        <v>71189931.983410209</v>
      </c>
      <c r="AB230" s="2">
        <f t="shared" si="21"/>
        <v>800000</v>
      </c>
      <c r="AC230" s="2">
        <f t="shared" si="9"/>
        <v>66410405.730240338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6"/>
        <v>50160000</v>
      </c>
      <c r="AH230" s="3" t="e">
        <f t="shared" si="3"/>
        <v>#N/A</v>
      </c>
      <c r="AM230" s="6">
        <v>14600000</v>
      </c>
      <c r="AN230" s="6">
        <v>31800000</v>
      </c>
      <c r="AO230" s="6">
        <v>52800000</v>
      </c>
    </row>
    <row r="231" spans="1:41" ht="15.75" customHeight="1" x14ac:dyDescent="0.25">
      <c r="A231" s="1">
        <v>44407</v>
      </c>
      <c r="B231" s="2">
        <f t="shared" si="0"/>
        <v>165</v>
      </c>
      <c r="C231" s="7"/>
      <c r="D231" s="2" t="e">
        <f t="shared" si="12"/>
        <v>#N/A</v>
      </c>
      <c r="E231" s="2" t="e">
        <f t="shared" si="22"/>
        <v>#N/A</v>
      </c>
      <c r="F231" s="2">
        <v>1450700.7831346989</v>
      </c>
      <c r="G231" s="2">
        <f t="shared" si="23"/>
        <v>795682.42857142852</v>
      </c>
      <c r="H231" s="2">
        <f t="shared" si="13"/>
        <v>138021824.30166927</v>
      </c>
      <c r="I231" s="7"/>
      <c r="J231" s="2" t="e">
        <f t="shared" si="14"/>
        <v>#N/A</v>
      </c>
      <c r="K231" s="2" t="e">
        <f t="shared" si="24"/>
        <v>#N/A</v>
      </c>
      <c r="L231" s="2">
        <f t="array" ref="L231">IF(COUNT($C232)=0,IF(COUNT($C231)=1,I231,SUM(L230+LOOKUP(2,1/(ISNUMBER($K$1:$K$194)),$K$1:$K$194))),I231)</f>
        <v>1259014.2857142882</v>
      </c>
      <c r="M231" s="8" t="e">
        <f t="shared" si="27"/>
        <v>#N/A</v>
      </c>
      <c r="N231" s="2" t="e">
        <f t="shared" si="15"/>
        <v>#N/A</v>
      </c>
      <c r="O231" s="2" t="e">
        <f t="shared" si="25"/>
        <v>#N/A</v>
      </c>
      <c r="P231" s="2">
        <v>1451643.7733354568</v>
      </c>
      <c r="Q231" s="2">
        <f>IF(P231&gt;Graph!$G$1*1000,Graph!$G$1*1000,P231)</f>
        <v>800000</v>
      </c>
      <c r="R231" s="2">
        <f t="shared" si="16"/>
        <v>139196020.14222211</v>
      </c>
      <c r="S231" s="2">
        <f t="shared" si="17"/>
        <v>795682.42857143283</v>
      </c>
      <c r="T231" s="2">
        <f t="shared" si="18"/>
        <v>4317.571428571362</v>
      </c>
      <c r="U231" s="2">
        <f t="shared" si="19"/>
        <v>800000</v>
      </c>
      <c r="V231" s="2">
        <f t="shared" si="28"/>
        <v>71184500.301668927</v>
      </c>
      <c r="W231" s="2">
        <f t="shared" si="20"/>
        <v>795682.42857143283</v>
      </c>
      <c r="X231" s="2">
        <f t="shared" si="6"/>
        <v>4317.5714285671711</v>
      </c>
      <c r="Y231" s="2">
        <f t="shared" si="7"/>
        <v>68011519.840553045</v>
      </c>
      <c r="Z231" s="2" t="str">
        <f t="shared" si="8"/>
        <v>MEEP</v>
      </c>
      <c r="AA231" s="2">
        <f>IF(Z231="HERE",Y231,AA230+Graph!$G$1*1000)</f>
        <v>71989931.983410209</v>
      </c>
      <c r="AB231" s="2">
        <f t="shared" si="21"/>
        <v>800000</v>
      </c>
      <c r="AC231" s="2">
        <f t="shared" si="9"/>
        <v>66410405.730240338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6"/>
        <v>50160000</v>
      </c>
      <c r="AH231" s="3" t="e">
        <f t="shared" si="3"/>
        <v>#N/A</v>
      </c>
      <c r="AM231" s="6">
        <v>14600000</v>
      </c>
      <c r="AN231" s="6">
        <v>31800000</v>
      </c>
      <c r="AO231" s="6">
        <v>52800000</v>
      </c>
    </row>
    <row r="232" spans="1:41" ht="15.75" customHeight="1" x14ac:dyDescent="0.25">
      <c r="A232" s="1">
        <v>44408</v>
      </c>
      <c r="B232" s="2">
        <f t="shared" si="0"/>
        <v>166</v>
      </c>
      <c r="C232" s="7"/>
      <c r="D232" s="2" t="e">
        <f t="shared" si="12"/>
        <v>#N/A</v>
      </c>
      <c r="E232" s="2" t="e">
        <f t="shared" si="22"/>
        <v>#N/A</v>
      </c>
      <c r="F232" s="2">
        <v>1456655.3790349066</v>
      </c>
      <c r="G232" s="2">
        <f t="shared" si="23"/>
        <v>795682.42857142852</v>
      </c>
      <c r="H232" s="2">
        <f t="shared" si="13"/>
        <v>138817506.7302407</v>
      </c>
      <c r="I232" s="7"/>
      <c r="J232" s="2" t="e">
        <f t="shared" si="14"/>
        <v>#N/A</v>
      </c>
      <c r="K232" s="2" t="e">
        <f t="shared" si="24"/>
        <v>#N/A</v>
      </c>
      <c r="L232" s="2">
        <f t="array" ref="L232">IF(COUNT($C233)=0,IF(COUNT($C232)=1,I232,SUM(L231+LOOKUP(2,1/(ISNUMBER($K$1:$K$194)),$K$1:$K$194))),I232)</f>
        <v>1263331.8571428596</v>
      </c>
      <c r="M232" s="8" t="e">
        <f t="shared" si="27"/>
        <v>#N/A</v>
      </c>
      <c r="N232" s="2" t="e">
        <f t="shared" si="15"/>
        <v>#N/A</v>
      </c>
      <c r="O232" s="2" t="e">
        <f t="shared" si="25"/>
        <v>#N/A</v>
      </c>
      <c r="P232" s="2">
        <v>1457584.9955506325</v>
      </c>
      <c r="Q232" s="2">
        <f>IF(P232&gt;Graph!$G$1*1000,Graph!$G$1*1000,P232)</f>
        <v>800000</v>
      </c>
      <c r="R232" s="2">
        <f t="shared" si="16"/>
        <v>139996020.14222211</v>
      </c>
      <c r="S232" s="2">
        <f t="shared" si="17"/>
        <v>795682.42857143283</v>
      </c>
      <c r="T232" s="2">
        <f t="shared" si="18"/>
        <v>4317.571428571362</v>
      </c>
      <c r="U232" s="2">
        <f t="shared" si="19"/>
        <v>800000</v>
      </c>
      <c r="V232" s="2">
        <f t="shared" si="28"/>
        <v>71980182.73024036</v>
      </c>
      <c r="W232" s="2">
        <f t="shared" si="20"/>
        <v>795682.42857143283</v>
      </c>
      <c r="X232" s="2">
        <f t="shared" si="6"/>
        <v>4317.5714285671711</v>
      </c>
      <c r="Y232" s="2">
        <f t="shared" si="7"/>
        <v>68015837.411981612</v>
      </c>
      <c r="Z232" s="2" t="str">
        <f t="shared" si="8"/>
        <v>MEEP</v>
      </c>
      <c r="AA232" s="2">
        <f>IF(Z232="HERE",Y232,AA231+Graph!$G$1*1000)</f>
        <v>72789931.983410209</v>
      </c>
      <c r="AB232" s="2">
        <f t="shared" si="21"/>
        <v>800000</v>
      </c>
      <c r="AC232" s="2">
        <f t="shared" si="9"/>
        <v>66410405.730240338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6"/>
        <v>50160000</v>
      </c>
      <c r="AH232" s="3" t="e">
        <f t="shared" si="3"/>
        <v>#N/A</v>
      </c>
      <c r="AM232" s="6">
        <v>14600000</v>
      </c>
      <c r="AN232" s="6">
        <v>31800000</v>
      </c>
      <c r="AO232" s="6">
        <v>52800000</v>
      </c>
    </row>
    <row r="233" spans="1:41" ht="15.75" customHeight="1" x14ac:dyDescent="0.25">
      <c r="A233" s="1">
        <v>44409</v>
      </c>
      <c r="B233" s="2">
        <f t="shared" si="0"/>
        <v>167</v>
      </c>
      <c r="C233" s="7"/>
      <c r="D233" s="2" t="e">
        <f t="shared" si="12"/>
        <v>#N/A</v>
      </c>
      <c r="E233" s="2" t="e">
        <f t="shared" si="22"/>
        <v>#N/A</v>
      </c>
      <c r="F233" s="2">
        <v>1462609.9749351144</v>
      </c>
      <c r="G233" s="2">
        <f t="shared" si="23"/>
        <v>795682.42857142852</v>
      </c>
      <c r="H233" s="2">
        <f t="shared" si="13"/>
        <v>139613189.15881214</v>
      </c>
      <c r="I233" s="7"/>
      <c r="J233" s="2" t="e">
        <f t="shared" si="14"/>
        <v>#N/A</v>
      </c>
      <c r="K233" s="2" t="e">
        <f t="shared" si="24"/>
        <v>#N/A</v>
      </c>
      <c r="L233" s="2">
        <f t="array" ref="L233">IF(COUNT($C234)=0,IF(COUNT($C233)=1,I233,SUM(L232+LOOKUP(2,1/(ISNUMBER($K$1:$K$194)),$K$1:$K$194))),I233)</f>
        <v>1267649.428571431</v>
      </c>
      <c r="M233" s="8" t="e">
        <f t="shared" si="27"/>
        <v>#N/A</v>
      </c>
      <c r="N233" s="2" t="e">
        <f t="shared" si="15"/>
        <v>#N/A</v>
      </c>
      <c r="O233" s="2" t="e">
        <f t="shared" si="25"/>
        <v>#N/A</v>
      </c>
      <c r="P233" s="2">
        <v>1463526.2177657783</v>
      </c>
      <c r="Q233" s="2">
        <f>IF(P233&gt;Graph!$G$1*1000,Graph!$G$1*1000,P233)</f>
        <v>800000</v>
      </c>
      <c r="R233" s="2">
        <f t="shared" si="16"/>
        <v>140796020.14222211</v>
      </c>
      <c r="S233" s="2">
        <f t="shared" si="17"/>
        <v>795682.42857143283</v>
      </c>
      <c r="T233" s="2">
        <f t="shared" si="18"/>
        <v>4317.571428571362</v>
      </c>
      <c r="U233" s="2">
        <f t="shared" si="19"/>
        <v>800000</v>
      </c>
      <c r="V233" s="2">
        <f t="shared" si="28"/>
        <v>72775865.158811793</v>
      </c>
      <c r="W233" s="2">
        <f t="shared" si="20"/>
        <v>795682.42857143283</v>
      </c>
      <c r="X233" s="2">
        <f t="shared" si="6"/>
        <v>4317.5714285671711</v>
      </c>
      <c r="Y233" s="2">
        <f t="shared" si="7"/>
        <v>68020154.98341018</v>
      </c>
      <c r="Z233" s="2" t="str">
        <f t="shared" si="8"/>
        <v>MEEP</v>
      </c>
      <c r="AA233" s="2">
        <f>IF(Z233="HERE",Y233,AA232+Graph!$G$1*1000)</f>
        <v>73589931.983410209</v>
      </c>
      <c r="AB233" s="2">
        <f t="shared" si="21"/>
        <v>800000</v>
      </c>
      <c r="AC233" s="2">
        <f t="shared" si="9"/>
        <v>66410405.730240338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6"/>
        <v>50160000</v>
      </c>
      <c r="AH233" s="3" t="e">
        <f t="shared" si="3"/>
        <v>#N/A</v>
      </c>
      <c r="AM233" s="6">
        <v>14600000</v>
      </c>
      <c r="AN233" s="6">
        <v>31800000</v>
      </c>
      <c r="AO233" s="6">
        <v>52800000</v>
      </c>
    </row>
    <row r="234" spans="1:41" ht="15.75" customHeight="1" x14ac:dyDescent="0.25">
      <c r="A234" s="1">
        <v>44410</v>
      </c>
      <c r="B234" s="2">
        <f t="shared" si="0"/>
        <v>168</v>
      </c>
      <c r="C234" s="7"/>
      <c r="D234" s="2" t="e">
        <f t="shared" si="12"/>
        <v>#N/A</v>
      </c>
      <c r="E234" s="2" t="e">
        <f t="shared" si="22"/>
        <v>#N/A</v>
      </c>
      <c r="F234" s="2">
        <v>1468564.5708353221</v>
      </c>
      <c r="G234" s="2">
        <f t="shared" si="23"/>
        <v>795682.42857142852</v>
      </c>
      <c r="H234" s="2">
        <f t="shared" si="13"/>
        <v>140408871.58738357</v>
      </c>
      <c r="I234" s="7"/>
      <c r="J234" s="2" t="e">
        <f t="shared" si="14"/>
        <v>#N/A</v>
      </c>
      <c r="K234" s="2" t="e">
        <f t="shared" si="24"/>
        <v>#N/A</v>
      </c>
      <c r="L234" s="2">
        <f t="array" ref="L234">IF(COUNT($C235)=0,IF(COUNT($C234)=1,I234,SUM(L233+LOOKUP(2,1/(ISNUMBER($K$1:$K$194)),$K$1:$K$194))),I234)</f>
        <v>1271967.0000000023</v>
      </c>
      <c r="M234" s="8" t="e">
        <f t="shared" si="27"/>
        <v>#N/A</v>
      </c>
      <c r="N234" s="2" t="e">
        <f t="shared" si="15"/>
        <v>#N/A</v>
      </c>
      <c r="O234" s="2" t="e">
        <f t="shared" si="25"/>
        <v>#N/A</v>
      </c>
      <c r="P234" s="2">
        <v>1469467.4399809539</v>
      </c>
      <c r="Q234" s="2">
        <f>IF(P234&gt;Graph!$G$1*1000,Graph!$G$1*1000,P234)</f>
        <v>800000</v>
      </c>
      <c r="R234" s="2">
        <f t="shared" si="16"/>
        <v>141596020.14222211</v>
      </c>
      <c r="S234" s="2">
        <f t="shared" si="17"/>
        <v>795682.42857143283</v>
      </c>
      <c r="T234" s="2">
        <f t="shared" si="18"/>
        <v>4317.571428571362</v>
      </c>
      <c r="U234" s="2">
        <f t="shared" si="19"/>
        <v>800000</v>
      </c>
      <c r="V234" s="2">
        <f t="shared" si="28"/>
        <v>73571547.587383226</v>
      </c>
      <c r="W234" s="2">
        <f t="shared" si="20"/>
        <v>795682.42857143283</v>
      </c>
      <c r="X234" s="2">
        <f t="shared" si="6"/>
        <v>4317.5714285671711</v>
      </c>
      <c r="Y234" s="2">
        <f t="shared" si="7"/>
        <v>68024472.554838747</v>
      </c>
      <c r="Z234" s="2" t="str">
        <f t="shared" si="8"/>
        <v>MEEP</v>
      </c>
      <c r="AA234" s="2">
        <f>IF(Z234="HERE",Y234,AA233+Graph!$G$1*1000)</f>
        <v>74389931.983410209</v>
      </c>
      <c r="AB234" s="2">
        <f t="shared" si="21"/>
        <v>800000</v>
      </c>
      <c r="AC234" s="2">
        <f t="shared" si="9"/>
        <v>66410405.730240338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6"/>
        <v>50160000</v>
      </c>
      <c r="AH234" s="3" t="e">
        <f t="shared" si="3"/>
        <v>#N/A</v>
      </c>
      <c r="AM234" s="6">
        <v>14600000</v>
      </c>
      <c r="AN234" s="6">
        <v>31800000</v>
      </c>
      <c r="AO234" s="6">
        <v>52800000</v>
      </c>
    </row>
    <row r="235" spans="1:41" ht="15.75" customHeight="1" x14ac:dyDescent="0.25">
      <c r="A235" s="1">
        <v>44411</v>
      </c>
      <c r="B235" s="2">
        <f t="shared" si="0"/>
        <v>169</v>
      </c>
      <c r="C235" s="7"/>
      <c r="D235" s="2" t="e">
        <f t="shared" si="12"/>
        <v>#N/A</v>
      </c>
      <c r="E235" s="2" t="e">
        <f t="shared" si="22"/>
        <v>#N/A</v>
      </c>
      <c r="F235" s="2">
        <v>1474519.1667355299</v>
      </c>
      <c r="G235" s="2">
        <f t="shared" si="23"/>
        <v>795682.42857142852</v>
      </c>
      <c r="H235" s="2">
        <f t="shared" si="13"/>
        <v>141204554.015955</v>
      </c>
      <c r="I235" s="7"/>
      <c r="J235" s="2" t="e">
        <f t="shared" si="14"/>
        <v>#N/A</v>
      </c>
      <c r="K235" s="2" t="e">
        <f t="shared" si="24"/>
        <v>#N/A</v>
      </c>
      <c r="L235" s="2">
        <f t="array" ref="L235">IF(COUNT($C236)=0,IF(COUNT($C235)=1,I235,SUM(L234+LOOKUP(2,1/(ISNUMBER($K$1:$K$194)),$K$1:$K$194))),I235)</f>
        <v>1276284.5714285737</v>
      </c>
      <c r="M235" s="8" t="e">
        <f t="shared" si="27"/>
        <v>#N/A</v>
      </c>
      <c r="N235" s="2" t="e">
        <f t="shared" si="15"/>
        <v>#N/A</v>
      </c>
      <c r="O235" s="2" t="e">
        <f t="shared" si="25"/>
        <v>#N/A</v>
      </c>
      <c r="P235" s="2">
        <v>1475408.6621960998</v>
      </c>
      <c r="Q235" s="2">
        <f>IF(P235&gt;Graph!$G$1*1000,Graph!$G$1*1000,P235)</f>
        <v>800000</v>
      </c>
      <c r="R235" s="2">
        <f t="shared" si="16"/>
        <v>142396020.14222211</v>
      </c>
      <c r="S235" s="2">
        <f t="shared" si="17"/>
        <v>795682.42857143283</v>
      </c>
      <c r="T235" s="2">
        <f t="shared" si="18"/>
        <v>4317.571428571362</v>
      </c>
      <c r="U235" s="2">
        <f t="shared" si="19"/>
        <v>800000</v>
      </c>
      <c r="V235" s="2">
        <f t="shared" si="28"/>
        <v>74367230.015954658</v>
      </c>
      <c r="W235" s="2">
        <f t="shared" si="20"/>
        <v>795682.42857143283</v>
      </c>
      <c r="X235" s="2">
        <f t="shared" si="6"/>
        <v>4317.5714285671711</v>
      </c>
      <c r="Y235" s="2">
        <f t="shared" si="7"/>
        <v>68028790.126267314</v>
      </c>
      <c r="Z235" s="2" t="str">
        <f t="shared" si="8"/>
        <v>MEEP</v>
      </c>
      <c r="AA235" s="2">
        <f>IF(Z235="HERE",Y235,AA234+Graph!$G$1*1000)</f>
        <v>75189931.983410209</v>
      </c>
      <c r="AB235" s="2">
        <f t="shared" si="21"/>
        <v>800000</v>
      </c>
      <c r="AC235" s="2">
        <f t="shared" si="9"/>
        <v>66410405.730240338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6"/>
        <v>50160000</v>
      </c>
      <c r="AH235" s="3" t="e">
        <f t="shared" si="3"/>
        <v>#N/A</v>
      </c>
      <c r="AM235" s="6">
        <v>14600000</v>
      </c>
      <c r="AN235" s="6">
        <v>31800000</v>
      </c>
      <c r="AO235" s="6">
        <v>52800000</v>
      </c>
    </row>
    <row r="236" spans="1:41" ht="15.75" customHeight="1" x14ac:dyDescent="0.25">
      <c r="A236" s="1">
        <v>44412</v>
      </c>
      <c r="B236" s="2">
        <f t="shared" si="0"/>
        <v>170</v>
      </c>
      <c r="C236" s="7"/>
      <c r="D236" s="2" t="e">
        <f t="shared" si="12"/>
        <v>#N/A</v>
      </c>
      <c r="E236" s="2" t="e">
        <f t="shared" si="22"/>
        <v>#N/A</v>
      </c>
      <c r="F236" s="2">
        <v>1480473.7626357377</v>
      </c>
      <c r="G236" s="2">
        <f t="shared" si="23"/>
        <v>795682.42857142852</v>
      </c>
      <c r="H236" s="2">
        <f t="shared" si="13"/>
        <v>142000236.44452643</v>
      </c>
      <c r="I236" s="7"/>
      <c r="J236" s="2" t="e">
        <f t="shared" si="14"/>
        <v>#N/A</v>
      </c>
      <c r="K236" s="2" t="e">
        <f t="shared" si="24"/>
        <v>#N/A</v>
      </c>
      <c r="L236" s="2">
        <f t="array" ref="L236">IF(COUNT($C237)=0,IF(COUNT($C236)=1,I236,SUM(L235+LOOKUP(2,1/(ISNUMBER($K$1:$K$194)),$K$1:$K$194))),I236)</f>
        <v>1280602.1428571451</v>
      </c>
      <c r="M236" s="8" t="e">
        <f t="shared" si="27"/>
        <v>#N/A</v>
      </c>
      <c r="N236" s="2" t="e">
        <f t="shared" si="15"/>
        <v>#N/A</v>
      </c>
      <c r="O236" s="2" t="e">
        <f t="shared" si="25"/>
        <v>#N/A</v>
      </c>
      <c r="P236" s="2">
        <v>1481349.8844112754</v>
      </c>
      <c r="Q236" s="2">
        <f>IF(P236&gt;Graph!$G$1*1000,Graph!$G$1*1000,P236)</f>
        <v>800000</v>
      </c>
      <c r="R236" s="2">
        <f t="shared" si="16"/>
        <v>143196020.14222211</v>
      </c>
      <c r="S236" s="2">
        <f t="shared" si="17"/>
        <v>795682.42857143283</v>
      </c>
      <c r="T236" s="2">
        <f t="shared" si="18"/>
        <v>4317.571428571362</v>
      </c>
      <c r="U236" s="2">
        <f t="shared" si="19"/>
        <v>800000</v>
      </c>
      <c r="V236" s="2">
        <f t="shared" si="28"/>
        <v>75162912.444526091</v>
      </c>
      <c r="W236" s="2">
        <f t="shared" si="20"/>
        <v>795682.42857143283</v>
      </c>
      <c r="X236" s="2">
        <f t="shared" si="6"/>
        <v>4317.5714285671711</v>
      </c>
      <c r="Y236" s="2">
        <f t="shared" si="7"/>
        <v>68033107.697695881</v>
      </c>
      <c r="Z236" s="2" t="str">
        <f t="shared" si="8"/>
        <v>MEEP</v>
      </c>
      <c r="AA236" s="2">
        <f>IF(Z236="HERE",Y236,AA235+Graph!$G$1*1000)</f>
        <v>75989931.983410209</v>
      </c>
      <c r="AB236" s="2">
        <f t="shared" si="21"/>
        <v>800000</v>
      </c>
      <c r="AC236" s="2">
        <f t="shared" si="9"/>
        <v>66410405.730240338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6"/>
        <v>50160000</v>
      </c>
      <c r="AH236" s="3" t="e">
        <f t="shared" si="3"/>
        <v>#N/A</v>
      </c>
      <c r="AM236" s="6">
        <v>14600000</v>
      </c>
      <c r="AN236" s="6">
        <v>31800000</v>
      </c>
      <c r="AO236" s="6">
        <v>52800000</v>
      </c>
    </row>
    <row r="237" spans="1:41" ht="15.75" customHeight="1" x14ac:dyDescent="0.25">
      <c r="A237" s="1">
        <v>44413</v>
      </c>
      <c r="B237" s="2">
        <f t="shared" si="0"/>
        <v>171</v>
      </c>
      <c r="C237" s="7"/>
      <c r="D237" s="2" t="e">
        <f t="shared" si="12"/>
        <v>#N/A</v>
      </c>
      <c r="E237" s="2" t="e">
        <f t="shared" si="22"/>
        <v>#N/A</v>
      </c>
      <c r="F237" s="2">
        <v>1486428.3585359454</v>
      </c>
      <c r="G237" s="2">
        <f t="shared" si="23"/>
        <v>795682.42857142852</v>
      </c>
      <c r="H237" s="2">
        <f t="shared" si="13"/>
        <v>142795918.87309787</v>
      </c>
      <c r="I237" s="7"/>
      <c r="J237" s="2" t="e">
        <f t="shared" si="14"/>
        <v>#N/A</v>
      </c>
      <c r="K237" s="2" t="e">
        <f t="shared" si="24"/>
        <v>#N/A</v>
      </c>
      <c r="L237" s="2">
        <f t="array" ref="L237">IF(COUNT($C238)=0,IF(COUNT($C237)=1,I237,SUM(L236+LOOKUP(2,1/(ISNUMBER($K$1:$K$194)),$K$1:$K$194))),I237)</f>
        <v>1284919.7142857164</v>
      </c>
      <c r="M237" s="8" t="e">
        <f t="shared" si="27"/>
        <v>#N/A</v>
      </c>
      <c r="N237" s="2" t="e">
        <f t="shared" si="15"/>
        <v>#N/A</v>
      </c>
      <c r="O237" s="2" t="e">
        <f t="shared" si="25"/>
        <v>#N/A</v>
      </c>
      <c r="P237" s="2">
        <v>1487291.1066264212</v>
      </c>
      <c r="Q237" s="2">
        <f>IF(P237&gt;Graph!$G$1*1000,Graph!$G$1*1000,P237)</f>
        <v>800000</v>
      </c>
      <c r="R237" s="2">
        <f t="shared" si="16"/>
        <v>143996020.14222211</v>
      </c>
      <c r="S237" s="2">
        <f t="shared" si="17"/>
        <v>795682.42857143283</v>
      </c>
      <c r="T237" s="2">
        <f t="shared" si="18"/>
        <v>4317.571428571362</v>
      </c>
      <c r="U237" s="2">
        <f t="shared" si="19"/>
        <v>800000</v>
      </c>
      <c r="V237" s="2">
        <f t="shared" si="28"/>
        <v>75958594.873097524</v>
      </c>
      <c r="W237" s="2">
        <f t="shared" si="20"/>
        <v>795682.42857143283</v>
      </c>
      <c r="X237" s="2">
        <f t="shared" si="6"/>
        <v>4317.5714285671711</v>
      </c>
      <c r="Y237" s="2">
        <f t="shared" si="7"/>
        <v>68037425.269124448</v>
      </c>
      <c r="Z237" s="2" t="str">
        <f t="shared" si="8"/>
        <v>MEEP</v>
      </c>
      <c r="AA237" s="2">
        <f>IF(Z237="HERE",Y237,AA236+Graph!$G$1*1000)</f>
        <v>76789931.983410209</v>
      </c>
      <c r="AB237" s="2">
        <f t="shared" si="21"/>
        <v>800000</v>
      </c>
      <c r="AC237" s="2">
        <f t="shared" si="9"/>
        <v>66410405.730240338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6"/>
        <v>50160000</v>
      </c>
      <c r="AH237" s="3" t="e">
        <f t="shared" si="3"/>
        <v>#N/A</v>
      </c>
      <c r="AM237" s="6">
        <v>14600000</v>
      </c>
      <c r="AN237" s="6">
        <v>31800000</v>
      </c>
      <c r="AO237" s="6">
        <v>52800000</v>
      </c>
    </row>
    <row r="238" spans="1:41" ht="15.75" customHeight="1" x14ac:dyDescent="0.25">
      <c r="A238" s="1">
        <v>44414</v>
      </c>
      <c r="B238" s="2">
        <f t="shared" si="0"/>
        <v>172</v>
      </c>
      <c r="C238" s="7"/>
      <c r="D238" s="2" t="e">
        <f t="shared" si="12"/>
        <v>#N/A</v>
      </c>
      <c r="E238" s="2" t="e">
        <f t="shared" si="22"/>
        <v>#N/A</v>
      </c>
      <c r="F238" s="2">
        <v>1492382.9544361532</v>
      </c>
      <c r="G238" s="2">
        <f t="shared" si="23"/>
        <v>795682.42857142852</v>
      </c>
      <c r="H238" s="2">
        <f t="shared" si="13"/>
        <v>143591601.3016693</v>
      </c>
      <c r="I238" s="7"/>
      <c r="J238" s="2" t="e">
        <f t="shared" si="14"/>
        <v>#N/A</v>
      </c>
      <c r="K238" s="2" t="e">
        <f t="shared" si="24"/>
        <v>#N/A</v>
      </c>
      <c r="L238" s="2">
        <f t="array" ref="L238">IF(COUNT($C239)=0,IF(COUNT($C238)=1,I238,SUM(L237+LOOKUP(2,1/(ISNUMBER($K$1:$K$194)),$K$1:$K$194))),I238)</f>
        <v>1289237.2857142878</v>
      </c>
      <c r="M238" s="8" t="e">
        <f t="shared" si="27"/>
        <v>#N/A</v>
      </c>
      <c r="N238" s="2" t="e">
        <f t="shared" si="15"/>
        <v>#N/A</v>
      </c>
      <c r="O238" s="2" t="e">
        <f t="shared" si="25"/>
        <v>#N/A</v>
      </c>
      <c r="P238" s="2">
        <v>1493232.328841567</v>
      </c>
      <c r="Q238" s="2">
        <f>IF(P238&gt;Graph!$G$1*1000,Graph!$G$1*1000,P238)</f>
        <v>800000</v>
      </c>
      <c r="R238" s="2">
        <f t="shared" si="16"/>
        <v>144796020.14222211</v>
      </c>
      <c r="S238" s="2">
        <f t="shared" si="17"/>
        <v>795682.42857143283</v>
      </c>
      <c r="T238" s="2">
        <f t="shared" si="18"/>
        <v>4317.571428571362</v>
      </c>
      <c r="U238" s="2">
        <f t="shared" si="19"/>
        <v>800000</v>
      </c>
      <c r="V238" s="2">
        <f t="shared" si="28"/>
        <v>76754277.301668957</v>
      </c>
      <c r="W238" s="2">
        <f t="shared" si="20"/>
        <v>795682.42857143283</v>
      </c>
      <c r="X238" s="2">
        <f t="shared" si="6"/>
        <v>4317.5714285671711</v>
      </c>
      <c r="Y238" s="2">
        <f t="shared" si="7"/>
        <v>68041742.840553015</v>
      </c>
      <c r="Z238" s="2" t="str">
        <f t="shared" si="8"/>
        <v>MEEP</v>
      </c>
      <c r="AA238" s="2">
        <f>IF(Z238="HERE",Y238,AA237+Graph!$G$1*1000)</f>
        <v>77589931.983410209</v>
      </c>
      <c r="AB238" s="2">
        <f t="shared" si="21"/>
        <v>800000</v>
      </c>
      <c r="AC238" s="2">
        <f t="shared" si="9"/>
        <v>66410405.730240338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6"/>
        <v>50160000</v>
      </c>
      <c r="AH238" s="3" t="e">
        <f t="shared" si="3"/>
        <v>#N/A</v>
      </c>
      <c r="AM238" s="6">
        <v>14600000</v>
      </c>
      <c r="AN238" s="6">
        <v>31800000</v>
      </c>
      <c r="AO238" s="6">
        <v>52800000</v>
      </c>
    </row>
    <row r="239" spans="1:41" ht="15.75" customHeight="1" x14ac:dyDescent="0.25">
      <c r="A239" s="1">
        <v>44415</v>
      </c>
      <c r="B239" s="2">
        <f t="shared" si="0"/>
        <v>173</v>
      </c>
      <c r="C239" s="7"/>
      <c r="D239" s="2" t="e">
        <f t="shared" si="12"/>
        <v>#N/A</v>
      </c>
      <c r="E239" s="2" t="e">
        <f t="shared" si="22"/>
        <v>#N/A</v>
      </c>
      <c r="F239" s="2">
        <v>1498337.5503363609</v>
      </c>
      <c r="G239" s="2">
        <f t="shared" si="23"/>
        <v>795682.42857142852</v>
      </c>
      <c r="H239" s="2">
        <f t="shared" si="13"/>
        <v>144387283.73024073</v>
      </c>
      <c r="I239" s="7"/>
      <c r="J239" s="2" t="e">
        <f t="shared" si="14"/>
        <v>#N/A</v>
      </c>
      <c r="K239" s="2" t="e">
        <f t="shared" si="24"/>
        <v>#N/A</v>
      </c>
      <c r="L239" s="2">
        <f t="array" ref="L239">IF(COUNT($C240)=0,IF(COUNT($C239)=1,I239,SUM(L238+LOOKUP(2,1/(ISNUMBER($K$1:$K$194)),$K$1:$K$194))),I239)</f>
        <v>1293554.8571428591</v>
      </c>
      <c r="M239" s="8" t="e">
        <f t="shared" si="27"/>
        <v>#N/A</v>
      </c>
      <c r="N239" s="2" t="e">
        <f t="shared" si="15"/>
        <v>#N/A</v>
      </c>
      <c r="O239" s="2" t="e">
        <f t="shared" si="25"/>
        <v>#N/A</v>
      </c>
      <c r="P239" s="2">
        <v>1499173.5510567427</v>
      </c>
      <c r="Q239" s="2">
        <f>IF(P239&gt;Graph!$G$1*1000,Graph!$G$1*1000,P239)</f>
        <v>800000</v>
      </c>
      <c r="R239" s="2">
        <f t="shared" si="16"/>
        <v>145596020.14222211</v>
      </c>
      <c r="S239" s="2">
        <f t="shared" si="17"/>
        <v>795682.42857143283</v>
      </c>
      <c r="T239" s="2">
        <f t="shared" si="18"/>
        <v>4317.571428571362</v>
      </c>
      <c r="U239" s="2">
        <f t="shared" si="19"/>
        <v>800000</v>
      </c>
      <c r="V239" s="2">
        <f t="shared" si="28"/>
        <v>77549959.73024039</v>
      </c>
      <c r="W239" s="2">
        <f t="shared" si="20"/>
        <v>795682.42857143283</v>
      </c>
      <c r="X239" s="2">
        <f t="shared" si="6"/>
        <v>4317.5714285671711</v>
      </c>
      <c r="Y239" s="2">
        <f t="shared" si="7"/>
        <v>68046060.411981583</v>
      </c>
      <c r="Z239" s="2" t="str">
        <f t="shared" si="8"/>
        <v>MEEP</v>
      </c>
      <c r="AA239" s="2">
        <f>IF(Z239="HERE",Y239,AA238+Graph!$G$1*1000)</f>
        <v>78389931.983410209</v>
      </c>
      <c r="AB239" s="2">
        <f t="shared" si="21"/>
        <v>800000</v>
      </c>
      <c r="AC239" s="2">
        <f t="shared" si="9"/>
        <v>66410405.730240338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6"/>
        <v>50160000</v>
      </c>
      <c r="AH239" s="3" t="e">
        <f t="shared" si="3"/>
        <v>#N/A</v>
      </c>
      <c r="AM239" s="6">
        <v>14600000</v>
      </c>
      <c r="AN239" s="6">
        <v>31800000</v>
      </c>
      <c r="AO239" s="6">
        <v>52800000</v>
      </c>
    </row>
    <row r="240" spans="1:41" ht="15.75" customHeight="1" x14ac:dyDescent="0.25">
      <c r="A240" s="1">
        <v>44416</v>
      </c>
      <c r="B240" s="2">
        <f t="shared" si="0"/>
        <v>174</v>
      </c>
      <c r="C240" s="7"/>
      <c r="D240" s="2" t="e">
        <f t="shared" si="12"/>
        <v>#N/A</v>
      </c>
      <c r="E240" s="2" t="e">
        <f t="shared" si="22"/>
        <v>#N/A</v>
      </c>
      <c r="F240" s="2">
        <v>1504292.1462365687</v>
      </c>
      <c r="G240" s="2">
        <f t="shared" si="23"/>
        <v>795682.42857142852</v>
      </c>
      <c r="H240" s="2">
        <f t="shared" si="13"/>
        <v>145182966.15881217</v>
      </c>
      <c r="I240" s="7"/>
      <c r="J240" s="2" t="e">
        <f t="shared" si="14"/>
        <v>#N/A</v>
      </c>
      <c r="K240" s="2" t="e">
        <f t="shared" si="24"/>
        <v>#N/A</v>
      </c>
      <c r="L240" s="2">
        <f t="array" ref="L240">IF(COUNT($C241)=0,IF(COUNT($C240)=1,I240,SUM(L239+LOOKUP(2,1/(ISNUMBER($K$1:$K$194)),$K$1:$K$194))),I240)</f>
        <v>1297872.4285714305</v>
      </c>
      <c r="M240" s="8" t="e">
        <f t="shared" si="27"/>
        <v>#N/A</v>
      </c>
      <c r="N240" s="2" t="e">
        <f t="shared" si="15"/>
        <v>#N/A</v>
      </c>
      <c r="O240" s="2" t="e">
        <f t="shared" si="25"/>
        <v>#N/A</v>
      </c>
      <c r="P240" s="2">
        <v>1505114.7732718885</v>
      </c>
      <c r="Q240" s="2">
        <f>IF(P240&gt;Graph!$G$1*1000,Graph!$G$1*1000,P240)</f>
        <v>800000</v>
      </c>
      <c r="R240" s="2">
        <f t="shared" si="16"/>
        <v>146396020.14222211</v>
      </c>
      <c r="S240" s="2">
        <f t="shared" si="17"/>
        <v>795682.42857143283</v>
      </c>
      <c r="T240" s="2">
        <f t="shared" si="18"/>
        <v>4317.571428571362</v>
      </c>
      <c r="U240" s="2">
        <f t="shared" si="19"/>
        <v>800000</v>
      </c>
      <c r="V240" s="2">
        <f t="shared" si="28"/>
        <v>78345642.158811823</v>
      </c>
      <c r="W240" s="2">
        <f t="shared" si="20"/>
        <v>795682.42857143283</v>
      </c>
      <c r="X240" s="2">
        <f t="shared" si="6"/>
        <v>4317.5714285671711</v>
      </c>
      <c r="Y240" s="2">
        <f t="shared" si="7"/>
        <v>68050377.98341015</v>
      </c>
      <c r="Z240" s="2" t="str">
        <f t="shared" si="8"/>
        <v>MEEP</v>
      </c>
      <c r="AA240" s="2">
        <f>IF(Z240="HERE",Y240,AA239+Graph!$G$1*1000)</f>
        <v>79189931.983410209</v>
      </c>
      <c r="AB240" s="2">
        <f t="shared" si="21"/>
        <v>800000</v>
      </c>
      <c r="AC240" s="2">
        <f t="shared" si="9"/>
        <v>66410405.730240338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6"/>
        <v>50160000</v>
      </c>
      <c r="AH240" s="3" t="e">
        <f t="shared" si="3"/>
        <v>#N/A</v>
      </c>
      <c r="AM240" s="6">
        <v>14600000</v>
      </c>
      <c r="AN240" s="6">
        <v>31800000</v>
      </c>
      <c r="AO240" s="6">
        <v>52800000</v>
      </c>
    </row>
    <row r="241" spans="1:41" ht="15.75" customHeight="1" x14ac:dyDescent="0.25">
      <c r="A241" s="1">
        <v>44417</v>
      </c>
      <c r="B241" s="2">
        <f t="shared" si="0"/>
        <v>175</v>
      </c>
      <c r="C241" s="7"/>
      <c r="D241" s="2" t="e">
        <f t="shared" si="12"/>
        <v>#N/A</v>
      </c>
      <c r="E241" s="2" t="e">
        <f t="shared" si="22"/>
        <v>#N/A</v>
      </c>
      <c r="F241" s="2">
        <v>1510246.7421367764</v>
      </c>
      <c r="G241" s="2">
        <f t="shared" si="23"/>
        <v>795682.42857142852</v>
      </c>
      <c r="H241" s="2">
        <f t="shared" si="13"/>
        <v>145978648.5873836</v>
      </c>
      <c r="I241" s="7"/>
      <c r="J241" s="2" t="e">
        <f t="shared" si="14"/>
        <v>#N/A</v>
      </c>
      <c r="K241" s="2" t="e">
        <f t="shared" si="24"/>
        <v>#N/A</v>
      </c>
      <c r="L241" s="2">
        <f t="array" ref="L241">IF(COUNT($C242)=0,IF(COUNT($C241)=1,I241,SUM(L240+LOOKUP(2,1/(ISNUMBER($K$1:$K$194)),$K$1:$K$194))),I241)</f>
        <v>1302190.0000000019</v>
      </c>
      <c r="M241" s="8" t="e">
        <f t="shared" si="27"/>
        <v>#N/A</v>
      </c>
      <c r="N241" s="2" t="e">
        <f t="shared" si="15"/>
        <v>#N/A</v>
      </c>
      <c r="O241" s="2" t="e">
        <f t="shared" si="25"/>
        <v>#N/A</v>
      </c>
      <c r="P241" s="2">
        <v>1511055.9954870641</v>
      </c>
      <c r="Q241" s="2">
        <f>IF(P241&gt;Graph!$G$1*1000,Graph!$G$1*1000,P241)</f>
        <v>800000</v>
      </c>
      <c r="R241" s="2">
        <f t="shared" si="16"/>
        <v>147196020.14222211</v>
      </c>
      <c r="S241" s="2">
        <f t="shared" si="17"/>
        <v>795682.42857143283</v>
      </c>
      <c r="T241" s="2">
        <f t="shared" si="18"/>
        <v>4317.571428571362</v>
      </c>
      <c r="U241" s="2">
        <f t="shared" si="19"/>
        <v>800000</v>
      </c>
      <c r="V241" s="2">
        <f t="shared" si="28"/>
        <v>79141324.587383255</v>
      </c>
      <c r="W241" s="2">
        <f t="shared" si="20"/>
        <v>795682.42857143283</v>
      </c>
      <c r="X241" s="2">
        <f t="shared" si="6"/>
        <v>4317.5714285671711</v>
      </c>
      <c r="Y241" s="2">
        <f t="shared" si="7"/>
        <v>68054695.554838717</v>
      </c>
      <c r="Z241" s="2" t="str">
        <f t="shared" si="8"/>
        <v>MEEP</v>
      </c>
      <c r="AA241" s="2">
        <f>IF(Z241="HERE",Y241,AA240+Graph!$G$1*1000)</f>
        <v>79989931.983410209</v>
      </c>
      <c r="AB241" s="2">
        <f t="shared" si="21"/>
        <v>800000</v>
      </c>
      <c r="AC241" s="2">
        <f t="shared" si="9"/>
        <v>66410405.730240338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6"/>
        <v>50160000</v>
      </c>
      <c r="AH241" s="3" t="e">
        <f t="shared" si="3"/>
        <v>#N/A</v>
      </c>
      <c r="AM241" s="6">
        <v>14600000</v>
      </c>
      <c r="AN241" s="6">
        <v>31800000</v>
      </c>
      <c r="AO241" s="6">
        <v>52800000</v>
      </c>
    </row>
    <row r="242" spans="1:41" ht="15.75" customHeight="1" x14ac:dyDescent="0.25">
      <c r="A242" s="1">
        <v>44418</v>
      </c>
      <c r="B242" s="2">
        <f t="shared" si="0"/>
        <v>176</v>
      </c>
      <c r="C242" s="7"/>
      <c r="D242" s="2" t="e">
        <f t="shared" si="12"/>
        <v>#N/A</v>
      </c>
      <c r="E242" s="2" t="e">
        <f t="shared" si="22"/>
        <v>#N/A</v>
      </c>
      <c r="F242" s="2">
        <v>1516201.3380369842</v>
      </c>
      <c r="G242" s="2">
        <f t="shared" si="23"/>
        <v>795682.42857142852</v>
      </c>
      <c r="H242" s="2">
        <f t="shared" si="13"/>
        <v>146774331.01595503</v>
      </c>
      <c r="I242" s="7"/>
      <c r="J242" s="2" t="e">
        <f t="shared" si="14"/>
        <v>#N/A</v>
      </c>
      <c r="K242" s="2" t="e">
        <f t="shared" si="24"/>
        <v>#N/A</v>
      </c>
      <c r="L242" s="2">
        <f t="array" ref="L242">IF(COUNT($C243)=0,IF(COUNT($C242)=1,I242,SUM(L241+LOOKUP(2,1/(ISNUMBER($K$1:$K$194)),$K$1:$K$194))),I242)</f>
        <v>1306507.5714285732</v>
      </c>
      <c r="M242" s="8" t="e">
        <f t="shared" si="27"/>
        <v>#N/A</v>
      </c>
      <c r="N242" s="2" t="e">
        <f t="shared" si="15"/>
        <v>#N/A</v>
      </c>
      <c r="O242" s="2" t="e">
        <f t="shared" si="25"/>
        <v>#N/A</v>
      </c>
      <c r="P242" s="2">
        <v>1516997.2177022099</v>
      </c>
      <c r="Q242" s="2">
        <f>IF(P242&gt;Graph!$G$1*1000,Graph!$G$1*1000,P242)</f>
        <v>800000</v>
      </c>
      <c r="R242" s="2">
        <f t="shared" si="16"/>
        <v>147996020.14222211</v>
      </c>
      <c r="S242" s="2">
        <f t="shared" si="17"/>
        <v>795682.42857143283</v>
      </c>
      <c r="T242" s="2">
        <f t="shared" si="18"/>
        <v>4317.571428571362</v>
      </c>
      <c r="U242" s="2">
        <f t="shared" si="19"/>
        <v>800000</v>
      </c>
      <c r="V242" s="2">
        <f t="shared" si="28"/>
        <v>79937007.015954688</v>
      </c>
      <c r="W242" s="2">
        <f t="shared" si="20"/>
        <v>795682.42857143283</v>
      </c>
      <c r="X242" s="2">
        <f t="shared" si="6"/>
        <v>4317.5714285671711</v>
      </c>
      <c r="Y242" s="2">
        <f t="shared" si="7"/>
        <v>68059013.126267284</v>
      </c>
      <c r="Z242" s="2" t="str">
        <f t="shared" si="8"/>
        <v>MEEP</v>
      </c>
      <c r="AA242" s="2">
        <f>IF(Z242="HERE",Y242,AA241+Graph!$G$1*1000)</f>
        <v>80789931.983410209</v>
      </c>
      <c r="AB242" s="2">
        <f t="shared" si="21"/>
        <v>800000</v>
      </c>
      <c r="AC242" s="2">
        <f t="shared" si="9"/>
        <v>66410405.730240338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6"/>
        <v>50160000</v>
      </c>
      <c r="AH242" s="3" t="e">
        <f t="shared" si="3"/>
        <v>#N/A</v>
      </c>
      <c r="AM242" s="6">
        <v>14600000</v>
      </c>
      <c r="AN242" s="6">
        <v>31800000</v>
      </c>
      <c r="AO242" s="6">
        <v>52800000</v>
      </c>
    </row>
    <row r="243" spans="1:41" ht="15.75" customHeight="1" x14ac:dyDescent="0.25">
      <c r="A243" s="1">
        <v>44419</v>
      </c>
      <c r="B243" s="2">
        <f t="shared" si="0"/>
        <v>177</v>
      </c>
      <c r="C243" s="7"/>
      <c r="D243" s="2" t="e">
        <f t="shared" si="12"/>
        <v>#N/A</v>
      </c>
      <c r="E243" s="2" t="e">
        <f t="shared" si="22"/>
        <v>#N/A</v>
      </c>
      <c r="F243" s="2">
        <v>1522155.933937192</v>
      </c>
      <c r="G243" s="2">
        <f t="shared" si="23"/>
        <v>795682.42857142852</v>
      </c>
      <c r="H243" s="2">
        <f t="shared" si="13"/>
        <v>147570013.44452646</v>
      </c>
      <c r="I243" s="7"/>
      <c r="J243" s="2" t="e">
        <f t="shared" si="14"/>
        <v>#N/A</v>
      </c>
      <c r="K243" s="2" t="e">
        <f t="shared" si="24"/>
        <v>#N/A</v>
      </c>
      <c r="L243" s="2">
        <f t="array" ref="L243">IF(COUNT($C244)=0,IF(COUNT($C243)=1,I243,SUM(L242+LOOKUP(2,1/(ISNUMBER($K$1:$K$194)),$K$1:$K$194))),I243)</f>
        <v>1310825.1428571446</v>
      </c>
      <c r="M243" s="8" t="e">
        <f t="shared" si="27"/>
        <v>#N/A</v>
      </c>
      <c r="N243" s="2" t="e">
        <f t="shared" si="15"/>
        <v>#N/A</v>
      </c>
      <c r="O243" s="2" t="e">
        <f t="shared" si="25"/>
        <v>#N/A</v>
      </c>
      <c r="P243" s="2">
        <v>1522938.4399173856</v>
      </c>
      <c r="Q243" s="2">
        <f>IF(P243&gt;Graph!$G$1*1000,Graph!$G$1*1000,P243)</f>
        <v>800000</v>
      </c>
      <c r="R243" s="2">
        <f t="shared" si="16"/>
        <v>148796020.14222211</v>
      </c>
      <c r="S243" s="2">
        <f t="shared" si="17"/>
        <v>795682.42857143283</v>
      </c>
      <c r="T243" s="2">
        <f t="shared" si="18"/>
        <v>4317.571428571362</v>
      </c>
      <c r="U243" s="2">
        <f t="shared" si="19"/>
        <v>800000</v>
      </c>
      <c r="V243" s="2">
        <f t="shared" si="28"/>
        <v>80732689.444526121</v>
      </c>
      <c r="W243" s="2">
        <f t="shared" si="20"/>
        <v>795682.42857143283</v>
      </c>
      <c r="X243" s="2">
        <f t="shared" si="6"/>
        <v>4317.5714285671711</v>
      </c>
      <c r="Y243" s="2">
        <f t="shared" si="7"/>
        <v>68063330.697695851</v>
      </c>
      <c r="Z243" s="2" t="str">
        <f t="shared" si="8"/>
        <v>MEEP</v>
      </c>
      <c r="AA243" s="2">
        <f>IF(Z243="HERE",Y243,AA242+Graph!$G$1*1000)</f>
        <v>81589931.983410209</v>
      </c>
      <c r="AB243" s="2">
        <f t="shared" si="21"/>
        <v>800000</v>
      </c>
      <c r="AC243" s="2">
        <f t="shared" si="9"/>
        <v>66410405.730240338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6"/>
        <v>50160000</v>
      </c>
      <c r="AH243" s="3" t="e">
        <f t="shared" si="3"/>
        <v>#N/A</v>
      </c>
      <c r="AM243" s="6">
        <v>14600000</v>
      </c>
      <c r="AN243" s="6">
        <v>31800000</v>
      </c>
      <c r="AO243" s="6">
        <v>52800000</v>
      </c>
    </row>
    <row r="244" spans="1:41" ht="15.75" customHeight="1" x14ac:dyDescent="0.25">
      <c r="A244" s="1">
        <v>44420</v>
      </c>
      <c r="B244" s="2">
        <f t="shared" si="0"/>
        <v>178</v>
      </c>
      <c r="C244" s="7"/>
      <c r="D244" s="2" t="e">
        <f t="shared" si="12"/>
        <v>#N/A</v>
      </c>
      <c r="E244" s="2" t="e">
        <f t="shared" si="22"/>
        <v>#N/A</v>
      </c>
      <c r="F244" s="2">
        <v>1528110.5298373997</v>
      </c>
      <c r="G244" s="2">
        <f t="shared" si="23"/>
        <v>795682.42857142852</v>
      </c>
      <c r="H244" s="2">
        <f t="shared" si="13"/>
        <v>148365695.8730979</v>
      </c>
      <c r="I244" s="7"/>
      <c r="J244" s="2" t="e">
        <f t="shared" si="14"/>
        <v>#N/A</v>
      </c>
      <c r="K244" s="2" t="e">
        <f t="shared" si="24"/>
        <v>#N/A</v>
      </c>
      <c r="L244" s="2">
        <f t="array" ref="L244">IF(COUNT($C245)=0,IF(COUNT($C244)=1,I244,SUM(L243+LOOKUP(2,1/(ISNUMBER($K$1:$K$194)),$K$1:$K$194))),I244)</f>
        <v>1315142.7142857159</v>
      </c>
      <c r="M244" s="8" t="e">
        <f t="shared" si="27"/>
        <v>#N/A</v>
      </c>
      <c r="N244" s="2" t="e">
        <f t="shared" si="15"/>
        <v>#N/A</v>
      </c>
      <c r="O244" s="2" t="e">
        <f t="shared" si="25"/>
        <v>#N/A</v>
      </c>
      <c r="P244" s="2">
        <v>1528879.6621325314</v>
      </c>
      <c r="Q244" s="2">
        <f>IF(P244&gt;Graph!$G$1*1000,Graph!$G$1*1000,P244)</f>
        <v>800000</v>
      </c>
      <c r="R244" s="2">
        <f t="shared" si="16"/>
        <v>149596020.14222211</v>
      </c>
      <c r="S244" s="2">
        <f t="shared" si="17"/>
        <v>795682.42857143283</v>
      </c>
      <c r="T244" s="2">
        <f t="shared" si="18"/>
        <v>4317.571428571362</v>
      </c>
      <c r="U244" s="2">
        <f t="shared" si="19"/>
        <v>800000</v>
      </c>
      <c r="V244" s="2">
        <f t="shared" si="28"/>
        <v>81528371.873097554</v>
      </c>
      <c r="W244" s="2">
        <f t="shared" si="20"/>
        <v>795682.42857143283</v>
      </c>
      <c r="X244" s="2">
        <f t="shared" si="6"/>
        <v>4317.5714285671711</v>
      </c>
      <c r="Y244" s="2">
        <f t="shared" si="7"/>
        <v>68067648.269124418</v>
      </c>
      <c r="Z244" s="2" t="str">
        <f t="shared" si="8"/>
        <v>MEEP</v>
      </c>
      <c r="AA244" s="2">
        <f>IF(Z244="HERE",Y244,AA243+Graph!$G$1*1000)</f>
        <v>82389931.983410209</v>
      </c>
      <c r="AB244" s="2">
        <f t="shared" si="21"/>
        <v>800000</v>
      </c>
      <c r="AC244" s="2">
        <f t="shared" si="9"/>
        <v>66410405.730240338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6"/>
        <v>50160000</v>
      </c>
      <c r="AH244" s="3" t="e">
        <f t="shared" si="3"/>
        <v>#N/A</v>
      </c>
      <c r="AM244" s="6">
        <v>14600000</v>
      </c>
      <c r="AN244" s="6">
        <v>31800000</v>
      </c>
      <c r="AO244" s="6">
        <v>52800000</v>
      </c>
    </row>
    <row r="245" spans="1:41" ht="15.75" customHeight="1" x14ac:dyDescent="0.25">
      <c r="A245" s="1">
        <v>44421</v>
      </c>
      <c r="B245" s="2">
        <f t="shared" si="0"/>
        <v>179</v>
      </c>
      <c r="C245" s="7"/>
      <c r="D245" s="2" t="e">
        <f t="shared" si="12"/>
        <v>#N/A</v>
      </c>
      <c r="E245" s="2" t="e">
        <f t="shared" si="22"/>
        <v>#N/A</v>
      </c>
      <c r="F245" s="2">
        <v>1534065.1257376075</v>
      </c>
      <c r="G245" s="2">
        <f t="shared" si="23"/>
        <v>795682.42857142852</v>
      </c>
      <c r="H245" s="2">
        <f t="shared" si="13"/>
        <v>149161378.30166933</v>
      </c>
      <c r="I245" s="7"/>
      <c r="J245" s="2" t="e">
        <f t="shared" si="14"/>
        <v>#N/A</v>
      </c>
      <c r="K245" s="2" t="e">
        <f t="shared" si="24"/>
        <v>#N/A</v>
      </c>
      <c r="L245" s="2">
        <f t="array" ref="L245">IF(COUNT($C246)=0,IF(COUNT($C245)=1,I245,SUM(L244+LOOKUP(2,1/(ISNUMBER($K$1:$K$194)),$K$1:$K$194))),I245)</f>
        <v>1319460.2857142873</v>
      </c>
      <c r="M245" s="8" t="e">
        <f t="shared" si="27"/>
        <v>#N/A</v>
      </c>
      <c r="N245" s="2" t="e">
        <f t="shared" si="15"/>
        <v>#N/A</v>
      </c>
      <c r="O245" s="2" t="e">
        <f t="shared" si="25"/>
        <v>#N/A</v>
      </c>
      <c r="P245" s="2">
        <v>1534820.884347707</v>
      </c>
      <c r="Q245" s="2">
        <f>IF(P245&gt;Graph!$G$1*1000,Graph!$G$1*1000,P245)</f>
        <v>800000</v>
      </c>
      <c r="R245" s="2">
        <f t="shared" si="16"/>
        <v>150396020.14222211</v>
      </c>
      <c r="S245" s="2">
        <f t="shared" si="17"/>
        <v>795682.42857143283</v>
      </c>
      <c r="T245" s="2">
        <f t="shared" si="18"/>
        <v>4317.571428571362</v>
      </c>
      <c r="U245" s="2">
        <f t="shared" si="19"/>
        <v>800000</v>
      </c>
      <c r="V245" s="2">
        <f t="shared" si="28"/>
        <v>82324054.301668987</v>
      </c>
      <c r="W245" s="2">
        <f t="shared" si="20"/>
        <v>795682.42857143283</v>
      </c>
      <c r="X245" s="2">
        <f t="shared" si="6"/>
        <v>4317.5714285671711</v>
      </c>
      <c r="Y245" s="2">
        <f t="shared" si="7"/>
        <v>68071965.840552986</v>
      </c>
      <c r="Z245" s="2" t="str">
        <f t="shared" si="8"/>
        <v>MEEP</v>
      </c>
      <c r="AA245" s="2">
        <f>IF(Z245="HERE",Y245,AA244+Graph!$G$1*1000)</f>
        <v>83189931.983410209</v>
      </c>
      <c r="AB245" s="2">
        <f t="shared" si="21"/>
        <v>800000</v>
      </c>
      <c r="AC245" s="2">
        <f t="shared" si="9"/>
        <v>66410405.730240338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6"/>
        <v>50160000</v>
      </c>
      <c r="AH245" s="3" t="e">
        <f t="shared" si="3"/>
        <v>#N/A</v>
      </c>
      <c r="AM245" s="6">
        <v>14600000</v>
      </c>
      <c r="AN245" s="6">
        <v>31800000</v>
      </c>
      <c r="AO245" s="6">
        <v>52800000</v>
      </c>
    </row>
    <row r="246" spans="1:41" ht="15.75" customHeight="1" x14ac:dyDescent="0.25">
      <c r="A246" s="1">
        <v>44422</v>
      </c>
      <c r="B246" s="2">
        <f t="shared" si="0"/>
        <v>180</v>
      </c>
      <c r="C246" s="7"/>
      <c r="D246" s="2" t="e">
        <f t="shared" si="12"/>
        <v>#N/A</v>
      </c>
      <c r="E246" s="2" t="e">
        <f t="shared" si="22"/>
        <v>#N/A</v>
      </c>
      <c r="F246" s="2">
        <v>1540019.7216378152</v>
      </c>
      <c r="G246" s="2">
        <f t="shared" si="23"/>
        <v>795682.42857142852</v>
      </c>
      <c r="H246" s="2">
        <f t="shared" si="13"/>
        <v>149957060.73024076</v>
      </c>
      <c r="I246" s="7"/>
      <c r="J246" s="2" t="e">
        <f t="shared" si="14"/>
        <v>#N/A</v>
      </c>
      <c r="K246" s="2" t="e">
        <f t="shared" si="24"/>
        <v>#N/A</v>
      </c>
      <c r="L246" s="2">
        <f t="array" ref="L246">IF(COUNT($C247)=0,IF(COUNT($C246)=1,I246,SUM(L245+LOOKUP(2,1/(ISNUMBER($K$1:$K$194)),$K$1:$K$194))),I246)</f>
        <v>1323777.8571428587</v>
      </c>
      <c r="M246" s="8" t="e">
        <f t="shared" si="27"/>
        <v>#N/A</v>
      </c>
      <c r="N246" s="2" t="e">
        <f t="shared" si="15"/>
        <v>#N/A</v>
      </c>
      <c r="O246" s="2" t="e">
        <f t="shared" si="25"/>
        <v>#N/A</v>
      </c>
      <c r="P246" s="2">
        <v>1540762.1065628529</v>
      </c>
      <c r="Q246" s="2">
        <f>IF(P246&gt;Graph!$G$1*1000,Graph!$G$1*1000,P246)</f>
        <v>800000</v>
      </c>
      <c r="R246" s="2">
        <f t="shared" si="16"/>
        <v>151196020.14222211</v>
      </c>
      <c r="S246" s="2">
        <f t="shared" si="17"/>
        <v>795682.42857143283</v>
      </c>
      <c r="T246" s="2">
        <f t="shared" si="18"/>
        <v>4317.571428571362</v>
      </c>
      <c r="U246" s="2">
        <f t="shared" si="19"/>
        <v>800000</v>
      </c>
      <c r="V246" s="2">
        <f t="shared" si="28"/>
        <v>83119736.73024042</v>
      </c>
      <c r="W246" s="2">
        <f t="shared" si="20"/>
        <v>795682.42857143283</v>
      </c>
      <c r="X246" s="2">
        <f t="shared" si="6"/>
        <v>4317.5714285671711</v>
      </c>
      <c r="Y246" s="2">
        <f t="shared" si="7"/>
        <v>68076283.411981553</v>
      </c>
      <c r="Z246" s="2" t="str">
        <f t="shared" si="8"/>
        <v>MEEP</v>
      </c>
      <c r="AA246" s="2">
        <f>IF(Z246="HERE",Y246,AA245+Graph!$G$1*1000)</f>
        <v>83989931.983410209</v>
      </c>
      <c r="AB246" s="2">
        <f t="shared" si="21"/>
        <v>800000</v>
      </c>
      <c r="AC246" s="2">
        <f t="shared" si="9"/>
        <v>66410405.730240338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6"/>
        <v>50160000</v>
      </c>
      <c r="AH246" s="3" t="e">
        <f t="shared" si="3"/>
        <v>#N/A</v>
      </c>
      <c r="AM246" s="6">
        <v>14600000</v>
      </c>
      <c r="AN246" s="6">
        <v>31800000</v>
      </c>
      <c r="AO246" s="6">
        <v>52800000</v>
      </c>
    </row>
    <row r="247" spans="1:41" ht="15.75" customHeight="1" x14ac:dyDescent="0.25">
      <c r="A247" s="1">
        <v>44423</v>
      </c>
      <c r="B247" s="2">
        <f t="shared" si="0"/>
        <v>181</v>
      </c>
      <c r="C247" s="7"/>
      <c r="D247" s="2" t="e">
        <f t="shared" si="12"/>
        <v>#N/A</v>
      </c>
      <c r="E247" s="2" t="e">
        <f t="shared" si="22"/>
        <v>#N/A</v>
      </c>
      <c r="F247" s="2">
        <v>1545974.317538023</v>
      </c>
      <c r="G247" s="2">
        <f t="shared" si="23"/>
        <v>795682.42857142852</v>
      </c>
      <c r="H247" s="2">
        <f t="shared" si="13"/>
        <v>150752743.1588122</v>
      </c>
      <c r="I247" s="7"/>
      <c r="J247" s="2" t="e">
        <f t="shared" si="14"/>
        <v>#N/A</v>
      </c>
      <c r="K247" s="2" t="e">
        <f t="shared" si="24"/>
        <v>#N/A</v>
      </c>
      <c r="L247" s="2">
        <f t="array" ref="L247">IF(COUNT($C248)=0,IF(COUNT($C247)=1,I247,SUM(L246+LOOKUP(2,1/(ISNUMBER($K$1:$K$194)),$K$1:$K$194))),I247)</f>
        <v>1328095.42857143</v>
      </c>
      <c r="M247" s="8" t="e">
        <f t="shared" si="27"/>
        <v>#N/A</v>
      </c>
      <c r="N247" s="2" t="e">
        <f t="shared" si="15"/>
        <v>#N/A</v>
      </c>
      <c r="O247" s="2" t="e">
        <f t="shared" si="25"/>
        <v>#N/A</v>
      </c>
      <c r="P247" s="2">
        <v>1546703.3287780285</v>
      </c>
      <c r="Q247" s="2">
        <f>IF(P247&gt;Graph!$G$1*1000,Graph!$G$1*1000,P247)</f>
        <v>800000</v>
      </c>
      <c r="R247" s="2">
        <f t="shared" si="16"/>
        <v>151996020.14222211</v>
      </c>
      <c r="S247" s="2">
        <f t="shared" si="17"/>
        <v>795682.42857143283</v>
      </c>
      <c r="T247" s="2">
        <f t="shared" si="18"/>
        <v>4317.571428571362</v>
      </c>
      <c r="U247" s="2">
        <f t="shared" si="19"/>
        <v>800000</v>
      </c>
      <c r="V247" s="2">
        <f t="shared" si="28"/>
        <v>83915419.158811852</v>
      </c>
      <c r="W247" s="2">
        <f t="shared" si="20"/>
        <v>795682.42857143283</v>
      </c>
      <c r="X247" s="2">
        <f t="shared" si="6"/>
        <v>4317.5714285671711</v>
      </c>
      <c r="Y247" s="2">
        <f t="shared" si="7"/>
        <v>68080600.98341012</v>
      </c>
      <c r="Z247" s="2" t="str">
        <f t="shared" si="8"/>
        <v>MEEP</v>
      </c>
      <c r="AA247" s="2">
        <f>IF(Z247="HERE",Y247,AA246+Graph!$G$1*1000)</f>
        <v>84789931.983410209</v>
      </c>
      <c r="AB247" s="2">
        <f t="shared" si="21"/>
        <v>800000</v>
      </c>
      <c r="AC247" s="2">
        <f t="shared" si="9"/>
        <v>66410405.730240338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6"/>
        <v>50160000</v>
      </c>
      <c r="AH247" s="3" t="e">
        <f t="shared" si="3"/>
        <v>#N/A</v>
      </c>
      <c r="AM247" s="6">
        <v>14600000</v>
      </c>
      <c r="AN247" s="6">
        <v>31800000</v>
      </c>
      <c r="AO247" s="6">
        <v>52800000</v>
      </c>
    </row>
    <row r="248" spans="1:41" ht="15.75" customHeight="1" x14ac:dyDescent="0.25">
      <c r="A248" s="1">
        <v>44424</v>
      </c>
      <c r="B248" s="2">
        <f t="shared" si="0"/>
        <v>182</v>
      </c>
      <c r="C248" s="7"/>
      <c r="D248" s="2" t="e">
        <f t="shared" si="12"/>
        <v>#N/A</v>
      </c>
      <c r="E248" s="2" t="e">
        <f t="shared" si="22"/>
        <v>#N/A</v>
      </c>
      <c r="F248" s="2">
        <v>1551928.9134382308</v>
      </c>
      <c r="G248" s="2">
        <f t="shared" si="23"/>
        <v>795682.42857142852</v>
      </c>
      <c r="H248" s="2">
        <f t="shared" si="13"/>
        <v>151548425.58738363</v>
      </c>
      <c r="I248" s="7"/>
      <c r="J248" s="2" t="e">
        <f t="shared" si="14"/>
        <v>#N/A</v>
      </c>
      <c r="K248" s="2" t="e">
        <f t="shared" si="24"/>
        <v>#N/A</v>
      </c>
      <c r="L248" s="2">
        <f t="array" ref="L248">IF(COUNT($C249)=0,IF(COUNT($C248)=1,I248,SUM(L247+LOOKUP(2,1/(ISNUMBER($K$1:$K$194)),$K$1:$K$194))),I248)</f>
        <v>1332413.0000000014</v>
      </c>
      <c r="M248" s="8" t="e">
        <f t="shared" si="27"/>
        <v>#N/A</v>
      </c>
      <c r="N248" s="2" t="e">
        <f t="shared" si="15"/>
        <v>#N/A</v>
      </c>
      <c r="O248" s="2" t="e">
        <f t="shared" si="25"/>
        <v>#N/A</v>
      </c>
      <c r="P248" s="2">
        <v>1552644.5509931743</v>
      </c>
      <c r="Q248" s="2">
        <f>IF(P248&gt;Graph!$G$1*1000,Graph!$G$1*1000,P248)</f>
        <v>800000</v>
      </c>
      <c r="R248" s="2">
        <f t="shared" si="16"/>
        <v>152796020.14222211</v>
      </c>
      <c r="S248" s="2">
        <f t="shared" si="17"/>
        <v>795682.42857143283</v>
      </c>
      <c r="T248" s="2">
        <f t="shared" si="18"/>
        <v>4317.571428571362</v>
      </c>
      <c r="U248" s="2">
        <f t="shared" si="19"/>
        <v>800000</v>
      </c>
      <c r="V248" s="2">
        <f t="shared" si="28"/>
        <v>84711101.587383285</v>
      </c>
      <c r="W248" s="2">
        <f t="shared" si="20"/>
        <v>795682.42857143283</v>
      </c>
      <c r="X248" s="2">
        <f t="shared" si="6"/>
        <v>4317.5714285671711</v>
      </c>
      <c r="Y248" s="2">
        <f t="shared" si="7"/>
        <v>68084918.554838687</v>
      </c>
      <c r="Z248" s="2" t="str">
        <f t="shared" si="8"/>
        <v>MEEP</v>
      </c>
      <c r="AA248" s="2">
        <f>IF(Z248="HERE",Y248,AA247+Graph!$G$1*1000)</f>
        <v>85589931.983410209</v>
      </c>
      <c r="AB248" s="2">
        <f t="shared" si="21"/>
        <v>800000</v>
      </c>
      <c r="AC248" s="2">
        <f t="shared" si="9"/>
        <v>66410405.730240338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6"/>
        <v>50160000</v>
      </c>
      <c r="AH248" s="3" t="e">
        <f t="shared" si="3"/>
        <v>#N/A</v>
      </c>
      <c r="AM248" s="6">
        <v>14600000</v>
      </c>
      <c r="AN248" s="6">
        <v>31800000</v>
      </c>
      <c r="AO248" s="6">
        <v>52800000</v>
      </c>
    </row>
    <row r="249" spans="1:41" ht="15.75" customHeight="1" x14ac:dyDescent="0.25">
      <c r="A249" s="1">
        <v>44425</v>
      </c>
      <c r="B249" s="2">
        <f t="shared" si="0"/>
        <v>183</v>
      </c>
      <c r="C249" s="7"/>
      <c r="D249" s="2" t="e">
        <f t="shared" si="12"/>
        <v>#N/A</v>
      </c>
      <c r="E249" s="2" t="e">
        <f t="shared" si="22"/>
        <v>#N/A</v>
      </c>
      <c r="F249" s="2">
        <v>1557883.5093384385</v>
      </c>
      <c r="G249" s="2">
        <f t="shared" si="23"/>
        <v>795682.42857142852</v>
      </c>
      <c r="H249" s="2">
        <f t="shared" si="13"/>
        <v>152344108.01595506</v>
      </c>
      <c r="I249" s="7"/>
      <c r="J249" s="2" t="e">
        <f t="shared" si="14"/>
        <v>#N/A</v>
      </c>
      <c r="K249" s="2" t="e">
        <f t="shared" si="24"/>
        <v>#N/A</v>
      </c>
      <c r="L249" s="2">
        <f t="array" ref="L249">IF(COUNT($C250)=0,IF(COUNT($C249)=1,I249,SUM(L248+LOOKUP(2,1/(ISNUMBER($K$1:$K$194)),$K$1:$K$194))),I249)</f>
        <v>1336730.5714285728</v>
      </c>
      <c r="M249" s="8" t="e">
        <f t="shared" si="27"/>
        <v>#N/A</v>
      </c>
      <c r="N249" s="2" t="e">
        <f t="shared" si="15"/>
        <v>#N/A</v>
      </c>
      <c r="O249" s="2" t="e">
        <f t="shared" si="25"/>
        <v>#N/A</v>
      </c>
      <c r="P249" s="2">
        <v>1558585.7732083499</v>
      </c>
      <c r="Q249" s="2">
        <f>IF(P249&gt;Graph!$G$1*1000,Graph!$G$1*1000,P249)</f>
        <v>800000</v>
      </c>
      <c r="R249" s="2">
        <f t="shared" si="16"/>
        <v>153596020.14222211</v>
      </c>
      <c r="S249" s="2">
        <f t="shared" si="17"/>
        <v>795682.42857143283</v>
      </c>
      <c r="T249" s="2">
        <f t="shared" si="18"/>
        <v>4317.571428571362</v>
      </c>
      <c r="U249" s="2">
        <f t="shared" si="19"/>
        <v>800000</v>
      </c>
      <c r="V249" s="2">
        <f t="shared" si="28"/>
        <v>85506784.015954718</v>
      </c>
      <c r="W249" s="2">
        <f t="shared" si="20"/>
        <v>795682.42857143283</v>
      </c>
      <c r="X249" s="2">
        <f t="shared" si="6"/>
        <v>4317.5714285671711</v>
      </c>
      <c r="Y249" s="2">
        <f t="shared" si="7"/>
        <v>68089236.126267254</v>
      </c>
      <c r="Z249" s="2" t="str">
        <f t="shared" si="8"/>
        <v>MEEP</v>
      </c>
      <c r="AA249" s="2">
        <f>IF(Z249="HERE",Y249,AA248+Graph!$G$1*1000)</f>
        <v>86389931.983410209</v>
      </c>
      <c r="AB249" s="2">
        <f t="shared" si="21"/>
        <v>800000</v>
      </c>
      <c r="AC249" s="2">
        <f t="shared" si="9"/>
        <v>66410405.730240338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6"/>
        <v>50160000</v>
      </c>
      <c r="AH249" s="3" t="e">
        <f t="shared" si="3"/>
        <v>#N/A</v>
      </c>
      <c r="AM249" s="6">
        <v>14600000</v>
      </c>
      <c r="AN249" s="6">
        <v>31800000</v>
      </c>
      <c r="AO249" s="6">
        <v>52800000</v>
      </c>
    </row>
    <row r="250" spans="1:41" ht="15.75" customHeight="1" x14ac:dyDescent="0.25">
      <c r="A250" s="1">
        <v>44426</v>
      </c>
      <c r="B250" s="2">
        <f t="shared" si="0"/>
        <v>184</v>
      </c>
      <c r="C250" s="7"/>
      <c r="D250" s="2" t="e">
        <f t="shared" si="12"/>
        <v>#N/A</v>
      </c>
      <c r="E250" s="2" t="e">
        <f t="shared" si="22"/>
        <v>#N/A</v>
      </c>
      <c r="F250" s="2">
        <v>1563838.1052386463</v>
      </c>
      <c r="G250" s="2">
        <f t="shared" si="23"/>
        <v>795682.42857142852</v>
      </c>
      <c r="H250" s="2">
        <f t="shared" si="13"/>
        <v>153139790.44452649</v>
      </c>
      <c r="I250" s="7"/>
      <c r="J250" s="2" t="e">
        <f t="shared" si="14"/>
        <v>#N/A</v>
      </c>
      <c r="K250" s="2" t="e">
        <f t="shared" si="24"/>
        <v>#N/A</v>
      </c>
      <c r="L250" s="2">
        <f t="array" ref="L250">IF(COUNT($C251)=0,IF(COUNT($C250)=1,I250,SUM(L249+LOOKUP(2,1/(ISNUMBER($K$1:$K$194)),$K$1:$K$194))),I250)</f>
        <v>1341048.1428571441</v>
      </c>
      <c r="M250" s="8" t="e">
        <f t="shared" si="27"/>
        <v>#N/A</v>
      </c>
      <c r="N250" s="2" t="e">
        <f t="shared" si="15"/>
        <v>#N/A</v>
      </c>
      <c r="O250" s="2" t="e">
        <f t="shared" si="25"/>
        <v>#N/A</v>
      </c>
      <c r="P250" s="2">
        <v>1564526.9954234958</v>
      </c>
      <c r="Q250" s="2">
        <f>IF(P250&gt;Graph!$G$1*1000,Graph!$G$1*1000,P250)</f>
        <v>800000</v>
      </c>
      <c r="R250" s="2">
        <f t="shared" si="16"/>
        <v>154396020.14222211</v>
      </c>
      <c r="S250" s="2">
        <f t="shared" si="17"/>
        <v>795682.42857143283</v>
      </c>
      <c r="T250" s="2">
        <f t="shared" si="18"/>
        <v>4317.571428571362</v>
      </c>
      <c r="U250" s="2">
        <f t="shared" si="19"/>
        <v>800000</v>
      </c>
      <c r="V250" s="2">
        <f t="shared" si="28"/>
        <v>86302466.444526151</v>
      </c>
      <c r="W250" s="2">
        <f t="shared" si="20"/>
        <v>795682.42857143283</v>
      </c>
      <c r="X250" s="2">
        <f t="shared" si="6"/>
        <v>4317.5714285671711</v>
      </c>
      <c r="Y250" s="2">
        <f t="shared" si="7"/>
        <v>68093553.697695822</v>
      </c>
      <c r="Z250" s="2" t="str">
        <f t="shared" si="8"/>
        <v>MEEP</v>
      </c>
      <c r="AA250" s="2">
        <f>IF(Z250="HERE",Y250,AA249+Graph!$G$1*1000)</f>
        <v>87189931.983410209</v>
      </c>
      <c r="AB250" s="2">
        <f t="shared" si="21"/>
        <v>800000</v>
      </c>
      <c r="AC250" s="2">
        <f t="shared" si="9"/>
        <v>66410405.730240338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6"/>
        <v>50160000</v>
      </c>
      <c r="AH250" s="3" t="e">
        <f t="shared" si="3"/>
        <v>#N/A</v>
      </c>
      <c r="AM250" s="6">
        <v>14600000</v>
      </c>
      <c r="AN250" s="6">
        <v>31800000</v>
      </c>
      <c r="AO250" s="6">
        <v>52800000</v>
      </c>
    </row>
    <row r="251" spans="1:41" ht="15.75" customHeight="1" x14ac:dyDescent="0.25">
      <c r="A251" s="1">
        <v>44427</v>
      </c>
      <c r="B251" s="2">
        <f t="shared" si="0"/>
        <v>185</v>
      </c>
      <c r="C251" s="7"/>
      <c r="D251" s="2" t="e">
        <f t="shared" si="12"/>
        <v>#N/A</v>
      </c>
      <c r="E251" s="2" t="e">
        <f t="shared" si="22"/>
        <v>#N/A</v>
      </c>
      <c r="F251" s="2">
        <v>1569792.701138854</v>
      </c>
      <c r="G251" s="2">
        <f t="shared" si="23"/>
        <v>795682.42857142852</v>
      </c>
      <c r="H251" s="2">
        <f t="shared" si="13"/>
        <v>153935472.87309793</v>
      </c>
      <c r="I251" s="7"/>
      <c r="J251" s="2" t="e">
        <f t="shared" si="14"/>
        <v>#N/A</v>
      </c>
      <c r="K251" s="2" t="e">
        <f t="shared" si="24"/>
        <v>#N/A</v>
      </c>
      <c r="L251" s="2">
        <f t="array" ref="L251">IF(COUNT($C252)=0,IF(COUNT($C251)=1,I251,SUM(L250+LOOKUP(2,1/(ISNUMBER($K$1:$K$194)),$K$1:$K$194))),I251)</f>
        <v>1345365.7142857155</v>
      </c>
      <c r="M251" s="8" t="e">
        <f t="shared" si="27"/>
        <v>#N/A</v>
      </c>
      <c r="N251" s="2" t="e">
        <f t="shared" si="15"/>
        <v>#N/A</v>
      </c>
      <c r="O251" s="2" t="e">
        <f t="shared" si="25"/>
        <v>#N/A</v>
      </c>
      <c r="P251" s="2">
        <v>1570468.2176386714</v>
      </c>
      <c r="Q251" s="2">
        <f>IF(P251&gt;Graph!$G$1*1000,Graph!$G$1*1000,P251)</f>
        <v>800000</v>
      </c>
      <c r="R251" s="2">
        <f t="shared" si="16"/>
        <v>155196020.14222211</v>
      </c>
      <c r="S251" s="2">
        <f t="shared" si="17"/>
        <v>795682.42857143283</v>
      </c>
      <c r="T251" s="2">
        <f t="shared" si="18"/>
        <v>4317.571428571362</v>
      </c>
      <c r="U251" s="2">
        <f t="shared" si="19"/>
        <v>800000</v>
      </c>
      <c r="V251" s="2">
        <f t="shared" si="28"/>
        <v>87098148.873097584</v>
      </c>
      <c r="W251" s="2">
        <f t="shared" si="20"/>
        <v>795682.42857143283</v>
      </c>
      <c r="X251" s="2">
        <f t="shared" si="6"/>
        <v>4317.5714285671711</v>
      </c>
      <c r="Y251" s="2">
        <f t="shared" si="7"/>
        <v>68097871.269124389</v>
      </c>
      <c r="Z251" s="2" t="str">
        <f t="shared" si="8"/>
        <v>MEEP</v>
      </c>
      <c r="AA251" s="2">
        <f>IF(Z251="HERE",Y251,AA250+Graph!$G$1*1000)</f>
        <v>87989931.983410209</v>
      </c>
      <c r="AB251" s="2">
        <f t="shared" si="21"/>
        <v>800000</v>
      </c>
      <c r="AC251" s="2">
        <f t="shared" si="9"/>
        <v>66410405.730240338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6"/>
        <v>50160000</v>
      </c>
      <c r="AH251" s="3" t="e">
        <f t="shared" si="3"/>
        <v>#N/A</v>
      </c>
      <c r="AM251" s="6">
        <v>14600000</v>
      </c>
      <c r="AN251" s="6">
        <v>31800000</v>
      </c>
      <c r="AO251" s="6">
        <v>52800000</v>
      </c>
    </row>
    <row r="252" spans="1:41" ht="15.75" customHeight="1" x14ac:dyDescent="0.25">
      <c r="A252" s="1">
        <v>44428</v>
      </c>
      <c r="B252" s="2">
        <f t="shared" si="0"/>
        <v>186</v>
      </c>
      <c r="C252" s="7"/>
      <c r="D252" s="2" t="e">
        <f t="shared" si="12"/>
        <v>#N/A</v>
      </c>
      <c r="E252" s="2" t="e">
        <f t="shared" si="22"/>
        <v>#N/A</v>
      </c>
      <c r="F252" s="2">
        <v>1575747.297039032</v>
      </c>
      <c r="G252" s="2">
        <f t="shared" si="23"/>
        <v>795682.42857142852</v>
      </c>
      <c r="H252" s="2">
        <f t="shared" si="13"/>
        <v>154731155.30166936</v>
      </c>
      <c r="I252" s="7"/>
      <c r="J252" s="2" t="e">
        <f t="shared" si="14"/>
        <v>#N/A</v>
      </c>
      <c r="K252" s="2" t="e">
        <f t="shared" si="24"/>
        <v>#N/A</v>
      </c>
      <c r="L252" s="2">
        <f t="array" ref="L252">IF(COUNT($C253)=0,IF(COUNT($C252)=1,I252,SUM(L251+LOOKUP(2,1/(ISNUMBER($K$1:$K$194)),$K$1:$K$194))),I252)</f>
        <v>1349683.2857142868</v>
      </c>
      <c r="M252" s="8" t="e">
        <f t="shared" si="27"/>
        <v>#N/A</v>
      </c>
      <c r="N252" s="2" t="e">
        <f t="shared" si="15"/>
        <v>#N/A</v>
      </c>
      <c r="O252" s="2" t="e">
        <f t="shared" si="25"/>
        <v>#N/A</v>
      </c>
      <c r="P252" s="2">
        <v>1576409.4398538172</v>
      </c>
      <c r="Q252" s="2">
        <f>IF(P252&gt;Graph!$G$1*1000,Graph!$G$1*1000,P252)</f>
        <v>800000</v>
      </c>
      <c r="R252" s="2">
        <f t="shared" si="16"/>
        <v>155996020.14222211</v>
      </c>
      <c r="S252" s="2">
        <f t="shared" si="17"/>
        <v>795682.42857143283</v>
      </c>
      <c r="T252" s="2">
        <f t="shared" si="18"/>
        <v>4317.571428571362</v>
      </c>
      <c r="U252" s="2">
        <f t="shared" si="19"/>
        <v>800000</v>
      </c>
      <c r="V252" s="2">
        <f t="shared" si="28"/>
        <v>87893831.301669016</v>
      </c>
      <c r="W252" s="2">
        <f t="shared" si="20"/>
        <v>795682.42857143283</v>
      </c>
      <c r="X252" s="2">
        <f t="shared" si="6"/>
        <v>4317.5714285671711</v>
      </c>
      <c r="Y252" s="2">
        <f t="shared" si="7"/>
        <v>68102188.840552956</v>
      </c>
      <c r="Z252" s="2" t="str">
        <f t="shared" si="8"/>
        <v>MEEP</v>
      </c>
      <c r="AA252" s="2">
        <f>IF(Z252="HERE",Y252,AA251+Graph!$G$1*1000)</f>
        <v>88789931.983410209</v>
      </c>
      <c r="AB252" s="2">
        <f t="shared" si="21"/>
        <v>800000</v>
      </c>
      <c r="AC252" s="2">
        <f t="shared" si="9"/>
        <v>66410405.730240338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6"/>
        <v>50160000</v>
      </c>
      <c r="AH252" s="3" t="e">
        <f t="shared" si="3"/>
        <v>#N/A</v>
      </c>
      <c r="AM252" s="6">
        <v>14600000</v>
      </c>
      <c r="AN252" s="6">
        <v>31800000</v>
      </c>
      <c r="AO252" s="6">
        <v>52800000</v>
      </c>
    </row>
    <row r="253" spans="1:41" ht="15.75" customHeight="1" x14ac:dyDescent="0.25">
      <c r="A253" s="1">
        <v>44429</v>
      </c>
      <c r="B253" s="2">
        <f t="shared" si="0"/>
        <v>187</v>
      </c>
      <c r="C253" s="7"/>
      <c r="D253" s="2" t="e">
        <f t="shared" si="12"/>
        <v>#N/A</v>
      </c>
      <c r="E253" s="2" t="e">
        <f t="shared" si="22"/>
        <v>#N/A</v>
      </c>
      <c r="F253" s="2">
        <v>1581701.8929392397</v>
      </c>
      <c r="G253" s="2">
        <f t="shared" si="23"/>
        <v>795682.42857142852</v>
      </c>
      <c r="H253" s="2">
        <f t="shared" si="13"/>
        <v>155526837.73024079</v>
      </c>
      <c r="I253" s="7"/>
      <c r="J253" s="2" t="e">
        <f t="shared" si="14"/>
        <v>#N/A</v>
      </c>
      <c r="K253" s="2" t="e">
        <f t="shared" si="24"/>
        <v>#N/A</v>
      </c>
      <c r="L253" s="2">
        <f t="array" ref="L253">IF(COUNT($C254)=0,IF(COUNT($C253)=1,I253,SUM(L252+LOOKUP(2,1/(ISNUMBER($K$1:$K$194)),$K$1:$K$194))),I253)</f>
        <v>1354000.8571428582</v>
      </c>
      <c r="M253" s="8" t="e">
        <f t="shared" si="27"/>
        <v>#N/A</v>
      </c>
      <c r="N253" s="2" t="e">
        <f t="shared" si="15"/>
        <v>#N/A</v>
      </c>
      <c r="O253" s="2" t="e">
        <f t="shared" si="25"/>
        <v>#N/A</v>
      </c>
      <c r="P253" s="2">
        <v>1582350.6620689631</v>
      </c>
      <c r="Q253" s="2">
        <f>IF(P253&gt;Graph!$G$1*1000,Graph!$G$1*1000,P253)</f>
        <v>800000</v>
      </c>
      <c r="R253" s="2">
        <f t="shared" si="16"/>
        <v>156796020.14222211</v>
      </c>
      <c r="S253" s="2">
        <f t="shared" si="17"/>
        <v>795682.42857143283</v>
      </c>
      <c r="T253" s="2">
        <f t="shared" si="18"/>
        <v>4317.571428571362</v>
      </c>
      <c r="U253" s="2">
        <f t="shared" si="19"/>
        <v>800000</v>
      </c>
      <c r="V253" s="2">
        <f t="shared" si="28"/>
        <v>88689513.730240449</v>
      </c>
      <c r="W253" s="2">
        <f t="shared" si="20"/>
        <v>795682.42857143283</v>
      </c>
      <c r="X253" s="2">
        <f t="shared" si="6"/>
        <v>4317.5714285671711</v>
      </c>
      <c r="Y253" s="2">
        <f t="shared" si="7"/>
        <v>68106506.411981523</v>
      </c>
      <c r="Z253" s="2" t="str">
        <f t="shared" si="8"/>
        <v>MEEP</v>
      </c>
      <c r="AA253" s="2">
        <f>IF(Z253="HERE",Y253,AA252+Graph!$G$1*1000)</f>
        <v>89589931.983410209</v>
      </c>
      <c r="AB253" s="2">
        <f t="shared" si="21"/>
        <v>800000</v>
      </c>
      <c r="AC253" s="2">
        <f t="shared" si="9"/>
        <v>66410405.730240338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6"/>
        <v>50160000</v>
      </c>
      <c r="AH253" s="3" t="e">
        <f t="shared" si="3"/>
        <v>#N/A</v>
      </c>
      <c r="AM253" s="6">
        <v>14600000</v>
      </c>
      <c r="AN253" s="6">
        <v>31800000</v>
      </c>
      <c r="AO253" s="6">
        <v>52800000</v>
      </c>
    </row>
    <row r="254" spans="1:41" ht="15.75" customHeight="1" x14ac:dyDescent="0.25">
      <c r="A254" s="1">
        <v>44430</v>
      </c>
      <c r="B254" s="2">
        <f t="shared" si="0"/>
        <v>188</v>
      </c>
      <c r="C254" s="7"/>
      <c r="D254" s="2" t="e">
        <f t="shared" si="12"/>
        <v>#N/A</v>
      </c>
      <c r="E254" s="2" t="e">
        <f t="shared" si="22"/>
        <v>#N/A</v>
      </c>
      <c r="F254" s="2">
        <v>1587656.4888394475</v>
      </c>
      <c r="G254" s="2">
        <f t="shared" si="23"/>
        <v>795682.42857142852</v>
      </c>
      <c r="H254" s="2">
        <f t="shared" si="13"/>
        <v>156322520.15881222</v>
      </c>
      <c r="I254" s="7"/>
      <c r="J254" s="2" t="e">
        <f t="shared" si="14"/>
        <v>#N/A</v>
      </c>
      <c r="K254" s="2" t="e">
        <f t="shared" si="24"/>
        <v>#N/A</v>
      </c>
      <c r="L254" s="2">
        <f t="array" ref="L254">IF(COUNT($C255)=0,IF(COUNT($C254)=1,I254,SUM(L253+LOOKUP(2,1/(ISNUMBER($K$1:$K$194)),$K$1:$K$194))),I254)</f>
        <v>1358318.4285714296</v>
      </c>
      <c r="M254" s="8" t="e">
        <f t="shared" si="27"/>
        <v>#N/A</v>
      </c>
      <c r="N254" s="2" t="e">
        <f t="shared" si="15"/>
        <v>#N/A</v>
      </c>
      <c r="O254" s="2" t="e">
        <f t="shared" si="25"/>
        <v>#N/A</v>
      </c>
      <c r="P254" s="2">
        <v>1588291.8842841387</v>
      </c>
      <c r="Q254" s="2">
        <f>IF(P254&gt;Graph!$G$1*1000,Graph!$G$1*1000,P254)</f>
        <v>800000</v>
      </c>
      <c r="R254" s="2">
        <f t="shared" si="16"/>
        <v>157596020.14222211</v>
      </c>
      <c r="S254" s="2">
        <f t="shared" si="17"/>
        <v>795682.42857143283</v>
      </c>
      <c r="T254" s="2">
        <f t="shared" si="18"/>
        <v>4317.571428571362</v>
      </c>
      <c r="U254" s="2">
        <f t="shared" si="19"/>
        <v>800000</v>
      </c>
      <c r="V254" s="2">
        <f t="shared" si="28"/>
        <v>89485196.158811882</v>
      </c>
      <c r="W254" s="2">
        <f t="shared" si="20"/>
        <v>795682.42857143283</v>
      </c>
      <c r="X254" s="2">
        <f t="shared" si="6"/>
        <v>4317.5714285671711</v>
      </c>
      <c r="Y254" s="2">
        <f t="shared" si="7"/>
        <v>68110823.98341009</v>
      </c>
      <c r="Z254" s="2" t="str">
        <f t="shared" si="8"/>
        <v>MEEP</v>
      </c>
      <c r="AA254" s="2">
        <f>IF(Z254="HERE",Y254,AA253+Graph!$G$1*1000)</f>
        <v>90389931.983410209</v>
      </c>
      <c r="AB254" s="2">
        <f t="shared" si="21"/>
        <v>800000</v>
      </c>
      <c r="AC254" s="2">
        <f t="shared" si="9"/>
        <v>66410405.730240338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6"/>
        <v>50160000</v>
      </c>
      <c r="AH254" s="3" t="e">
        <f t="shared" si="3"/>
        <v>#N/A</v>
      </c>
      <c r="AM254" s="6">
        <v>14600000</v>
      </c>
      <c r="AN254" s="6">
        <v>31800000</v>
      </c>
      <c r="AO254" s="6">
        <v>52800000</v>
      </c>
    </row>
    <row r="255" spans="1:41" ht="15.75" customHeight="1" x14ac:dyDescent="0.25">
      <c r="A255" s="1">
        <v>44431</v>
      </c>
      <c r="B255" s="2">
        <f t="shared" si="0"/>
        <v>189</v>
      </c>
      <c r="C255" s="7"/>
      <c r="D255" s="2" t="e">
        <f t="shared" si="12"/>
        <v>#N/A</v>
      </c>
      <c r="E255" s="2" t="e">
        <f t="shared" si="22"/>
        <v>#N/A</v>
      </c>
      <c r="F255" s="2">
        <v>1593611.0847396553</v>
      </c>
      <c r="G255" s="2">
        <f t="shared" si="23"/>
        <v>795682.42857142852</v>
      </c>
      <c r="H255" s="2">
        <f t="shared" si="13"/>
        <v>157118202.58738366</v>
      </c>
      <c r="I255" s="7"/>
      <c r="J255" s="2" t="e">
        <f t="shared" si="14"/>
        <v>#N/A</v>
      </c>
      <c r="K255" s="2" t="e">
        <f t="shared" si="24"/>
        <v>#N/A</v>
      </c>
      <c r="L255" s="2">
        <f t="array" ref="L255">IF(COUNT($C256)=0,IF(COUNT($C255)=1,I255,SUM(L254+LOOKUP(2,1/(ISNUMBER($K$1:$K$194)),$K$1:$K$194))),I255)</f>
        <v>1362636.0000000009</v>
      </c>
      <c r="M255" s="8" t="e">
        <f t="shared" si="27"/>
        <v>#N/A</v>
      </c>
      <c r="N255" s="2" t="e">
        <f t="shared" si="15"/>
        <v>#N/A</v>
      </c>
      <c r="O255" s="2" t="e">
        <f t="shared" si="25"/>
        <v>#N/A</v>
      </c>
      <c r="P255" s="2">
        <v>1594233.1064992845</v>
      </c>
      <c r="Q255" s="2">
        <f>IF(P255&gt;Graph!$G$1*1000,Graph!$G$1*1000,P255)</f>
        <v>800000</v>
      </c>
      <c r="R255" s="2">
        <f t="shared" si="16"/>
        <v>158396020.14222211</v>
      </c>
      <c r="S255" s="2">
        <f t="shared" si="17"/>
        <v>795682.42857143283</v>
      </c>
      <c r="T255" s="2">
        <f t="shared" si="18"/>
        <v>4317.571428571362</v>
      </c>
      <c r="U255" s="2">
        <f t="shared" si="19"/>
        <v>800000</v>
      </c>
      <c r="V255" s="2">
        <f t="shared" si="28"/>
        <v>90280878.587383315</v>
      </c>
      <c r="W255" s="2">
        <f t="shared" si="20"/>
        <v>795682.42857143283</v>
      </c>
      <c r="X255" s="2">
        <f t="shared" si="6"/>
        <v>4317.5714285671711</v>
      </c>
      <c r="Y255" s="2">
        <f t="shared" si="7"/>
        <v>68115141.554838657</v>
      </c>
      <c r="Z255" s="2" t="str">
        <f t="shared" si="8"/>
        <v>MEEP</v>
      </c>
      <c r="AA255" s="2">
        <f>IF(Z255="HERE",Y255,AA254+Graph!$G$1*1000)</f>
        <v>91189931.983410209</v>
      </c>
      <c r="AB255" s="2">
        <f t="shared" si="21"/>
        <v>800000</v>
      </c>
      <c r="AC255" s="2">
        <f t="shared" si="9"/>
        <v>66410405.730240338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6"/>
        <v>50160000</v>
      </c>
      <c r="AH255" s="3" t="e">
        <f t="shared" si="3"/>
        <v>#N/A</v>
      </c>
      <c r="AM255" s="6">
        <v>14600000</v>
      </c>
      <c r="AN255" s="6">
        <v>31800000</v>
      </c>
      <c r="AO255" s="6">
        <v>52800000</v>
      </c>
    </row>
    <row r="256" spans="1:41" ht="15.75" customHeight="1" x14ac:dyDescent="0.25">
      <c r="A256" s="1">
        <v>44432</v>
      </c>
      <c r="B256" s="2">
        <f t="shared" si="0"/>
        <v>190</v>
      </c>
      <c r="C256" s="7"/>
      <c r="D256" s="2" t="e">
        <f t="shared" si="12"/>
        <v>#N/A</v>
      </c>
      <c r="E256" s="2" t="e">
        <f t="shared" si="22"/>
        <v>#N/A</v>
      </c>
      <c r="F256" s="2">
        <v>1599565.680639863</v>
      </c>
      <c r="G256" s="2">
        <f t="shared" si="23"/>
        <v>795682.42857142852</v>
      </c>
      <c r="H256" s="2">
        <f t="shared" si="13"/>
        <v>157913885.01595509</v>
      </c>
      <c r="I256" s="7"/>
      <c r="J256" s="2" t="e">
        <f t="shared" si="14"/>
        <v>#N/A</v>
      </c>
      <c r="K256" s="2" t="e">
        <f t="shared" si="24"/>
        <v>#N/A</v>
      </c>
      <c r="L256" s="2">
        <f t="array" ref="L256">IF(COUNT($C257)=0,IF(COUNT($C256)=1,I256,SUM(L255+LOOKUP(2,1/(ISNUMBER($K$1:$K$194)),$K$1:$K$194))),I256)</f>
        <v>1366953.5714285723</v>
      </c>
      <c r="M256" s="8" t="e">
        <f t="shared" si="27"/>
        <v>#N/A</v>
      </c>
      <c r="N256" s="2" t="e">
        <f t="shared" si="15"/>
        <v>#N/A</v>
      </c>
      <c r="O256" s="2" t="e">
        <f t="shared" si="25"/>
        <v>#N/A</v>
      </c>
      <c r="P256" s="2">
        <v>1600174.3287144601</v>
      </c>
      <c r="Q256" s="2">
        <f>IF(P256&gt;Graph!$G$1*1000,Graph!$G$1*1000,P256)</f>
        <v>800000</v>
      </c>
      <c r="R256" s="2">
        <f t="shared" si="16"/>
        <v>159196020.14222211</v>
      </c>
      <c r="S256" s="2">
        <f t="shared" si="17"/>
        <v>795682.42857143283</v>
      </c>
      <c r="T256" s="2">
        <f t="shared" si="18"/>
        <v>4317.571428571362</v>
      </c>
      <c r="U256" s="2">
        <f t="shared" si="19"/>
        <v>800000</v>
      </c>
      <c r="V256" s="2">
        <f t="shared" si="28"/>
        <v>91076561.015954748</v>
      </c>
      <c r="W256" s="2">
        <f t="shared" si="20"/>
        <v>795682.42857143283</v>
      </c>
      <c r="X256" s="2">
        <f t="shared" si="6"/>
        <v>4317.5714285671711</v>
      </c>
      <c r="Y256" s="2">
        <f t="shared" si="7"/>
        <v>68119459.126267225</v>
      </c>
      <c r="Z256" s="2" t="str">
        <f t="shared" si="8"/>
        <v>MEEP</v>
      </c>
      <c r="AA256" s="2">
        <f>IF(Z256="HERE",Y256,AA255+Graph!$G$1*1000)</f>
        <v>91989931.983410209</v>
      </c>
      <c r="AB256" s="2">
        <f t="shared" si="21"/>
        <v>800000</v>
      </c>
      <c r="AC256" s="2">
        <f t="shared" si="9"/>
        <v>66410405.730240338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6"/>
        <v>50160000</v>
      </c>
      <c r="AH256" s="3" t="e">
        <f t="shared" si="3"/>
        <v>#N/A</v>
      </c>
      <c r="AM256" s="6">
        <v>14600000</v>
      </c>
      <c r="AN256" s="6">
        <v>31800000</v>
      </c>
      <c r="AO256" s="6">
        <v>52800000</v>
      </c>
    </row>
    <row r="257" spans="1:41" ht="15.75" customHeight="1" x14ac:dyDescent="0.25">
      <c r="A257" s="1">
        <v>44433</v>
      </c>
      <c r="B257" s="2">
        <f t="shared" si="0"/>
        <v>191</v>
      </c>
      <c r="C257" s="7"/>
      <c r="D257" s="2" t="e">
        <f t="shared" si="12"/>
        <v>#N/A</v>
      </c>
      <c r="E257" s="2" t="e">
        <f t="shared" si="22"/>
        <v>#N/A</v>
      </c>
      <c r="F257" s="2">
        <v>1605520.2765400708</v>
      </c>
      <c r="G257" s="2">
        <f t="shared" si="23"/>
        <v>795682.42857142852</v>
      </c>
      <c r="H257" s="2">
        <f t="shared" si="13"/>
        <v>158709567.44452652</v>
      </c>
      <c r="I257" s="7"/>
      <c r="J257" s="2" t="e">
        <f t="shared" si="14"/>
        <v>#N/A</v>
      </c>
      <c r="K257" s="2" t="e">
        <f t="shared" si="24"/>
        <v>#N/A</v>
      </c>
      <c r="L257" s="2">
        <f t="array" ref="L257">IF(COUNT($C258)=0,IF(COUNT($C257)=1,I257,SUM(L256+LOOKUP(2,1/(ISNUMBER($K$1:$K$194)),$K$1:$K$194))),I257)</f>
        <v>1371271.1428571437</v>
      </c>
      <c r="M257" s="8" t="e">
        <f t="shared" si="27"/>
        <v>#N/A</v>
      </c>
      <c r="N257" s="2" t="e">
        <f t="shared" si="15"/>
        <v>#N/A</v>
      </c>
      <c r="O257" s="2" t="e">
        <f t="shared" si="25"/>
        <v>#N/A</v>
      </c>
      <c r="P257" s="2">
        <v>1606115.550929606</v>
      </c>
      <c r="Q257" s="2">
        <f>IF(P257&gt;Graph!$G$1*1000,Graph!$G$1*1000,P257)</f>
        <v>800000</v>
      </c>
      <c r="R257" s="2">
        <f t="shared" si="16"/>
        <v>159996020.14222211</v>
      </c>
      <c r="S257" s="2">
        <f t="shared" si="17"/>
        <v>795682.42857143283</v>
      </c>
      <c r="T257" s="2">
        <f t="shared" si="18"/>
        <v>4317.571428571362</v>
      </c>
      <c r="U257" s="2">
        <f t="shared" si="19"/>
        <v>800000</v>
      </c>
      <c r="V257" s="2">
        <f t="shared" si="28"/>
        <v>91872243.444526181</v>
      </c>
      <c r="W257" s="2">
        <f t="shared" si="20"/>
        <v>795682.42857143283</v>
      </c>
      <c r="X257" s="2">
        <f t="shared" si="6"/>
        <v>4317.5714285671711</v>
      </c>
      <c r="Y257" s="2">
        <f t="shared" si="7"/>
        <v>68123776.697695792</v>
      </c>
      <c r="Z257" s="2" t="str">
        <f t="shared" si="8"/>
        <v>MEEP</v>
      </c>
      <c r="AA257" s="2">
        <f>IF(Z257="HERE",Y257,AA256+Graph!$G$1*1000)</f>
        <v>92789931.983410209</v>
      </c>
      <c r="AB257" s="2">
        <f t="shared" si="21"/>
        <v>800000</v>
      </c>
      <c r="AC257" s="2">
        <f t="shared" si="9"/>
        <v>66410405.730240338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6"/>
        <v>50160000</v>
      </c>
      <c r="AH257" s="3" t="e">
        <f t="shared" si="3"/>
        <v>#N/A</v>
      </c>
      <c r="AM257" s="6">
        <v>14600000</v>
      </c>
      <c r="AN257" s="6">
        <v>31800000</v>
      </c>
      <c r="AO257" s="6">
        <v>52800000</v>
      </c>
    </row>
    <row r="258" spans="1:41" ht="15.75" customHeight="1" x14ac:dyDescent="0.25">
      <c r="A258" s="1">
        <v>44434</v>
      </c>
      <c r="B258" s="2">
        <f t="shared" si="0"/>
        <v>192</v>
      </c>
      <c r="C258" s="7"/>
      <c r="D258" s="2" t="e">
        <f t="shared" si="12"/>
        <v>#N/A</v>
      </c>
      <c r="E258" s="2" t="e">
        <f t="shared" si="22"/>
        <v>#N/A</v>
      </c>
      <c r="F258" s="2">
        <v>1611474.8724402785</v>
      </c>
      <c r="G258" s="2">
        <f t="shared" si="23"/>
        <v>795682.42857142852</v>
      </c>
      <c r="H258" s="2">
        <f t="shared" si="13"/>
        <v>159505249.87309796</v>
      </c>
      <c r="I258" s="7"/>
      <c r="J258" s="2" t="e">
        <f t="shared" si="14"/>
        <v>#N/A</v>
      </c>
      <c r="K258" s="2" t="e">
        <f t="shared" si="24"/>
        <v>#N/A</v>
      </c>
      <c r="L258" s="2">
        <f t="array" ref="L258">IF(COUNT($C259)=0,IF(COUNT($C258)=1,I258,SUM(L257+LOOKUP(2,1/(ISNUMBER($K$1:$K$194)),$K$1:$K$194))),I258)</f>
        <v>1375588.714285715</v>
      </c>
      <c r="M258" s="8" t="e">
        <f t="shared" si="27"/>
        <v>#N/A</v>
      </c>
      <c r="N258" s="2" t="e">
        <f t="shared" si="15"/>
        <v>#N/A</v>
      </c>
      <c r="O258" s="2" t="e">
        <f t="shared" si="25"/>
        <v>#N/A</v>
      </c>
      <c r="P258" s="2">
        <v>1612056.7731447816</v>
      </c>
      <c r="Q258" s="2">
        <f>IF(P258&gt;Graph!$G$1*1000,Graph!$G$1*1000,P258)</f>
        <v>800000</v>
      </c>
      <c r="R258" s="2">
        <f t="shared" si="16"/>
        <v>160796020.14222211</v>
      </c>
      <c r="S258" s="2">
        <f t="shared" si="17"/>
        <v>795682.42857143283</v>
      </c>
      <c r="T258" s="2">
        <f t="shared" si="18"/>
        <v>4317.571428571362</v>
      </c>
      <c r="U258" s="2">
        <f t="shared" si="19"/>
        <v>800000</v>
      </c>
      <c r="V258" s="2">
        <f t="shared" si="28"/>
        <v>92667925.873097613</v>
      </c>
      <c r="W258" s="2">
        <f t="shared" si="20"/>
        <v>795682.42857143283</v>
      </c>
      <c r="X258" s="2">
        <f t="shared" si="6"/>
        <v>4317.5714285671711</v>
      </c>
      <c r="Y258" s="2">
        <f t="shared" si="7"/>
        <v>68128094.269124359</v>
      </c>
      <c r="Z258" s="2" t="str">
        <f t="shared" si="8"/>
        <v>MEEP</v>
      </c>
      <c r="AA258" s="2">
        <f>IF(Z258="HERE",Y258,AA257+Graph!$G$1*1000)</f>
        <v>93589931.983410209</v>
      </c>
      <c r="AB258" s="2">
        <f t="shared" si="21"/>
        <v>800000</v>
      </c>
      <c r="AC258" s="2">
        <f t="shared" si="9"/>
        <v>66410405.730240338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6"/>
        <v>50160000</v>
      </c>
      <c r="AH258" s="3" t="e">
        <f t="shared" si="3"/>
        <v>#N/A</v>
      </c>
      <c r="AM258" s="6">
        <v>14600000</v>
      </c>
      <c r="AN258" s="6">
        <v>31800000</v>
      </c>
      <c r="AO258" s="6">
        <v>52800000</v>
      </c>
    </row>
    <row r="259" spans="1:41" ht="15.75" customHeight="1" x14ac:dyDescent="0.25">
      <c r="A259" s="1">
        <v>44435</v>
      </c>
      <c r="B259" s="2">
        <f t="shared" si="0"/>
        <v>193</v>
      </c>
      <c r="C259" s="7"/>
      <c r="D259" s="2" t="e">
        <f t="shared" si="12"/>
        <v>#N/A</v>
      </c>
      <c r="E259" s="2" t="e">
        <f t="shared" si="22"/>
        <v>#N/A</v>
      </c>
      <c r="F259" s="2">
        <v>1617429.4683404863</v>
      </c>
      <c r="G259" s="2">
        <f t="shared" si="23"/>
        <v>795682.42857142852</v>
      </c>
      <c r="H259" s="2">
        <f t="shared" si="13"/>
        <v>160300932.30166939</v>
      </c>
      <c r="I259" s="7"/>
      <c r="J259" s="2" t="e">
        <f t="shared" si="14"/>
        <v>#N/A</v>
      </c>
      <c r="K259" s="2" t="e">
        <f t="shared" si="24"/>
        <v>#N/A</v>
      </c>
      <c r="L259" s="2">
        <f t="array" ref="L259">IF(COUNT($C260)=0,IF(COUNT($C259)=1,I259,SUM(L258+LOOKUP(2,1/(ISNUMBER($K$1:$K$194)),$K$1:$K$194))),I259)</f>
        <v>1379906.2857142864</v>
      </c>
      <c r="M259" s="8" t="e">
        <f t="shared" si="27"/>
        <v>#N/A</v>
      </c>
      <c r="N259" s="2" t="e">
        <f t="shared" si="15"/>
        <v>#N/A</v>
      </c>
      <c r="O259" s="2" t="e">
        <f t="shared" si="25"/>
        <v>#N/A</v>
      </c>
      <c r="P259" s="2">
        <v>1617997.9953599274</v>
      </c>
      <c r="Q259" s="2">
        <f>IF(P259&gt;Graph!$G$1*1000,Graph!$G$1*1000,P259)</f>
        <v>800000</v>
      </c>
      <c r="R259" s="2">
        <f t="shared" si="16"/>
        <v>161596020.14222211</v>
      </c>
      <c r="S259" s="2">
        <f t="shared" si="17"/>
        <v>795682.42857143283</v>
      </c>
      <c r="T259" s="2">
        <f t="shared" si="18"/>
        <v>4317.571428571362</v>
      </c>
      <c r="U259" s="2">
        <f t="shared" si="19"/>
        <v>800000</v>
      </c>
      <c r="V259" s="2">
        <f t="shared" si="28"/>
        <v>93463608.301669046</v>
      </c>
      <c r="W259" s="2">
        <f t="shared" si="20"/>
        <v>795682.42857143283</v>
      </c>
      <c r="X259" s="2">
        <f t="shared" si="6"/>
        <v>4317.5714285671711</v>
      </c>
      <c r="Y259" s="2">
        <f t="shared" si="7"/>
        <v>68132411.840552926</v>
      </c>
      <c r="Z259" s="2" t="str">
        <f t="shared" si="8"/>
        <v>MEEP</v>
      </c>
      <c r="AA259" s="2">
        <f>IF(Z259="HERE",Y259,AA258+Graph!$G$1*1000)</f>
        <v>94389931.983410209</v>
      </c>
      <c r="AB259" s="2">
        <f t="shared" si="21"/>
        <v>800000</v>
      </c>
      <c r="AC259" s="2">
        <f t="shared" si="9"/>
        <v>66410405.730240338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6"/>
        <v>50160000</v>
      </c>
      <c r="AH259" s="3" t="e">
        <f t="shared" si="3"/>
        <v>#N/A</v>
      </c>
      <c r="AM259" s="6">
        <v>14600000</v>
      </c>
      <c r="AN259" s="6">
        <v>31800000</v>
      </c>
      <c r="AO259" s="6">
        <v>52800000</v>
      </c>
    </row>
    <row r="260" spans="1:41" ht="15.75" customHeight="1" x14ac:dyDescent="0.25">
      <c r="A260" s="1">
        <v>44436</v>
      </c>
      <c r="B260" s="2">
        <f t="shared" si="0"/>
        <v>194</v>
      </c>
      <c r="C260" s="7"/>
      <c r="D260" s="2" t="e">
        <f t="shared" si="12"/>
        <v>#N/A</v>
      </c>
      <c r="E260" s="2" t="e">
        <f t="shared" si="22"/>
        <v>#N/A</v>
      </c>
      <c r="F260" s="2">
        <v>1623384.064240694</v>
      </c>
      <c r="G260" s="2">
        <f t="shared" si="23"/>
        <v>795682.42857142852</v>
      </c>
      <c r="H260" s="2">
        <f t="shared" si="13"/>
        <v>161096614.73024082</v>
      </c>
      <c r="I260" s="7"/>
      <c r="J260" s="2" t="e">
        <f t="shared" si="14"/>
        <v>#N/A</v>
      </c>
      <c r="K260" s="2" t="e">
        <f t="shared" si="24"/>
        <v>#N/A</v>
      </c>
      <c r="L260" s="2">
        <f t="array" ref="L260">IF(COUNT($C261)=0,IF(COUNT($C260)=1,I260,SUM(L259+LOOKUP(2,1/(ISNUMBER($K$1:$K$194)),$K$1:$K$194))),I260)</f>
        <v>1384223.8571428577</v>
      </c>
      <c r="M260" s="8" t="e">
        <f t="shared" si="27"/>
        <v>#N/A</v>
      </c>
      <c r="N260" s="2" t="e">
        <f t="shared" si="15"/>
        <v>#N/A</v>
      </c>
      <c r="O260" s="2" t="e">
        <f t="shared" si="25"/>
        <v>#N/A</v>
      </c>
      <c r="P260" s="2">
        <v>1623939.217575103</v>
      </c>
      <c r="Q260" s="2">
        <f>IF(P260&gt;Graph!$G$1*1000,Graph!$G$1*1000,P260)</f>
        <v>800000</v>
      </c>
      <c r="R260" s="2">
        <f t="shared" si="16"/>
        <v>162396020.14222211</v>
      </c>
      <c r="S260" s="2">
        <f t="shared" si="17"/>
        <v>795682.42857143283</v>
      </c>
      <c r="T260" s="2">
        <f t="shared" si="18"/>
        <v>4317.571428571362</v>
      </c>
      <c r="U260" s="2">
        <f t="shared" si="19"/>
        <v>800000</v>
      </c>
      <c r="V260" s="2">
        <f t="shared" si="28"/>
        <v>94259290.730240479</v>
      </c>
      <c r="W260" s="2">
        <f t="shared" si="20"/>
        <v>795682.42857143283</v>
      </c>
      <c r="X260" s="2">
        <f t="shared" si="6"/>
        <v>4317.5714285671711</v>
      </c>
      <c r="Y260" s="2">
        <f t="shared" si="7"/>
        <v>68136729.411981493</v>
      </c>
      <c r="Z260" s="2" t="str">
        <f t="shared" si="8"/>
        <v>MEEP</v>
      </c>
      <c r="AA260" s="2">
        <f>IF(Z260="HERE",Y260,AA259+Graph!$G$1*1000)</f>
        <v>95189931.983410209</v>
      </c>
      <c r="AB260" s="2">
        <f t="shared" si="21"/>
        <v>800000</v>
      </c>
      <c r="AC260" s="2">
        <f t="shared" si="9"/>
        <v>66410405.730240338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6"/>
        <v>50160000</v>
      </c>
      <c r="AH260" s="3" t="e">
        <f t="shared" si="3"/>
        <v>#N/A</v>
      </c>
      <c r="AM260" s="6">
        <v>14600000</v>
      </c>
      <c r="AN260" s="6">
        <v>31800000</v>
      </c>
      <c r="AO260" s="6">
        <v>52800000</v>
      </c>
    </row>
    <row r="261" spans="1:41" ht="15.75" customHeight="1" x14ac:dyDescent="0.25">
      <c r="A261" s="1">
        <v>44437</v>
      </c>
      <c r="B261" s="2">
        <f t="shared" si="0"/>
        <v>195</v>
      </c>
      <c r="C261" s="7"/>
      <c r="D261" s="2" t="e">
        <f t="shared" si="12"/>
        <v>#N/A</v>
      </c>
      <c r="E261" s="2" t="e">
        <f t="shared" si="22"/>
        <v>#N/A</v>
      </c>
      <c r="F261" s="2">
        <v>1629338.6601409018</v>
      </c>
      <c r="G261" s="2">
        <f t="shared" si="23"/>
        <v>795682.42857142852</v>
      </c>
      <c r="H261" s="2">
        <f t="shared" si="13"/>
        <v>161892297.15881225</v>
      </c>
      <c r="I261" s="7"/>
      <c r="J261" s="2" t="e">
        <f t="shared" si="14"/>
        <v>#N/A</v>
      </c>
      <c r="K261" s="2" t="e">
        <f t="shared" si="24"/>
        <v>#N/A</v>
      </c>
      <c r="L261" s="2">
        <f t="array" ref="L261">IF(COUNT($C262)=0,IF(COUNT($C261)=1,I261,SUM(L260+LOOKUP(2,1/(ISNUMBER($K$1:$K$194)),$K$1:$K$194))),I261)</f>
        <v>1388541.4285714291</v>
      </c>
      <c r="M261" s="8" t="e">
        <f t="shared" si="27"/>
        <v>#N/A</v>
      </c>
      <c r="N261" s="2" t="e">
        <f t="shared" si="15"/>
        <v>#N/A</v>
      </c>
      <c r="O261" s="2" t="e">
        <f t="shared" si="25"/>
        <v>#N/A</v>
      </c>
      <c r="P261" s="2">
        <v>1629880.4397902489</v>
      </c>
      <c r="Q261" s="2">
        <f>IF(P261&gt;Graph!$G$1*1000,Graph!$G$1*1000,P261)</f>
        <v>800000</v>
      </c>
      <c r="R261" s="2">
        <f t="shared" si="16"/>
        <v>163196020.14222211</v>
      </c>
      <c r="S261" s="2">
        <f t="shared" si="17"/>
        <v>795682.42857143283</v>
      </c>
      <c r="T261" s="2">
        <f t="shared" si="18"/>
        <v>4317.571428571362</v>
      </c>
      <c r="U261" s="2">
        <f t="shared" si="19"/>
        <v>800000</v>
      </c>
      <c r="V261" s="2">
        <f t="shared" si="28"/>
        <v>95054973.158811912</v>
      </c>
      <c r="W261" s="2">
        <f t="shared" si="20"/>
        <v>795682.42857143283</v>
      </c>
      <c r="X261" s="2">
        <f t="shared" si="6"/>
        <v>4317.5714285671711</v>
      </c>
      <c r="Y261" s="2">
        <f t="shared" si="7"/>
        <v>68141046.98341006</v>
      </c>
      <c r="Z261" s="2" t="str">
        <f t="shared" si="8"/>
        <v>MEEP</v>
      </c>
      <c r="AA261" s="2">
        <f>IF(Z261="HERE",Y261,AA260+Graph!$G$1*1000)</f>
        <v>95989931.983410209</v>
      </c>
      <c r="AB261" s="2">
        <f t="shared" si="21"/>
        <v>800000</v>
      </c>
      <c r="AC261" s="2">
        <f t="shared" si="9"/>
        <v>66410405.730240338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6"/>
        <v>50160000</v>
      </c>
      <c r="AH261" s="3" t="e">
        <f t="shared" si="3"/>
        <v>#N/A</v>
      </c>
      <c r="AM261" s="6">
        <v>14600000</v>
      </c>
      <c r="AN261" s="6">
        <v>31800000</v>
      </c>
      <c r="AO261" s="6">
        <v>52800000</v>
      </c>
    </row>
    <row r="262" spans="1:41" ht="15.75" customHeight="1" x14ac:dyDescent="0.25">
      <c r="A262" s="1">
        <v>44438</v>
      </c>
      <c r="B262" s="2">
        <f t="shared" si="0"/>
        <v>196</v>
      </c>
      <c r="C262" s="7"/>
      <c r="D262" s="2" t="e">
        <f t="shared" si="12"/>
        <v>#N/A</v>
      </c>
      <c r="E262" s="2" t="e">
        <f t="shared" si="22"/>
        <v>#N/A</v>
      </c>
      <c r="F262" s="2">
        <v>1635293.2560411096</v>
      </c>
      <c r="G262" s="2">
        <f t="shared" si="23"/>
        <v>795682.42857142852</v>
      </c>
      <c r="H262" s="2">
        <f t="shared" si="13"/>
        <v>162687979.58738369</v>
      </c>
      <c r="I262" s="7"/>
      <c r="J262" s="2" t="e">
        <f t="shared" si="14"/>
        <v>#N/A</v>
      </c>
      <c r="K262" s="2" t="e">
        <f t="shared" si="24"/>
        <v>#N/A</v>
      </c>
      <c r="L262" s="2">
        <f t="array" ref="L262">IF(COUNT($C263)=0,IF(COUNT($C262)=1,I262,SUM(L261+LOOKUP(2,1/(ISNUMBER($K$1:$K$194)),$K$1:$K$194))),I262)</f>
        <v>1392859.0000000005</v>
      </c>
      <c r="M262" s="8" t="e">
        <f t="shared" si="27"/>
        <v>#N/A</v>
      </c>
      <c r="N262" s="2" t="e">
        <f t="shared" si="15"/>
        <v>#N/A</v>
      </c>
      <c r="O262" s="2" t="e">
        <f t="shared" si="25"/>
        <v>#N/A</v>
      </c>
      <c r="P262" s="2">
        <v>1635821.6620054245</v>
      </c>
      <c r="Q262" s="2">
        <f>IF(P262&gt;Graph!$G$1*1000,Graph!$G$1*1000,P262)</f>
        <v>800000</v>
      </c>
      <c r="R262" s="2">
        <f t="shared" si="16"/>
        <v>163996020.14222211</v>
      </c>
      <c r="S262" s="2">
        <f t="shared" si="17"/>
        <v>795682.42857143283</v>
      </c>
      <c r="T262" s="2">
        <f t="shared" si="18"/>
        <v>4317.571428571362</v>
      </c>
      <c r="U262" s="2">
        <f t="shared" si="19"/>
        <v>800000</v>
      </c>
      <c r="V262" s="2">
        <f t="shared" si="28"/>
        <v>95850655.587383345</v>
      </c>
      <c r="W262" s="2">
        <f t="shared" si="20"/>
        <v>795682.42857143283</v>
      </c>
      <c r="X262" s="2">
        <f t="shared" si="6"/>
        <v>4317.5714285671711</v>
      </c>
      <c r="Y262" s="2">
        <f t="shared" si="7"/>
        <v>68145364.554838628</v>
      </c>
      <c r="Z262" s="2" t="str">
        <f t="shared" si="8"/>
        <v>MEEP</v>
      </c>
      <c r="AA262" s="2">
        <f>IF(Z262="HERE",Y262,AA261+Graph!$G$1*1000)</f>
        <v>96789931.983410209</v>
      </c>
      <c r="AB262" s="2">
        <f t="shared" si="21"/>
        <v>800000</v>
      </c>
      <c r="AC262" s="2">
        <f t="shared" si="9"/>
        <v>66410405.730240338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6"/>
        <v>50160000</v>
      </c>
      <c r="AH262" s="3" t="e">
        <f t="shared" si="3"/>
        <v>#N/A</v>
      </c>
      <c r="AM262" s="6">
        <v>14600000</v>
      </c>
      <c r="AN262" s="6">
        <v>31800000</v>
      </c>
      <c r="AO262" s="6">
        <v>52800000</v>
      </c>
    </row>
    <row r="263" spans="1:41" ht="15.75" customHeight="1" x14ac:dyDescent="0.25">
      <c r="A263" s="1">
        <v>44439</v>
      </c>
      <c r="B263" s="2">
        <f t="shared" si="0"/>
        <v>197</v>
      </c>
      <c r="C263" s="7"/>
      <c r="D263" s="2" t="e">
        <f t="shared" si="12"/>
        <v>#N/A</v>
      </c>
      <c r="E263" s="2" t="e">
        <f t="shared" si="22"/>
        <v>#N/A</v>
      </c>
      <c r="F263" s="2">
        <v>1641247.8519413173</v>
      </c>
      <c r="G263" s="2">
        <f t="shared" si="23"/>
        <v>795682.42857142852</v>
      </c>
      <c r="H263" s="2">
        <f t="shared" si="13"/>
        <v>163483662.01595512</v>
      </c>
      <c r="I263" s="7"/>
      <c r="J263" s="2" t="e">
        <f t="shared" si="14"/>
        <v>#N/A</v>
      </c>
      <c r="K263" s="2" t="e">
        <f t="shared" si="24"/>
        <v>#N/A</v>
      </c>
      <c r="L263" s="2">
        <f t="array" ref="L263">IF(COUNT($C264)=0,IF(COUNT($C263)=1,I263,SUM(L262+LOOKUP(2,1/(ISNUMBER($K$1:$K$194)),$K$1:$K$194))),I263)</f>
        <v>1397176.5714285718</v>
      </c>
      <c r="M263" s="8" t="e">
        <f t="shared" si="27"/>
        <v>#N/A</v>
      </c>
      <c r="N263" s="2" t="e">
        <f t="shared" si="15"/>
        <v>#N/A</v>
      </c>
      <c r="O263" s="2" t="e">
        <f t="shared" si="25"/>
        <v>#N/A</v>
      </c>
      <c r="P263" s="2">
        <v>1641762.8842205703</v>
      </c>
      <c r="Q263" s="2">
        <f>IF(P263&gt;Graph!$G$1*1000,Graph!$G$1*1000,P263)</f>
        <v>800000</v>
      </c>
      <c r="R263" s="2">
        <f t="shared" si="16"/>
        <v>164796020.14222211</v>
      </c>
      <c r="S263" s="2">
        <f t="shared" si="17"/>
        <v>795682.42857143283</v>
      </c>
      <c r="T263" s="2">
        <f t="shared" si="18"/>
        <v>4317.571428571362</v>
      </c>
      <c r="U263" s="2">
        <f t="shared" si="19"/>
        <v>800000</v>
      </c>
      <c r="V263" s="2">
        <f t="shared" si="28"/>
        <v>96646338.015954778</v>
      </c>
      <c r="W263" s="2">
        <f t="shared" si="20"/>
        <v>795682.42857143283</v>
      </c>
      <c r="X263" s="2">
        <f t="shared" si="6"/>
        <v>4317.5714285671711</v>
      </c>
      <c r="Y263" s="2">
        <f t="shared" si="7"/>
        <v>68149682.126267195</v>
      </c>
      <c r="Z263" s="2" t="str">
        <f t="shared" si="8"/>
        <v>MEEP</v>
      </c>
      <c r="AA263" s="2">
        <f>IF(Z263="HERE",Y263,AA262+Graph!$G$1*1000)</f>
        <v>97589931.983410209</v>
      </c>
      <c r="AB263" s="2">
        <f t="shared" si="21"/>
        <v>800000</v>
      </c>
      <c r="AC263" s="2">
        <f t="shared" si="9"/>
        <v>66410405.730240338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6"/>
        <v>50160000</v>
      </c>
      <c r="AH263" s="3" t="e">
        <f t="shared" si="3"/>
        <v>#N/A</v>
      </c>
      <c r="AM263" s="6">
        <v>14600000</v>
      </c>
      <c r="AN263" s="6">
        <v>31800000</v>
      </c>
      <c r="AO263" s="6">
        <v>52800000</v>
      </c>
    </row>
    <row r="264" spans="1:41" ht="15.75" customHeight="1" x14ac:dyDescent="0.25">
      <c r="A264" s="1">
        <v>44440</v>
      </c>
      <c r="B264" s="2">
        <f t="shared" si="0"/>
        <v>198</v>
      </c>
      <c r="C264" s="7"/>
      <c r="D264" s="2" t="e">
        <f t="shared" si="12"/>
        <v>#N/A</v>
      </c>
      <c r="E264" s="2" t="e">
        <f t="shared" si="22"/>
        <v>#N/A</v>
      </c>
      <c r="F264" s="2">
        <v>1647202.4478415251</v>
      </c>
      <c r="G264" s="2">
        <f t="shared" si="23"/>
        <v>795682.42857142852</v>
      </c>
      <c r="H264" s="2">
        <f t="shared" si="13"/>
        <v>164279344.44452655</v>
      </c>
      <c r="I264" s="7"/>
      <c r="J264" s="2" t="e">
        <f t="shared" si="14"/>
        <v>#N/A</v>
      </c>
      <c r="K264" s="2" t="e">
        <f t="shared" si="24"/>
        <v>#N/A</v>
      </c>
      <c r="L264" s="2">
        <f t="array" ref="L264">IF(COUNT($C265)=0,IF(COUNT($C264)=1,I264,SUM(L263+LOOKUP(2,1/(ISNUMBER($K$1:$K$194)),$K$1:$K$194))),I264)</f>
        <v>1401494.1428571432</v>
      </c>
      <c r="M264" s="8" t="e">
        <f t="shared" si="27"/>
        <v>#N/A</v>
      </c>
      <c r="N264" s="2" t="e">
        <f t="shared" si="15"/>
        <v>#N/A</v>
      </c>
      <c r="O264" s="2" t="e">
        <f t="shared" si="25"/>
        <v>#N/A</v>
      </c>
      <c r="P264" s="2">
        <v>1647704.106435746</v>
      </c>
      <c r="Q264" s="2">
        <f>IF(P264&gt;Graph!$G$1*1000,Graph!$G$1*1000,P264)</f>
        <v>800000</v>
      </c>
      <c r="R264" s="2">
        <f t="shared" si="16"/>
        <v>165596020.14222211</v>
      </c>
      <c r="S264" s="2">
        <f t="shared" si="17"/>
        <v>795682.42857143283</v>
      </c>
      <c r="T264" s="2">
        <f t="shared" si="18"/>
        <v>4317.571428571362</v>
      </c>
      <c r="U264" s="2">
        <f t="shared" si="19"/>
        <v>800000</v>
      </c>
      <c r="V264" s="2">
        <f t="shared" si="28"/>
        <v>97442020.44452621</v>
      </c>
      <c r="W264" s="2">
        <f t="shared" si="20"/>
        <v>795682.42857143283</v>
      </c>
      <c r="X264" s="2">
        <f t="shared" si="6"/>
        <v>4317.5714285671711</v>
      </c>
      <c r="Y264" s="2">
        <f t="shared" si="7"/>
        <v>68153999.697695762</v>
      </c>
      <c r="Z264" s="2" t="str">
        <f t="shared" si="8"/>
        <v>MEEP</v>
      </c>
      <c r="AA264" s="2">
        <f>IF(Z264="HERE",Y264,AA263+Graph!$G$1*1000)</f>
        <v>98389931.983410209</v>
      </c>
      <c r="AB264" s="2">
        <f t="shared" si="21"/>
        <v>800000</v>
      </c>
      <c r="AC264" s="2">
        <f t="shared" si="9"/>
        <v>66410405.730240338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6"/>
        <v>50160000</v>
      </c>
      <c r="AH264" s="3" t="e">
        <f t="shared" si="3"/>
        <v>#N/A</v>
      </c>
      <c r="AM264" s="6">
        <v>14600000</v>
      </c>
      <c r="AN264" s="6">
        <v>31800000</v>
      </c>
      <c r="AO264" s="6">
        <v>52800000</v>
      </c>
    </row>
    <row r="265" spans="1:41" ht="15.75" customHeight="1" x14ac:dyDescent="0.25">
      <c r="A265" s="1">
        <v>44441</v>
      </c>
      <c r="B265" s="2">
        <f t="shared" si="0"/>
        <v>199</v>
      </c>
      <c r="C265" s="7"/>
      <c r="D265" s="2" t="e">
        <f t="shared" si="12"/>
        <v>#N/A</v>
      </c>
      <c r="E265" s="2" t="e">
        <f t="shared" si="22"/>
        <v>#N/A</v>
      </c>
      <c r="F265" s="2">
        <v>1653157.0437417328</v>
      </c>
      <c r="G265" s="2">
        <f t="shared" si="23"/>
        <v>795682.42857142852</v>
      </c>
      <c r="H265" s="2">
        <f t="shared" si="13"/>
        <v>165075026.87309799</v>
      </c>
      <c r="I265" s="7"/>
      <c r="J265" s="2" t="e">
        <f t="shared" si="14"/>
        <v>#N/A</v>
      </c>
      <c r="K265" s="2" t="e">
        <f t="shared" si="24"/>
        <v>#N/A</v>
      </c>
      <c r="L265" s="2">
        <f t="array" ref="L265">IF(COUNT($C266)=0,IF(COUNT($C265)=1,I265,SUM(L264+LOOKUP(2,1/(ISNUMBER($K$1:$K$194)),$K$1:$K$194))),I265)</f>
        <v>1405811.7142857146</v>
      </c>
      <c r="M265" s="8" t="e">
        <f t="shared" si="27"/>
        <v>#N/A</v>
      </c>
      <c r="N265" s="2" t="e">
        <f t="shared" si="15"/>
        <v>#N/A</v>
      </c>
      <c r="O265" s="2" t="e">
        <f t="shared" si="25"/>
        <v>#N/A</v>
      </c>
      <c r="P265" s="2">
        <v>1653645.3286508918</v>
      </c>
      <c r="Q265" s="2">
        <f>IF(P265&gt;Graph!$G$1*1000,Graph!$G$1*1000,P265)</f>
        <v>800000</v>
      </c>
      <c r="R265" s="2">
        <f t="shared" si="16"/>
        <v>166396020.14222211</v>
      </c>
      <c r="S265" s="2">
        <f t="shared" si="17"/>
        <v>795682.42857143283</v>
      </c>
      <c r="T265" s="2">
        <f t="shared" si="18"/>
        <v>4317.571428571362</v>
      </c>
      <c r="U265" s="2">
        <f t="shared" si="19"/>
        <v>800000</v>
      </c>
      <c r="V265" s="2">
        <f t="shared" si="28"/>
        <v>98237702.873097643</v>
      </c>
      <c r="W265" s="2">
        <f t="shared" si="20"/>
        <v>795682.42857143283</v>
      </c>
      <c r="X265" s="2">
        <f t="shared" si="6"/>
        <v>4317.5714285671711</v>
      </c>
      <c r="Y265" s="2">
        <f t="shared" si="7"/>
        <v>68158317.269124329</v>
      </c>
      <c r="Z265" s="2" t="str">
        <f t="shared" si="8"/>
        <v>MEEP</v>
      </c>
      <c r="AA265" s="2">
        <f>IF(Z265="HERE",Y265,AA264+Graph!$G$1*1000)</f>
        <v>99189931.983410209</v>
      </c>
      <c r="AB265" s="2">
        <f t="shared" si="21"/>
        <v>800000</v>
      </c>
      <c r="AC265" s="2">
        <f t="shared" si="9"/>
        <v>66410405.730240338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6"/>
        <v>50160000</v>
      </c>
      <c r="AH265" s="3" t="e">
        <f t="shared" si="3"/>
        <v>#N/A</v>
      </c>
      <c r="AM265" s="6">
        <v>14600000</v>
      </c>
      <c r="AN265" s="6">
        <v>31800000</v>
      </c>
      <c r="AO265" s="6">
        <v>52800000</v>
      </c>
    </row>
    <row r="266" spans="1:41" ht="15.75" customHeight="1" x14ac:dyDescent="0.25">
      <c r="A266" s="1">
        <v>44442</v>
      </c>
      <c r="B266" s="2">
        <f t="shared" si="0"/>
        <v>200</v>
      </c>
      <c r="C266" s="7"/>
      <c r="D266" s="2" t="e">
        <f t="shared" si="12"/>
        <v>#N/A</v>
      </c>
      <c r="E266" s="2" t="e">
        <f t="shared" si="22"/>
        <v>#N/A</v>
      </c>
      <c r="F266" s="2">
        <v>1659111.6396419406</v>
      </c>
      <c r="G266" s="2">
        <f t="shared" si="23"/>
        <v>795682.42857142852</v>
      </c>
      <c r="H266" s="2">
        <f t="shared" si="13"/>
        <v>165870709.30166942</v>
      </c>
      <c r="I266" s="7"/>
      <c r="J266" s="2" t="e">
        <f t="shared" si="14"/>
        <v>#N/A</v>
      </c>
      <c r="K266" s="2" t="e">
        <f t="shared" si="24"/>
        <v>#N/A</v>
      </c>
      <c r="L266" s="2">
        <f t="array" ref="L266">IF(COUNT($C267)=0,IF(COUNT($C266)=1,I266,SUM(L265+LOOKUP(2,1/(ISNUMBER($K$1:$K$194)),$K$1:$K$194))),I266)</f>
        <v>1410129.2857142859</v>
      </c>
      <c r="M266" s="8" t="e">
        <f t="shared" si="27"/>
        <v>#N/A</v>
      </c>
      <c r="N266" s="2" t="e">
        <f t="shared" si="15"/>
        <v>#N/A</v>
      </c>
      <c r="O266" s="2" t="e">
        <f t="shared" si="25"/>
        <v>#N/A</v>
      </c>
      <c r="P266" s="2">
        <v>1659586.5508660376</v>
      </c>
      <c r="Q266" s="2">
        <f>IF(P266&gt;Graph!$G$1*1000,Graph!$G$1*1000,P266)</f>
        <v>800000</v>
      </c>
      <c r="R266" s="2">
        <f t="shared" si="16"/>
        <v>167196020.14222211</v>
      </c>
      <c r="S266" s="2">
        <f t="shared" si="17"/>
        <v>795682.42857143283</v>
      </c>
      <c r="T266" s="2">
        <f t="shared" si="18"/>
        <v>4317.571428571362</v>
      </c>
      <c r="U266" s="2">
        <f t="shared" si="19"/>
        <v>800000</v>
      </c>
      <c r="V266" s="2">
        <f t="shared" si="28"/>
        <v>99033385.301669076</v>
      </c>
      <c r="W266" s="2">
        <f t="shared" si="20"/>
        <v>795682.42857143283</v>
      </c>
      <c r="X266" s="2">
        <f t="shared" si="6"/>
        <v>4317.5714285671711</v>
      </c>
      <c r="Y266" s="2">
        <f t="shared" si="7"/>
        <v>68162634.840552896</v>
      </c>
      <c r="Z266" s="2" t="str">
        <f t="shared" si="8"/>
        <v>MEEP</v>
      </c>
      <c r="AA266" s="2">
        <f>IF(Z266="HERE",Y266,AA265+Graph!$G$1*1000)</f>
        <v>99989931.983410209</v>
      </c>
      <c r="AB266" s="2">
        <f t="shared" si="21"/>
        <v>800000</v>
      </c>
      <c r="AC266" s="2">
        <f t="shared" si="9"/>
        <v>66410405.730240338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6"/>
        <v>50160000</v>
      </c>
      <c r="AH266" s="3" t="e">
        <f t="shared" si="3"/>
        <v>#N/A</v>
      </c>
      <c r="AM266" s="6">
        <v>14600000</v>
      </c>
      <c r="AN266" s="6">
        <v>31800000</v>
      </c>
      <c r="AO266" s="6">
        <v>52800000</v>
      </c>
    </row>
    <row r="267" spans="1:41" ht="15.75" customHeight="1" x14ac:dyDescent="0.25">
      <c r="A267" s="1">
        <v>44443</v>
      </c>
      <c r="B267" s="2">
        <f t="shared" si="0"/>
        <v>201</v>
      </c>
      <c r="C267" s="7"/>
      <c r="D267" s="2" t="e">
        <f t="shared" si="12"/>
        <v>#N/A</v>
      </c>
      <c r="E267" s="2" t="e">
        <f t="shared" si="22"/>
        <v>#N/A</v>
      </c>
      <c r="F267" s="2">
        <v>1665066.2355421484</v>
      </c>
      <c r="G267" s="2">
        <f t="shared" si="23"/>
        <v>795682.42857142852</v>
      </c>
      <c r="H267" s="2">
        <f t="shared" si="13"/>
        <v>166666391.73024085</v>
      </c>
      <c r="I267" s="7"/>
      <c r="J267" s="2" t="e">
        <f t="shared" si="14"/>
        <v>#N/A</v>
      </c>
      <c r="K267" s="2" t="e">
        <f t="shared" si="24"/>
        <v>#N/A</v>
      </c>
      <c r="L267" s="2">
        <f t="array" ref="L267">IF(COUNT($C268)=0,IF(COUNT($C267)=1,I267,SUM(L266+LOOKUP(2,1/(ISNUMBER($K$1:$K$194)),$K$1:$K$194))),I267)</f>
        <v>1414446.8571428573</v>
      </c>
      <c r="M267" s="8" t="e">
        <f t="shared" si="27"/>
        <v>#N/A</v>
      </c>
      <c r="N267" s="2" t="e">
        <f t="shared" si="15"/>
        <v>#N/A</v>
      </c>
      <c r="O267" s="2" t="e">
        <f t="shared" si="25"/>
        <v>#N/A</v>
      </c>
      <c r="P267" s="2">
        <v>1665527.7730812132</v>
      </c>
      <c r="Q267" s="2">
        <f>IF(P267&gt;Graph!$G$1*1000,Graph!$G$1*1000,P267)</f>
        <v>800000</v>
      </c>
      <c r="R267" s="2">
        <f t="shared" si="16"/>
        <v>167996020.14222211</v>
      </c>
      <c r="S267" s="2">
        <f t="shared" si="17"/>
        <v>795682.42857143283</v>
      </c>
      <c r="T267" s="2">
        <f t="shared" si="18"/>
        <v>4317.571428571362</v>
      </c>
      <c r="U267" s="2">
        <f t="shared" si="19"/>
        <v>800000</v>
      </c>
      <c r="V267" s="2">
        <f t="shared" si="28"/>
        <v>99829067.730240509</v>
      </c>
      <c r="W267" s="2">
        <f t="shared" si="20"/>
        <v>795682.42857143283</v>
      </c>
      <c r="X267" s="2">
        <f t="shared" si="6"/>
        <v>4317.5714285671711</v>
      </c>
      <c r="Y267" s="2">
        <f t="shared" si="7"/>
        <v>68166952.411981463</v>
      </c>
      <c r="Z267" s="2" t="str">
        <f t="shared" si="8"/>
        <v>MEEP</v>
      </c>
      <c r="AA267" s="2">
        <f>IF(Z267="HERE",Y267,AA266+Graph!$G$1*1000)</f>
        <v>100789931.98341021</v>
      </c>
      <c r="AB267" s="2">
        <f t="shared" si="21"/>
        <v>800000</v>
      </c>
      <c r="AC267" s="2">
        <f t="shared" si="9"/>
        <v>66410405.730240338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6"/>
        <v>50160000</v>
      </c>
      <c r="AH267" s="3" t="e">
        <f t="shared" si="3"/>
        <v>#N/A</v>
      </c>
      <c r="AM267" s="6">
        <v>14600000</v>
      </c>
      <c r="AN267" s="6">
        <v>31800000</v>
      </c>
      <c r="AO267" s="6">
        <v>52800000</v>
      </c>
    </row>
    <row r="268" spans="1:41" ht="15.75" customHeight="1" x14ac:dyDescent="0.25">
      <c r="A268" s="1">
        <v>44444</v>
      </c>
      <c r="B268" s="2">
        <f t="shared" si="0"/>
        <v>202</v>
      </c>
      <c r="C268" s="7"/>
      <c r="D268" s="2" t="e">
        <f t="shared" si="12"/>
        <v>#N/A</v>
      </c>
      <c r="E268" s="2" t="e">
        <f t="shared" si="22"/>
        <v>#N/A</v>
      </c>
      <c r="F268" s="2">
        <v>1671020.8314423561</v>
      </c>
      <c r="G268" s="2">
        <f t="shared" si="23"/>
        <v>795682.42857142852</v>
      </c>
      <c r="H268" s="2">
        <f t="shared" si="13"/>
        <v>167462074.15881228</v>
      </c>
      <c r="I268" s="7"/>
      <c r="J268" s="2" t="e">
        <f t="shared" si="14"/>
        <v>#N/A</v>
      </c>
      <c r="K268" s="2" t="e">
        <f t="shared" si="24"/>
        <v>#N/A</v>
      </c>
      <c r="L268" s="2">
        <f t="array" ref="L268">IF(COUNT($C269)=0,IF(COUNT($C268)=1,I268,SUM(L267+LOOKUP(2,1/(ISNUMBER($K$1:$K$194)),$K$1:$K$194))),I268)</f>
        <v>1418764.4285714286</v>
      </c>
      <c r="M268" s="8" t="e">
        <f t="shared" si="27"/>
        <v>#N/A</v>
      </c>
      <c r="N268" s="2" t="e">
        <f t="shared" si="15"/>
        <v>#N/A</v>
      </c>
      <c r="O268" s="2" t="e">
        <f t="shared" si="25"/>
        <v>#N/A</v>
      </c>
      <c r="P268" s="2">
        <v>1671468.9952963591</v>
      </c>
      <c r="Q268" s="2">
        <f>IF(P268&gt;Graph!$G$1*1000,Graph!$G$1*1000,P268)</f>
        <v>800000</v>
      </c>
      <c r="R268" s="2">
        <f t="shared" si="16"/>
        <v>168796020.14222211</v>
      </c>
      <c r="S268" s="2">
        <f t="shared" si="17"/>
        <v>795682.42857143283</v>
      </c>
      <c r="T268" s="2">
        <f t="shared" si="18"/>
        <v>4317.571428571362</v>
      </c>
      <c r="U268" s="2">
        <f t="shared" si="19"/>
        <v>800000</v>
      </c>
      <c r="V268" s="2">
        <f t="shared" si="28"/>
        <v>100624750.15881194</v>
      </c>
      <c r="W268" s="2">
        <f t="shared" si="20"/>
        <v>795682.42857143283</v>
      </c>
      <c r="X268" s="2">
        <f t="shared" si="6"/>
        <v>4317.5714285671711</v>
      </c>
      <c r="Y268" s="2">
        <f t="shared" si="7"/>
        <v>68171269.983410031</v>
      </c>
      <c r="Z268" s="2" t="str">
        <f t="shared" si="8"/>
        <v>MEEP</v>
      </c>
      <c r="AA268" s="2">
        <f>IF(Z268="HERE",Y268,AA267+Graph!$G$1*1000)</f>
        <v>101589931.98341021</v>
      </c>
      <c r="AB268" s="2">
        <f t="shared" si="21"/>
        <v>800000</v>
      </c>
      <c r="AC268" s="2">
        <f t="shared" si="9"/>
        <v>66410405.730240338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6"/>
        <v>50160000</v>
      </c>
      <c r="AH268" s="3" t="e">
        <f t="shared" si="3"/>
        <v>#N/A</v>
      </c>
      <c r="AM268" s="6">
        <v>14600000</v>
      </c>
      <c r="AN268" s="6">
        <v>31800000</v>
      </c>
      <c r="AO268" s="6">
        <v>52800000</v>
      </c>
    </row>
    <row r="269" spans="1:41" ht="15.75" customHeight="1" x14ac:dyDescent="0.25">
      <c r="A269" s="1">
        <v>44445</v>
      </c>
      <c r="B269" s="2">
        <f t="shared" si="0"/>
        <v>203</v>
      </c>
      <c r="C269" s="7"/>
      <c r="D269" s="2" t="e">
        <f t="shared" si="12"/>
        <v>#N/A</v>
      </c>
      <c r="E269" s="2" t="e">
        <f t="shared" si="22"/>
        <v>#N/A</v>
      </c>
      <c r="F269" s="2">
        <v>1676975.4273425639</v>
      </c>
      <c r="G269" s="2">
        <f t="shared" si="23"/>
        <v>795682.42857142852</v>
      </c>
      <c r="H269" s="2">
        <f t="shared" si="13"/>
        <v>168257756.58738372</v>
      </c>
      <c r="I269" s="7"/>
      <c r="J269" s="2" t="e">
        <f t="shared" si="14"/>
        <v>#N/A</v>
      </c>
      <c r="K269" s="2" t="e">
        <f t="shared" si="24"/>
        <v>#N/A</v>
      </c>
      <c r="L269" s="2">
        <f t="array" ref="L269">IF(COUNT($C270)=0,IF(COUNT($C269)=1,I269,SUM(L268+LOOKUP(2,1/(ISNUMBER($K$1:$K$194)),$K$1:$K$194))),I269)</f>
        <v>1423082</v>
      </c>
      <c r="M269" s="8" t="e">
        <f t="shared" si="27"/>
        <v>#N/A</v>
      </c>
      <c r="N269" s="2" t="e">
        <f t="shared" si="15"/>
        <v>#N/A</v>
      </c>
      <c r="O269" s="2" t="e">
        <f t="shared" si="25"/>
        <v>#N/A</v>
      </c>
      <c r="P269" s="2">
        <v>1677410.2175115347</v>
      </c>
      <c r="Q269" s="2">
        <f>IF(P269&gt;Graph!$G$1*1000,Graph!$G$1*1000,P269)</f>
        <v>800000</v>
      </c>
      <c r="R269" s="2">
        <f t="shared" si="16"/>
        <v>169596020.14222211</v>
      </c>
      <c r="S269" s="2">
        <f t="shared" si="17"/>
        <v>795682.42857143283</v>
      </c>
      <c r="T269" s="2">
        <f t="shared" si="18"/>
        <v>4317.571428571362</v>
      </c>
      <c r="U269" s="2">
        <f t="shared" si="19"/>
        <v>800000</v>
      </c>
      <c r="V269" s="2">
        <f t="shared" si="28"/>
        <v>101420432.58738337</v>
      </c>
      <c r="W269" s="2">
        <f t="shared" si="20"/>
        <v>795682.42857143283</v>
      </c>
      <c r="X269" s="2">
        <f t="shared" si="6"/>
        <v>4317.5714285671711</v>
      </c>
      <c r="Y269" s="2">
        <f t="shared" si="7"/>
        <v>68175587.554838598</v>
      </c>
      <c r="Z269" s="2" t="str">
        <f t="shared" si="8"/>
        <v>MEEP</v>
      </c>
      <c r="AA269" s="2">
        <f>IF(Z269="HERE",Y269,AA268+Graph!$G$1*1000)</f>
        <v>102389931.98341021</v>
      </c>
      <c r="AB269" s="2">
        <f t="shared" si="21"/>
        <v>800000</v>
      </c>
      <c r="AC269" s="2">
        <f t="shared" si="9"/>
        <v>66410405.730240338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6"/>
        <v>50160000</v>
      </c>
      <c r="AH269" s="3" t="e">
        <f t="shared" si="3"/>
        <v>#N/A</v>
      </c>
      <c r="AM269" s="6">
        <v>14600000</v>
      </c>
      <c r="AN269" s="6">
        <v>31800000</v>
      </c>
      <c r="AO269" s="6">
        <v>52800000</v>
      </c>
    </row>
    <row r="270" spans="1:41" ht="15.75" customHeight="1" x14ac:dyDescent="0.25">
      <c r="A270" s="1">
        <v>44446</v>
      </c>
      <c r="B270" s="2">
        <f t="shared" si="0"/>
        <v>204</v>
      </c>
      <c r="C270" s="7"/>
      <c r="D270" s="2" t="e">
        <f t="shared" si="12"/>
        <v>#N/A</v>
      </c>
      <c r="E270" s="2" t="e">
        <f t="shared" si="22"/>
        <v>#N/A</v>
      </c>
      <c r="F270" s="2">
        <v>1682930.0232427716</v>
      </c>
      <c r="G270" s="2">
        <f t="shared" si="23"/>
        <v>795682.42857142852</v>
      </c>
      <c r="H270" s="2">
        <f t="shared" si="13"/>
        <v>169053439.01595515</v>
      </c>
      <c r="I270" s="7"/>
      <c r="J270" s="2" t="e">
        <f t="shared" si="14"/>
        <v>#N/A</v>
      </c>
      <c r="K270" s="2" t="e">
        <f t="shared" si="24"/>
        <v>#N/A</v>
      </c>
      <c r="L270" s="2">
        <f t="array" ref="L270">IF(COUNT($C271)=0,IF(COUNT($C270)=1,I270,SUM(L269+LOOKUP(2,1/(ISNUMBER($K$1:$K$194)),$K$1:$K$194))),I270)</f>
        <v>1427399.5714285714</v>
      </c>
      <c r="M270" s="8" t="e">
        <f t="shared" si="27"/>
        <v>#N/A</v>
      </c>
      <c r="N270" s="2" t="e">
        <f t="shared" si="15"/>
        <v>#N/A</v>
      </c>
      <c r="O270" s="2" t="e">
        <f t="shared" si="25"/>
        <v>#N/A</v>
      </c>
      <c r="P270" s="2">
        <v>1683351.4397266805</v>
      </c>
      <c r="Q270" s="2">
        <f>IF(P270&gt;Graph!$G$1*1000,Graph!$G$1*1000,P270)</f>
        <v>800000</v>
      </c>
      <c r="R270" s="2">
        <f t="shared" si="16"/>
        <v>170396020.14222211</v>
      </c>
      <c r="S270" s="2">
        <f t="shared" si="17"/>
        <v>795682.42857143283</v>
      </c>
      <c r="T270" s="2">
        <f t="shared" si="18"/>
        <v>4317.571428571362</v>
      </c>
      <c r="U270" s="2">
        <f t="shared" si="19"/>
        <v>800000</v>
      </c>
      <c r="V270" s="2">
        <f t="shared" si="28"/>
        <v>102216115.01595481</v>
      </c>
      <c r="W270" s="2">
        <f t="shared" si="20"/>
        <v>795682.42857143283</v>
      </c>
      <c r="X270" s="2">
        <f t="shared" si="6"/>
        <v>4317.5714285671711</v>
      </c>
      <c r="Y270" s="2">
        <f t="shared" si="7"/>
        <v>68179905.126267165</v>
      </c>
      <c r="Z270" s="2" t="str">
        <f t="shared" si="8"/>
        <v>MEEP</v>
      </c>
      <c r="AA270" s="2">
        <f>IF(Z270="HERE",Y270,AA269+Graph!$G$1*1000)</f>
        <v>103189931.98341021</v>
      </c>
      <c r="AB270" s="2">
        <f t="shared" si="21"/>
        <v>800000</v>
      </c>
      <c r="AC270" s="2">
        <f t="shared" si="9"/>
        <v>66410405.730240338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6"/>
        <v>50160000</v>
      </c>
      <c r="AH270" s="3" t="e">
        <f t="shared" si="3"/>
        <v>#N/A</v>
      </c>
      <c r="AM270" s="6">
        <v>14600000</v>
      </c>
      <c r="AN270" s="6">
        <v>31800000</v>
      </c>
      <c r="AO270" s="6">
        <v>52800000</v>
      </c>
    </row>
    <row r="271" spans="1:41" ht="15.75" customHeight="1" x14ac:dyDescent="0.25">
      <c r="A271" s="1">
        <v>44447</v>
      </c>
      <c r="B271" s="2">
        <f t="shared" si="0"/>
        <v>205</v>
      </c>
      <c r="C271" s="7"/>
      <c r="D271" s="2" t="e">
        <f t="shared" si="12"/>
        <v>#N/A</v>
      </c>
      <c r="E271" s="2" t="e">
        <f t="shared" si="22"/>
        <v>#N/A</v>
      </c>
      <c r="F271" s="2">
        <v>1688884.6191429794</v>
      </c>
      <c r="G271" s="2">
        <f t="shared" si="23"/>
        <v>795682.42857142852</v>
      </c>
      <c r="H271" s="2">
        <f t="shared" si="13"/>
        <v>169849121.44452658</v>
      </c>
      <c r="I271" s="7"/>
      <c r="J271" s="2" t="e">
        <f t="shared" si="14"/>
        <v>#N/A</v>
      </c>
      <c r="K271" s="2" t="e">
        <f t="shared" si="24"/>
        <v>#N/A</v>
      </c>
      <c r="L271" s="2">
        <f t="array" ref="L271">IF(COUNT($C272)=0,IF(COUNT($C271)=1,I271,SUM(L270+LOOKUP(2,1/(ISNUMBER($K$1:$K$194)),$K$1:$K$194))),I271)</f>
        <v>1431717.1428571427</v>
      </c>
      <c r="M271" s="8" t="e">
        <f t="shared" si="27"/>
        <v>#N/A</v>
      </c>
      <c r="N271" s="2" t="e">
        <f t="shared" si="15"/>
        <v>#N/A</v>
      </c>
      <c r="O271" s="2" t="e">
        <f t="shared" si="25"/>
        <v>#N/A</v>
      </c>
      <c r="P271" s="2">
        <v>1689292.6619418561</v>
      </c>
      <c r="Q271" s="2">
        <f>IF(P271&gt;Graph!$G$1*1000,Graph!$G$1*1000,P271)</f>
        <v>800000</v>
      </c>
      <c r="R271" s="2">
        <f t="shared" si="16"/>
        <v>171196020.14222211</v>
      </c>
      <c r="S271" s="2">
        <f t="shared" si="17"/>
        <v>795682.42857143283</v>
      </c>
      <c r="T271" s="2">
        <f t="shared" si="18"/>
        <v>4317.571428571362</v>
      </c>
      <c r="U271" s="2">
        <f t="shared" si="19"/>
        <v>800000</v>
      </c>
      <c r="V271" s="2">
        <f t="shared" si="28"/>
        <v>103011797.44452624</v>
      </c>
      <c r="W271" s="2">
        <f t="shared" si="20"/>
        <v>795682.42857143283</v>
      </c>
      <c r="X271" s="2">
        <f t="shared" si="6"/>
        <v>4317.5714285671711</v>
      </c>
      <c r="Y271" s="2">
        <f t="shared" si="7"/>
        <v>68184222.697695732</v>
      </c>
      <c r="Z271" s="2" t="str">
        <f t="shared" si="8"/>
        <v>MEEP</v>
      </c>
      <c r="AA271" s="2">
        <f>IF(Z271="HERE",Y271,AA270+Graph!$G$1*1000)</f>
        <v>103989931.98341021</v>
      </c>
      <c r="AB271" s="2">
        <f t="shared" si="21"/>
        <v>800000</v>
      </c>
      <c r="AC271" s="2">
        <f t="shared" si="9"/>
        <v>66410405.730240338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6"/>
        <v>50160000</v>
      </c>
      <c r="AH271" s="3" t="e">
        <f t="shared" si="3"/>
        <v>#N/A</v>
      </c>
      <c r="AM271" s="6">
        <v>14600000</v>
      </c>
      <c r="AN271" s="6">
        <v>31800000</v>
      </c>
      <c r="AO271" s="6">
        <v>52800000</v>
      </c>
    </row>
    <row r="272" spans="1:41" ht="15.75" customHeight="1" x14ac:dyDescent="0.25">
      <c r="A272" s="1">
        <v>44448</v>
      </c>
      <c r="B272" s="2">
        <f t="shared" si="0"/>
        <v>206</v>
      </c>
      <c r="C272" s="7"/>
      <c r="D272" s="2" t="e">
        <f t="shared" si="12"/>
        <v>#N/A</v>
      </c>
      <c r="E272" s="2" t="e">
        <f t="shared" si="22"/>
        <v>#N/A</v>
      </c>
      <c r="F272" s="2">
        <v>1694839.2150431871</v>
      </c>
      <c r="G272" s="2">
        <f t="shared" si="23"/>
        <v>795682.42857142852</v>
      </c>
      <c r="H272" s="2">
        <f t="shared" si="13"/>
        <v>170644803.87309802</v>
      </c>
      <c r="I272" s="7"/>
      <c r="J272" s="2" t="e">
        <f t="shared" si="14"/>
        <v>#N/A</v>
      </c>
      <c r="K272" s="2" t="e">
        <f t="shared" si="24"/>
        <v>#N/A</v>
      </c>
      <c r="L272" s="2">
        <f t="array" ref="L272">IF(COUNT($C273)=0,IF(COUNT($C272)=1,I272,SUM(L271+LOOKUP(2,1/(ISNUMBER($K$1:$K$194)),$K$1:$K$194))),I272)</f>
        <v>1436034.7142857141</v>
      </c>
      <c r="M272" s="8" t="e">
        <f t="shared" si="27"/>
        <v>#N/A</v>
      </c>
      <c r="N272" s="2" t="e">
        <f t="shared" si="15"/>
        <v>#N/A</v>
      </c>
      <c r="O272" s="2" t="e">
        <f t="shared" si="25"/>
        <v>#N/A</v>
      </c>
      <c r="P272" s="2">
        <v>1695233.884157002</v>
      </c>
      <c r="Q272" s="2">
        <f>IF(P272&gt;Graph!$G$1*1000,Graph!$G$1*1000,P272)</f>
        <v>800000</v>
      </c>
      <c r="R272" s="2">
        <f t="shared" si="16"/>
        <v>171996020.14222211</v>
      </c>
      <c r="S272" s="2">
        <f t="shared" si="17"/>
        <v>795682.42857143283</v>
      </c>
      <c r="T272" s="2">
        <f t="shared" si="18"/>
        <v>4317.571428571362</v>
      </c>
      <c r="U272" s="2">
        <f t="shared" si="19"/>
        <v>800000</v>
      </c>
      <c r="V272" s="2">
        <f t="shared" si="28"/>
        <v>103807479.87309767</v>
      </c>
      <c r="W272" s="2">
        <f t="shared" si="20"/>
        <v>795682.42857143283</v>
      </c>
      <c r="X272" s="2">
        <f t="shared" si="6"/>
        <v>4317.5714285671711</v>
      </c>
      <c r="Y272" s="2">
        <f t="shared" si="7"/>
        <v>68188540.269124299</v>
      </c>
      <c r="Z272" s="2" t="str">
        <f t="shared" si="8"/>
        <v>MEEP</v>
      </c>
      <c r="AA272" s="2">
        <f>IF(Z272="HERE",Y272,AA271+Graph!$G$1*1000)</f>
        <v>104789931.98341021</v>
      </c>
      <c r="AB272" s="2">
        <f t="shared" si="21"/>
        <v>800000</v>
      </c>
      <c r="AC272" s="2">
        <f t="shared" si="9"/>
        <v>66410405.730240338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6"/>
        <v>50160000</v>
      </c>
      <c r="AH272" s="3" t="e">
        <f t="shared" si="3"/>
        <v>#N/A</v>
      </c>
      <c r="AM272" s="6">
        <v>14600000</v>
      </c>
      <c r="AN272" s="6">
        <v>31800000</v>
      </c>
      <c r="AO272" s="6">
        <v>52800000</v>
      </c>
    </row>
    <row r="273" spans="1:41" ht="15.75" customHeight="1" x14ac:dyDescent="0.25">
      <c r="A273" s="1">
        <v>44449</v>
      </c>
      <c r="B273" s="2">
        <f t="shared" si="0"/>
        <v>207</v>
      </c>
      <c r="C273" s="7"/>
      <c r="D273" s="2" t="e">
        <f t="shared" si="12"/>
        <v>#N/A</v>
      </c>
      <c r="E273" s="2" t="e">
        <f t="shared" si="22"/>
        <v>#N/A</v>
      </c>
      <c r="F273" s="2">
        <v>1700793.8109433949</v>
      </c>
      <c r="G273" s="2">
        <f t="shared" si="23"/>
        <v>795682.42857142852</v>
      </c>
      <c r="H273" s="2">
        <f t="shared" si="13"/>
        <v>171440486.30166945</v>
      </c>
      <c r="I273" s="7"/>
      <c r="J273" s="2" t="e">
        <f t="shared" si="14"/>
        <v>#N/A</v>
      </c>
      <c r="K273" s="2" t="e">
        <f t="shared" si="24"/>
        <v>#N/A</v>
      </c>
      <c r="L273" s="2">
        <f t="array" ref="L273">IF(COUNT($C274)=0,IF(COUNT($C273)=1,I273,SUM(L272+LOOKUP(2,1/(ISNUMBER($K$1:$K$194)),$K$1:$K$194))),I273)</f>
        <v>1440352.2857142854</v>
      </c>
      <c r="M273" s="8" t="e">
        <f t="shared" si="27"/>
        <v>#N/A</v>
      </c>
      <c r="N273" s="2" t="e">
        <f t="shared" si="15"/>
        <v>#N/A</v>
      </c>
      <c r="O273" s="2" t="e">
        <f t="shared" si="25"/>
        <v>#N/A</v>
      </c>
      <c r="P273" s="2">
        <v>1701175.1063721776</v>
      </c>
      <c r="Q273" s="2">
        <f>IF(P273&gt;Graph!$G$1*1000,Graph!$G$1*1000,P273)</f>
        <v>800000</v>
      </c>
      <c r="R273" s="2">
        <f t="shared" si="16"/>
        <v>172796020.14222211</v>
      </c>
      <c r="S273" s="2">
        <f t="shared" si="17"/>
        <v>795682.42857143283</v>
      </c>
      <c r="T273" s="2">
        <f t="shared" si="18"/>
        <v>4317.571428571362</v>
      </c>
      <c r="U273" s="2">
        <f t="shared" si="19"/>
        <v>800000</v>
      </c>
      <c r="V273" s="2">
        <f t="shared" si="28"/>
        <v>104603162.30166911</v>
      </c>
      <c r="W273" s="2">
        <f t="shared" si="20"/>
        <v>795682.42857143283</v>
      </c>
      <c r="X273" s="2">
        <f t="shared" si="6"/>
        <v>4317.5714285671711</v>
      </c>
      <c r="Y273" s="2">
        <f t="shared" si="7"/>
        <v>68192857.840552866</v>
      </c>
      <c r="Z273" s="2" t="str">
        <f t="shared" si="8"/>
        <v>MEEP</v>
      </c>
      <c r="AA273" s="2">
        <f>IF(Z273="HERE",Y273,AA272+Graph!$G$1*1000)</f>
        <v>105589931.98341021</v>
      </c>
      <c r="AB273" s="2">
        <f t="shared" si="21"/>
        <v>800000</v>
      </c>
      <c r="AC273" s="2">
        <f t="shared" si="9"/>
        <v>66410405.730240338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6"/>
        <v>50160000</v>
      </c>
      <c r="AH273" s="3" t="e">
        <f t="shared" si="3"/>
        <v>#N/A</v>
      </c>
      <c r="AM273" s="6">
        <v>14600000</v>
      </c>
      <c r="AN273" s="6">
        <v>31800000</v>
      </c>
      <c r="AO273" s="6">
        <v>52800000</v>
      </c>
    </row>
    <row r="274" spans="1:41" ht="15.75" customHeight="1" x14ac:dyDescent="0.25">
      <c r="A274" s="1">
        <v>44450</v>
      </c>
      <c r="B274" s="2">
        <f t="shared" si="0"/>
        <v>208</v>
      </c>
      <c r="C274" s="7"/>
      <c r="D274" s="2" t="e">
        <f t="shared" si="12"/>
        <v>#N/A</v>
      </c>
      <c r="E274" s="2" t="e">
        <f t="shared" si="22"/>
        <v>#N/A</v>
      </c>
      <c r="F274" s="2">
        <v>1706748.4068436027</v>
      </c>
      <c r="G274" s="2">
        <f t="shared" si="23"/>
        <v>795682.42857142852</v>
      </c>
      <c r="H274" s="2">
        <f t="shared" si="13"/>
        <v>172236168.73024088</v>
      </c>
      <c r="I274" s="7"/>
      <c r="J274" s="2" t="e">
        <f t="shared" si="14"/>
        <v>#N/A</v>
      </c>
      <c r="K274" s="2" t="e">
        <f t="shared" si="24"/>
        <v>#N/A</v>
      </c>
      <c r="L274" s="2">
        <f t="array" ref="L274">IF(COUNT($C275)=0,IF(COUNT($C274)=1,I274,SUM(L273+LOOKUP(2,1/(ISNUMBER($K$1:$K$194)),$K$1:$K$194))),I274)</f>
        <v>1444669.8571428568</v>
      </c>
      <c r="M274" s="8" t="e">
        <f t="shared" si="27"/>
        <v>#N/A</v>
      </c>
      <c r="N274" s="2" t="e">
        <f t="shared" si="15"/>
        <v>#N/A</v>
      </c>
      <c r="O274" s="2" t="e">
        <f t="shared" si="25"/>
        <v>#N/A</v>
      </c>
      <c r="P274" s="2">
        <v>1707116.3285873234</v>
      </c>
      <c r="Q274" s="2">
        <f>IF(P274&gt;Graph!$G$1*1000,Graph!$G$1*1000,P274)</f>
        <v>800000</v>
      </c>
      <c r="R274" s="2">
        <f t="shared" si="16"/>
        <v>173596020.14222211</v>
      </c>
      <c r="S274" s="2">
        <f t="shared" si="17"/>
        <v>795682.42857143283</v>
      </c>
      <c r="T274" s="2">
        <f t="shared" si="18"/>
        <v>4317.571428571362</v>
      </c>
      <c r="U274" s="2">
        <f t="shared" si="19"/>
        <v>800000</v>
      </c>
      <c r="V274" s="2">
        <f t="shared" si="28"/>
        <v>105398844.73024054</v>
      </c>
      <c r="W274" s="2">
        <f t="shared" si="20"/>
        <v>795682.42857143283</v>
      </c>
      <c r="X274" s="2">
        <f t="shared" si="6"/>
        <v>4317.5714285671711</v>
      </c>
      <c r="Y274" s="2">
        <f t="shared" si="7"/>
        <v>68197175.411981434</v>
      </c>
      <c r="Z274" s="2" t="str">
        <f t="shared" si="8"/>
        <v>MEEP</v>
      </c>
      <c r="AA274" s="2">
        <f>IF(Z274="HERE",Y274,AA273+Graph!$G$1*1000)</f>
        <v>106389931.98341021</v>
      </c>
      <c r="AB274" s="2">
        <f t="shared" si="21"/>
        <v>800000</v>
      </c>
      <c r="AC274" s="2">
        <f t="shared" si="9"/>
        <v>66410405.730240338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6"/>
        <v>50160000</v>
      </c>
      <c r="AH274" s="3" t="e">
        <f t="shared" si="3"/>
        <v>#N/A</v>
      </c>
      <c r="AM274" s="6">
        <v>14600000</v>
      </c>
      <c r="AN274" s="6">
        <v>31800000</v>
      </c>
      <c r="AO274" s="6">
        <v>52800000</v>
      </c>
    </row>
    <row r="275" spans="1:41" ht="15.75" customHeight="1" x14ac:dyDescent="0.25">
      <c r="A275" s="1">
        <v>44451</v>
      </c>
      <c r="B275" s="2">
        <f t="shared" si="0"/>
        <v>209</v>
      </c>
      <c r="C275" s="7"/>
      <c r="D275" s="2" t="e">
        <f t="shared" si="12"/>
        <v>#N/A</v>
      </c>
      <c r="E275" s="2" t="e">
        <f t="shared" si="22"/>
        <v>#N/A</v>
      </c>
      <c r="F275" s="2">
        <v>1712703.0027438104</v>
      </c>
      <c r="G275" s="2">
        <f t="shared" si="23"/>
        <v>795682.42857142852</v>
      </c>
      <c r="H275" s="2">
        <f t="shared" si="13"/>
        <v>173031851.15881231</v>
      </c>
      <c r="I275" s="7"/>
      <c r="J275" s="2" t="e">
        <f t="shared" si="14"/>
        <v>#N/A</v>
      </c>
      <c r="K275" s="2" t="e">
        <f t="shared" si="24"/>
        <v>#N/A</v>
      </c>
      <c r="L275" s="2">
        <f t="array" ref="L275">IF(COUNT($C276)=0,IF(COUNT($C275)=1,I275,SUM(L274+LOOKUP(2,1/(ISNUMBER($K$1:$K$194)),$K$1:$K$194))),I275)</f>
        <v>1448987.4285714282</v>
      </c>
      <c r="M275" s="8" t="e">
        <f t="shared" si="27"/>
        <v>#N/A</v>
      </c>
      <c r="N275" s="2" t="e">
        <f t="shared" si="15"/>
        <v>#N/A</v>
      </c>
      <c r="O275" s="2" t="e">
        <f t="shared" si="25"/>
        <v>#N/A</v>
      </c>
      <c r="P275" s="2">
        <v>1713057.5508024991</v>
      </c>
      <c r="Q275" s="2">
        <f>IF(P275&gt;Graph!$G$1*1000,Graph!$G$1*1000,P275)</f>
        <v>800000</v>
      </c>
      <c r="R275" s="2">
        <f t="shared" si="16"/>
        <v>174396020.14222211</v>
      </c>
      <c r="S275" s="2">
        <f t="shared" si="17"/>
        <v>795682.42857143283</v>
      </c>
      <c r="T275" s="2">
        <f t="shared" si="18"/>
        <v>4317.571428571362</v>
      </c>
      <c r="U275" s="2">
        <f t="shared" si="19"/>
        <v>800000</v>
      </c>
      <c r="V275" s="2">
        <f t="shared" si="28"/>
        <v>106194527.15881197</v>
      </c>
      <c r="W275" s="2">
        <f t="shared" si="20"/>
        <v>795682.42857143283</v>
      </c>
      <c r="X275" s="2">
        <f t="shared" si="6"/>
        <v>4317.5714285671711</v>
      </c>
      <c r="Y275" s="2">
        <f t="shared" si="7"/>
        <v>68201492.983410001</v>
      </c>
      <c r="Z275" s="2" t="str">
        <f t="shared" si="8"/>
        <v>MEEP</v>
      </c>
      <c r="AA275" s="2">
        <f>IF(Z275="HERE",Y275,AA274+Graph!$G$1*1000)</f>
        <v>107189931.98341021</v>
      </c>
      <c r="AB275" s="2">
        <f t="shared" si="21"/>
        <v>800000</v>
      </c>
      <c r="AC275" s="2">
        <f t="shared" si="9"/>
        <v>66410405.730240338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6"/>
        <v>50160000</v>
      </c>
      <c r="AH275" s="3" t="e">
        <f t="shared" si="3"/>
        <v>#N/A</v>
      </c>
      <c r="AM275" s="6">
        <v>14600000</v>
      </c>
      <c r="AN275" s="6">
        <v>31800000</v>
      </c>
      <c r="AO275" s="6">
        <v>52800000</v>
      </c>
    </row>
    <row r="276" spans="1:41" ht="15.75" customHeight="1" x14ac:dyDescent="0.25">
      <c r="A276" s="1">
        <v>44452</v>
      </c>
      <c r="B276" s="2">
        <f t="shared" si="0"/>
        <v>210</v>
      </c>
      <c r="C276" s="7"/>
      <c r="D276" s="2" t="e">
        <f t="shared" si="12"/>
        <v>#N/A</v>
      </c>
      <c r="E276" s="2" t="e">
        <f t="shared" si="22"/>
        <v>#N/A</v>
      </c>
      <c r="F276" s="2">
        <v>1718657.5986440182</v>
      </c>
      <c r="G276" s="2">
        <f t="shared" si="23"/>
        <v>795682.42857142852</v>
      </c>
      <c r="H276" s="2">
        <f t="shared" si="13"/>
        <v>173827533.58738375</v>
      </c>
      <c r="I276" s="7"/>
      <c r="J276" s="2" t="e">
        <f t="shared" si="14"/>
        <v>#N/A</v>
      </c>
      <c r="K276" s="2" t="e">
        <f t="shared" si="24"/>
        <v>#N/A</v>
      </c>
      <c r="L276" s="2">
        <f t="array" ref="L276">IF(COUNT($C277)=0,IF(COUNT($C276)=1,I276,SUM(L275+LOOKUP(2,1/(ISNUMBER($K$1:$K$194)),$K$1:$K$194))),I276)</f>
        <v>1453304.9999999995</v>
      </c>
      <c r="M276" s="8" t="e">
        <f t="shared" si="27"/>
        <v>#N/A</v>
      </c>
      <c r="N276" s="2" t="e">
        <f t="shared" si="15"/>
        <v>#N/A</v>
      </c>
      <c r="O276" s="2" t="e">
        <f t="shared" si="25"/>
        <v>#N/A</v>
      </c>
      <c r="P276" s="2">
        <v>1718998.7730176449</v>
      </c>
      <c r="Q276" s="2">
        <f>IF(P276&gt;Graph!$G$1*1000,Graph!$G$1*1000,P276)</f>
        <v>800000</v>
      </c>
      <c r="R276" s="2">
        <f t="shared" si="16"/>
        <v>175196020.14222211</v>
      </c>
      <c r="S276" s="2">
        <f t="shared" si="17"/>
        <v>795682.42857143283</v>
      </c>
      <c r="T276" s="2">
        <f t="shared" si="18"/>
        <v>4317.571428571362</v>
      </c>
      <c r="U276" s="2">
        <f t="shared" si="19"/>
        <v>800000</v>
      </c>
      <c r="V276" s="2">
        <f t="shared" si="28"/>
        <v>106990209.5873834</v>
      </c>
      <c r="W276" s="2">
        <f t="shared" si="20"/>
        <v>795682.42857143283</v>
      </c>
      <c r="X276" s="2">
        <f t="shared" si="6"/>
        <v>4317.5714285671711</v>
      </c>
      <c r="Y276" s="2">
        <f t="shared" si="7"/>
        <v>68205810.554838568</v>
      </c>
      <c r="Z276" s="2" t="str">
        <f t="shared" si="8"/>
        <v>MEEP</v>
      </c>
      <c r="AA276" s="2">
        <f>IF(Z276="HERE",Y276,AA275+Graph!$G$1*1000)</f>
        <v>107989931.98341021</v>
      </c>
      <c r="AB276" s="2">
        <f t="shared" si="21"/>
        <v>800000</v>
      </c>
      <c r="AC276" s="2">
        <f t="shared" si="9"/>
        <v>66410405.730240338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6"/>
        <v>50160000</v>
      </c>
      <c r="AH276" s="3" t="e">
        <f t="shared" si="3"/>
        <v>#N/A</v>
      </c>
      <c r="AM276" s="6">
        <v>14600000</v>
      </c>
      <c r="AN276" s="6">
        <v>31800000</v>
      </c>
      <c r="AO276" s="6">
        <v>52800000</v>
      </c>
    </row>
    <row r="277" spans="1:41" ht="15.75" customHeight="1" x14ac:dyDescent="0.25">
      <c r="A277" s="1">
        <v>44453</v>
      </c>
      <c r="B277" s="2">
        <f t="shared" si="0"/>
        <v>211</v>
      </c>
      <c r="C277" s="7"/>
      <c r="D277" s="2" t="e">
        <f t="shared" si="12"/>
        <v>#N/A</v>
      </c>
      <c r="E277" s="2" t="e">
        <f t="shared" si="22"/>
        <v>#N/A</v>
      </c>
      <c r="F277" s="2">
        <v>1724612.1945441961</v>
      </c>
      <c r="G277" s="2">
        <f t="shared" si="23"/>
        <v>795682.42857142852</v>
      </c>
      <c r="H277" s="2">
        <f t="shared" si="13"/>
        <v>174623216.01595518</v>
      </c>
      <c r="I277" s="7"/>
      <c r="J277" s="2" t="e">
        <f t="shared" si="14"/>
        <v>#N/A</v>
      </c>
      <c r="K277" s="2" t="e">
        <f t="shared" si="24"/>
        <v>#N/A</v>
      </c>
      <c r="L277" s="2">
        <f t="array" ref="L277">IF(COUNT($C278)=0,IF(COUNT($C277)=1,I277,SUM(L276+LOOKUP(2,1/(ISNUMBER($K$1:$K$194)),$K$1:$K$194))),I277)</f>
        <v>1457622.5714285709</v>
      </c>
      <c r="M277" s="8" t="e">
        <f t="shared" si="27"/>
        <v>#N/A</v>
      </c>
      <c r="N277" s="2" t="e">
        <f t="shared" si="15"/>
        <v>#N/A</v>
      </c>
      <c r="O277" s="2" t="e">
        <f t="shared" si="25"/>
        <v>#N/A</v>
      </c>
      <c r="P277" s="2">
        <v>1724939.9952328205</v>
      </c>
      <c r="Q277" s="2">
        <f>IF(P277&gt;Graph!$G$1*1000,Graph!$G$1*1000,P277)</f>
        <v>800000</v>
      </c>
      <c r="R277" s="2">
        <f t="shared" si="16"/>
        <v>175996020.14222211</v>
      </c>
      <c r="S277" s="2">
        <f t="shared" si="17"/>
        <v>795682.42857143283</v>
      </c>
      <c r="T277" s="2">
        <f t="shared" si="18"/>
        <v>4317.571428571362</v>
      </c>
      <c r="U277" s="2">
        <f t="shared" si="19"/>
        <v>800000</v>
      </c>
      <c r="V277" s="2">
        <f t="shared" si="28"/>
        <v>107785892.01595484</v>
      </c>
      <c r="W277" s="2">
        <f t="shared" si="20"/>
        <v>795682.42857143283</v>
      </c>
      <c r="X277" s="2">
        <f t="shared" si="6"/>
        <v>4317.5714285671711</v>
      </c>
      <c r="Y277" s="2">
        <f t="shared" si="7"/>
        <v>68210128.126267135</v>
      </c>
      <c r="Z277" s="2" t="str">
        <f t="shared" si="8"/>
        <v>MEEP</v>
      </c>
      <c r="AA277" s="2">
        <f>IF(Z277="HERE",Y277,AA276+Graph!$G$1*1000)</f>
        <v>108789931.98341021</v>
      </c>
      <c r="AB277" s="2">
        <f t="shared" si="21"/>
        <v>800000</v>
      </c>
      <c r="AC277" s="2">
        <f t="shared" si="9"/>
        <v>66410405.730240338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6"/>
        <v>50160000</v>
      </c>
      <c r="AH277" s="3" t="e">
        <f t="shared" si="3"/>
        <v>#N/A</v>
      </c>
      <c r="AM277" s="6">
        <v>14600000</v>
      </c>
      <c r="AN277" s="6">
        <v>31800000</v>
      </c>
      <c r="AO277" s="6">
        <v>52800000</v>
      </c>
    </row>
    <row r="278" spans="1:41" ht="15.75" customHeight="1" x14ac:dyDescent="0.25">
      <c r="A278" s="1">
        <v>44454</v>
      </c>
      <c r="B278" s="2">
        <f t="shared" si="0"/>
        <v>212</v>
      </c>
      <c r="C278" s="7"/>
      <c r="D278" s="2" t="e">
        <f t="shared" si="12"/>
        <v>#N/A</v>
      </c>
      <c r="E278" s="2" t="e">
        <f t="shared" si="22"/>
        <v>#N/A</v>
      </c>
      <c r="F278" s="2">
        <v>1730566.7904444039</v>
      </c>
      <c r="G278" s="2">
        <f t="shared" si="23"/>
        <v>795682.42857142852</v>
      </c>
      <c r="H278" s="2">
        <f t="shared" si="13"/>
        <v>175418898.44452661</v>
      </c>
      <c r="I278" s="7"/>
      <c r="J278" s="2" t="e">
        <f t="shared" si="14"/>
        <v>#N/A</v>
      </c>
      <c r="K278" s="2" t="e">
        <f t="shared" si="24"/>
        <v>#N/A</v>
      </c>
      <c r="L278" s="2">
        <f t="array" ref="L278">IF(COUNT($C279)=0,IF(COUNT($C278)=1,I278,SUM(L277+LOOKUP(2,1/(ISNUMBER($K$1:$K$194)),$K$1:$K$194))),I278)</f>
        <v>1461940.1428571423</v>
      </c>
      <c r="M278" s="8" t="e">
        <f t="shared" si="27"/>
        <v>#N/A</v>
      </c>
      <c r="N278" s="2" t="e">
        <f t="shared" si="15"/>
        <v>#N/A</v>
      </c>
      <c r="O278" s="2" t="e">
        <f t="shared" si="25"/>
        <v>#N/A</v>
      </c>
      <c r="P278" s="2">
        <v>1730881.2174479663</v>
      </c>
      <c r="Q278" s="2">
        <f>IF(P278&gt;Graph!$G$1*1000,Graph!$G$1*1000,P278)</f>
        <v>800000</v>
      </c>
      <c r="R278" s="2">
        <f t="shared" si="16"/>
        <v>176796020.14222211</v>
      </c>
      <c r="S278" s="2">
        <f t="shared" si="17"/>
        <v>795682.42857143283</v>
      </c>
      <c r="T278" s="2">
        <f t="shared" si="18"/>
        <v>4317.571428571362</v>
      </c>
      <c r="U278" s="2">
        <f t="shared" si="19"/>
        <v>800000</v>
      </c>
      <c r="V278" s="2">
        <f t="shared" si="28"/>
        <v>108581574.44452627</v>
      </c>
      <c r="W278" s="2">
        <f t="shared" si="20"/>
        <v>795682.42857143283</v>
      </c>
      <c r="X278" s="2">
        <f t="shared" si="6"/>
        <v>4317.5714285671711</v>
      </c>
      <c r="Y278" s="2">
        <f t="shared" si="7"/>
        <v>68214445.697695702</v>
      </c>
      <c r="Z278" s="2" t="str">
        <f t="shared" si="8"/>
        <v>MEEP</v>
      </c>
      <c r="AA278" s="2">
        <f>IF(Z278="HERE",Y278,AA277+Graph!$G$1*1000)</f>
        <v>109589931.98341021</v>
      </c>
      <c r="AB278" s="2">
        <f t="shared" si="21"/>
        <v>800000</v>
      </c>
      <c r="AC278" s="2">
        <f t="shared" si="9"/>
        <v>66410405.730240338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6"/>
        <v>50160000</v>
      </c>
      <c r="AH278" s="3" t="e">
        <f t="shared" si="3"/>
        <v>#N/A</v>
      </c>
      <c r="AM278" s="6">
        <v>14600000</v>
      </c>
      <c r="AN278" s="6">
        <v>31800000</v>
      </c>
      <c r="AO278" s="6">
        <v>52800000</v>
      </c>
    </row>
    <row r="279" spans="1:41" ht="15.75" customHeight="1" x14ac:dyDescent="0.25">
      <c r="A279" s="1">
        <v>44455</v>
      </c>
      <c r="B279" s="2">
        <f t="shared" si="0"/>
        <v>213</v>
      </c>
      <c r="C279" s="7"/>
      <c r="D279" s="2" t="e">
        <f t="shared" si="12"/>
        <v>#N/A</v>
      </c>
      <c r="E279" s="2" t="e">
        <f t="shared" si="22"/>
        <v>#N/A</v>
      </c>
      <c r="F279" s="2">
        <v>1736521.3863446116</v>
      </c>
      <c r="G279" s="2">
        <f t="shared" si="23"/>
        <v>795682.42857142852</v>
      </c>
      <c r="H279" s="2">
        <f t="shared" si="13"/>
        <v>176214580.87309805</v>
      </c>
      <c r="I279" s="7"/>
      <c r="J279" s="2" t="e">
        <f t="shared" si="14"/>
        <v>#N/A</v>
      </c>
      <c r="K279" s="2" t="e">
        <f t="shared" si="24"/>
        <v>#N/A</v>
      </c>
      <c r="L279" s="2">
        <f t="array" ref="L279">IF(COUNT($C280)=0,IF(COUNT($C279)=1,I279,SUM(L278+LOOKUP(2,1/(ISNUMBER($K$1:$K$194)),$K$1:$K$194))),I279)</f>
        <v>1466257.7142857136</v>
      </c>
      <c r="M279" s="8" t="e">
        <f t="shared" si="27"/>
        <v>#N/A</v>
      </c>
      <c r="N279" s="2" t="e">
        <f t="shared" si="15"/>
        <v>#N/A</v>
      </c>
      <c r="O279" s="2" t="e">
        <f t="shared" si="25"/>
        <v>#N/A</v>
      </c>
      <c r="P279" s="2">
        <v>1736822.439663142</v>
      </c>
      <c r="Q279" s="2">
        <f>IF(P279&gt;Graph!$G$1*1000,Graph!$G$1*1000,P279)</f>
        <v>800000</v>
      </c>
      <c r="R279" s="2">
        <f t="shared" si="16"/>
        <v>177596020.14222211</v>
      </c>
      <c r="S279" s="2">
        <f t="shared" si="17"/>
        <v>795682.42857143283</v>
      </c>
      <c r="T279" s="2">
        <f t="shared" si="18"/>
        <v>4317.571428571362</v>
      </c>
      <c r="U279" s="2">
        <f t="shared" si="19"/>
        <v>800000</v>
      </c>
      <c r="V279" s="2">
        <f t="shared" si="28"/>
        <v>109377256.8730977</v>
      </c>
      <c r="W279" s="2">
        <f t="shared" si="20"/>
        <v>795682.42857143283</v>
      </c>
      <c r="X279" s="2">
        <f t="shared" si="6"/>
        <v>4317.5714285671711</v>
      </c>
      <c r="Y279" s="2">
        <f t="shared" si="7"/>
        <v>68218763.269124269</v>
      </c>
      <c r="Z279" s="2" t="str">
        <f t="shared" si="8"/>
        <v>MEEP</v>
      </c>
      <c r="AA279" s="2">
        <f>IF(Z279="HERE",Y279,AA278+Graph!$G$1*1000)</f>
        <v>110389931.98341021</v>
      </c>
      <c r="AB279" s="2">
        <f t="shared" si="21"/>
        <v>800000</v>
      </c>
      <c r="AC279" s="2">
        <f t="shared" si="9"/>
        <v>66410405.730240338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6"/>
        <v>50160000</v>
      </c>
      <c r="AH279" s="3" t="e">
        <f t="shared" si="3"/>
        <v>#N/A</v>
      </c>
      <c r="AM279" s="6">
        <v>14600000</v>
      </c>
      <c r="AN279" s="6">
        <v>31800000</v>
      </c>
      <c r="AO279" s="6">
        <v>52800000</v>
      </c>
    </row>
    <row r="280" spans="1:41" ht="15.75" customHeight="1" x14ac:dyDescent="0.25">
      <c r="A280" s="1">
        <v>44456</v>
      </c>
      <c r="B280" s="2">
        <f t="shared" si="0"/>
        <v>214</v>
      </c>
      <c r="C280" s="7"/>
      <c r="D280" s="2" t="e">
        <f t="shared" si="12"/>
        <v>#N/A</v>
      </c>
      <c r="E280" s="2" t="e">
        <f t="shared" si="22"/>
        <v>#N/A</v>
      </c>
      <c r="F280" s="2">
        <v>1742475.9822448194</v>
      </c>
      <c r="G280" s="2">
        <f t="shared" si="23"/>
        <v>795682.42857142852</v>
      </c>
      <c r="H280" s="2">
        <f t="shared" si="13"/>
        <v>177010263.30166948</v>
      </c>
      <c r="I280" s="7"/>
      <c r="J280" s="2" t="e">
        <f t="shared" si="14"/>
        <v>#N/A</v>
      </c>
      <c r="K280" s="2" t="e">
        <f t="shared" si="24"/>
        <v>#N/A</v>
      </c>
      <c r="L280" s="2">
        <f t="array" ref="L280">IF(COUNT($C281)=0,IF(COUNT($C280)=1,I280,SUM(L279+LOOKUP(2,1/(ISNUMBER($K$1:$K$194)),$K$1:$K$194))),I280)</f>
        <v>1470575.285714285</v>
      </c>
      <c r="M280" s="8" t="e">
        <f t="shared" si="27"/>
        <v>#N/A</v>
      </c>
      <c r="N280" s="2" t="e">
        <f t="shared" si="15"/>
        <v>#N/A</v>
      </c>
      <c r="O280" s="2" t="e">
        <f t="shared" si="25"/>
        <v>#N/A</v>
      </c>
      <c r="P280" s="2">
        <v>1742763.6618782878</v>
      </c>
      <c r="Q280" s="2">
        <f>IF(P280&gt;Graph!$G$1*1000,Graph!$G$1*1000,P280)</f>
        <v>800000</v>
      </c>
      <c r="R280" s="2">
        <f t="shared" si="16"/>
        <v>178396020.14222211</v>
      </c>
      <c r="S280" s="2">
        <f t="shared" si="17"/>
        <v>795682.42857143283</v>
      </c>
      <c r="T280" s="2">
        <f t="shared" si="18"/>
        <v>4317.571428571362</v>
      </c>
      <c r="U280" s="2">
        <f t="shared" si="19"/>
        <v>800000</v>
      </c>
      <c r="V280" s="2">
        <f t="shared" si="28"/>
        <v>110172939.30166914</v>
      </c>
      <c r="W280" s="2">
        <f t="shared" si="20"/>
        <v>795682.42857143283</v>
      </c>
      <c r="X280" s="2">
        <f t="shared" si="6"/>
        <v>4317.5714285671711</v>
      </c>
      <c r="Y280" s="2">
        <f t="shared" si="7"/>
        <v>68223080.840552837</v>
      </c>
      <c r="Z280" s="2" t="str">
        <f t="shared" si="8"/>
        <v>MEEP</v>
      </c>
      <c r="AA280" s="2">
        <f>IF(Z280="HERE",Y280,AA279+Graph!$G$1*1000)</f>
        <v>111189931.98341021</v>
      </c>
      <c r="AB280" s="2">
        <f t="shared" si="21"/>
        <v>800000</v>
      </c>
      <c r="AC280" s="2">
        <f t="shared" si="9"/>
        <v>66410405.730240338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6"/>
        <v>50160000</v>
      </c>
      <c r="AH280" s="3" t="e">
        <f t="shared" si="3"/>
        <v>#N/A</v>
      </c>
      <c r="AM280" s="6">
        <v>14600000</v>
      </c>
      <c r="AN280" s="6">
        <v>31800000</v>
      </c>
      <c r="AO280" s="6">
        <v>52800000</v>
      </c>
    </row>
    <row r="281" spans="1:41" ht="15.75" customHeight="1" x14ac:dyDescent="0.25">
      <c r="A281" s="1">
        <v>44457</v>
      </c>
      <c r="B281" s="2">
        <f t="shared" si="0"/>
        <v>215</v>
      </c>
      <c r="C281" s="7"/>
      <c r="D281" s="2" t="e">
        <f t="shared" si="12"/>
        <v>#N/A</v>
      </c>
      <c r="E281" s="2" t="e">
        <f t="shared" si="22"/>
        <v>#N/A</v>
      </c>
      <c r="F281" s="2">
        <v>1748430.5781450272</v>
      </c>
      <c r="G281" s="2">
        <f t="shared" si="23"/>
        <v>795682.42857142852</v>
      </c>
      <c r="H281" s="2">
        <f t="shared" si="13"/>
        <v>177805945.73024091</v>
      </c>
      <c r="I281" s="7"/>
      <c r="J281" s="2" t="e">
        <f t="shared" si="14"/>
        <v>#N/A</v>
      </c>
      <c r="K281" s="2" t="e">
        <f t="shared" si="24"/>
        <v>#N/A</v>
      </c>
      <c r="L281" s="2">
        <f t="array" ref="L281">IF(COUNT($C282)=0,IF(COUNT($C281)=1,I281,SUM(L280+LOOKUP(2,1/(ISNUMBER($K$1:$K$194)),$K$1:$K$194))),I281)</f>
        <v>1474892.8571428563</v>
      </c>
      <c r="M281" s="8" t="e">
        <f t="shared" si="27"/>
        <v>#N/A</v>
      </c>
      <c r="N281" s="2" t="e">
        <f t="shared" si="15"/>
        <v>#N/A</v>
      </c>
      <c r="O281" s="2" t="e">
        <f t="shared" si="25"/>
        <v>#N/A</v>
      </c>
      <c r="P281" s="2">
        <v>1748704.8840934336</v>
      </c>
      <c r="Q281" s="2">
        <f>IF(P281&gt;Graph!$G$1*1000,Graph!$G$1*1000,P281)</f>
        <v>800000</v>
      </c>
      <c r="R281" s="2">
        <f t="shared" si="16"/>
        <v>179196020.14222211</v>
      </c>
      <c r="S281" s="2">
        <f t="shared" si="17"/>
        <v>795682.42857143283</v>
      </c>
      <c r="T281" s="2">
        <f t="shared" si="18"/>
        <v>4317.571428571362</v>
      </c>
      <c r="U281" s="2">
        <f t="shared" si="19"/>
        <v>800000</v>
      </c>
      <c r="V281" s="2">
        <f t="shared" si="28"/>
        <v>110968621.73024057</v>
      </c>
      <c r="W281" s="2">
        <f t="shared" si="20"/>
        <v>795682.42857143283</v>
      </c>
      <c r="X281" s="2">
        <f t="shared" si="6"/>
        <v>4317.5714285671711</v>
      </c>
      <c r="Y281" s="2">
        <f t="shared" si="7"/>
        <v>68227398.411981404</v>
      </c>
      <c r="Z281" s="2" t="str">
        <f t="shared" si="8"/>
        <v>MEEP</v>
      </c>
      <c r="AA281" s="2">
        <f>IF(Z281="HERE",Y281,AA280+Graph!$G$1*1000)</f>
        <v>111989931.98341021</v>
      </c>
      <c r="AB281" s="2">
        <f t="shared" si="21"/>
        <v>800000</v>
      </c>
      <c r="AC281" s="2">
        <f t="shared" si="9"/>
        <v>66410405.730240338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6"/>
        <v>50160000</v>
      </c>
      <c r="AH281" s="3" t="e">
        <f t="shared" si="3"/>
        <v>#N/A</v>
      </c>
      <c r="AM281" s="6">
        <v>14600000</v>
      </c>
      <c r="AN281" s="6">
        <v>31800000</v>
      </c>
      <c r="AO281" s="6">
        <v>52800000</v>
      </c>
    </row>
    <row r="282" spans="1:41" ht="15.75" customHeight="1" x14ac:dyDescent="0.25">
      <c r="A282" s="1">
        <v>44458</v>
      </c>
      <c r="B282" s="2">
        <f t="shared" si="0"/>
        <v>216</v>
      </c>
      <c r="C282" s="7"/>
      <c r="D282" s="2" t="e">
        <f t="shared" si="12"/>
        <v>#N/A</v>
      </c>
      <c r="E282" s="2" t="e">
        <f t="shared" si="22"/>
        <v>#N/A</v>
      </c>
      <c r="F282" s="2">
        <v>1754385.1740452349</v>
      </c>
      <c r="G282" s="2">
        <f t="shared" si="23"/>
        <v>795682.42857142852</v>
      </c>
      <c r="H282" s="2">
        <f t="shared" si="13"/>
        <v>178601628.15881234</v>
      </c>
      <c r="I282" s="7"/>
      <c r="J282" s="2" t="e">
        <f t="shared" si="14"/>
        <v>#N/A</v>
      </c>
      <c r="K282" s="2" t="e">
        <f t="shared" si="24"/>
        <v>#N/A</v>
      </c>
      <c r="L282" s="2">
        <f t="array" ref="L282">IF(COUNT($C283)=0,IF(COUNT($C282)=1,I282,SUM(L281+LOOKUP(2,1/(ISNUMBER($K$1:$K$194)),$K$1:$K$194))),I282)</f>
        <v>1479210.4285714277</v>
      </c>
      <c r="M282" s="8" t="e">
        <f t="shared" si="27"/>
        <v>#N/A</v>
      </c>
      <c r="N282" s="2" t="e">
        <f t="shared" si="15"/>
        <v>#N/A</v>
      </c>
      <c r="O282" s="2" t="e">
        <f t="shared" si="25"/>
        <v>#N/A</v>
      </c>
      <c r="P282" s="2">
        <v>1754646.1063086092</v>
      </c>
      <c r="Q282" s="2">
        <f>IF(P282&gt;Graph!$G$1*1000,Graph!$G$1*1000,P282)</f>
        <v>800000</v>
      </c>
      <c r="R282" s="2">
        <f t="shared" si="16"/>
        <v>179996020.14222211</v>
      </c>
      <c r="S282" s="2">
        <f t="shared" si="17"/>
        <v>795682.42857143283</v>
      </c>
      <c r="T282" s="2">
        <f t="shared" si="18"/>
        <v>4317.571428571362</v>
      </c>
      <c r="U282" s="2">
        <f t="shared" si="19"/>
        <v>800000</v>
      </c>
      <c r="V282" s="2">
        <f t="shared" si="28"/>
        <v>111764304.158812</v>
      </c>
      <c r="W282" s="2">
        <f t="shared" si="20"/>
        <v>795682.42857143283</v>
      </c>
      <c r="X282" s="2">
        <f t="shared" si="6"/>
        <v>4317.5714285671711</v>
      </c>
      <c r="Y282" s="2">
        <f t="shared" si="7"/>
        <v>68231715.983409971</v>
      </c>
      <c r="Z282" s="2" t="str">
        <f t="shared" si="8"/>
        <v>MEEP</v>
      </c>
      <c r="AA282" s="2">
        <f>IF(Z282="HERE",Y282,AA281+Graph!$G$1*1000)</f>
        <v>112789931.98341021</v>
      </c>
      <c r="AB282" s="2">
        <f t="shared" si="21"/>
        <v>800000</v>
      </c>
      <c r="AC282" s="2">
        <f t="shared" si="9"/>
        <v>66410405.730240338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6"/>
        <v>50160000</v>
      </c>
      <c r="AH282" s="3" t="e">
        <f t="shared" si="3"/>
        <v>#N/A</v>
      </c>
      <c r="AM282" s="6">
        <v>14600000</v>
      </c>
      <c r="AN282" s="6">
        <v>31800000</v>
      </c>
      <c r="AO282" s="6">
        <v>52800000</v>
      </c>
    </row>
    <row r="283" spans="1:41" ht="15.75" customHeight="1" x14ac:dyDescent="0.25">
      <c r="A283" s="1">
        <v>44459</v>
      </c>
      <c r="B283" s="2">
        <f t="shared" si="0"/>
        <v>217</v>
      </c>
      <c r="C283" s="7"/>
      <c r="D283" s="2" t="e">
        <f t="shared" si="12"/>
        <v>#N/A</v>
      </c>
      <c r="E283" s="2" t="e">
        <f t="shared" si="22"/>
        <v>#N/A</v>
      </c>
      <c r="F283" s="2">
        <v>1760339.7699454427</v>
      </c>
      <c r="G283" s="2">
        <f t="shared" si="23"/>
        <v>795682.42857142852</v>
      </c>
      <c r="H283" s="2">
        <f t="shared" si="13"/>
        <v>179397310.58738378</v>
      </c>
      <c r="I283" s="7"/>
      <c r="J283" s="2" t="e">
        <f t="shared" si="14"/>
        <v>#N/A</v>
      </c>
      <c r="K283" s="2" t="e">
        <f t="shared" si="24"/>
        <v>#N/A</v>
      </c>
      <c r="L283" s="2">
        <f t="array" ref="L283">IF(COUNT($C284)=0,IF(COUNT($C283)=1,I283,SUM(L282+LOOKUP(2,1/(ISNUMBER($K$1:$K$194)),$K$1:$K$194))),I283)</f>
        <v>1483527.9999999991</v>
      </c>
      <c r="M283" s="8" t="e">
        <f t="shared" si="27"/>
        <v>#N/A</v>
      </c>
      <c r="N283" s="2" t="e">
        <f t="shared" si="15"/>
        <v>#N/A</v>
      </c>
      <c r="O283" s="2" t="e">
        <f t="shared" si="25"/>
        <v>#N/A</v>
      </c>
      <c r="P283" s="2">
        <v>1760587.3285237551</v>
      </c>
      <c r="Q283" s="2">
        <f>IF(P283&gt;Graph!$G$1*1000,Graph!$G$1*1000,P283)</f>
        <v>800000</v>
      </c>
      <c r="R283" s="2">
        <f t="shared" si="16"/>
        <v>180796020.14222211</v>
      </c>
      <c r="S283" s="2">
        <f t="shared" si="17"/>
        <v>795682.42857143283</v>
      </c>
      <c r="T283" s="2">
        <f t="shared" si="18"/>
        <v>4317.571428571362</v>
      </c>
      <c r="U283" s="2">
        <f t="shared" si="19"/>
        <v>800000</v>
      </c>
      <c r="V283" s="2">
        <f t="shared" si="28"/>
        <v>112559986.58738343</v>
      </c>
      <c r="W283" s="2">
        <f t="shared" si="20"/>
        <v>795682.42857143283</v>
      </c>
      <c r="X283" s="2">
        <f t="shared" si="6"/>
        <v>4317.5714285671711</v>
      </c>
      <c r="Y283" s="2">
        <f t="shared" si="7"/>
        <v>68236033.554838538</v>
      </c>
      <c r="Z283" s="2" t="str">
        <f t="shared" si="8"/>
        <v>MEEP</v>
      </c>
      <c r="AA283" s="2">
        <f>IF(Z283="HERE",Y283,AA282+Graph!$G$1*1000)</f>
        <v>113589931.98341021</v>
      </c>
      <c r="AB283" s="2">
        <f t="shared" si="21"/>
        <v>800000</v>
      </c>
      <c r="AC283" s="2">
        <f t="shared" si="9"/>
        <v>66410405.730240338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6"/>
        <v>50160000</v>
      </c>
      <c r="AH283" s="3" t="e">
        <f t="shared" si="3"/>
        <v>#N/A</v>
      </c>
      <c r="AM283" s="6">
        <v>14600000</v>
      </c>
      <c r="AN283" s="6">
        <v>31800000</v>
      </c>
      <c r="AO283" s="6">
        <v>52800000</v>
      </c>
    </row>
    <row r="284" spans="1:41" ht="15.75" customHeight="1" x14ac:dyDescent="0.25">
      <c r="A284" s="1">
        <v>44460</v>
      </c>
      <c r="B284" s="2">
        <f t="shared" si="0"/>
        <v>218</v>
      </c>
      <c r="C284" s="7"/>
      <c r="D284" s="2" t="e">
        <f t="shared" si="12"/>
        <v>#N/A</v>
      </c>
      <c r="E284" s="2" t="e">
        <f t="shared" si="22"/>
        <v>#N/A</v>
      </c>
      <c r="F284" s="2">
        <v>1766294.3658456504</v>
      </c>
      <c r="G284" s="2">
        <f t="shared" si="23"/>
        <v>795682.42857142852</v>
      </c>
      <c r="H284" s="2">
        <f t="shared" si="13"/>
        <v>180192993.01595521</v>
      </c>
      <c r="I284" s="7"/>
      <c r="J284" s="2" t="e">
        <f t="shared" si="14"/>
        <v>#N/A</v>
      </c>
      <c r="K284" s="2" t="e">
        <f t="shared" si="24"/>
        <v>#N/A</v>
      </c>
      <c r="L284" s="2">
        <f t="array" ref="L284">IF(COUNT($C285)=0,IF(COUNT($C284)=1,I284,SUM(L283+LOOKUP(2,1/(ISNUMBER($K$1:$K$194)),$K$1:$K$194))),I284)</f>
        <v>1487845.5714285704</v>
      </c>
      <c r="M284" s="8" t="e">
        <f t="shared" si="27"/>
        <v>#N/A</v>
      </c>
      <c r="N284" s="2" t="e">
        <f t="shared" si="15"/>
        <v>#N/A</v>
      </c>
      <c r="O284" s="2" t="e">
        <f t="shared" si="25"/>
        <v>#N/A</v>
      </c>
      <c r="P284" s="2">
        <v>1766528.5507389307</v>
      </c>
      <c r="Q284" s="2">
        <f>IF(P284&gt;Graph!$G$1*1000,Graph!$G$1*1000,P284)</f>
        <v>800000</v>
      </c>
      <c r="R284" s="2">
        <f t="shared" si="16"/>
        <v>181596020.14222211</v>
      </c>
      <c r="S284" s="2">
        <f t="shared" si="17"/>
        <v>795682.42857143283</v>
      </c>
      <c r="T284" s="2">
        <f t="shared" si="18"/>
        <v>4317.571428571362</v>
      </c>
      <c r="U284" s="2">
        <f t="shared" si="19"/>
        <v>800000</v>
      </c>
      <c r="V284" s="2">
        <f t="shared" si="28"/>
        <v>113355669.01595487</v>
      </c>
      <c r="W284" s="2">
        <f t="shared" si="20"/>
        <v>795682.42857143283</v>
      </c>
      <c r="X284" s="2">
        <f t="shared" si="6"/>
        <v>4317.5714285671711</v>
      </c>
      <c r="Y284" s="2">
        <f t="shared" si="7"/>
        <v>68240351.126267105</v>
      </c>
      <c r="Z284" s="2" t="str">
        <f t="shared" si="8"/>
        <v>MEEP</v>
      </c>
      <c r="AA284" s="2">
        <f>IF(Z284="HERE",Y284,AA283+Graph!$G$1*1000)</f>
        <v>114389931.98341021</v>
      </c>
      <c r="AB284" s="2">
        <f t="shared" si="21"/>
        <v>800000</v>
      </c>
      <c r="AC284" s="2">
        <f t="shared" si="9"/>
        <v>66410405.730240338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6"/>
        <v>50160000</v>
      </c>
      <c r="AH284" s="3" t="e">
        <f t="shared" si="3"/>
        <v>#N/A</v>
      </c>
      <c r="AM284" s="6">
        <v>14600000</v>
      </c>
      <c r="AN284" s="6">
        <v>31800000</v>
      </c>
      <c r="AO284" s="6">
        <v>52800000</v>
      </c>
    </row>
    <row r="285" spans="1:41" ht="15.75" customHeight="1" x14ac:dyDescent="0.25">
      <c r="A285" s="1">
        <v>44461</v>
      </c>
      <c r="B285" s="2">
        <f t="shared" si="0"/>
        <v>219</v>
      </c>
      <c r="C285" s="7"/>
      <c r="D285" s="2" t="e">
        <f t="shared" si="12"/>
        <v>#N/A</v>
      </c>
      <c r="E285" s="2" t="e">
        <f t="shared" si="22"/>
        <v>#N/A</v>
      </c>
      <c r="F285" s="2">
        <v>1772248.9617458582</v>
      </c>
      <c r="G285" s="2">
        <f t="shared" si="23"/>
        <v>795682.42857142852</v>
      </c>
      <c r="H285" s="2">
        <f t="shared" si="13"/>
        <v>180988675.44452664</v>
      </c>
      <c r="I285" s="7"/>
      <c r="J285" s="2" t="e">
        <f t="shared" si="14"/>
        <v>#N/A</v>
      </c>
      <c r="K285" s="2" t="e">
        <f t="shared" si="24"/>
        <v>#N/A</v>
      </c>
      <c r="L285" s="2">
        <f t="array" ref="L285">IF(COUNT($C286)=0,IF(COUNT($C285)=1,I285,SUM(L284+LOOKUP(2,1/(ISNUMBER($K$1:$K$194)),$K$1:$K$194))),I285)</f>
        <v>1492163.1428571418</v>
      </c>
      <c r="M285" s="8" t="e">
        <f t="shared" si="27"/>
        <v>#N/A</v>
      </c>
      <c r="N285" s="2" t="e">
        <f t="shared" si="15"/>
        <v>#N/A</v>
      </c>
      <c r="O285" s="2" t="e">
        <f t="shared" si="25"/>
        <v>#N/A</v>
      </c>
      <c r="P285" s="2">
        <v>1772469.7729540765</v>
      </c>
      <c r="Q285" s="2">
        <f>IF(P285&gt;Graph!$G$1*1000,Graph!$G$1*1000,P285)</f>
        <v>800000</v>
      </c>
      <c r="R285" s="2">
        <f t="shared" si="16"/>
        <v>182396020.14222211</v>
      </c>
      <c r="S285" s="2">
        <f t="shared" si="17"/>
        <v>795682.42857143283</v>
      </c>
      <c r="T285" s="2">
        <f t="shared" si="18"/>
        <v>4317.571428571362</v>
      </c>
      <c r="U285" s="2">
        <f t="shared" si="19"/>
        <v>800000</v>
      </c>
      <c r="V285" s="2">
        <f t="shared" si="28"/>
        <v>114151351.4445263</v>
      </c>
      <c r="W285" s="2">
        <f t="shared" si="20"/>
        <v>795682.42857143283</v>
      </c>
      <c r="X285" s="2">
        <f t="shared" si="6"/>
        <v>4317.5714285671711</v>
      </c>
      <c r="Y285" s="2">
        <f t="shared" si="7"/>
        <v>68244668.697695673</v>
      </c>
      <c r="Z285" s="2" t="str">
        <f t="shared" si="8"/>
        <v>MEEP</v>
      </c>
      <c r="AA285" s="2">
        <f>IF(Z285="HERE",Y285,AA284+Graph!$G$1*1000)</f>
        <v>115189931.98341021</v>
      </c>
      <c r="AB285" s="2">
        <f t="shared" si="21"/>
        <v>800000</v>
      </c>
      <c r="AC285" s="2">
        <f t="shared" si="9"/>
        <v>66410405.730240338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6"/>
        <v>50160000</v>
      </c>
      <c r="AH285" s="3" t="e">
        <f t="shared" si="3"/>
        <v>#N/A</v>
      </c>
      <c r="AM285" s="6">
        <v>14600000</v>
      </c>
      <c r="AN285" s="6">
        <v>31800000</v>
      </c>
      <c r="AO285" s="6">
        <v>52800000</v>
      </c>
    </row>
    <row r="286" spans="1:41" ht="15.75" customHeight="1" x14ac:dyDescent="0.25">
      <c r="A286" s="1">
        <v>44462</v>
      </c>
      <c r="B286" s="2">
        <f t="shared" si="0"/>
        <v>220</v>
      </c>
      <c r="C286" s="7"/>
      <c r="D286" s="2" t="e">
        <f t="shared" si="12"/>
        <v>#N/A</v>
      </c>
      <c r="E286" s="2" t="e">
        <f t="shared" si="22"/>
        <v>#N/A</v>
      </c>
      <c r="F286" s="2">
        <v>1778203.557646066</v>
      </c>
      <c r="G286" s="2">
        <f t="shared" si="23"/>
        <v>795682.42857142852</v>
      </c>
      <c r="H286" s="2">
        <f t="shared" si="13"/>
        <v>181784357.87309808</v>
      </c>
      <c r="I286" s="7"/>
      <c r="J286" s="2" t="e">
        <f t="shared" si="14"/>
        <v>#N/A</v>
      </c>
      <c r="K286" s="2" t="e">
        <f t="shared" si="24"/>
        <v>#N/A</v>
      </c>
      <c r="L286" s="2">
        <f t="array" ref="L286">IF(COUNT($C287)=0,IF(COUNT($C286)=1,I286,SUM(L285+LOOKUP(2,1/(ISNUMBER($K$1:$K$194)),$K$1:$K$194))),I286)</f>
        <v>1496480.7142857132</v>
      </c>
      <c r="M286" s="8" t="e">
        <f t="shared" si="27"/>
        <v>#N/A</v>
      </c>
      <c r="N286" s="2" t="e">
        <f t="shared" si="15"/>
        <v>#N/A</v>
      </c>
      <c r="O286" s="2" t="e">
        <f t="shared" si="25"/>
        <v>#N/A</v>
      </c>
      <c r="P286" s="2">
        <v>1778410.9951692522</v>
      </c>
      <c r="Q286" s="2">
        <f>IF(P286&gt;Graph!$G$1*1000,Graph!$G$1*1000,P286)</f>
        <v>800000</v>
      </c>
      <c r="R286" s="2">
        <f t="shared" si="16"/>
        <v>183196020.14222211</v>
      </c>
      <c r="S286" s="2">
        <f t="shared" si="17"/>
        <v>795682.42857143283</v>
      </c>
      <c r="T286" s="2">
        <f t="shared" si="18"/>
        <v>4317.571428571362</v>
      </c>
      <c r="U286" s="2">
        <f t="shared" si="19"/>
        <v>800000</v>
      </c>
      <c r="V286" s="2">
        <f t="shared" si="28"/>
        <v>114947033.87309773</v>
      </c>
      <c r="W286" s="2">
        <f t="shared" si="20"/>
        <v>795682.42857143283</v>
      </c>
      <c r="X286" s="2">
        <f t="shared" si="6"/>
        <v>4317.5714285671711</v>
      </c>
      <c r="Y286" s="2">
        <f t="shared" si="7"/>
        <v>68248986.26912424</v>
      </c>
      <c r="Z286" s="2" t="str">
        <f t="shared" si="8"/>
        <v>MEEP</v>
      </c>
      <c r="AA286" s="2">
        <f>IF(Z286="HERE",Y286,AA285+Graph!$G$1*1000)</f>
        <v>115989931.98341021</v>
      </c>
      <c r="AB286" s="2">
        <f t="shared" si="21"/>
        <v>800000</v>
      </c>
      <c r="AC286" s="2">
        <f t="shared" si="9"/>
        <v>66410405.730240338</v>
      </c>
      <c r="AD286" s="3">
        <f t="shared" si="10"/>
        <v>52800000</v>
      </c>
      <c r="AE286" s="2">
        <f>IF(AE284&gt;=52800000,52800000,IF(AB265=Graph!G$1*1000,AE285+Graph!G$1*1000,AC286))</f>
        <v>52800000</v>
      </c>
      <c r="AF286" s="3">
        <f t="shared" si="11"/>
        <v>52800000</v>
      </c>
      <c r="AG286" s="3">
        <f t="shared" si="26"/>
        <v>50160000</v>
      </c>
      <c r="AH286" s="3" t="e">
        <f t="shared" si="3"/>
        <v>#N/A</v>
      </c>
      <c r="AM286" s="6">
        <v>14600000</v>
      </c>
      <c r="AN286" s="6">
        <v>31800000</v>
      </c>
      <c r="AO286" s="6">
        <v>52800000</v>
      </c>
    </row>
    <row r="287" spans="1:41" ht="15.75" customHeight="1" x14ac:dyDescent="0.25">
      <c r="A287" s="1">
        <v>44463</v>
      </c>
      <c r="B287" s="2">
        <f t="shared" si="0"/>
        <v>221</v>
      </c>
      <c r="C287" s="7"/>
      <c r="D287" s="2" t="e">
        <f t="shared" si="12"/>
        <v>#N/A</v>
      </c>
      <c r="E287" s="2" t="e">
        <f t="shared" si="22"/>
        <v>#N/A</v>
      </c>
      <c r="F287" s="2">
        <v>1784158.1535462737</v>
      </c>
      <c r="G287" s="2">
        <f t="shared" si="23"/>
        <v>795682.42857142852</v>
      </c>
      <c r="H287" s="2">
        <f t="shared" si="13"/>
        <v>182580040.30166951</v>
      </c>
      <c r="I287" s="7"/>
      <c r="J287" s="2" t="e">
        <f t="shared" si="14"/>
        <v>#N/A</v>
      </c>
      <c r="K287" s="2" t="e">
        <f t="shared" si="24"/>
        <v>#N/A</v>
      </c>
      <c r="L287" s="2">
        <f t="array" ref="L287">IF(COUNT($C288)=0,IF(COUNT($C287)=1,I287,SUM(L286+LOOKUP(2,1/(ISNUMBER($K$1:$K$194)),$K$1:$K$194))),I287)</f>
        <v>1500798.2857142845</v>
      </c>
      <c r="M287" s="8" t="e">
        <f t="shared" si="27"/>
        <v>#N/A</v>
      </c>
      <c r="N287" s="2" t="e">
        <f t="shared" si="15"/>
        <v>#N/A</v>
      </c>
      <c r="O287" s="2" t="e">
        <f t="shared" si="25"/>
        <v>#N/A</v>
      </c>
      <c r="P287" s="2">
        <v>1784352.217384398</v>
      </c>
      <c r="Q287" s="2">
        <f>IF(P287&gt;Graph!$G$1*1000,Graph!$G$1*1000,P287)</f>
        <v>800000</v>
      </c>
      <c r="R287" s="2">
        <f t="shared" si="16"/>
        <v>183996020.14222211</v>
      </c>
      <c r="S287" s="2">
        <f t="shared" si="17"/>
        <v>795682.42857143283</v>
      </c>
      <c r="T287" s="2">
        <f t="shared" si="18"/>
        <v>4317.571428571362</v>
      </c>
      <c r="U287" s="2">
        <f t="shared" si="19"/>
        <v>800000</v>
      </c>
      <c r="V287" s="2">
        <f t="shared" si="28"/>
        <v>115742716.30166917</v>
      </c>
      <c r="W287" s="2">
        <f t="shared" si="20"/>
        <v>795682.42857143283</v>
      </c>
      <c r="X287" s="2">
        <f t="shared" si="6"/>
        <v>4317.5714285671711</v>
      </c>
      <c r="Y287" s="2">
        <f t="shared" si="7"/>
        <v>68253303.840552807</v>
      </c>
      <c r="Z287" s="2" t="str">
        <f t="shared" si="8"/>
        <v>MEEP</v>
      </c>
      <c r="AA287" s="2">
        <f>IF(Z287="HERE",Y287,AA286+Graph!$G$1*1000)</f>
        <v>116789931.98341021</v>
      </c>
      <c r="AB287" s="2">
        <f t="shared" si="21"/>
        <v>800000</v>
      </c>
      <c r="AC287" s="2">
        <f t="shared" si="9"/>
        <v>66410405.730240338</v>
      </c>
      <c r="AD287" s="3">
        <f t="shared" si="10"/>
        <v>52800000</v>
      </c>
      <c r="AE287" s="2">
        <f>IF(AE285&gt;=52800000,52800000,IF(AB266=Graph!G$1*1000,AE286+Graph!G$1*1000,AC287))</f>
        <v>52800000</v>
      </c>
      <c r="AF287" s="3">
        <f t="shared" si="11"/>
        <v>52800000</v>
      </c>
      <c r="AG287" s="3">
        <f t="shared" si="26"/>
        <v>50160000</v>
      </c>
      <c r="AH287" s="3" t="e">
        <f t="shared" si="3"/>
        <v>#N/A</v>
      </c>
      <c r="AM287" s="6">
        <v>14600000</v>
      </c>
      <c r="AN287" s="6">
        <v>31800000</v>
      </c>
      <c r="AO287" s="6">
        <v>52800000</v>
      </c>
    </row>
    <row r="288" spans="1:41" ht="15.75" customHeight="1" x14ac:dyDescent="0.25">
      <c r="A288" s="1">
        <v>44464</v>
      </c>
      <c r="B288" s="2">
        <f t="shared" si="0"/>
        <v>222</v>
      </c>
      <c r="C288" s="7"/>
      <c r="D288" s="2" t="e">
        <f t="shared" si="12"/>
        <v>#N/A</v>
      </c>
      <c r="E288" s="2" t="e">
        <f t="shared" si="22"/>
        <v>#N/A</v>
      </c>
      <c r="F288" s="2">
        <v>1790112.7494464815</v>
      </c>
      <c r="G288" s="2">
        <f t="shared" si="23"/>
        <v>795682.42857142852</v>
      </c>
      <c r="H288" s="2">
        <f t="shared" si="13"/>
        <v>183375722.73024094</v>
      </c>
      <c r="I288" s="7"/>
      <c r="J288" s="2" t="e">
        <f t="shared" si="14"/>
        <v>#N/A</v>
      </c>
      <c r="K288" s="2" t="e">
        <f t="shared" si="24"/>
        <v>#N/A</v>
      </c>
      <c r="L288" s="2">
        <f t="array" ref="L288">IF(COUNT($C289)=0,IF(COUNT($C288)=1,I288,SUM(L287+LOOKUP(2,1/(ISNUMBER($K$1:$K$194)),$K$1:$K$194))),I288)</f>
        <v>1505115.8571428559</v>
      </c>
      <c r="M288" s="8" t="e">
        <f t="shared" si="27"/>
        <v>#N/A</v>
      </c>
      <c r="N288" s="2" t="e">
        <f t="shared" si="15"/>
        <v>#N/A</v>
      </c>
      <c r="O288" s="2" t="e">
        <f t="shared" si="25"/>
        <v>#N/A</v>
      </c>
      <c r="P288" s="2">
        <v>1790293.4395995736</v>
      </c>
      <c r="Q288" s="2">
        <f>IF(P288&gt;Graph!$G$1*1000,Graph!$G$1*1000,P288)</f>
        <v>800000</v>
      </c>
      <c r="R288" s="2">
        <f t="shared" si="16"/>
        <v>184796020.14222211</v>
      </c>
      <c r="S288" s="2">
        <f t="shared" si="17"/>
        <v>795682.42857143283</v>
      </c>
      <c r="T288" s="2">
        <f t="shared" si="18"/>
        <v>4317.571428571362</v>
      </c>
      <c r="U288" s="2">
        <f t="shared" si="19"/>
        <v>800000</v>
      </c>
      <c r="V288" s="2">
        <f t="shared" si="28"/>
        <v>116538398.7302406</v>
      </c>
      <c r="W288" s="2">
        <f t="shared" si="20"/>
        <v>795682.42857143283</v>
      </c>
      <c r="X288" s="2">
        <f t="shared" si="6"/>
        <v>4317.5714285671711</v>
      </c>
      <c r="Y288" s="2">
        <f t="shared" si="7"/>
        <v>68257621.411981374</v>
      </c>
      <c r="Z288" s="2" t="str">
        <f t="shared" si="8"/>
        <v>MEEP</v>
      </c>
      <c r="AA288" s="2">
        <f>IF(Z288="HERE",Y288,AA287+Graph!$G$1*1000)</f>
        <v>117589931.98341021</v>
      </c>
      <c r="AB288" s="2">
        <f t="shared" si="21"/>
        <v>800000</v>
      </c>
      <c r="AC288" s="2">
        <f t="shared" si="9"/>
        <v>66410405.730240338</v>
      </c>
      <c r="AD288" s="3">
        <f t="shared" si="10"/>
        <v>52800000</v>
      </c>
      <c r="AE288" s="2">
        <f>IF(AE286&gt;=52800000,52800000,IF(AB267=Graph!G$1*1000,AE287+Graph!G$1*1000,AC288))</f>
        <v>52800000</v>
      </c>
      <c r="AF288" s="3">
        <f t="shared" si="11"/>
        <v>52800000</v>
      </c>
      <c r="AG288" s="3">
        <f t="shared" si="26"/>
        <v>50160000</v>
      </c>
      <c r="AH288" s="3" t="e">
        <f t="shared" si="3"/>
        <v>#N/A</v>
      </c>
      <c r="AM288" s="6">
        <v>14600000</v>
      </c>
      <c r="AN288" s="6">
        <v>31800000</v>
      </c>
      <c r="AO288" s="6">
        <v>52800000</v>
      </c>
    </row>
    <row r="289" spans="1:41" ht="15.75" customHeight="1" x14ac:dyDescent="0.25">
      <c r="A289" s="1">
        <v>44465</v>
      </c>
      <c r="B289" s="2">
        <f t="shared" si="0"/>
        <v>223</v>
      </c>
      <c r="C289" s="7"/>
      <c r="D289" s="2" t="e">
        <f t="shared" si="12"/>
        <v>#N/A</v>
      </c>
      <c r="E289" s="2" t="e">
        <f t="shared" si="22"/>
        <v>#N/A</v>
      </c>
      <c r="F289" s="2">
        <v>1796067.3453466892</v>
      </c>
      <c r="G289" s="2">
        <f t="shared" si="23"/>
        <v>795682.42857142852</v>
      </c>
      <c r="H289" s="2">
        <f t="shared" si="13"/>
        <v>184171405.15881237</v>
      </c>
      <c r="I289" s="7"/>
      <c r="J289" s="2" t="e">
        <f t="shared" si="14"/>
        <v>#N/A</v>
      </c>
      <c r="K289" s="2" t="e">
        <f t="shared" si="24"/>
        <v>#N/A</v>
      </c>
      <c r="L289" s="2">
        <f t="array" ref="L289">IF(COUNT($C290)=0,IF(COUNT($C289)=1,I289,SUM(L288+LOOKUP(2,1/(ISNUMBER($K$1:$K$194)),$K$1:$K$194))),I289)</f>
        <v>1509433.4285714272</v>
      </c>
      <c r="M289" s="8" t="e">
        <f t="shared" si="27"/>
        <v>#N/A</v>
      </c>
      <c r="N289" s="2" t="e">
        <f t="shared" si="15"/>
        <v>#N/A</v>
      </c>
      <c r="O289" s="2" t="e">
        <f t="shared" si="25"/>
        <v>#N/A</v>
      </c>
      <c r="P289" s="2">
        <v>1796234.6618147194</v>
      </c>
      <c r="Q289" s="2">
        <f>IF(P289&gt;Graph!$G$1*1000,Graph!$G$1*1000,P289)</f>
        <v>800000</v>
      </c>
      <c r="R289" s="2">
        <f t="shared" si="16"/>
        <v>185596020.14222211</v>
      </c>
      <c r="S289" s="2">
        <f t="shared" si="17"/>
        <v>795682.42857143283</v>
      </c>
      <c r="T289" s="2">
        <f t="shared" si="18"/>
        <v>4317.571428571362</v>
      </c>
      <c r="U289" s="2">
        <f t="shared" si="19"/>
        <v>800000</v>
      </c>
      <c r="V289" s="2">
        <f t="shared" si="28"/>
        <v>117334081.15881203</v>
      </c>
      <c r="W289" s="2">
        <f t="shared" si="20"/>
        <v>795682.42857143283</v>
      </c>
      <c r="X289" s="2">
        <f t="shared" si="6"/>
        <v>4317.5714285671711</v>
      </c>
      <c r="Y289" s="2">
        <f t="shared" si="7"/>
        <v>68261938.983409941</v>
      </c>
      <c r="Z289" s="2" t="str">
        <f t="shared" si="8"/>
        <v>MEEP</v>
      </c>
      <c r="AA289" s="2">
        <f>IF(Z289="HERE",Y289,AA288+Graph!$G$1*1000)</f>
        <v>118389931.98341021</v>
      </c>
      <c r="AB289" s="2">
        <f t="shared" si="21"/>
        <v>800000</v>
      </c>
      <c r="AC289" s="2">
        <f t="shared" si="9"/>
        <v>66410405.730240338</v>
      </c>
      <c r="AD289" s="3">
        <f t="shared" si="10"/>
        <v>52800000</v>
      </c>
      <c r="AE289" s="2">
        <f>IF(AE287&gt;=52800000,52800000,IF(AB268=Graph!G$1*1000,AE288+Graph!G$1*1000,AC289))</f>
        <v>52800000</v>
      </c>
      <c r="AF289" s="3">
        <f t="shared" si="11"/>
        <v>52800000</v>
      </c>
      <c r="AG289" s="3">
        <f t="shared" si="26"/>
        <v>50160000</v>
      </c>
      <c r="AH289" s="3" t="e">
        <f t="shared" si="3"/>
        <v>#N/A</v>
      </c>
      <c r="AM289" s="6">
        <v>14600000</v>
      </c>
      <c r="AN289" s="6">
        <v>31800000</v>
      </c>
      <c r="AO289" s="6">
        <v>52800000</v>
      </c>
    </row>
    <row r="290" spans="1:41" ht="15.75" customHeight="1" x14ac:dyDescent="0.25">
      <c r="A290" s="1">
        <v>44466</v>
      </c>
      <c r="B290" s="2">
        <f t="shared" si="0"/>
        <v>224</v>
      </c>
      <c r="C290" s="7"/>
      <c r="D290" s="2" t="e">
        <f t="shared" si="12"/>
        <v>#N/A</v>
      </c>
      <c r="E290" s="2" t="e">
        <f t="shared" si="22"/>
        <v>#N/A</v>
      </c>
      <c r="F290" s="2">
        <v>1802021.941246897</v>
      </c>
      <c r="G290" s="2">
        <f t="shared" si="23"/>
        <v>795682.42857142852</v>
      </c>
      <c r="H290" s="2">
        <f t="shared" si="13"/>
        <v>184967087.58738381</v>
      </c>
      <c r="I290" s="7"/>
      <c r="J290" s="2" t="e">
        <f t="shared" si="14"/>
        <v>#N/A</v>
      </c>
      <c r="K290" s="2" t="e">
        <f t="shared" si="24"/>
        <v>#N/A</v>
      </c>
      <c r="L290" s="2">
        <f t="array" ref="L290">IF(COUNT($C291)=0,IF(COUNT($C290)=1,I290,SUM(L289+LOOKUP(2,1/(ISNUMBER($K$1:$K$194)),$K$1:$K$194))),I290)</f>
        <v>1513750.9999999986</v>
      </c>
      <c r="M290" s="8" t="e">
        <f t="shared" si="27"/>
        <v>#N/A</v>
      </c>
      <c r="N290" s="2" t="e">
        <f t="shared" si="15"/>
        <v>#N/A</v>
      </c>
      <c r="O290" s="2" t="e">
        <f t="shared" si="25"/>
        <v>#N/A</v>
      </c>
      <c r="P290" s="2">
        <v>1802175.8840298951</v>
      </c>
      <c r="Q290" s="2">
        <f>IF(P290&gt;Graph!$G$1*1000,Graph!$G$1*1000,P290)</f>
        <v>800000</v>
      </c>
      <c r="R290" s="2">
        <f t="shared" si="16"/>
        <v>186396020.14222211</v>
      </c>
      <c r="S290" s="2">
        <f t="shared" si="17"/>
        <v>795682.42857143283</v>
      </c>
      <c r="T290" s="2">
        <f t="shared" si="18"/>
        <v>4317.571428571362</v>
      </c>
      <c r="U290" s="2">
        <f t="shared" si="19"/>
        <v>800000</v>
      </c>
      <c r="V290" s="2">
        <f t="shared" si="28"/>
        <v>118129763.58738346</v>
      </c>
      <c r="W290" s="2">
        <f t="shared" si="20"/>
        <v>795682.42857143283</v>
      </c>
      <c r="X290" s="2">
        <f t="shared" si="6"/>
        <v>4317.5714285671711</v>
      </c>
      <c r="Y290" s="2">
        <f t="shared" si="7"/>
        <v>68266256.554838508</v>
      </c>
      <c r="Z290" s="2" t="str">
        <f t="shared" si="8"/>
        <v>MEEP</v>
      </c>
      <c r="AA290" s="2">
        <f>IF(Z290="HERE",Y290,AA289+Graph!$G$1*1000)</f>
        <v>119189931.98341021</v>
      </c>
      <c r="AB290" s="2">
        <f t="shared" si="21"/>
        <v>800000</v>
      </c>
      <c r="AC290" s="2">
        <f t="shared" si="9"/>
        <v>66410405.730240338</v>
      </c>
      <c r="AD290" s="3">
        <f t="shared" si="10"/>
        <v>52800000</v>
      </c>
      <c r="AE290" s="2">
        <f>IF(AE288&gt;=52800000,52800000,IF(AB269=Graph!G$1*1000,AE289+Graph!G$1*1000,AC290))</f>
        <v>52800000</v>
      </c>
      <c r="AF290" s="3">
        <f t="shared" si="11"/>
        <v>52800000</v>
      </c>
      <c r="AG290" s="3">
        <f t="shared" si="26"/>
        <v>50160000</v>
      </c>
      <c r="AH290" s="3" t="e">
        <f t="shared" si="3"/>
        <v>#N/A</v>
      </c>
      <c r="AM290" s="6">
        <v>14600000</v>
      </c>
      <c r="AN290" s="6">
        <v>31800000</v>
      </c>
      <c r="AO290" s="6">
        <v>52800000</v>
      </c>
    </row>
    <row r="291" spans="1:41" ht="15.75" customHeight="1" x14ac:dyDescent="0.25">
      <c r="A291" s="1">
        <v>44467</v>
      </c>
      <c r="B291" s="2">
        <f t="shared" si="0"/>
        <v>225</v>
      </c>
      <c r="C291" s="7"/>
      <c r="D291" s="2" t="e">
        <f t="shared" si="12"/>
        <v>#N/A</v>
      </c>
      <c r="E291" s="2" t="e">
        <f t="shared" si="22"/>
        <v>#N/A</v>
      </c>
      <c r="F291" s="2">
        <v>1807976.5371471047</v>
      </c>
      <c r="G291" s="2">
        <f t="shared" si="23"/>
        <v>795682.42857142852</v>
      </c>
      <c r="H291" s="2">
        <f t="shared" si="13"/>
        <v>185762770.01595524</v>
      </c>
      <c r="I291" s="7"/>
      <c r="J291" s="2" t="e">
        <f t="shared" si="14"/>
        <v>#N/A</v>
      </c>
      <c r="K291" s="2" t="e">
        <f t="shared" si="24"/>
        <v>#N/A</v>
      </c>
      <c r="L291" s="2">
        <f t="array" ref="L291">IF(COUNT($C292)=0,IF(COUNT($C291)=1,I291,SUM(L290+LOOKUP(2,1/(ISNUMBER($K$1:$K$194)),$K$1:$K$194))),I291)</f>
        <v>1518068.57142857</v>
      </c>
      <c r="M291" s="8" t="e">
        <f t="shared" si="27"/>
        <v>#N/A</v>
      </c>
      <c r="N291" s="2" t="e">
        <f t="shared" si="15"/>
        <v>#N/A</v>
      </c>
      <c r="O291" s="2" t="e">
        <f t="shared" si="25"/>
        <v>#N/A</v>
      </c>
      <c r="P291" s="2">
        <v>1808117.1062450409</v>
      </c>
      <c r="Q291" s="2">
        <f>IF(P291&gt;Graph!$G$1*1000,Graph!$G$1*1000,P291)</f>
        <v>800000</v>
      </c>
      <c r="R291" s="2">
        <f t="shared" si="16"/>
        <v>187196020.14222211</v>
      </c>
      <c r="S291" s="2">
        <f t="shared" si="17"/>
        <v>795682.42857143283</v>
      </c>
      <c r="T291" s="2">
        <f t="shared" si="18"/>
        <v>4317.571428571362</v>
      </c>
      <c r="U291" s="2">
        <f t="shared" si="19"/>
        <v>800000</v>
      </c>
      <c r="V291" s="2">
        <f t="shared" si="28"/>
        <v>118925446.0159549</v>
      </c>
      <c r="W291" s="2">
        <f t="shared" si="20"/>
        <v>795682.42857143283</v>
      </c>
      <c r="X291" s="2">
        <f t="shared" si="6"/>
        <v>4317.5714285671711</v>
      </c>
      <c r="Y291" s="2">
        <f t="shared" si="7"/>
        <v>68270574.126267076</v>
      </c>
      <c r="Z291" s="2" t="str">
        <f t="shared" si="8"/>
        <v>MEEP</v>
      </c>
      <c r="AA291" s="2">
        <f>IF(Z291="HERE",Y291,AA290+Graph!$G$1*1000)</f>
        <v>119989931.98341021</v>
      </c>
      <c r="AB291" s="2">
        <f t="shared" si="21"/>
        <v>800000</v>
      </c>
      <c r="AC291" s="2">
        <f t="shared" si="9"/>
        <v>66410405.730240338</v>
      </c>
      <c r="AD291" s="3">
        <f t="shared" si="10"/>
        <v>52800000</v>
      </c>
      <c r="AE291" s="2">
        <f>IF(AE289&gt;=52800000,52800000,IF(AB270=Graph!G$1*1000,AE290+Graph!G$1*1000,AC291))</f>
        <v>52800000</v>
      </c>
      <c r="AF291" s="3">
        <f t="shared" si="11"/>
        <v>52800000</v>
      </c>
      <c r="AG291" s="3">
        <f t="shared" si="26"/>
        <v>50160000</v>
      </c>
      <c r="AH291" s="3" t="e">
        <f t="shared" si="3"/>
        <v>#N/A</v>
      </c>
      <c r="AM291" s="6">
        <v>14600000</v>
      </c>
      <c r="AN291" s="6">
        <v>31800000</v>
      </c>
      <c r="AO291" s="6">
        <v>52800000</v>
      </c>
    </row>
    <row r="292" spans="1:41" ht="15.75" customHeight="1" x14ac:dyDescent="0.25">
      <c r="A292" s="1">
        <v>44468</v>
      </c>
      <c r="B292" s="2">
        <f t="shared" si="0"/>
        <v>226</v>
      </c>
      <c r="C292" s="7"/>
      <c r="D292" s="2" t="e">
        <f t="shared" si="12"/>
        <v>#N/A</v>
      </c>
      <c r="E292" s="2" t="e">
        <f t="shared" si="22"/>
        <v>#N/A</v>
      </c>
      <c r="F292" s="2">
        <v>1813931.1330473125</v>
      </c>
      <c r="G292" s="2">
        <f t="shared" si="23"/>
        <v>795682.42857142852</v>
      </c>
      <c r="H292" s="2">
        <f t="shared" si="13"/>
        <v>186558452.44452667</v>
      </c>
      <c r="I292" s="7"/>
      <c r="J292" s="2" t="e">
        <f t="shared" si="14"/>
        <v>#N/A</v>
      </c>
      <c r="K292" s="2" t="e">
        <f t="shared" si="24"/>
        <v>#N/A</v>
      </c>
      <c r="L292" s="2">
        <f t="array" ref="L292">IF(COUNT($C293)=0,IF(COUNT($C292)=1,I292,SUM(L291+LOOKUP(2,1/(ISNUMBER($K$1:$K$194)),$K$1:$K$194))),I292)</f>
        <v>1522386.1428571413</v>
      </c>
      <c r="M292" s="8" t="e">
        <f t="shared" si="27"/>
        <v>#N/A</v>
      </c>
      <c r="N292" s="2" t="e">
        <f t="shared" si="15"/>
        <v>#N/A</v>
      </c>
      <c r="O292" s="2" t="e">
        <f t="shared" si="25"/>
        <v>#N/A</v>
      </c>
      <c r="P292" s="2">
        <v>1814058.3284602165</v>
      </c>
      <c r="Q292" s="2">
        <f>IF(P292&gt;Graph!$G$1*1000,Graph!$G$1*1000,P292)</f>
        <v>800000</v>
      </c>
      <c r="R292" s="2">
        <f t="shared" si="16"/>
        <v>187996020.14222211</v>
      </c>
      <c r="S292" s="2">
        <f t="shared" si="17"/>
        <v>795682.42857143283</v>
      </c>
      <c r="T292" s="2">
        <f t="shared" si="18"/>
        <v>4317.571428571362</v>
      </c>
      <c r="U292" s="2">
        <f t="shared" si="19"/>
        <v>800000</v>
      </c>
      <c r="V292" s="2">
        <f t="shared" si="28"/>
        <v>119721128.44452633</v>
      </c>
      <c r="W292" s="2">
        <f t="shared" si="20"/>
        <v>795682.42857143283</v>
      </c>
      <c r="X292" s="2">
        <f t="shared" si="6"/>
        <v>4317.5714285671711</v>
      </c>
      <c r="Y292" s="2">
        <f t="shared" si="7"/>
        <v>68274891.697695643</v>
      </c>
      <c r="Z292" s="2" t="str">
        <f t="shared" si="8"/>
        <v>MEEP</v>
      </c>
      <c r="AA292" s="2">
        <f>IF(Z292="HERE",Y292,AA291+Graph!$G$1*1000)</f>
        <v>120789931.98341021</v>
      </c>
      <c r="AB292" s="2">
        <f t="shared" si="21"/>
        <v>800000</v>
      </c>
      <c r="AC292" s="2">
        <f t="shared" si="9"/>
        <v>66410405.730240338</v>
      </c>
      <c r="AD292" s="3">
        <f t="shared" si="10"/>
        <v>52800000</v>
      </c>
      <c r="AE292" s="2">
        <f>IF(AE290&gt;=52800000,52800000,IF(AB271=Graph!G$1*1000,AE291+Graph!G$1*1000,AC292))</f>
        <v>52800000</v>
      </c>
      <c r="AF292" s="3">
        <f t="shared" si="11"/>
        <v>52800000</v>
      </c>
      <c r="AG292" s="3">
        <f t="shared" si="26"/>
        <v>50160000</v>
      </c>
      <c r="AH292" s="3" t="e">
        <f t="shared" si="3"/>
        <v>#N/A</v>
      </c>
      <c r="AM292" s="6">
        <v>14600000</v>
      </c>
      <c r="AN292" s="6">
        <v>31800000</v>
      </c>
      <c r="AO292" s="6">
        <v>52800000</v>
      </c>
    </row>
    <row r="293" spans="1:41" ht="15.75" customHeight="1" x14ac:dyDescent="0.25">
      <c r="A293" s="1">
        <v>44469</v>
      </c>
      <c r="B293" s="2">
        <f t="shared" si="0"/>
        <v>227</v>
      </c>
      <c r="C293" s="7"/>
      <c r="D293" s="2" t="e">
        <f t="shared" si="12"/>
        <v>#N/A</v>
      </c>
      <c r="E293" s="2" t="e">
        <f t="shared" si="22"/>
        <v>#N/A</v>
      </c>
      <c r="F293" s="2">
        <v>1819885.7289475203</v>
      </c>
      <c r="G293" s="2">
        <f t="shared" si="23"/>
        <v>795682.42857142852</v>
      </c>
      <c r="H293" s="2">
        <f t="shared" si="13"/>
        <v>187354134.87309811</v>
      </c>
      <c r="I293" s="7"/>
      <c r="J293" s="2" t="e">
        <f t="shared" si="14"/>
        <v>#N/A</v>
      </c>
      <c r="K293" s="2" t="e">
        <f t="shared" si="24"/>
        <v>#N/A</v>
      </c>
      <c r="L293" s="2">
        <f t="array" ref="L293">IF(COUNT($C294)=0,IF(COUNT($C293)=1,I293,SUM(L292+LOOKUP(2,1/(ISNUMBER($K$1:$K$194)),$K$1:$K$194))),I293)</f>
        <v>1526703.7142857127</v>
      </c>
      <c r="M293" s="8" t="e">
        <f t="shared" si="27"/>
        <v>#N/A</v>
      </c>
      <c r="N293" s="2" t="e">
        <f t="shared" si="15"/>
        <v>#N/A</v>
      </c>
      <c r="O293" s="2" t="e">
        <f t="shared" si="25"/>
        <v>#N/A</v>
      </c>
      <c r="P293" s="2">
        <v>1819999.5506753623</v>
      </c>
      <c r="Q293" s="2">
        <f>IF(P293&gt;Graph!$G$1*1000,Graph!$G$1*1000,P293)</f>
        <v>800000</v>
      </c>
      <c r="R293" s="2">
        <f t="shared" si="16"/>
        <v>188796020.14222211</v>
      </c>
      <c r="S293" s="2">
        <f t="shared" si="17"/>
        <v>795682.42857143283</v>
      </c>
      <c r="T293" s="2">
        <f t="shared" si="18"/>
        <v>4317.571428571362</v>
      </c>
      <c r="U293" s="2">
        <f t="shared" si="19"/>
        <v>800000</v>
      </c>
      <c r="V293" s="2">
        <f t="shared" si="28"/>
        <v>120516810.87309776</v>
      </c>
      <c r="W293" s="2">
        <f t="shared" si="20"/>
        <v>795682.42857143283</v>
      </c>
      <c r="X293" s="2">
        <f t="shared" si="6"/>
        <v>4317.5714285671711</v>
      </c>
      <c r="Y293" s="2">
        <f t="shared" si="7"/>
        <v>68279209.26912421</v>
      </c>
      <c r="Z293" s="2" t="str">
        <f t="shared" si="8"/>
        <v>MEEP</v>
      </c>
      <c r="AA293" s="2">
        <f>IF(Z293="HERE",Y293,AA292+Graph!$G$1*1000)</f>
        <v>121589931.98341021</v>
      </c>
      <c r="AB293" s="2">
        <f t="shared" si="21"/>
        <v>800000</v>
      </c>
      <c r="AC293" s="2">
        <f t="shared" si="9"/>
        <v>66410405.730240338</v>
      </c>
      <c r="AD293" s="3">
        <f t="shared" si="10"/>
        <v>52800000</v>
      </c>
      <c r="AE293" s="2">
        <f>IF(AE291&gt;=52800000,52800000,IF(AB272=Graph!G$1*1000,AE292+Graph!G$1*1000,AC293))</f>
        <v>52800000</v>
      </c>
      <c r="AF293" s="3">
        <f t="shared" si="11"/>
        <v>52800000</v>
      </c>
      <c r="AG293" s="3">
        <f t="shared" si="26"/>
        <v>50160000</v>
      </c>
      <c r="AH293" s="3" t="e">
        <f t="shared" si="3"/>
        <v>#N/A</v>
      </c>
      <c r="AM293" s="6">
        <v>14600000</v>
      </c>
      <c r="AN293" s="6">
        <v>31800000</v>
      </c>
      <c r="AO293" s="6">
        <v>52800000</v>
      </c>
    </row>
    <row r="294" spans="1:41" ht="15.75" customHeight="1" x14ac:dyDescent="0.25">
      <c r="A294" s="1">
        <v>44470</v>
      </c>
      <c r="B294" s="2">
        <f t="shared" si="0"/>
        <v>228</v>
      </c>
      <c r="C294" s="7"/>
      <c r="D294" s="2" t="e">
        <f t="shared" si="12"/>
        <v>#N/A</v>
      </c>
      <c r="E294" s="2" t="e">
        <f t="shared" si="22"/>
        <v>#N/A</v>
      </c>
      <c r="F294" s="2">
        <v>1825840.324847728</v>
      </c>
      <c r="G294" s="2">
        <f t="shared" si="23"/>
        <v>795682.42857142852</v>
      </c>
      <c r="H294" s="2">
        <f t="shared" si="13"/>
        <v>188149817.30166954</v>
      </c>
      <c r="I294" s="7"/>
      <c r="J294" s="2" t="e">
        <f t="shared" si="14"/>
        <v>#N/A</v>
      </c>
      <c r="K294" s="2" t="e">
        <f t="shared" si="24"/>
        <v>#N/A</v>
      </c>
      <c r="L294" s="2">
        <f t="array" ref="L294">IF(COUNT($C295)=0,IF(COUNT($C294)=1,I294,SUM(L293+LOOKUP(2,1/(ISNUMBER($K$1:$K$194)),$K$1:$K$194))),I294)</f>
        <v>1531021.2857142841</v>
      </c>
      <c r="M294" s="8" t="e">
        <f t="shared" si="27"/>
        <v>#N/A</v>
      </c>
      <c r="N294" s="2" t="e">
        <f t="shared" si="15"/>
        <v>#N/A</v>
      </c>
      <c r="O294" s="2" t="e">
        <f t="shared" si="25"/>
        <v>#N/A</v>
      </c>
      <c r="P294" s="2">
        <v>1825940.772890538</v>
      </c>
      <c r="Q294" s="2">
        <f>IF(P294&gt;Graph!$G$1*1000,Graph!$G$1*1000,P294)</f>
        <v>800000</v>
      </c>
      <c r="R294" s="2">
        <f t="shared" si="16"/>
        <v>189596020.14222211</v>
      </c>
      <c r="S294" s="2">
        <f t="shared" si="17"/>
        <v>795682.42857143283</v>
      </c>
      <c r="T294" s="2">
        <f t="shared" si="18"/>
        <v>4317.571428571362</v>
      </c>
      <c r="U294" s="2">
        <f t="shared" si="19"/>
        <v>800000</v>
      </c>
      <c r="V294" s="2">
        <f t="shared" si="28"/>
        <v>121312493.3016692</v>
      </c>
      <c r="W294" s="2">
        <f t="shared" si="20"/>
        <v>795682.42857143283</v>
      </c>
      <c r="X294" s="2">
        <f t="shared" si="6"/>
        <v>4317.5714285671711</v>
      </c>
      <c r="Y294" s="2">
        <f t="shared" si="7"/>
        <v>68283526.840552777</v>
      </c>
      <c r="Z294" s="2" t="str">
        <f t="shared" si="8"/>
        <v>MEEP</v>
      </c>
      <c r="AA294" s="2">
        <f>IF(Z294="HERE",Y294,AA293+Graph!$G$1*1000)</f>
        <v>122389931.98341021</v>
      </c>
      <c r="AB294" s="2">
        <f t="shared" si="21"/>
        <v>800000</v>
      </c>
      <c r="AC294" s="2">
        <f t="shared" si="9"/>
        <v>66410405.730240338</v>
      </c>
      <c r="AD294" s="3">
        <f t="shared" si="10"/>
        <v>52800000</v>
      </c>
      <c r="AE294" s="2">
        <f>IF(AE292&gt;=52800000,52800000,IF(AB273=Graph!G$1*1000,AE293+Graph!G$1*1000,AC294))</f>
        <v>52800000</v>
      </c>
      <c r="AF294" s="3">
        <f t="shared" si="11"/>
        <v>52800000</v>
      </c>
      <c r="AG294" s="3">
        <f t="shared" si="26"/>
        <v>50160000</v>
      </c>
      <c r="AH294" s="3" t="e">
        <f t="shared" si="3"/>
        <v>#N/A</v>
      </c>
      <c r="AM294" s="6">
        <v>14600000</v>
      </c>
      <c r="AN294" s="6">
        <v>31800000</v>
      </c>
      <c r="AO294" s="6">
        <v>52800000</v>
      </c>
    </row>
    <row r="295" spans="1:41" ht="15.75" customHeight="1" x14ac:dyDescent="0.25">
      <c r="A295" s="1">
        <v>44471</v>
      </c>
      <c r="B295" s="2">
        <f t="shared" si="0"/>
        <v>229</v>
      </c>
      <c r="C295" s="7"/>
      <c r="D295" s="2" t="e">
        <f t="shared" si="12"/>
        <v>#N/A</v>
      </c>
      <c r="E295" s="2" t="e">
        <f t="shared" si="22"/>
        <v>#N/A</v>
      </c>
      <c r="F295" s="2">
        <v>1831794.9207479358</v>
      </c>
      <c r="G295" s="2">
        <f t="shared" si="23"/>
        <v>795682.42857142852</v>
      </c>
      <c r="H295" s="2">
        <f t="shared" si="13"/>
        <v>188945499.73024097</v>
      </c>
      <c r="I295" s="7"/>
      <c r="J295" s="2" t="e">
        <f t="shared" si="14"/>
        <v>#N/A</v>
      </c>
      <c r="K295" s="2" t="e">
        <f t="shared" si="24"/>
        <v>#N/A</v>
      </c>
      <c r="L295" s="2">
        <f t="array" ref="L295">IF(COUNT($C296)=0,IF(COUNT($C295)=1,I295,SUM(L294+LOOKUP(2,1/(ISNUMBER($K$1:$K$194)),$K$1:$K$194))),I295)</f>
        <v>1535338.8571428554</v>
      </c>
      <c r="M295" s="8" t="e">
        <f t="shared" si="27"/>
        <v>#N/A</v>
      </c>
      <c r="N295" s="2" t="e">
        <f t="shared" si="15"/>
        <v>#N/A</v>
      </c>
      <c r="O295" s="2" t="e">
        <f t="shared" si="25"/>
        <v>#N/A</v>
      </c>
      <c r="P295" s="2">
        <v>1831881.9951056838</v>
      </c>
      <c r="Q295" s="2">
        <f>IF(P295&gt;Graph!$G$1*1000,Graph!$G$1*1000,P295)</f>
        <v>800000</v>
      </c>
      <c r="R295" s="2">
        <f t="shared" si="16"/>
        <v>190396020.14222211</v>
      </c>
      <c r="S295" s="2">
        <f t="shared" si="17"/>
        <v>795682.42857143283</v>
      </c>
      <c r="T295" s="2">
        <f t="shared" si="18"/>
        <v>4317.571428571362</v>
      </c>
      <c r="U295" s="2">
        <f t="shared" si="19"/>
        <v>800000</v>
      </c>
      <c r="V295" s="2">
        <f t="shared" si="28"/>
        <v>122108175.73024063</v>
      </c>
      <c r="W295" s="2">
        <f t="shared" si="20"/>
        <v>795682.42857143283</v>
      </c>
      <c r="X295" s="2">
        <f t="shared" si="6"/>
        <v>4317.5714285671711</v>
      </c>
      <c r="Y295" s="2">
        <f t="shared" si="7"/>
        <v>68287844.411981344</v>
      </c>
      <c r="Z295" s="2" t="str">
        <f t="shared" si="8"/>
        <v>MEEP</v>
      </c>
      <c r="AA295" s="2">
        <f>IF(Z295="HERE",Y295,AA294+Graph!$G$1*1000)</f>
        <v>123189931.98341021</v>
      </c>
      <c r="AB295" s="2">
        <f t="shared" si="21"/>
        <v>800000</v>
      </c>
      <c r="AC295" s="2">
        <f t="shared" si="9"/>
        <v>66410405.730240338</v>
      </c>
      <c r="AD295" s="3">
        <f t="shared" si="10"/>
        <v>52800000</v>
      </c>
      <c r="AE295" s="2">
        <f>IF(AE293&gt;=52800000,52800000,IF(AB274=Graph!G$1*1000,AE294+Graph!G$1*1000,AC295))</f>
        <v>52800000</v>
      </c>
      <c r="AF295" s="3">
        <f t="shared" si="11"/>
        <v>52800000</v>
      </c>
      <c r="AG295" s="3">
        <f t="shared" si="26"/>
        <v>50160000</v>
      </c>
      <c r="AH295" s="3" t="e">
        <f t="shared" si="3"/>
        <v>#N/A</v>
      </c>
      <c r="AM295" s="6">
        <v>14600000</v>
      </c>
      <c r="AN295" s="6">
        <v>31800000</v>
      </c>
      <c r="AO295" s="6">
        <v>52800000</v>
      </c>
    </row>
    <row r="296" spans="1:41" ht="15.75" customHeight="1" x14ac:dyDescent="0.25">
      <c r="A296" s="1">
        <v>44472</v>
      </c>
      <c r="B296" s="2">
        <f t="shared" si="0"/>
        <v>230</v>
      </c>
      <c r="C296" s="7"/>
      <c r="D296" s="2" t="e">
        <f t="shared" si="12"/>
        <v>#N/A</v>
      </c>
      <c r="E296" s="2" t="e">
        <f t="shared" si="22"/>
        <v>#N/A</v>
      </c>
      <c r="F296" s="2">
        <v>1837749.5166481435</v>
      </c>
      <c r="G296" s="2">
        <f t="shared" si="23"/>
        <v>795682.42857142852</v>
      </c>
      <c r="H296" s="2">
        <f t="shared" si="13"/>
        <v>189741182.1588124</v>
      </c>
      <c r="I296" s="7"/>
      <c r="J296" s="2" t="e">
        <f t="shared" si="14"/>
        <v>#N/A</v>
      </c>
      <c r="K296" s="2" t="e">
        <f t="shared" si="24"/>
        <v>#N/A</v>
      </c>
      <c r="L296" s="2">
        <f t="array" ref="L296">IF(COUNT($C297)=0,IF(COUNT($C296)=1,I296,SUM(L295+LOOKUP(2,1/(ISNUMBER($K$1:$K$194)),$K$1:$K$194))),I296)</f>
        <v>1539656.4285714268</v>
      </c>
      <c r="M296" s="8" t="e">
        <f t="shared" si="27"/>
        <v>#N/A</v>
      </c>
      <c r="N296" s="2" t="e">
        <f t="shared" si="15"/>
        <v>#N/A</v>
      </c>
      <c r="O296" s="2" t="e">
        <f t="shared" si="25"/>
        <v>#N/A</v>
      </c>
      <c r="P296" s="2">
        <v>1837823.2173208296</v>
      </c>
      <c r="Q296" s="2">
        <f>IF(P296&gt;Graph!$G$1*1000,Graph!$G$1*1000,P296)</f>
        <v>800000</v>
      </c>
      <c r="R296" s="2">
        <f t="shared" si="16"/>
        <v>191196020.14222211</v>
      </c>
      <c r="S296" s="2">
        <f t="shared" si="17"/>
        <v>795682.42857143283</v>
      </c>
      <c r="T296" s="2">
        <f t="shared" si="18"/>
        <v>4317.571428571362</v>
      </c>
      <c r="U296" s="2">
        <f t="shared" si="19"/>
        <v>800000</v>
      </c>
      <c r="V296" s="2">
        <f t="shared" si="28"/>
        <v>122903858.15881206</v>
      </c>
      <c r="W296" s="2">
        <f t="shared" si="20"/>
        <v>795682.42857143283</v>
      </c>
      <c r="X296" s="2">
        <f t="shared" si="6"/>
        <v>4317.5714285671711</v>
      </c>
      <c r="Y296" s="2">
        <f t="shared" si="7"/>
        <v>68292161.983409911</v>
      </c>
      <c r="Z296" s="2" t="str">
        <f t="shared" si="8"/>
        <v>MEEP</v>
      </c>
      <c r="AA296" s="2">
        <f>IF(Z296="HERE",Y296,AA295+Graph!$G$1*1000)</f>
        <v>123989931.98341021</v>
      </c>
      <c r="AB296" s="2">
        <f t="shared" si="21"/>
        <v>800000</v>
      </c>
      <c r="AC296" s="2">
        <f t="shared" si="9"/>
        <v>66410405.730240338</v>
      </c>
      <c r="AD296" s="3">
        <f t="shared" si="10"/>
        <v>52800000</v>
      </c>
      <c r="AE296" s="2">
        <f>IF(AE294&gt;=52800000,52800000,IF(AB275=Graph!G$1*1000,AE295+Graph!G$1*1000,AC296))</f>
        <v>52800000</v>
      </c>
      <c r="AF296" s="3">
        <f t="shared" si="11"/>
        <v>52800000</v>
      </c>
      <c r="AG296" s="3">
        <f t="shared" si="26"/>
        <v>50160000</v>
      </c>
      <c r="AH296" s="3" t="e">
        <f t="shared" si="3"/>
        <v>#N/A</v>
      </c>
      <c r="AM296" s="6">
        <v>14600000</v>
      </c>
      <c r="AN296" s="6">
        <v>31800000</v>
      </c>
      <c r="AO296" s="6">
        <v>52800000</v>
      </c>
    </row>
    <row r="297" spans="1:41" ht="15.75" customHeight="1" x14ac:dyDescent="0.25">
      <c r="A297" s="1">
        <v>44473</v>
      </c>
      <c r="B297" s="2">
        <f t="shared" si="0"/>
        <v>231</v>
      </c>
      <c r="C297" s="7"/>
      <c r="D297" s="2" t="e">
        <f t="shared" si="12"/>
        <v>#N/A</v>
      </c>
      <c r="E297" s="2" t="e">
        <f t="shared" si="22"/>
        <v>#N/A</v>
      </c>
      <c r="F297" s="2">
        <v>1843704.1125483513</v>
      </c>
      <c r="G297" s="2">
        <f t="shared" si="23"/>
        <v>795682.42857142852</v>
      </c>
      <c r="H297" s="2">
        <f t="shared" si="13"/>
        <v>190536864.58738384</v>
      </c>
      <c r="I297" s="7"/>
      <c r="J297" s="2" t="e">
        <f t="shared" si="14"/>
        <v>#N/A</v>
      </c>
      <c r="K297" s="2" t="e">
        <f t="shared" si="24"/>
        <v>#N/A</v>
      </c>
      <c r="L297" s="2">
        <f t="array" ref="L297">IF(COUNT($C298)=0,IF(COUNT($C297)=1,I297,SUM(L296+LOOKUP(2,1/(ISNUMBER($K$1:$K$194)),$K$1:$K$194))),I297)</f>
        <v>1543973.9999999981</v>
      </c>
      <c r="M297" s="8" t="e">
        <f t="shared" si="27"/>
        <v>#N/A</v>
      </c>
      <c r="N297" s="2" t="e">
        <f t="shared" si="15"/>
        <v>#N/A</v>
      </c>
      <c r="O297" s="2" t="e">
        <f t="shared" si="25"/>
        <v>#N/A</v>
      </c>
      <c r="P297" s="2">
        <v>1843764.4395360053</v>
      </c>
      <c r="Q297" s="2">
        <f>IF(P297&gt;Graph!$G$1*1000,Graph!$G$1*1000,P297)</f>
        <v>800000</v>
      </c>
      <c r="R297" s="2">
        <f t="shared" si="16"/>
        <v>191996020.14222211</v>
      </c>
      <c r="S297" s="2">
        <f t="shared" si="17"/>
        <v>795682.42857143283</v>
      </c>
      <c r="T297" s="2">
        <f t="shared" si="18"/>
        <v>4317.571428571362</v>
      </c>
      <c r="U297" s="2">
        <f t="shared" si="19"/>
        <v>800000</v>
      </c>
      <c r="V297" s="2">
        <f t="shared" si="28"/>
        <v>123699540.58738349</v>
      </c>
      <c r="W297" s="2">
        <f t="shared" si="20"/>
        <v>795682.42857143283</v>
      </c>
      <c r="X297" s="2">
        <f t="shared" si="6"/>
        <v>4317.5714285671711</v>
      </c>
      <c r="Y297" s="2">
        <f t="shared" si="7"/>
        <v>68296479.554838479</v>
      </c>
      <c r="Z297" s="2" t="str">
        <f t="shared" si="8"/>
        <v>MEEP</v>
      </c>
      <c r="AA297" s="2">
        <f>IF(Z297="HERE",Y297,AA296+Graph!$G$1*1000)</f>
        <v>124789931.98341021</v>
      </c>
      <c r="AB297" s="2">
        <f t="shared" si="21"/>
        <v>800000</v>
      </c>
      <c r="AC297" s="2">
        <f t="shared" si="9"/>
        <v>66410405.730240338</v>
      </c>
      <c r="AD297" s="3">
        <f t="shared" si="10"/>
        <v>52800000</v>
      </c>
      <c r="AE297" s="2">
        <f>IF(AE295&gt;=52800000,52800000,IF(AB276=Graph!G$1*1000,AE296+Graph!G$1*1000,AC297))</f>
        <v>52800000</v>
      </c>
      <c r="AF297" s="3">
        <f t="shared" si="11"/>
        <v>52800000</v>
      </c>
      <c r="AG297" s="3">
        <f t="shared" si="26"/>
        <v>50160000</v>
      </c>
      <c r="AH297" s="3" t="e">
        <f t="shared" si="3"/>
        <v>#N/A</v>
      </c>
      <c r="AM297" s="6">
        <v>14600000</v>
      </c>
      <c r="AN297" s="6">
        <v>31800000</v>
      </c>
      <c r="AO297" s="6">
        <v>52800000</v>
      </c>
    </row>
    <row r="298" spans="1:41" ht="15.75" customHeight="1" x14ac:dyDescent="0.25">
      <c r="A298" s="1">
        <v>44474</v>
      </c>
      <c r="B298" s="2">
        <f t="shared" si="0"/>
        <v>232</v>
      </c>
      <c r="C298" s="7"/>
      <c r="D298" s="2" t="e">
        <f t="shared" si="12"/>
        <v>#N/A</v>
      </c>
      <c r="E298" s="2" t="e">
        <f t="shared" si="22"/>
        <v>#N/A</v>
      </c>
      <c r="F298" s="2">
        <v>1849658.708448559</v>
      </c>
      <c r="G298" s="2">
        <f t="shared" si="23"/>
        <v>795682.42857142852</v>
      </c>
      <c r="H298" s="2">
        <f t="shared" si="13"/>
        <v>191332547.01595527</v>
      </c>
      <c r="I298" s="7"/>
      <c r="J298" s="2" t="e">
        <f t="shared" si="14"/>
        <v>#N/A</v>
      </c>
      <c r="K298" s="2" t="e">
        <f t="shared" si="24"/>
        <v>#N/A</v>
      </c>
      <c r="L298" s="2">
        <f t="array" ref="L298">IF(COUNT($C299)=0,IF(COUNT($C298)=1,I298,SUM(L297+LOOKUP(2,1/(ISNUMBER($K$1:$K$194)),$K$1:$K$194))),I298)</f>
        <v>1548291.5714285695</v>
      </c>
      <c r="M298" s="8" t="e">
        <f t="shared" si="27"/>
        <v>#N/A</v>
      </c>
      <c r="N298" s="2" t="e">
        <f t="shared" si="15"/>
        <v>#N/A</v>
      </c>
      <c r="O298" s="2" t="e">
        <f t="shared" si="25"/>
        <v>#N/A</v>
      </c>
      <c r="P298" s="2">
        <v>1849705.6617511511</v>
      </c>
      <c r="Q298" s="2">
        <f>IF(P298&gt;Graph!$G$1*1000,Graph!$G$1*1000,P298)</f>
        <v>800000</v>
      </c>
      <c r="R298" s="2">
        <f t="shared" si="16"/>
        <v>192796020.14222211</v>
      </c>
      <c r="S298" s="2">
        <f t="shared" si="17"/>
        <v>795682.42857143283</v>
      </c>
      <c r="T298" s="2">
        <f t="shared" si="18"/>
        <v>4317.571428571362</v>
      </c>
      <c r="U298" s="2">
        <f t="shared" si="19"/>
        <v>800000</v>
      </c>
      <c r="V298" s="2">
        <f t="shared" si="28"/>
        <v>124495223.01595493</v>
      </c>
      <c r="W298" s="2">
        <f t="shared" si="20"/>
        <v>795682.42857143283</v>
      </c>
      <c r="X298" s="2">
        <f t="shared" si="6"/>
        <v>4317.5714285671711</v>
      </c>
      <c r="Y298" s="2">
        <f t="shared" si="7"/>
        <v>68300797.126267046</v>
      </c>
      <c r="Z298" s="2" t="str">
        <f t="shared" si="8"/>
        <v>MEEP</v>
      </c>
      <c r="AA298" s="2">
        <f>IF(Z298="HERE",Y298,AA297+Graph!$G$1*1000)</f>
        <v>125589931.98341021</v>
      </c>
      <c r="AB298" s="2">
        <f t="shared" si="21"/>
        <v>800000</v>
      </c>
      <c r="AC298" s="2">
        <f t="shared" si="9"/>
        <v>66410405.730240338</v>
      </c>
      <c r="AD298" s="3">
        <f t="shared" si="10"/>
        <v>52800000</v>
      </c>
      <c r="AE298" s="2">
        <f>IF(AE296&gt;=52800000,52800000,IF(AB277=Graph!G$1*1000,AE297+Graph!G$1*1000,AC298))</f>
        <v>52800000</v>
      </c>
      <c r="AF298" s="3">
        <f t="shared" si="11"/>
        <v>52800000</v>
      </c>
      <c r="AG298" s="3">
        <f t="shared" si="26"/>
        <v>50160000</v>
      </c>
      <c r="AH298" s="3" t="e">
        <f t="shared" si="3"/>
        <v>#N/A</v>
      </c>
      <c r="AM298" s="6">
        <v>14600000</v>
      </c>
      <c r="AN298" s="6">
        <v>31800000</v>
      </c>
      <c r="AO298" s="6">
        <v>52800000</v>
      </c>
    </row>
    <row r="299" spans="1:41" ht="15.75" customHeight="1" x14ac:dyDescent="0.25">
      <c r="A299" s="1">
        <v>44475</v>
      </c>
      <c r="B299" s="2">
        <f t="shared" si="0"/>
        <v>233</v>
      </c>
      <c r="C299" s="7"/>
      <c r="D299" s="2" t="e">
        <f t="shared" si="12"/>
        <v>#N/A</v>
      </c>
      <c r="E299" s="2" t="e">
        <f t="shared" si="22"/>
        <v>#N/A</v>
      </c>
      <c r="F299" s="2">
        <v>1855613.3043487668</v>
      </c>
      <c r="G299" s="2">
        <f t="shared" si="23"/>
        <v>795682.42857142852</v>
      </c>
      <c r="H299" s="2">
        <f t="shared" si="13"/>
        <v>192128229.4445267</v>
      </c>
      <c r="I299" s="7"/>
      <c r="J299" s="2" t="e">
        <f t="shared" si="14"/>
        <v>#N/A</v>
      </c>
      <c r="K299" s="2" t="e">
        <f t="shared" si="24"/>
        <v>#N/A</v>
      </c>
      <c r="L299" s="2">
        <f t="array" ref="L299">IF(COUNT($C300)=0,IF(COUNT($C299)=1,I299,SUM(L298+LOOKUP(2,1/(ISNUMBER($K$1:$K$194)),$K$1:$K$194))),I299)</f>
        <v>1552609.1428571409</v>
      </c>
      <c r="M299" s="8" t="e">
        <f t="shared" si="27"/>
        <v>#N/A</v>
      </c>
      <c r="N299" s="2" t="e">
        <f t="shared" si="15"/>
        <v>#N/A</v>
      </c>
      <c r="O299" s="2" t="e">
        <f t="shared" si="25"/>
        <v>#N/A</v>
      </c>
      <c r="P299" s="2">
        <v>1855646.8839663267</v>
      </c>
      <c r="Q299" s="2">
        <f>IF(P299&gt;Graph!$G$1*1000,Graph!$G$1*1000,P299)</f>
        <v>800000</v>
      </c>
      <c r="R299" s="2">
        <f t="shared" si="16"/>
        <v>193596020.14222211</v>
      </c>
      <c r="S299" s="2">
        <f t="shared" si="17"/>
        <v>795682.42857143283</v>
      </c>
      <c r="T299" s="2">
        <f t="shared" si="18"/>
        <v>4317.571428571362</v>
      </c>
      <c r="U299" s="2">
        <f t="shared" si="19"/>
        <v>800000</v>
      </c>
      <c r="V299" s="2">
        <f t="shared" si="28"/>
        <v>125290905.44452636</v>
      </c>
      <c r="W299" s="2">
        <f t="shared" si="20"/>
        <v>795682.42857143283</v>
      </c>
      <c r="X299" s="2">
        <f t="shared" si="6"/>
        <v>4317.5714285671711</v>
      </c>
      <c r="Y299" s="2">
        <f t="shared" si="7"/>
        <v>68305114.697695613</v>
      </c>
      <c r="Z299" s="2" t="str">
        <f t="shared" si="8"/>
        <v>MEEP</v>
      </c>
      <c r="AA299" s="2">
        <f>IF(Z299="HERE",Y299,AA298+Graph!$G$1*1000)</f>
        <v>126389931.98341021</v>
      </c>
      <c r="AB299" s="2">
        <f t="shared" si="21"/>
        <v>800000</v>
      </c>
      <c r="AC299" s="2">
        <f t="shared" si="9"/>
        <v>66410405.730240338</v>
      </c>
      <c r="AD299" s="3">
        <f t="shared" si="10"/>
        <v>52800000</v>
      </c>
      <c r="AE299" s="2">
        <f>IF(AE297&gt;=52800000,52800000,IF(AB278=Graph!G$1*1000,AE298+Graph!G$1*1000,AC299))</f>
        <v>52800000</v>
      </c>
      <c r="AF299" s="3">
        <f t="shared" si="11"/>
        <v>52800000</v>
      </c>
      <c r="AG299" s="3">
        <f t="shared" si="26"/>
        <v>50160000</v>
      </c>
      <c r="AH299" s="3" t="e">
        <f t="shared" si="3"/>
        <v>#N/A</v>
      </c>
      <c r="AM299" s="6">
        <v>14600000</v>
      </c>
      <c r="AN299" s="6">
        <v>31800000</v>
      </c>
      <c r="AO299" s="6">
        <v>52800000</v>
      </c>
    </row>
    <row r="300" spans="1:41" ht="15.75" customHeight="1" x14ac:dyDescent="0.25">
      <c r="A300" s="1">
        <v>44476</v>
      </c>
      <c r="B300" s="2">
        <f t="shared" si="0"/>
        <v>234</v>
      </c>
      <c r="C300" s="7"/>
      <c r="D300" s="2" t="e">
        <f t="shared" si="12"/>
        <v>#N/A</v>
      </c>
      <c r="E300" s="2" t="e">
        <f t="shared" si="22"/>
        <v>#N/A</v>
      </c>
      <c r="F300" s="2">
        <v>1861567.9002489746</v>
      </c>
      <c r="G300" s="2">
        <f t="shared" si="23"/>
        <v>795682.42857142852</v>
      </c>
      <c r="H300" s="2">
        <f t="shared" si="13"/>
        <v>192923911.87309813</v>
      </c>
      <c r="I300" s="7"/>
      <c r="J300" s="2" t="e">
        <f t="shared" si="14"/>
        <v>#N/A</v>
      </c>
      <c r="K300" s="2" t="e">
        <f t="shared" si="24"/>
        <v>#N/A</v>
      </c>
      <c r="L300" s="2">
        <f t="array" ref="L300">IF(COUNT($C301)=0,IF(COUNT($C300)=1,I300,SUM(L299+LOOKUP(2,1/(ISNUMBER($K$1:$K$194)),$K$1:$K$194))),I300)</f>
        <v>1556926.7142857122</v>
      </c>
      <c r="M300" s="8" t="e">
        <f t="shared" si="27"/>
        <v>#N/A</v>
      </c>
      <c r="N300" s="2" t="e">
        <f t="shared" si="15"/>
        <v>#N/A</v>
      </c>
      <c r="O300" s="2" t="e">
        <f t="shared" si="25"/>
        <v>#N/A</v>
      </c>
      <c r="P300" s="2">
        <v>1861588.1061814725</v>
      </c>
      <c r="Q300" s="2">
        <f>IF(P300&gt;Graph!$G$1*1000,Graph!$G$1*1000,P300)</f>
        <v>800000</v>
      </c>
      <c r="R300" s="2">
        <f t="shared" si="16"/>
        <v>194396020.14222211</v>
      </c>
      <c r="S300" s="2">
        <f t="shared" si="17"/>
        <v>795682.42857143283</v>
      </c>
      <c r="T300" s="2">
        <f t="shared" si="18"/>
        <v>4317.571428571362</v>
      </c>
      <c r="U300" s="2">
        <f t="shared" si="19"/>
        <v>800000</v>
      </c>
      <c r="V300" s="2">
        <f t="shared" si="28"/>
        <v>126086587.87309779</v>
      </c>
      <c r="W300" s="2">
        <f t="shared" si="20"/>
        <v>795682.42857143283</v>
      </c>
      <c r="X300" s="2">
        <f t="shared" si="6"/>
        <v>4317.5714285671711</v>
      </c>
      <c r="Y300" s="2">
        <f t="shared" si="7"/>
        <v>68309432.26912418</v>
      </c>
      <c r="Z300" s="2" t="str">
        <f t="shared" si="8"/>
        <v>MEEP</v>
      </c>
      <c r="AA300" s="2">
        <f>IF(Z300="HERE",Y300,AA299+Graph!$G$1*1000)</f>
        <v>127189931.98341021</v>
      </c>
      <c r="AB300" s="2">
        <f t="shared" si="21"/>
        <v>800000</v>
      </c>
      <c r="AC300" s="2">
        <f t="shared" si="9"/>
        <v>66410405.730240338</v>
      </c>
      <c r="AD300" s="3">
        <f t="shared" si="10"/>
        <v>52800000</v>
      </c>
      <c r="AE300" s="2">
        <f>IF(AE298&gt;=52800000,52800000,IF(AB279=Graph!G$1*1000,AE299+Graph!G$1*1000,AC300))</f>
        <v>52800000</v>
      </c>
      <c r="AF300" s="3">
        <f t="shared" si="11"/>
        <v>52800000</v>
      </c>
      <c r="AG300" s="3">
        <f t="shared" si="26"/>
        <v>50160000</v>
      </c>
      <c r="AH300" s="3" t="e">
        <f t="shared" si="3"/>
        <v>#N/A</v>
      </c>
      <c r="AM300" s="6">
        <v>14600000</v>
      </c>
      <c r="AN300" s="6">
        <v>31800000</v>
      </c>
      <c r="AO300" s="6">
        <v>52800000</v>
      </c>
    </row>
    <row r="301" spans="1:41" ht="15.75" customHeight="1" x14ac:dyDescent="0.25">
      <c r="A301" s="1">
        <v>44477</v>
      </c>
      <c r="B301" s="2">
        <f t="shared" si="0"/>
        <v>235</v>
      </c>
      <c r="C301" s="7"/>
      <c r="D301" s="2" t="e">
        <f t="shared" si="12"/>
        <v>#N/A</v>
      </c>
      <c r="E301" s="2" t="e">
        <f t="shared" si="22"/>
        <v>#N/A</v>
      </c>
      <c r="F301" s="2">
        <v>1867522.4961491823</v>
      </c>
      <c r="G301" s="2">
        <f t="shared" si="23"/>
        <v>795682.42857142852</v>
      </c>
      <c r="H301" s="2">
        <f t="shared" si="13"/>
        <v>193719594.30166957</v>
      </c>
      <c r="I301" s="7"/>
      <c r="J301" s="2" t="e">
        <f t="shared" si="14"/>
        <v>#N/A</v>
      </c>
      <c r="K301" s="2" t="e">
        <f t="shared" si="24"/>
        <v>#N/A</v>
      </c>
      <c r="L301" s="2">
        <f t="array" ref="L301">IF(COUNT($C302)=0,IF(COUNT($C301)=1,I301,SUM(L300+LOOKUP(2,1/(ISNUMBER($K$1:$K$194)),$K$1:$K$194))),I301)</f>
        <v>1561244.2857142836</v>
      </c>
      <c r="M301" s="8" t="e">
        <f t="shared" si="27"/>
        <v>#N/A</v>
      </c>
      <c r="N301" s="2" t="e">
        <f t="shared" si="15"/>
        <v>#N/A</v>
      </c>
      <c r="O301" s="2" t="e">
        <f t="shared" si="25"/>
        <v>#N/A</v>
      </c>
      <c r="P301" s="2">
        <v>1867529.3283966482</v>
      </c>
      <c r="Q301" s="2">
        <f>IF(P301&gt;Graph!$G$1*1000,Graph!$G$1*1000,P301)</f>
        <v>800000</v>
      </c>
      <c r="R301" s="2">
        <f t="shared" si="16"/>
        <v>195196020.14222211</v>
      </c>
      <c r="S301" s="2">
        <f t="shared" si="17"/>
        <v>795682.42857143283</v>
      </c>
      <c r="T301" s="2">
        <f t="shared" si="18"/>
        <v>4317.571428571362</v>
      </c>
      <c r="U301" s="2">
        <f t="shared" si="19"/>
        <v>800000</v>
      </c>
      <c r="V301" s="2">
        <f t="shared" si="28"/>
        <v>126882270.30166923</v>
      </c>
      <c r="W301" s="2">
        <f t="shared" si="20"/>
        <v>795682.42857143283</v>
      </c>
      <c r="X301" s="2">
        <f t="shared" si="6"/>
        <v>4317.5714285671711</v>
      </c>
      <c r="Y301" s="2">
        <f t="shared" si="7"/>
        <v>68313749.840552747</v>
      </c>
      <c r="Z301" s="2" t="str">
        <f t="shared" si="8"/>
        <v>MEEP</v>
      </c>
      <c r="AA301" s="2">
        <f>IF(Z301="HERE",Y301,AA300+Graph!$G$1*1000)</f>
        <v>127989931.98341021</v>
      </c>
      <c r="AB301" s="2">
        <f t="shared" si="21"/>
        <v>800000</v>
      </c>
      <c r="AC301" s="2">
        <f t="shared" si="9"/>
        <v>66410405.730240338</v>
      </c>
      <c r="AD301" s="3">
        <f t="shared" si="10"/>
        <v>52800000</v>
      </c>
      <c r="AE301" s="2">
        <f>IF(AE299&gt;=52800000,52800000,IF(AB280=Graph!G$1*1000,AE300+Graph!G$1*1000,AC301))</f>
        <v>52800000</v>
      </c>
      <c r="AF301" s="3">
        <f t="shared" si="11"/>
        <v>52800000</v>
      </c>
      <c r="AG301" s="3">
        <f t="shared" si="26"/>
        <v>50160000</v>
      </c>
      <c r="AH301" s="3" t="e">
        <f t="shared" si="3"/>
        <v>#N/A</v>
      </c>
      <c r="AM301" s="6">
        <v>14600000</v>
      </c>
      <c r="AN301" s="6">
        <v>31800000</v>
      </c>
      <c r="AO301" s="6">
        <v>52800000</v>
      </c>
    </row>
    <row r="302" spans="1:41" ht="15.75" customHeight="1" x14ac:dyDescent="0.25">
      <c r="A302" s="1">
        <v>44478</v>
      </c>
      <c r="B302" s="2">
        <f t="shared" si="0"/>
        <v>236</v>
      </c>
      <c r="C302" s="7"/>
      <c r="D302" s="2" t="e">
        <f t="shared" si="12"/>
        <v>#N/A</v>
      </c>
      <c r="E302" s="2" t="e">
        <f t="shared" si="22"/>
        <v>#N/A</v>
      </c>
      <c r="F302" s="2">
        <v>1873477.0920493901</v>
      </c>
      <c r="G302" s="2">
        <f t="shared" si="23"/>
        <v>795682.42857142852</v>
      </c>
      <c r="H302" s="2">
        <f t="shared" si="13"/>
        <v>194515276.730241</v>
      </c>
      <c r="I302" s="7"/>
      <c r="J302" s="2" t="e">
        <f t="shared" si="14"/>
        <v>#N/A</v>
      </c>
      <c r="K302" s="2" t="e">
        <f t="shared" si="24"/>
        <v>#N/A</v>
      </c>
      <c r="L302" s="2">
        <f t="array" ref="L302">IF(COUNT($C303)=0,IF(COUNT($C302)=1,I302,SUM(L301+LOOKUP(2,1/(ISNUMBER($K$1:$K$194)),$K$1:$K$194))),I302)</f>
        <v>1565561.8571428549</v>
      </c>
      <c r="M302" s="8" t="e">
        <f t="shared" si="27"/>
        <v>#N/A</v>
      </c>
      <c r="N302" s="2" t="e">
        <f t="shared" si="15"/>
        <v>#N/A</v>
      </c>
      <c r="O302" s="2" t="e">
        <f t="shared" si="25"/>
        <v>#N/A</v>
      </c>
      <c r="P302" s="2">
        <v>1873470.550611794</v>
      </c>
      <c r="Q302" s="2">
        <f>IF(P302&gt;Graph!$G$1*1000,Graph!$G$1*1000,P302)</f>
        <v>800000</v>
      </c>
      <c r="R302" s="2">
        <f t="shared" si="16"/>
        <v>195996020.14222211</v>
      </c>
      <c r="S302" s="2">
        <f t="shared" si="17"/>
        <v>795682.42857143283</v>
      </c>
      <c r="T302" s="2">
        <f t="shared" si="18"/>
        <v>4317.571428571362</v>
      </c>
      <c r="U302" s="2">
        <f t="shared" si="19"/>
        <v>800000</v>
      </c>
      <c r="V302" s="2">
        <f t="shared" si="28"/>
        <v>127677952.73024066</v>
      </c>
      <c r="W302" s="2">
        <f t="shared" si="20"/>
        <v>795682.42857143283</v>
      </c>
      <c r="X302" s="2">
        <f t="shared" si="6"/>
        <v>4317.5714285671711</v>
      </c>
      <c r="Y302" s="2">
        <f t="shared" si="7"/>
        <v>68318067.411981314</v>
      </c>
      <c r="Z302" s="2" t="str">
        <f t="shared" si="8"/>
        <v>MEEP</v>
      </c>
      <c r="AA302" s="2">
        <f>IF(Z302="HERE",Y302,AA301+Graph!$G$1*1000)</f>
        <v>128789931.98341021</v>
      </c>
      <c r="AB302" s="2">
        <f t="shared" si="21"/>
        <v>800000</v>
      </c>
      <c r="AC302" s="2">
        <f t="shared" si="9"/>
        <v>66410405.730240338</v>
      </c>
      <c r="AD302" s="3">
        <f t="shared" si="10"/>
        <v>52800000</v>
      </c>
      <c r="AE302" s="2">
        <f>IF(AE300&gt;=52800000,52800000,IF(AB281=Graph!G$1*1000,AE301+Graph!G$1*1000,AC302))</f>
        <v>52800000</v>
      </c>
      <c r="AF302" s="3">
        <f t="shared" si="11"/>
        <v>52800000</v>
      </c>
      <c r="AG302" s="3">
        <f t="shared" si="26"/>
        <v>50160000</v>
      </c>
      <c r="AH302" s="3" t="e">
        <f t="shared" si="3"/>
        <v>#N/A</v>
      </c>
      <c r="AM302" s="6">
        <v>14600000</v>
      </c>
      <c r="AN302" s="6">
        <v>31800000</v>
      </c>
      <c r="AO302" s="6">
        <v>52800000</v>
      </c>
    </row>
    <row r="303" spans="1:41" ht="15.75" customHeight="1" x14ac:dyDescent="0.25">
      <c r="A303" s="1">
        <v>44479</v>
      </c>
      <c r="B303" s="2">
        <f t="shared" si="0"/>
        <v>237</v>
      </c>
      <c r="C303" s="7"/>
      <c r="D303" s="2" t="e">
        <f t="shared" si="12"/>
        <v>#N/A</v>
      </c>
      <c r="E303" s="2" t="e">
        <f t="shared" si="22"/>
        <v>#N/A</v>
      </c>
      <c r="F303" s="2">
        <v>1879431.687949568</v>
      </c>
      <c r="G303" s="2">
        <f t="shared" si="23"/>
        <v>795682.42857142852</v>
      </c>
      <c r="H303" s="2">
        <f t="shared" si="13"/>
        <v>195310959.15881243</v>
      </c>
      <c r="I303" s="7"/>
      <c r="J303" s="2" t="e">
        <f t="shared" si="14"/>
        <v>#N/A</v>
      </c>
      <c r="K303" s="2" t="e">
        <f t="shared" si="24"/>
        <v>#N/A</v>
      </c>
      <c r="L303" s="2">
        <f t="array" ref="L303">IF(COUNT($C304)=0,IF(COUNT($C303)=1,I303,SUM(L302+LOOKUP(2,1/(ISNUMBER($K$1:$K$194)),$K$1:$K$194))),I303)</f>
        <v>1569879.4285714263</v>
      </c>
      <c r="M303" s="8" t="e">
        <f t="shared" si="27"/>
        <v>#N/A</v>
      </c>
      <c r="N303" s="2" t="e">
        <f t="shared" si="15"/>
        <v>#N/A</v>
      </c>
      <c r="O303" s="2" t="e">
        <f t="shared" si="25"/>
        <v>#N/A</v>
      </c>
      <c r="P303" s="2">
        <v>1879411.7728269696</v>
      </c>
      <c r="Q303" s="2">
        <f>IF(P303&gt;Graph!$G$1*1000,Graph!$G$1*1000,P303)</f>
        <v>800000</v>
      </c>
      <c r="R303" s="2">
        <f t="shared" si="16"/>
        <v>196796020.14222211</v>
      </c>
      <c r="S303" s="2">
        <f t="shared" si="17"/>
        <v>795682.42857143283</v>
      </c>
      <c r="T303" s="2">
        <f t="shared" si="18"/>
        <v>4317.571428571362</v>
      </c>
      <c r="U303" s="2">
        <f t="shared" si="19"/>
        <v>800000</v>
      </c>
      <c r="V303" s="2">
        <f t="shared" si="28"/>
        <v>128473635.15881209</v>
      </c>
      <c r="W303" s="2">
        <f t="shared" si="20"/>
        <v>795682.42857143283</v>
      </c>
      <c r="X303" s="2">
        <f t="shared" si="6"/>
        <v>4317.5714285671711</v>
      </c>
      <c r="Y303" s="2">
        <f t="shared" si="7"/>
        <v>68322384.983409882</v>
      </c>
      <c r="Z303" s="2" t="str">
        <f t="shared" si="8"/>
        <v>MEEP</v>
      </c>
      <c r="AA303" s="2">
        <f>IF(Z303="HERE",Y303,AA302+Graph!$G$1*1000)</f>
        <v>129589931.98341021</v>
      </c>
      <c r="AB303" s="2">
        <f t="shared" si="21"/>
        <v>800000</v>
      </c>
      <c r="AC303" s="2">
        <f t="shared" si="9"/>
        <v>66410405.730240338</v>
      </c>
      <c r="AD303" s="3">
        <f t="shared" si="10"/>
        <v>52800000</v>
      </c>
      <c r="AE303" s="2">
        <f>IF(AE301&gt;=52800000,52800000,IF(AB282=Graph!G$1*1000,AE302+Graph!G$1*1000,AC303))</f>
        <v>52800000</v>
      </c>
      <c r="AF303" s="3">
        <f t="shared" si="11"/>
        <v>52800000</v>
      </c>
      <c r="AG303" s="3">
        <f t="shared" si="26"/>
        <v>50160000</v>
      </c>
      <c r="AH303" s="3" t="e">
        <f t="shared" si="3"/>
        <v>#N/A</v>
      </c>
      <c r="AM303" s="6">
        <v>14600000</v>
      </c>
      <c r="AN303" s="6">
        <v>31800000</v>
      </c>
      <c r="AO303" s="6">
        <v>52800000</v>
      </c>
    </row>
    <row r="304" spans="1:41" ht="15.75" customHeight="1" x14ac:dyDescent="0.25">
      <c r="A304" s="1">
        <v>44480</v>
      </c>
      <c r="B304" s="2">
        <f t="shared" si="0"/>
        <v>238</v>
      </c>
      <c r="C304" s="7"/>
      <c r="D304" s="2" t="e">
        <f t="shared" si="12"/>
        <v>#N/A</v>
      </c>
      <c r="E304" s="2" t="e">
        <f t="shared" si="22"/>
        <v>#N/A</v>
      </c>
      <c r="F304" s="2">
        <v>1885386.2838497758</v>
      </c>
      <c r="G304" s="2">
        <f t="shared" si="23"/>
        <v>795682.42857142852</v>
      </c>
      <c r="H304" s="2">
        <f t="shared" si="13"/>
        <v>196106641.58738387</v>
      </c>
      <c r="I304" s="7"/>
      <c r="J304" s="2" t="e">
        <f t="shared" si="14"/>
        <v>#N/A</v>
      </c>
      <c r="K304" s="2" t="e">
        <f t="shared" si="24"/>
        <v>#N/A</v>
      </c>
      <c r="L304" s="2">
        <f t="array" ref="L304">IF(COUNT($C305)=0,IF(COUNT($C304)=1,I304,SUM(L303+LOOKUP(2,1/(ISNUMBER($K$1:$K$194)),$K$1:$K$194))),I304)</f>
        <v>1574196.9999999977</v>
      </c>
      <c r="M304" s="8" t="e">
        <f t="shared" si="27"/>
        <v>#N/A</v>
      </c>
      <c r="N304" s="2" t="e">
        <f t="shared" si="15"/>
        <v>#N/A</v>
      </c>
      <c r="O304" s="2" t="e">
        <f t="shared" si="25"/>
        <v>#N/A</v>
      </c>
      <c r="P304" s="2">
        <v>1885352.9950421154</v>
      </c>
      <c r="Q304" s="2">
        <f>IF(P304&gt;Graph!$G$1*1000,Graph!$G$1*1000,P304)</f>
        <v>800000</v>
      </c>
      <c r="R304" s="2">
        <f t="shared" si="16"/>
        <v>197596020.14222211</v>
      </c>
      <c r="S304" s="2">
        <f t="shared" si="17"/>
        <v>795682.42857143283</v>
      </c>
      <c r="T304" s="2">
        <f t="shared" si="18"/>
        <v>4317.571428571362</v>
      </c>
      <c r="U304" s="2">
        <f t="shared" si="19"/>
        <v>800000</v>
      </c>
      <c r="V304" s="2">
        <f t="shared" si="28"/>
        <v>129269317.58738352</v>
      </c>
      <c r="W304" s="2">
        <f t="shared" si="20"/>
        <v>795682.42857143283</v>
      </c>
      <c r="X304" s="2">
        <f t="shared" si="6"/>
        <v>4317.5714285671711</v>
      </c>
      <c r="Y304" s="2">
        <f t="shared" si="7"/>
        <v>68326702.554838449</v>
      </c>
      <c r="Z304" s="2" t="str">
        <f t="shared" si="8"/>
        <v>MEEP</v>
      </c>
      <c r="AA304" s="2">
        <f>IF(Z304="HERE",Y304,AA303+Graph!$G$1*1000)</f>
        <v>130389931.98341021</v>
      </c>
      <c r="AB304" s="2">
        <f t="shared" si="21"/>
        <v>800000</v>
      </c>
      <c r="AC304" s="2">
        <f t="shared" si="9"/>
        <v>66410405.730240338</v>
      </c>
      <c r="AD304" s="3">
        <f t="shared" si="10"/>
        <v>52800000</v>
      </c>
      <c r="AE304" s="2">
        <f>IF(AE302&gt;=52800000,52800000,IF(AB283=Graph!G$1*1000,AE303+Graph!G$1*1000,AC304))</f>
        <v>52800000</v>
      </c>
      <c r="AF304" s="3">
        <f t="shared" si="11"/>
        <v>52800000</v>
      </c>
      <c r="AG304" s="3">
        <f t="shared" si="26"/>
        <v>50160000</v>
      </c>
      <c r="AH304" s="3" t="e">
        <f t="shared" si="3"/>
        <v>#N/A</v>
      </c>
      <c r="AM304" s="6">
        <v>14600000</v>
      </c>
      <c r="AN304" s="6">
        <v>31800000</v>
      </c>
      <c r="AO304" s="6">
        <v>52800000</v>
      </c>
    </row>
    <row r="305" spans="1:41" ht="15.75" customHeight="1" x14ac:dyDescent="0.25">
      <c r="A305" s="1">
        <v>44481</v>
      </c>
      <c r="B305" s="2">
        <f t="shared" si="0"/>
        <v>239</v>
      </c>
      <c r="C305" s="7"/>
      <c r="D305" s="2" t="e">
        <f t="shared" si="12"/>
        <v>#N/A</v>
      </c>
      <c r="E305" s="2" t="e">
        <f t="shared" si="22"/>
        <v>#N/A</v>
      </c>
      <c r="F305" s="2">
        <v>1891340.8797499835</v>
      </c>
      <c r="G305" s="2">
        <f t="shared" si="23"/>
        <v>795682.42857142852</v>
      </c>
      <c r="H305" s="2">
        <f t="shared" si="13"/>
        <v>196902324.0159553</v>
      </c>
      <c r="I305" s="7"/>
      <c r="J305" s="2" t="e">
        <f t="shared" si="14"/>
        <v>#N/A</v>
      </c>
      <c r="K305" s="2" t="e">
        <f t="shared" si="24"/>
        <v>#N/A</v>
      </c>
      <c r="L305" s="2">
        <f t="array" ref="L305">IF(COUNT($C306)=0,IF(COUNT($C305)=1,I305,SUM(L304+LOOKUP(2,1/(ISNUMBER($K$1:$K$194)),$K$1:$K$194))),I305)</f>
        <v>1578514.571428569</v>
      </c>
      <c r="M305" s="8" t="e">
        <f t="shared" si="27"/>
        <v>#N/A</v>
      </c>
      <c r="N305" s="2" t="e">
        <f t="shared" si="15"/>
        <v>#N/A</v>
      </c>
      <c r="O305" s="2" t="e">
        <f t="shared" si="25"/>
        <v>#N/A</v>
      </c>
      <c r="P305" s="2">
        <v>1891294.2172572911</v>
      </c>
      <c r="Q305" s="2">
        <f>IF(P305&gt;Graph!$G$1*1000,Graph!$G$1*1000,P305)</f>
        <v>800000</v>
      </c>
      <c r="R305" s="2">
        <f t="shared" si="16"/>
        <v>198396020.14222211</v>
      </c>
      <c r="S305" s="2">
        <f t="shared" si="17"/>
        <v>795682.42857143283</v>
      </c>
      <c r="T305" s="2">
        <f t="shared" si="18"/>
        <v>4317.571428571362</v>
      </c>
      <c r="U305" s="2">
        <f t="shared" si="19"/>
        <v>800000</v>
      </c>
      <c r="V305" s="2">
        <f t="shared" si="28"/>
        <v>130065000.01595496</v>
      </c>
      <c r="W305" s="2">
        <f t="shared" si="20"/>
        <v>795682.42857143283</v>
      </c>
      <c r="X305" s="2">
        <f t="shared" si="6"/>
        <v>4317.5714285671711</v>
      </c>
      <c r="Y305" s="2">
        <f t="shared" si="7"/>
        <v>68331020.126267016</v>
      </c>
      <c r="Z305" s="2" t="str">
        <f t="shared" si="8"/>
        <v>MEEP</v>
      </c>
      <c r="AA305" s="2">
        <f>IF(Z305="HERE",Y305,AA304+Graph!$G$1*1000)</f>
        <v>131189931.98341021</v>
      </c>
      <c r="AB305" s="2">
        <f t="shared" si="21"/>
        <v>800000</v>
      </c>
      <c r="AC305" s="2">
        <f t="shared" si="9"/>
        <v>66410405.730240338</v>
      </c>
      <c r="AD305" s="3">
        <f t="shared" si="10"/>
        <v>52800000</v>
      </c>
      <c r="AE305" s="2">
        <f>IF(AE303&gt;=52800000,52800000,IF(AB284=Graph!G$1*1000,AE304+Graph!G$1*1000,AC305))</f>
        <v>52800000</v>
      </c>
      <c r="AF305" s="3">
        <f t="shared" si="11"/>
        <v>52800000</v>
      </c>
      <c r="AG305" s="3">
        <f t="shared" si="26"/>
        <v>50160000</v>
      </c>
      <c r="AH305" s="3" t="e">
        <f t="shared" si="3"/>
        <v>#N/A</v>
      </c>
      <c r="AM305" s="6">
        <v>14600000</v>
      </c>
      <c r="AN305" s="6">
        <v>31800000</v>
      </c>
      <c r="AO305" s="6">
        <v>52800000</v>
      </c>
    </row>
    <row r="306" spans="1:41" ht="15.75" customHeight="1" x14ac:dyDescent="0.25">
      <c r="A306" s="1">
        <v>44482</v>
      </c>
      <c r="B306" s="2">
        <f t="shared" si="0"/>
        <v>240</v>
      </c>
      <c r="C306" s="7"/>
      <c r="D306" s="2" t="e">
        <f t="shared" si="12"/>
        <v>#N/A</v>
      </c>
      <c r="E306" s="2" t="e">
        <f t="shared" si="22"/>
        <v>#N/A</v>
      </c>
      <c r="F306" s="2">
        <v>1897295.4756501913</v>
      </c>
      <c r="G306" s="2">
        <f t="shared" si="23"/>
        <v>795682.42857142852</v>
      </c>
      <c r="H306" s="2">
        <f t="shared" si="13"/>
        <v>197698006.44452673</v>
      </c>
      <c r="I306" s="7"/>
      <c r="J306" s="2" t="e">
        <f t="shared" si="14"/>
        <v>#N/A</v>
      </c>
      <c r="K306" s="2" t="e">
        <f t="shared" si="24"/>
        <v>#N/A</v>
      </c>
      <c r="L306" s="2">
        <f t="array" ref="L306">IF(COUNT($C307)=0,IF(COUNT($C306)=1,I306,SUM(L305+LOOKUP(2,1/(ISNUMBER($K$1:$K$194)),$K$1:$K$194))),I306)</f>
        <v>1582832.1428571404</v>
      </c>
      <c r="M306" s="8" t="e">
        <f t="shared" si="27"/>
        <v>#N/A</v>
      </c>
      <c r="N306" s="2" t="e">
        <f t="shared" si="15"/>
        <v>#N/A</v>
      </c>
      <c r="O306" s="2" t="e">
        <f t="shared" si="25"/>
        <v>#N/A</v>
      </c>
      <c r="P306" s="2">
        <v>1897235.4394724369</v>
      </c>
      <c r="Q306" s="2">
        <f>IF(P306&gt;Graph!$G$1*1000,Graph!$G$1*1000,P306)</f>
        <v>800000</v>
      </c>
      <c r="R306" s="2">
        <f t="shared" si="16"/>
        <v>199196020.14222211</v>
      </c>
      <c r="S306" s="2">
        <f t="shared" si="17"/>
        <v>795682.42857143283</v>
      </c>
      <c r="T306" s="2">
        <f t="shared" si="18"/>
        <v>4317.571428571362</v>
      </c>
      <c r="U306" s="2">
        <f t="shared" si="19"/>
        <v>800000</v>
      </c>
      <c r="V306" s="2">
        <f t="shared" si="28"/>
        <v>130860682.44452639</v>
      </c>
      <c r="W306" s="2">
        <f t="shared" si="20"/>
        <v>795682.42857143283</v>
      </c>
      <c r="X306" s="2">
        <f t="shared" si="6"/>
        <v>4317.5714285671711</v>
      </c>
      <c r="Y306" s="2">
        <f t="shared" si="7"/>
        <v>68335337.697695583</v>
      </c>
      <c r="Z306" s="2" t="str">
        <f t="shared" si="8"/>
        <v>MEEP</v>
      </c>
      <c r="AA306" s="2">
        <f>IF(Z306="HERE",Y306,AA305+Graph!$G$1*1000)</f>
        <v>131989931.98341021</v>
      </c>
      <c r="AB306" s="2">
        <f t="shared" si="21"/>
        <v>800000</v>
      </c>
      <c r="AC306" s="2">
        <f t="shared" si="9"/>
        <v>66410405.730240338</v>
      </c>
      <c r="AD306" s="3">
        <f t="shared" si="10"/>
        <v>52800000</v>
      </c>
      <c r="AE306" s="2">
        <f>IF(AE304&gt;=52800000,52800000,IF(AB285=Graph!G$1*1000,AE305+Graph!G$1*1000,AC306))</f>
        <v>52800000</v>
      </c>
      <c r="AF306" s="3">
        <f t="shared" si="11"/>
        <v>52800000</v>
      </c>
      <c r="AG306" s="3">
        <f t="shared" si="26"/>
        <v>50160000</v>
      </c>
      <c r="AH306" s="3" t="e">
        <f t="shared" si="3"/>
        <v>#N/A</v>
      </c>
      <c r="AM306" s="6">
        <v>14600000</v>
      </c>
      <c r="AN306" s="6">
        <v>31800000</v>
      </c>
      <c r="AO306" s="6">
        <v>52800000</v>
      </c>
    </row>
    <row r="307" spans="1:41" ht="15.75" customHeight="1" x14ac:dyDescent="0.25">
      <c r="A307" s="1">
        <v>44483</v>
      </c>
      <c r="B307" s="2">
        <f t="shared" si="0"/>
        <v>241</v>
      </c>
      <c r="C307" s="7"/>
      <c r="D307" s="2" t="e">
        <f t="shared" si="12"/>
        <v>#N/A</v>
      </c>
      <c r="E307" s="2" t="e">
        <f t="shared" si="22"/>
        <v>#N/A</v>
      </c>
      <c r="F307" s="2">
        <v>1903250.0715503991</v>
      </c>
      <c r="G307" s="2">
        <f t="shared" si="23"/>
        <v>795682.42857142852</v>
      </c>
      <c r="H307" s="2">
        <f t="shared" si="13"/>
        <v>198493688.87309816</v>
      </c>
      <c r="I307" s="7"/>
      <c r="J307" s="2" t="e">
        <f t="shared" si="14"/>
        <v>#N/A</v>
      </c>
      <c r="K307" s="2" t="e">
        <f t="shared" si="24"/>
        <v>#N/A</v>
      </c>
      <c r="L307" s="2">
        <f t="array" ref="L307">IF(COUNT($C308)=0,IF(COUNT($C307)=1,I307,SUM(L306+LOOKUP(2,1/(ISNUMBER($K$1:$K$194)),$K$1:$K$194))),I307)</f>
        <v>1587149.7142857118</v>
      </c>
      <c r="M307" s="8" t="e">
        <f t="shared" si="27"/>
        <v>#N/A</v>
      </c>
      <c r="N307" s="2" t="e">
        <f t="shared" si="15"/>
        <v>#N/A</v>
      </c>
      <c r="O307" s="2" t="e">
        <f t="shared" si="25"/>
        <v>#N/A</v>
      </c>
      <c r="P307" s="2">
        <v>1903176.6616876125</v>
      </c>
      <c r="Q307" s="2">
        <f>IF(P307&gt;Graph!$G$1*1000,Graph!$G$1*1000,P307)</f>
        <v>800000</v>
      </c>
      <c r="R307" s="2">
        <f t="shared" si="16"/>
        <v>199996020.14222211</v>
      </c>
      <c r="S307" s="2">
        <f t="shared" si="17"/>
        <v>795682.42857143283</v>
      </c>
      <c r="T307" s="2">
        <f t="shared" si="18"/>
        <v>4317.571428571362</v>
      </c>
      <c r="U307" s="2">
        <f t="shared" si="19"/>
        <v>800000</v>
      </c>
      <c r="V307" s="2">
        <f t="shared" si="28"/>
        <v>131656364.87309782</v>
      </c>
      <c r="W307" s="2">
        <f t="shared" si="20"/>
        <v>795682.42857143283</v>
      </c>
      <c r="X307" s="2">
        <f t="shared" si="6"/>
        <v>4317.5714285671711</v>
      </c>
      <c r="Y307" s="2">
        <f t="shared" si="7"/>
        <v>68339655.26912415</v>
      </c>
      <c r="Z307" s="2" t="str">
        <f t="shared" si="8"/>
        <v>MEEP</v>
      </c>
      <c r="AA307" s="2">
        <f>IF(Z307="HERE",Y307,AA306+Graph!$G$1*1000)</f>
        <v>132789931.98341021</v>
      </c>
      <c r="AB307" s="2">
        <f t="shared" si="21"/>
        <v>800000</v>
      </c>
      <c r="AC307" s="2">
        <f t="shared" si="9"/>
        <v>66410405.730240338</v>
      </c>
      <c r="AD307" s="3">
        <f t="shared" si="10"/>
        <v>52800000</v>
      </c>
      <c r="AE307" s="2">
        <f>IF(AE305&gt;=52800000,52800000,IF(AB286=Graph!G$1*1000,AE306+Graph!G$1*1000,AC307))</f>
        <v>52800000</v>
      </c>
      <c r="AF307" s="3">
        <f t="shared" si="11"/>
        <v>52800000</v>
      </c>
      <c r="AG307" s="3">
        <f t="shared" si="26"/>
        <v>50160000</v>
      </c>
      <c r="AH307" s="3" t="e">
        <f t="shared" si="3"/>
        <v>#N/A</v>
      </c>
      <c r="AM307" s="6">
        <v>14600000</v>
      </c>
      <c r="AN307" s="6">
        <v>31800000</v>
      </c>
      <c r="AO307" s="6">
        <v>52800000</v>
      </c>
    </row>
    <row r="308" spans="1:41" ht="15.75" customHeight="1" x14ac:dyDescent="0.25">
      <c r="A308" s="1">
        <v>44484</v>
      </c>
      <c r="B308" s="2">
        <f t="shared" si="0"/>
        <v>242</v>
      </c>
      <c r="C308" s="7"/>
      <c r="D308" s="2" t="e">
        <f t="shared" si="12"/>
        <v>#N/A</v>
      </c>
      <c r="E308" s="2" t="e">
        <f t="shared" si="22"/>
        <v>#N/A</v>
      </c>
      <c r="F308" s="2">
        <v>1909204.6674506068</v>
      </c>
      <c r="G308" s="2">
        <f t="shared" si="23"/>
        <v>795682.42857142852</v>
      </c>
      <c r="H308" s="2">
        <f t="shared" si="13"/>
        <v>199289371.3016696</v>
      </c>
      <c r="I308" s="7"/>
      <c r="J308" s="2" t="e">
        <f t="shared" si="14"/>
        <v>#N/A</v>
      </c>
      <c r="K308" s="2" t="e">
        <f t="shared" si="24"/>
        <v>#N/A</v>
      </c>
      <c r="L308" s="2">
        <f t="array" ref="L308">IF(COUNT($C309)=0,IF(COUNT($C308)=1,I308,SUM(L307+LOOKUP(2,1/(ISNUMBER($K$1:$K$194)),$K$1:$K$194))),I308)</f>
        <v>1591467.2857142831</v>
      </c>
      <c r="M308" s="8" t="e">
        <f t="shared" si="27"/>
        <v>#N/A</v>
      </c>
      <c r="N308" s="2" t="e">
        <f t="shared" si="15"/>
        <v>#N/A</v>
      </c>
      <c r="O308" s="2" t="e">
        <f t="shared" si="25"/>
        <v>#N/A</v>
      </c>
      <c r="P308" s="2">
        <v>1909117.8839027584</v>
      </c>
      <c r="Q308" s="2">
        <f>IF(P308&gt;Graph!$G$1*1000,Graph!$G$1*1000,P308)</f>
        <v>800000</v>
      </c>
      <c r="R308" s="2">
        <f t="shared" si="16"/>
        <v>200796020.14222211</v>
      </c>
      <c r="S308" s="2">
        <f t="shared" si="17"/>
        <v>795682.42857143283</v>
      </c>
      <c r="T308" s="2">
        <f t="shared" si="18"/>
        <v>4317.571428571362</v>
      </c>
      <c r="U308" s="2">
        <f t="shared" si="19"/>
        <v>800000</v>
      </c>
      <c r="V308" s="2">
        <f t="shared" si="28"/>
        <v>132452047.30166925</v>
      </c>
      <c r="W308" s="2">
        <f t="shared" si="20"/>
        <v>795682.42857143283</v>
      </c>
      <c r="X308" s="2">
        <f t="shared" si="6"/>
        <v>4317.5714285671711</v>
      </c>
      <c r="Y308" s="2">
        <f t="shared" si="7"/>
        <v>68343972.840552717</v>
      </c>
      <c r="Z308" s="2" t="str">
        <f t="shared" si="8"/>
        <v>MEEP</v>
      </c>
      <c r="AA308" s="2">
        <f>IF(Z308="HERE",Y308,AA307+Graph!$G$1*1000)</f>
        <v>133589931.98341021</v>
      </c>
      <c r="AB308" s="2">
        <f t="shared" si="21"/>
        <v>800000</v>
      </c>
      <c r="AC308" s="2">
        <f t="shared" si="9"/>
        <v>66410405.730240338</v>
      </c>
      <c r="AD308" s="3">
        <f t="shared" si="10"/>
        <v>52800000</v>
      </c>
      <c r="AE308" s="2">
        <f>IF(AE306&gt;=52800000,52800000,IF(AB287=Graph!G$1*1000,AE307+Graph!G$1*1000,AC308))</f>
        <v>52800000</v>
      </c>
      <c r="AF308" s="3">
        <f t="shared" si="11"/>
        <v>52800000</v>
      </c>
      <c r="AG308" s="3">
        <f t="shared" si="26"/>
        <v>50160000</v>
      </c>
      <c r="AH308" s="3" t="e">
        <f t="shared" si="3"/>
        <v>#N/A</v>
      </c>
      <c r="AM308" s="6">
        <v>14600000</v>
      </c>
      <c r="AN308" s="6">
        <v>31800000</v>
      </c>
      <c r="AO308" s="6">
        <v>52800000</v>
      </c>
    </row>
    <row r="309" spans="1:41" ht="15.75" customHeight="1" x14ac:dyDescent="0.25">
      <c r="A309" s="1">
        <v>44485</v>
      </c>
      <c r="B309" s="2">
        <f t="shared" si="0"/>
        <v>243</v>
      </c>
      <c r="C309" s="7"/>
      <c r="D309" s="2" t="e">
        <f t="shared" si="12"/>
        <v>#N/A</v>
      </c>
      <c r="E309" s="2" t="e">
        <f t="shared" si="22"/>
        <v>#N/A</v>
      </c>
      <c r="F309" s="2">
        <v>1915159.2633508146</v>
      </c>
      <c r="G309" s="2">
        <f t="shared" si="23"/>
        <v>795682.42857142852</v>
      </c>
      <c r="H309" s="2">
        <f t="shared" si="13"/>
        <v>200085053.73024103</v>
      </c>
      <c r="I309" s="7"/>
      <c r="J309" s="2" t="e">
        <f t="shared" si="14"/>
        <v>#N/A</v>
      </c>
      <c r="K309" s="2" t="e">
        <f t="shared" si="24"/>
        <v>#N/A</v>
      </c>
      <c r="L309" s="2">
        <f t="array" ref="L309">IF(COUNT($C310)=0,IF(COUNT($C309)=1,I309,SUM(L308+LOOKUP(2,1/(ISNUMBER($K$1:$K$194)),$K$1:$K$194))),I309)</f>
        <v>1595784.8571428545</v>
      </c>
      <c r="M309" s="8" t="e">
        <f t="shared" si="27"/>
        <v>#N/A</v>
      </c>
      <c r="N309" s="2" t="e">
        <f t="shared" si="15"/>
        <v>#N/A</v>
      </c>
      <c r="O309" s="2" t="e">
        <f t="shared" si="25"/>
        <v>#N/A</v>
      </c>
      <c r="P309" s="2">
        <v>1915059.106117934</v>
      </c>
      <c r="Q309" s="2">
        <f>IF(P309&gt;Graph!$G$1*1000,Graph!$G$1*1000,P309)</f>
        <v>800000</v>
      </c>
      <c r="R309" s="2">
        <f t="shared" si="16"/>
        <v>201596020.14222211</v>
      </c>
      <c r="S309" s="2">
        <f t="shared" si="17"/>
        <v>795682.42857143283</v>
      </c>
      <c r="T309" s="2">
        <f t="shared" si="18"/>
        <v>4317.571428571362</v>
      </c>
      <c r="U309" s="2">
        <f t="shared" si="19"/>
        <v>800000</v>
      </c>
      <c r="V309" s="2">
        <f t="shared" si="28"/>
        <v>133247729.73024069</v>
      </c>
      <c r="W309" s="2">
        <f t="shared" si="20"/>
        <v>795682.42857143283</v>
      </c>
      <c r="X309" s="2">
        <f t="shared" si="6"/>
        <v>4317.5714285671711</v>
      </c>
      <c r="Y309" s="2">
        <f t="shared" si="7"/>
        <v>68348290.411981285</v>
      </c>
      <c r="Z309" s="2" t="str">
        <f t="shared" si="8"/>
        <v>MEEP</v>
      </c>
      <c r="AA309" s="2">
        <f>IF(Z309="HERE",Y309,AA308+Graph!$G$1*1000)</f>
        <v>134389931.98341021</v>
      </c>
      <c r="AB309" s="2">
        <f t="shared" si="21"/>
        <v>800000</v>
      </c>
      <c r="AC309" s="2">
        <f t="shared" si="9"/>
        <v>66410405.730240338</v>
      </c>
      <c r="AD309" s="3">
        <f t="shared" si="10"/>
        <v>52800000</v>
      </c>
      <c r="AE309" s="2">
        <f>IF(AE307&gt;=52800000,52800000,IF(AB288=Graph!G$1*1000,AE308+Graph!G$1*1000,AC309))</f>
        <v>52800000</v>
      </c>
      <c r="AF309" s="3">
        <f t="shared" si="11"/>
        <v>52800000</v>
      </c>
      <c r="AG309" s="3">
        <f t="shared" si="26"/>
        <v>50160000</v>
      </c>
      <c r="AH309" s="3" t="e">
        <f t="shared" si="3"/>
        <v>#N/A</v>
      </c>
      <c r="AM309" s="6">
        <v>14600000</v>
      </c>
      <c r="AN309" s="6">
        <v>31800000</v>
      </c>
      <c r="AO309" s="6">
        <v>52800000</v>
      </c>
    </row>
    <row r="310" spans="1:41" ht="15.75" customHeight="1" x14ac:dyDescent="0.25">
      <c r="A310" s="1">
        <v>44486</v>
      </c>
      <c r="B310" s="2">
        <f t="shared" si="0"/>
        <v>244</v>
      </c>
      <c r="C310" s="7"/>
      <c r="D310" s="2" t="e">
        <f t="shared" si="12"/>
        <v>#N/A</v>
      </c>
      <c r="E310" s="2" t="e">
        <f t="shared" si="22"/>
        <v>#N/A</v>
      </c>
      <c r="F310" s="2">
        <v>1921113.8592510223</v>
      </c>
      <c r="G310" s="2">
        <f t="shared" si="23"/>
        <v>795682.42857142852</v>
      </c>
      <c r="H310" s="2">
        <f t="shared" si="13"/>
        <v>200880736.15881246</v>
      </c>
      <c r="I310" s="7"/>
      <c r="J310" s="2" t="e">
        <f t="shared" si="14"/>
        <v>#N/A</v>
      </c>
      <c r="K310" s="2" t="e">
        <f t="shared" si="24"/>
        <v>#N/A</v>
      </c>
      <c r="L310" s="2">
        <f t="array" ref="L310">IF(COUNT($C311)=0,IF(COUNT($C310)=1,I310,SUM(L309+LOOKUP(2,1/(ISNUMBER($K$1:$K$194)),$K$1:$K$194))),I310)</f>
        <v>1600102.4285714258</v>
      </c>
      <c r="M310" s="8" t="e">
        <f t="shared" si="27"/>
        <v>#N/A</v>
      </c>
      <c r="N310" s="2" t="e">
        <f t="shared" si="15"/>
        <v>#N/A</v>
      </c>
      <c r="O310" s="2" t="e">
        <f t="shared" si="25"/>
        <v>#N/A</v>
      </c>
      <c r="P310" s="2">
        <v>1921000.3283330798</v>
      </c>
      <c r="Q310" s="2">
        <f>IF(P310&gt;Graph!$G$1*1000,Graph!$G$1*1000,P310)</f>
        <v>800000</v>
      </c>
      <c r="R310" s="2">
        <f t="shared" si="16"/>
        <v>202396020.14222211</v>
      </c>
      <c r="S310" s="2">
        <f t="shared" si="17"/>
        <v>795682.42857143283</v>
      </c>
      <c r="T310" s="2">
        <f t="shared" si="18"/>
        <v>4317.571428571362</v>
      </c>
      <c r="U310" s="2">
        <f t="shared" si="19"/>
        <v>800000</v>
      </c>
      <c r="V310" s="2">
        <f t="shared" si="28"/>
        <v>134043412.15881212</v>
      </c>
      <c r="W310" s="2">
        <f t="shared" si="20"/>
        <v>795682.42857143283</v>
      </c>
      <c r="X310" s="2">
        <f t="shared" si="6"/>
        <v>4317.5714285671711</v>
      </c>
      <c r="Y310" s="2">
        <f t="shared" si="7"/>
        <v>68352607.983409852</v>
      </c>
      <c r="Z310" s="2" t="str">
        <f t="shared" si="8"/>
        <v>MEEP</v>
      </c>
      <c r="AA310" s="2">
        <f>IF(Z310="HERE",Y310,AA309+Graph!$G$1*1000)</f>
        <v>135189931.98341021</v>
      </c>
      <c r="AB310" s="2">
        <f t="shared" si="21"/>
        <v>800000</v>
      </c>
      <c r="AC310" s="2">
        <f t="shared" si="9"/>
        <v>66410405.730240338</v>
      </c>
      <c r="AD310" s="3">
        <f t="shared" si="10"/>
        <v>52800000</v>
      </c>
      <c r="AE310" s="2">
        <f>IF(AE308&gt;=52800000,52800000,IF(AB289=Graph!G$1*1000,AE309+Graph!G$1*1000,AC310))</f>
        <v>52800000</v>
      </c>
      <c r="AF310" s="3">
        <f t="shared" si="11"/>
        <v>52800000</v>
      </c>
      <c r="AG310" s="3">
        <f t="shared" si="26"/>
        <v>50160000</v>
      </c>
      <c r="AH310" s="3" t="e">
        <f t="shared" si="3"/>
        <v>#N/A</v>
      </c>
      <c r="AM310" s="6">
        <v>14600000</v>
      </c>
      <c r="AN310" s="6">
        <v>31800000</v>
      </c>
      <c r="AO310" s="6">
        <v>52800000</v>
      </c>
    </row>
    <row r="311" spans="1:41" ht="15.75" customHeight="1" x14ac:dyDescent="0.25">
      <c r="A311" s="1">
        <v>44487</v>
      </c>
      <c r="B311" s="2">
        <f t="shared" si="0"/>
        <v>245</v>
      </c>
      <c r="C311" s="7"/>
      <c r="D311" s="2" t="e">
        <f t="shared" si="12"/>
        <v>#N/A</v>
      </c>
      <c r="E311" s="2" t="e">
        <f t="shared" si="22"/>
        <v>#N/A</v>
      </c>
      <c r="F311" s="2">
        <v>1927068.4551512301</v>
      </c>
      <c r="G311" s="2">
        <f t="shared" si="23"/>
        <v>795682.42857142852</v>
      </c>
      <c r="H311" s="2">
        <f t="shared" si="13"/>
        <v>201676418.5873839</v>
      </c>
      <c r="I311" s="7"/>
      <c r="J311" s="2" t="e">
        <f t="shared" si="14"/>
        <v>#N/A</v>
      </c>
      <c r="K311" s="2" t="e">
        <f t="shared" si="24"/>
        <v>#N/A</v>
      </c>
      <c r="L311" s="2">
        <f t="array" ref="L311">IF(COUNT($C312)=0,IF(COUNT($C311)=1,I311,SUM(L310+LOOKUP(2,1/(ISNUMBER($K$1:$K$194)),$K$1:$K$194))),I311)</f>
        <v>1604419.9999999972</v>
      </c>
      <c r="M311" s="8" t="e">
        <f t="shared" si="27"/>
        <v>#N/A</v>
      </c>
      <c r="N311" s="2" t="e">
        <f t="shared" si="15"/>
        <v>#N/A</v>
      </c>
      <c r="O311" s="2" t="e">
        <f t="shared" si="25"/>
        <v>#N/A</v>
      </c>
      <c r="P311" s="2">
        <v>1926941.5505482256</v>
      </c>
      <c r="Q311" s="2">
        <f>IF(P311&gt;Graph!$G$1*1000,Graph!$G$1*1000,P311)</f>
        <v>800000</v>
      </c>
      <c r="R311" s="2">
        <f t="shared" si="16"/>
        <v>203196020.14222211</v>
      </c>
      <c r="S311" s="2">
        <f t="shared" si="17"/>
        <v>795682.42857143283</v>
      </c>
      <c r="T311" s="2">
        <f t="shared" si="18"/>
        <v>4317.571428571362</v>
      </c>
      <c r="U311" s="2">
        <f t="shared" si="19"/>
        <v>800000</v>
      </c>
      <c r="V311" s="2">
        <f t="shared" si="28"/>
        <v>134839094.58738354</v>
      </c>
      <c r="W311" s="2">
        <f t="shared" si="20"/>
        <v>795682.42857141793</v>
      </c>
      <c r="X311" s="2">
        <f t="shared" si="6"/>
        <v>4317.5714285820723</v>
      </c>
      <c r="Y311" s="2">
        <f t="shared" si="7"/>
        <v>68356925.554838434</v>
      </c>
      <c r="Z311" s="2" t="str">
        <f t="shared" si="8"/>
        <v>MEEP</v>
      </c>
      <c r="AA311" s="2">
        <f>IF(Z311="HERE",Y311,AA310+Graph!$G$1*1000)</f>
        <v>135989931.98341021</v>
      </c>
      <c r="AB311" s="2">
        <f t="shared" si="21"/>
        <v>800000</v>
      </c>
      <c r="AC311" s="2">
        <f t="shared" si="9"/>
        <v>66410405.730240338</v>
      </c>
      <c r="AD311" s="3">
        <f t="shared" si="10"/>
        <v>52800000</v>
      </c>
      <c r="AE311" s="2">
        <f>IF(AE309&gt;=52800000,52800000,IF(AB290=Graph!G$1*1000,AE310+Graph!G$1*1000,AC311))</f>
        <v>52800000</v>
      </c>
      <c r="AF311" s="3">
        <f t="shared" si="11"/>
        <v>52800000</v>
      </c>
      <c r="AG311" s="3">
        <f t="shared" si="26"/>
        <v>50160000</v>
      </c>
      <c r="AH311" s="3" t="e">
        <f t="shared" si="3"/>
        <v>#N/A</v>
      </c>
      <c r="AM311" s="6">
        <v>14600000</v>
      </c>
      <c r="AN311" s="6">
        <v>31800000</v>
      </c>
      <c r="AO311" s="6">
        <v>52800000</v>
      </c>
    </row>
    <row r="312" spans="1:41" ht="15.75" customHeight="1" x14ac:dyDescent="0.25">
      <c r="A312" s="1">
        <v>44488</v>
      </c>
      <c r="B312" s="2">
        <f t="shared" si="0"/>
        <v>246</v>
      </c>
      <c r="C312" s="7"/>
      <c r="D312" s="2" t="e">
        <f t="shared" si="12"/>
        <v>#N/A</v>
      </c>
      <c r="E312" s="2" t="e">
        <f t="shared" si="22"/>
        <v>#N/A</v>
      </c>
      <c r="F312" s="2">
        <v>1933023.0510514379</v>
      </c>
      <c r="G312" s="2">
        <f t="shared" si="23"/>
        <v>795682.42857142852</v>
      </c>
      <c r="H312" s="2">
        <f t="shared" si="13"/>
        <v>202472101.01595533</v>
      </c>
      <c r="I312" s="7"/>
      <c r="J312" s="2" t="e">
        <f t="shared" si="14"/>
        <v>#N/A</v>
      </c>
      <c r="K312" s="2" t="e">
        <f t="shared" si="24"/>
        <v>#N/A</v>
      </c>
      <c r="L312" s="2">
        <f t="array" ref="L312">IF(COUNT($C313)=0,IF(COUNT($C312)=1,I312,SUM(L311+LOOKUP(2,1/(ISNUMBER($K$1:$K$194)),$K$1:$K$194))),I312)</f>
        <v>1608737.5714285686</v>
      </c>
      <c r="M312" s="8" t="e">
        <f t="shared" si="27"/>
        <v>#N/A</v>
      </c>
      <c r="N312" s="2" t="e">
        <f t="shared" si="15"/>
        <v>#N/A</v>
      </c>
      <c r="O312" s="2" t="e">
        <f t="shared" si="25"/>
        <v>#N/A</v>
      </c>
      <c r="P312" s="2">
        <v>1932882.7727634013</v>
      </c>
      <c r="Q312" s="2">
        <f>IF(P312&gt;Graph!$G$1*1000,Graph!$G$1*1000,P312)</f>
        <v>800000</v>
      </c>
      <c r="R312" s="2">
        <f t="shared" si="16"/>
        <v>203996020.14222211</v>
      </c>
      <c r="S312" s="2">
        <f t="shared" si="17"/>
        <v>795682.42857143283</v>
      </c>
      <c r="T312" s="2">
        <f t="shared" si="18"/>
        <v>4317.571428571362</v>
      </c>
      <c r="U312" s="2">
        <f t="shared" si="19"/>
        <v>800000</v>
      </c>
      <c r="V312" s="2">
        <f t="shared" si="28"/>
        <v>135634777.01595497</v>
      </c>
      <c r="W312" s="2">
        <f t="shared" si="20"/>
        <v>795682.42857143283</v>
      </c>
      <c r="X312" s="2">
        <f t="shared" si="6"/>
        <v>4317.5714285671711</v>
      </c>
      <c r="Y312" s="2">
        <f t="shared" si="7"/>
        <v>68361243.126267001</v>
      </c>
      <c r="Z312" s="2" t="str">
        <f t="shared" si="8"/>
        <v>MEEP</v>
      </c>
      <c r="AA312" s="2">
        <f>IF(Z312="HERE",Y312,AA311+Graph!$G$1*1000)</f>
        <v>136789931.98341021</v>
      </c>
      <c r="AB312" s="2">
        <f t="shared" si="21"/>
        <v>800000</v>
      </c>
      <c r="AC312" s="2">
        <f t="shared" si="9"/>
        <v>66410405.730240338</v>
      </c>
      <c r="AD312" s="3">
        <f t="shared" si="10"/>
        <v>52800000</v>
      </c>
      <c r="AE312" s="2">
        <f>IF(AE310&gt;=52800000,52800000,IF(AB291=Graph!G$1*1000,AE311+Graph!G$1*1000,AC312))</f>
        <v>52800000</v>
      </c>
      <c r="AF312" s="3">
        <f t="shared" si="11"/>
        <v>52800000</v>
      </c>
      <c r="AG312" s="3">
        <f t="shared" si="26"/>
        <v>50160000</v>
      </c>
      <c r="AH312" s="3" t="e">
        <f t="shared" si="3"/>
        <v>#N/A</v>
      </c>
      <c r="AM312" s="6">
        <v>14600000</v>
      </c>
      <c r="AN312" s="6">
        <v>31800000</v>
      </c>
      <c r="AO312" s="6">
        <v>52800000</v>
      </c>
    </row>
    <row r="313" spans="1:41" ht="15.75" customHeight="1" x14ac:dyDescent="0.25">
      <c r="A313" s="1">
        <v>44489</v>
      </c>
      <c r="B313" s="2">
        <f t="shared" si="0"/>
        <v>247</v>
      </c>
      <c r="C313" s="7"/>
      <c r="D313" s="2" t="e">
        <f t="shared" si="12"/>
        <v>#N/A</v>
      </c>
      <c r="E313" s="2" t="e">
        <f t="shared" si="22"/>
        <v>#N/A</v>
      </c>
      <c r="F313" s="2">
        <v>1938977.6469516456</v>
      </c>
      <c r="G313" s="2">
        <f t="shared" si="23"/>
        <v>795682.42857142852</v>
      </c>
      <c r="H313" s="2">
        <f t="shared" si="13"/>
        <v>203267783.44452676</v>
      </c>
      <c r="I313" s="7"/>
      <c r="J313" s="2" t="e">
        <f t="shared" si="14"/>
        <v>#N/A</v>
      </c>
      <c r="K313" s="2" t="e">
        <f t="shared" si="24"/>
        <v>#N/A</v>
      </c>
      <c r="L313" s="2">
        <f t="array" ref="L313">IF(COUNT($C314)=0,IF(COUNT($C313)=1,I313,SUM(L312+LOOKUP(2,1/(ISNUMBER($K$1:$K$194)),$K$1:$K$194))),I313)</f>
        <v>1613055.1428571399</v>
      </c>
      <c r="M313" s="8" t="e">
        <f t="shared" si="27"/>
        <v>#N/A</v>
      </c>
      <c r="N313" s="2" t="e">
        <f t="shared" si="15"/>
        <v>#N/A</v>
      </c>
      <c r="O313" s="2" t="e">
        <f t="shared" si="25"/>
        <v>#N/A</v>
      </c>
      <c r="P313" s="2">
        <v>1938823.9949785471</v>
      </c>
      <c r="Q313" s="2">
        <f>IF(P313&gt;Graph!$G$1*1000,Graph!$G$1*1000,P313)</f>
        <v>800000</v>
      </c>
      <c r="R313" s="2">
        <f t="shared" si="16"/>
        <v>204796020.14222211</v>
      </c>
      <c r="S313" s="2">
        <f t="shared" si="17"/>
        <v>795682.42857143283</v>
      </c>
      <c r="T313" s="2">
        <f t="shared" si="18"/>
        <v>4317.571428571362</v>
      </c>
      <c r="U313" s="2">
        <f t="shared" si="19"/>
        <v>800000</v>
      </c>
      <c r="V313" s="2">
        <f t="shared" si="28"/>
        <v>136430459.4445264</v>
      </c>
      <c r="W313" s="2">
        <f t="shared" si="20"/>
        <v>795682.42857143283</v>
      </c>
      <c r="X313" s="2">
        <f t="shared" si="6"/>
        <v>4317.5714285671711</v>
      </c>
      <c r="Y313" s="2">
        <f t="shared" si="7"/>
        <v>68365560.697695568</v>
      </c>
      <c r="Z313" s="2" t="str">
        <f t="shared" si="8"/>
        <v>MEEP</v>
      </c>
      <c r="AA313" s="2">
        <f>IF(Z313="HERE",Y313,AA312+Graph!$G$1*1000)</f>
        <v>137589931.98341021</v>
      </c>
      <c r="AB313" s="2">
        <f t="shared" si="21"/>
        <v>800000</v>
      </c>
      <c r="AC313" s="2">
        <f t="shared" si="9"/>
        <v>66410405.730240338</v>
      </c>
      <c r="AD313" s="3">
        <f t="shared" si="10"/>
        <v>52800000</v>
      </c>
      <c r="AE313" s="2">
        <f>IF(AE311&gt;=52800000,52800000,IF(AB292=Graph!G$1*1000,AE312+Graph!G$1*1000,AC313))</f>
        <v>52800000</v>
      </c>
      <c r="AF313" s="3">
        <f t="shared" si="11"/>
        <v>52800000</v>
      </c>
      <c r="AG313" s="3">
        <f t="shared" si="26"/>
        <v>50160000</v>
      </c>
      <c r="AH313" s="3" t="e">
        <f t="shared" si="3"/>
        <v>#N/A</v>
      </c>
      <c r="AM313" s="6">
        <v>14600000</v>
      </c>
      <c r="AN313" s="6">
        <v>31800000</v>
      </c>
      <c r="AO313" s="6">
        <v>52800000</v>
      </c>
    </row>
    <row r="314" spans="1:41" ht="15.75" customHeight="1" x14ac:dyDescent="0.25">
      <c r="A314" s="1">
        <v>44490</v>
      </c>
      <c r="B314" s="2">
        <f t="shared" si="0"/>
        <v>248</v>
      </c>
      <c r="C314" s="7"/>
      <c r="D314" s="2" t="e">
        <f t="shared" si="12"/>
        <v>#N/A</v>
      </c>
      <c r="E314" s="2" t="e">
        <f t="shared" si="22"/>
        <v>#N/A</v>
      </c>
      <c r="F314" s="2">
        <v>1944932.2428518534</v>
      </c>
      <c r="G314" s="2">
        <f t="shared" si="23"/>
        <v>795682.42857142852</v>
      </c>
      <c r="H314" s="2">
        <f t="shared" si="13"/>
        <v>204063465.87309819</v>
      </c>
      <c r="I314" s="7"/>
      <c r="J314" s="2" t="e">
        <f t="shared" si="14"/>
        <v>#N/A</v>
      </c>
      <c r="K314" s="2" t="e">
        <f t="shared" si="24"/>
        <v>#N/A</v>
      </c>
      <c r="L314" s="2">
        <f t="array" ref="L314">IF(COUNT($C315)=0,IF(COUNT($C314)=1,I314,SUM(L313+LOOKUP(2,1/(ISNUMBER($K$1:$K$194)),$K$1:$K$194))),I314)</f>
        <v>1617372.7142857113</v>
      </c>
      <c r="M314" s="8" t="e">
        <f t="shared" si="27"/>
        <v>#N/A</v>
      </c>
      <c r="N314" s="2" t="e">
        <f t="shared" si="15"/>
        <v>#N/A</v>
      </c>
      <c r="O314" s="2" t="e">
        <f t="shared" si="25"/>
        <v>#N/A</v>
      </c>
      <c r="P314" s="2">
        <v>1944765.2171937227</v>
      </c>
      <c r="Q314" s="2">
        <f>IF(P314&gt;Graph!$G$1*1000,Graph!$G$1*1000,P314)</f>
        <v>800000</v>
      </c>
      <c r="R314" s="2">
        <f t="shared" si="16"/>
        <v>205596020.14222211</v>
      </c>
      <c r="S314" s="2">
        <f t="shared" si="17"/>
        <v>795682.42857143283</v>
      </c>
      <c r="T314" s="2">
        <f t="shared" si="18"/>
        <v>4317.571428571362</v>
      </c>
      <c r="U314" s="2">
        <f t="shared" si="19"/>
        <v>800000</v>
      </c>
      <c r="V314" s="2">
        <f t="shared" si="28"/>
        <v>137226141.87309784</v>
      </c>
      <c r="W314" s="2">
        <f t="shared" si="20"/>
        <v>795682.42857143283</v>
      </c>
      <c r="X314" s="2">
        <f t="shared" si="6"/>
        <v>4317.5714285671711</v>
      </c>
      <c r="Y314" s="2">
        <f t="shared" si="7"/>
        <v>68369878.269124135</v>
      </c>
      <c r="Z314" s="2" t="str">
        <f t="shared" si="8"/>
        <v>MEEP</v>
      </c>
      <c r="AA314" s="2">
        <f>IF(Z314="HERE",Y314,AA313+Graph!$G$1*1000)</f>
        <v>138389931.98341021</v>
      </c>
      <c r="AB314" s="2">
        <f t="shared" si="21"/>
        <v>800000</v>
      </c>
      <c r="AC314" s="2">
        <f t="shared" si="9"/>
        <v>66410405.730240338</v>
      </c>
      <c r="AD314" s="3">
        <f t="shared" si="10"/>
        <v>52800000</v>
      </c>
      <c r="AE314" s="2">
        <f>IF(AE312&gt;=52800000,52800000,IF(AB293=Graph!G$1*1000,AE313+Graph!G$1*1000,AC314))</f>
        <v>52800000</v>
      </c>
      <c r="AF314" s="3">
        <f t="shared" si="11"/>
        <v>52800000</v>
      </c>
      <c r="AG314" s="3">
        <f t="shared" si="26"/>
        <v>50160000</v>
      </c>
      <c r="AH314" s="3" t="e">
        <f t="shared" si="3"/>
        <v>#N/A</v>
      </c>
      <c r="AM314" s="6">
        <v>14600000</v>
      </c>
      <c r="AN314" s="6">
        <v>31800000</v>
      </c>
      <c r="AO314" s="6">
        <v>52800000</v>
      </c>
    </row>
    <row r="315" spans="1:41" ht="15.75" customHeight="1" x14ac:dyDescent="0.25">
      <c r="A315" s="1">
        <v>44491</v>
      </c>
      <c r="B315" s="2">
        <f t="shared" si="0"/>
        <v>249</v>
      </c>
      <c r="C315" s="7"/>
      <c r="D315" s="2" t="e">
        <f t="shared" si="12"/>
        <v>#N/A</v>
      </c>
      <c r="E315" s="2" t="e">
        <f t="shared" si="22"/>
        <v>#N/A</v>
      </c>
      <c r="F315" s="2">
        <v>1950886.8387520611</v>
      </c>
      <c r="G315" s="2">
        <f t="shared" si="23"/>
        <v>795682.42857142852</v>
      </c>
      <c r="H315" s="2">
        <f t="shared" si="13"/>
        <v>204859148.30166963</v>
      </c>
      <c r="I315" s="7"/>
      <c r="J315" s="2" t="e">
        <f t="shared" si="14"/>
        <v>#N/A</v>
      </c>
      <c r="K315" s="2" t="e">
        <f t="shared" si="24"/>
        <v>#N/A</v>
      </c>
      <c r="L315" s="2">
        <f t="array" ref="L315">IF(COUNT($C316)=0,IF(COUNT($C315)=1,I315,SUM(L314+LOOKUP(2,1/(ISNUMBER($K$1:$K$194)),$K$1:$K$194))),I315)</f>
        <v>1621690.2857142827</v>
      </c>
      <c r="M315" s="8" t="e">
        <f t="shared" si="27"/>
        <v>#N/A</v>
      </c>
      <c r="N315" s="2" t="e">
        <f t="shared" si="15"/>
        <v>#N/A</v>
      </c>
      <c r="O315" s="2" t="e">
        <f t="shared" si="25"/>
        <v>#N/A</v>
      </c>
      <c r="P315" s="2">
        <v>1950706.4394088686</v>
      </c>
      <c r="Q315" s="2">
        <f>IF(P315&gt;Graph!$G$1*1000,Graph!$G$1*1000,P315)</f>
        <v>800000</v>
      </c>
      <c r="R315" s="2">
        <f t="shared" si="16"/>
        <v>206396020.14222211</v>
      </c>
      <c r="S315" s="2">
        <f t="shared" si="17"/>
        <v>795682.42857143283</v>
      </c>
      <c r="T315" s="2">
        <f t="shared" si="18"/>
        <v>4317.571428571362</v>
      </c>
      <c r="U315" s="2">
        <f t="shared" si="19"/>
        <v>800000</v>
      </c>
      <c r="V315" s="2">
        <f t="shared" si="28"/>
        <v>138021824.30166927</v>
      </c>
      <c r="W315" s="2">
        <f t="shared" si="20"/>
        <v>795682.42857143283</v>
      </c>
      <c r="X315" s="2">
        <f t="shared" si="6"/>
        <v>4317.5714285671711</v>
      </c>
      <c r="Y315" s="2">
        <f t="shared" si="7"/>
        <v>68374195.840552703</v>
      </c>
      <c r="Z315" s="2" t="str">
        <f t="shared" si="8"/>
        <v>MEEP</v>
      </c>
      <c r="AA315" s="2">
        <f>IF(Z315="HERE",Y315,AA314+Graph!$G$1*1000)</f>
        <v>139189931.98341021</v>
      </c>
      <c r="AB315" s="2">
        <f t="shared" si="21"/>
        <v>800000</v>
      </c>
      <c r="AC315" s="2">
        <f t="shared" si="9"/>
        <v>66410405.730240338</v>
      </c>
      <c r="AD315" s="3">
        <f t="shared" si="10"/>
        <v>52800000</v>
      </c>
      <c r="AE315" s="2">
        <f>IF(AE313&gt;=52800000,52800000,IF(AB294=Graph!G$1*1000,AE314+Graph!G$1*1000,AC315))</f>
        <v>52800000</v>
      </c>
      <c r="AF315" s="3">
        <f t="shared" si="11"/>
        <v>52800000</v>
      </c>
      <c r="AG315" s="3">
        <f t="shared" si="26"/>
        <v>50160000</v>
      </c>
      <c r="AH315" s="3" t="e">
        <f t="shared" si="3"/>
        <v>#N/A</v>
      </c>
      <c r="AM315" s="6">
        <v>14600000</v>
      </c>
      <c r="AN315" s="6">
        <v>31800000</v>
      </c>
      <c r="AO315" s="6">
        <v>52800000</v>
      </c>
    </row>
    <row r="316" spans="1:41" ht="15.75" customHeight="1" x14ac:dyDescent="0.25">
      <c r="A316" s="1">
        <v>44492</v>
      </c>
      <c r="B316" s="2">
        <f t="shared" si="0"/>
        <v>250</v>
      </c>
      <c r="C316" s="7"/>
      <c r="D316" s="2" t="e">
        <f t="shared" si="12"/>
        <v>#N/A</v>
      </c>
      <c r="E316" s="2" t="e">
        <f t="shared" si="22"/>
        <v>#N/A</v>
      </c>
      <c r="F316" s="2">
        <v>1956841.4346522689</v>
      </c>
      <c r="G316" s="2">
        <f t="shared" si="23"/>
        <v>795682.42857142852</v>
      </c>
      <c r="H316" s="2">
        <f t="shared" si="13"/>
        <v>205654830.73024106</v>
      </c>
      <c r="I316" s="7"/>
      <c r="J316" s="2" t="e">
        <f t="shared" si="14"/>
        <v>#N/A</v>
      </c>
      <c r="K316" s="2" t="e">
        <f t="shared" si="24"/>
        <v>#N/A</v>
      </c>
      <c r="L316" s="2">
        <f t="array" ref="L316">IF(COUNT($C317)=0,IF(COUNT($C316)=1,I316,SUM(L315+LOOKUP(2,1/(ISNUMBER($K$1:$K$194)),$K$1:$K$194))),I316)</f>
        <v>1626007.857142854</v>
      </c>
      <c r="M316" s="8" t="e">
        <f t="shared" si="27"/>
        <v>#N/A</v>
      </c>
      <c r="N316" s="2" t="e">
        <f t="shared" si="15"/>
        <v>#N/A</v>
      </c>
      <c r="O316" s="2" t="e">
        <f t="shared" si="25"/>
        <v>#N/A</v>
      </c>
      <c r="P316" s="2">
        <v>1956647.6616240442</v>
      </c>
      <c r="Q316" s="2">
        <f>IF(P316&gt;Graph!$G$1*1000,Graph!$G$1*1000,P316)</f>
        <v>800000</v>
      </c>
      <c r="R316" s="2">
        <f t="shared" si="16"/>
        <v>207196020.14222211</v>
      </c>
      <c r="S316" s="2">
        <f t="shared" si="17"/>
        <v>795682.42857143283</v>
      </c>
      <c r="T316" s="2">
        <f t="shared" si="18"/>
        <v>4317.571428571362</v>
      </c>
      <c r="U316" s="2">
        <f t="shared" si="19"/>
        <v>800000</v>
      </c>
      <c r="V316" s="2">
        <f t="shared" si="28"/>
        <v>138817506.7302407</v>
      </c>
      <c r="W316" s="2">
        <f t="shared" si="20"/>
        <v>795682.42857143283</v>
      </c>
      <c r="X316" s="2">
        <f t="shared" si="6"/>
        <v>4317.5714285671711</v>
      </c>
      <c r="Y316" s="2">
        <f t="shared" si="7"/>
        <v>68378513.41198127</v>
      </c>
      <c r="Z316" s="2" t="str">
        <f t="shared" si="8"/>
        <v>MEEP</v>
      </c>
      <c r="AA316" s="2">
        <f>IF(Z316="HERE",Y316,AA315+Graph!$G$1*1000)</f>
        <v>139989931.98341021</v>
      </c>
      <c r="AB316" s="2">
        <f t="shared" si="21"/>
        <v>800000</v>
      </c>
      <c r="AC316" s="2">
        <f t="shared" si="9"/>
        <v>66410405.730240338</v>
      </c>
      <c r="AD316" s="3">
        <f t="shared" si="10"/>
        <v>52800000</v>
      </c>
      <c r="AE316" s="2">
        <f>IF(AE314&gt;=52800000,52800000,IF(AB295=Graph!G$1*1000,AE315+Graph!G$1*1000,AC316))</f>
        <v>52800000</v>
      </c>
      <c r="AF316" s="3">
        <f t="shared" si="11"/>
        <v>52800000</v>
      </c>
      <c r="AG316" s="3">
        <f t="shared" si="26"/>
        <v>50160000</v>
      </c>
      <c r="AH316" s="3" t="e">
        <f t="shared" si="3"/>
        <v>#N/A</v>
      </c>
      <c r="AM316" s="6">
        <v>14600000</v>
      </c>
      <c r="AN316" s="6">
        <v>31800000</v>
      </c>
      <c r="AO316" s="6">
        <v>52800000</v>
      </c>
    </row>
    <row r="317" spans="1:41" ht="15.75" customHeight="1" x14ac:dyDescent="0.25">
      <c r="A317" s="1">
        <v>44493</v>
      </c>
      <c r="B317" s="2">
        <f t="shared" si="0"/>
        <v>251</v>
      </c>
      <c r="C317" s="7"/>
      <c r="D317" s="2" t="e">
        <f t="shared" si="12"/>
        <v>#N/A</v>
      </c>
      <c r="E317" s="2" t="e">
        <f t="shared" si="22"/>
        <v>#N/A</v>
      </c>
      <c r="F317" s="2">
        <v>1962796.0305524766</v>
      </c>
      <c r="G317" s="2">
        <f t="shared" si="23"/>
        <v>795682.42857142852</v>
      </c>
      <c r="H317" s="2">
        <f t="shared" si="13"/>
        <v>206450513.15881249</v>
      </c>
      <c r="I317" s="7"/>
      <c r="J317" s="2" t="e">
        <f t="shared" si="14"/>
        <v>#N/A</v>
      </c>
      <c r="K317" s="2" t="e">
        <f t="shared" si="24"/>
        <v>#N/A</v>
      </c>
      <c r="L317" s="2">
        <f t="array" ref="L317">IF(COUNT($C318)=0,IF(COUNT($C317)=1,I317,SUM(L316+LOOKUP(2,1/(ISNUMBER($K$1:$K$194)),$K$1:$K$194))),I317)</f>
        <v>1630325.4285714254</v>
      </c>
      <c r="M317" s="8" t="e">
        <f t="shared" si="27"/>
        <v>#N/A</v>
      </c>
      <c r="N317" s="2" t="e">
        <f t="shared" si="15"/>
        <v>#N/A</v>
      </c>
      <c r="O317" s="2" t="e">
        <f t="shared" si="25"/>
        <v>#N/A</v>
      </c>
      <c r="P317" s="2">
        <v>1962588.88383919</v>
      </c>
      <c r="Q317" s="2">
        <f>IF(P317&gt;Graph!$G$1*1000,Graph!$G$1*1000,P317)</f>
        <v>800000</v>
      </c>
      <c r="R317" s="2">
        <f t="shared" si="16"/>
        <v>207996020.14222211</v>
      </c>
      <c r="S317" s="2">
        <f t="shared" si="17"/>
        <v>795682.42857143283</v>
      </c>
      <c r="T317" s="2">
        <f t="shared" si="18"/>
        <v>4317.571428571362</v>
      </c>
      <c r="U317" s="2">
        <f t="shared" si="19"/>
        <v>800000</v>
      </c>
      <c r="V317" s="2">
        <f t="shared" si="28"/>
        <v>139613189.15881214</v>
      </c>
      <c r="W317" s="2">
        <f t="shared" si="20"/>
        <v>795682.42857143283</v>
      </c>
      <c r="X317" s="2">
        <f t="shared" si="6"/>
        <v>4317.5714285671711</v>
      </c>
      <c r="Y317" s="2">
        <f t="shared" si="7"/>
        <v>68382830.983409837</v>
      </c>
      <c r="Z317" s="2" t="str">
        <f t="shared" si="8"/>
        <v>MEEP</v>
      </c>
      <c r="AA317" s="2">
        <f>IF(Z317="HERE",Y317,AA316+Graph!$G$1*1000)</f>
        <v>140789931.98341021</v>
      </c>
      <c r="AB317" s="2">
        <f t="shared" si="21"/>
        <v>800000</v>
      </c>
      <c r="AC317" s="2">
        <f t="shared" si="9"/>
        <v>66410405.730240338</v>
      </c>
      <c r="AD317" s="3">
        <f t="shared" si="10"/>
        <v>52800000</v>
      </c>
      <c r="AE317" s="2">
        <f>IF(AE315&gt;=52800000,52800000,IF(AB296=Graph!G$1*1000,AE316+Graph!G$1*1000,AC317))</f>
        <v>52800000</v>
      </c>
      <c r="AF317" s="3">
        <f t="shared" si="11"/>
        <v>52800000</v>
      </c>
      <c r="AG317" s="3">
        <f t="shared" si="26"/>
        <v>50160000</v>
      </c>
      <c r="AH317" s="3" t="e">
        <f t="shared" si="3"/>
        <v>#N/A</v>
      </c>
      <c r="AM317" s="6">
        <v>14600000</v>
      </c>
      <c r="AN317" s="6">
        <v>31800000</v>
      </c>
      <c r="AO317" s="6">
        <v>52800000</v>
      </c>
    </row>
    <row r="318" spans="1:41" ht="15.75" customHeight="1" x14ac:dyDescent="0.25">
      <c r="A318" s="1">
        <v>44494</v>
      </c>
      <c r="B318" s="2">
        <f t="shared" si="0"/>
        <v>252</v>
      </c>
      <c r="C318" s="7"/>
      <c r="D318" s="2" t="e">
        <f t="shared" si="12"/>
        <v>#N/A</v>
      </c>
      <c r="E318" s="2" t="e">
        <f t="shared" si="22"/>
        <v>#N/A</v>
      </c>
      <c r="F318" s="2">
        <v>1968750.6264526844</v>
      </c>
      <c r="G318" s="2">
        <f t="shared" si="23"/>
        <v>795682.42857142852</v>
      </c>
      <c r="H318" s="2">
        <f t="shared" si="13"/>
        <v>207246195.58738393</v>
      </c>
      <c r="I318" s="7"/>
      <c r="J318" s="2" t="e">
        <f t="shared" si="14"/>
        <v>#N/A</v>
      </c>
      <c r="K318" s="2" t="e">
        <f t="shared" si="24"/>
        <v>#N/A</v>
      </c>
      <c r="L318" s="2">
        <f t="array" ref="L318">IF(COUNT($C319)=0,IF(COUNT($C318)=1,I318,SUM(L317+LOOKUP(2,1/(ISNUMBER($K$1:$K$194)),$K$1:$K$194))),I318)</f>
        <v>1634642.9999999967</v>
      </c>
      <c r="M318" s="8" t="e">
        <f t="shared" si="27"/>
        <v>#N/A</v>
      </c>
      <c r="N318" s="2" t="e">
        <f t="shared" si="15"/>
        <v>#N/A</v>
      </c>
      <c r="O318" s="2" t="e">
        <f t="shared" si="25"/>
        <v>#N/A</v>
      </c>
      <c r="P318" s="2">
        <v>1968530.1060543656</v>
      </c>
      <c r="Q318" s="2">
        <f>IF(P318&gt;Graph!$G$1*1000,Graph!$G$1*1000,P318)</f>
        <v>800000</v>
      </c>
      <c r="R318" s="2">
        <f t="shared" si="16"/>
        <v>208796020.14222211</v>
      </c>
      <c r="S318" s="2">
        <f t="shared" si="17"/>
        <v>795682.42857143283</v>
      </c>
      <c r="T318" s="2">
        <f t="shared" si="18"/>
        <v>4317.571428571362</v>
      </c>
      <c r="U318" s="2">
        <f t="shared" si="19"/>
        <v>800000</v>
      </c>
      <c r="V318" s="2">
        <f t="shared" si="28"/>
        <v>140408871.58738357</v>
      </c>
      <c r="W318" s="2">
        <f t="shared" si="20"/>
        <v>795682.42857143283</v>
      </c>
      <c r="X318" s="2">
        <f t="shared" si="6"/>
        <v>4317.5714285671711</v>
      </c>
      <c r="Y318" s="2">
        <f t="shared" si="7"/>
        <v>68387148.554838404</v>
      </c>
      <c r="Z318" s="2" t="str">
        <f t="shared" si="8"/>
        <v>MEEP</v>
      </c>
      <c r="AA318" s="2">
        <f>IF(Z318="HERE",Y318,AA317+Graph!$G$1*1000)</f>
        <v>141589931.98341021</v>
      </c>
      <c r="AB318" s="2">
        <f t="shared" si="21"/>
        <v>800000</v>
      </c>
      <c r="AC318" s="2">
        <f t="shared" si="9"/>
        <v>66410405.730240338</v>
      </c>
      <c r="AD318" s="3">
        <f t="shared" si="10"/>
        <v>52800000</v>
      </c>
      <c r="AE318" s="2">
        <f>IF(AE316&gt;=52800000,52800000,IF(AB297=Graph!G$1*1000,AE317+Graph!G$1*1000,AC318))</f>
        <v>52800000</v>
      </c>
      <c r="AF318" s="3">
        <f t="shared" si="11"/>
        <v>52800000</v>
      </c>
      <c r="AG318" s="3">
        <f t="shared" si="26"/>
        <v>50160000</v>
      </c>
      <c r="AH318" s="3" t="e">
        <f t="shared" si="3"/>
        <v>#N/A</v>
      </c>
      <c r="AM318" s="6">
        <v>14600000</v>
      </c>
      <c r="AN318" s="6">
        <v>31800000</v>
      </c>
      <c r="AO318" s="6">
        <v>52800000</v>
      </c>
    </row>
    <row r="319" spans="1:41" ht="15.75" customHeight="1" x14ac:dyDescent="0.25">
      <c r="A319" s="1">
        <v>44495</v>
      </c>
      <c r="B319" s="2">
        <f t="shared" si="0"/>
        <v>253</v>
      </c>
      <c r="C319" s="7"/>
      <c r="D319" s="2" t="e">
        <f t="shared" si="12"/>
        <v>#N/A</v>
      </c>
      <c r="E319" s="2" t="e">
        <f t="shared" si="22"/>
        <v>#N/A</v>
      </c>
      <c r="F319" s="2">
        <v>1974705.2223528922</v>
      </c>
      <c r="G319" s="2">
        <f t="shared" si="23"/>
        <v>795682.42857142852</v>
      </c>
      <c r="H319" s="2">
        <f t="shared" si="13"/>
        <v>208041878.01595536</v>
      </c>
      <c r="I319" s="7"/>
      <c r="J319" s="2" t="e">
        <f t="shared" si="14"/>
        <v>#N/A</v>
      </c>
      <c r="K319" s="2" t="e">
        <f t="shared" si="24"/>
        <v>#N/A</v>
      </c>
      <c r="L319" s="2">
        <f t="array" ref="L319">IF(COUNT($C320)=0,IF(COUNT($C319)=1,I319,SUM(L318+LOOKUP(2,1/(ISNUMBER($K$1:$K$194)),$K$1:$K$194))),I319)</f>
        <v>1638960.5714285681</v>
      </c>
      <c r="M319" s="8" t="e">
        <f t="shared" si="27"/>
        <v>#N/A</v>
      </c>
      <c r="N319" s="2" t="e">
        <f t="shared" si="15"/>
        <v>#N/A</v>
      </c>
      <c r="O319" s="2" t="e">
        <f t="shared" si="25"/>
        <v>#N/A</v>
      </c>
      <c r="P319" s="2">
        <v>1974471.3282695115</v>
      </c>
      <c r="Q319" s="2">
        <f>IF(P319&gt;Graph!$G$1*1000,Graph!$G$1*1000,P319)</f>
        <v>800000</v>
      </c>
      <c r="R319" s="2">
        <f t="shared" si="16"/>
        <v>209596020.14222211</v>
      </c>
      <c r="S319" s="2">
        <f t="shared" si="17"/>
        <v>795682.42857143283</v>
      </c>
      <c r="T319" s="2">
        <f t="shared" si="18"/>
        <v>4317.571428571362</v>
      </c>
      <c r="U319" s="2">
        <f t="shared" si="19"/>
        <v>800000</v>
      </c>
      <c r="V319" s="2">
        <f t="shared" si="28"/>
        <v>141204554.015955</v>
      </c>
      <c r="W319" s="2">
        <f t="shared" si="20"/>
        <v>795682.42857143283</v>
      </c>
      <c r="X319" s="2">
        <f t="shared" si="6"/>
        <v>4317.5714285671711</v>
      </c>
      <c r="Y319" s="2">
        <f t="shared" si="7"/>
        <v>68391466.126266971</v>
      </c>
      <c r="Z319" s="2" t="str">
        <f t="shared" si="8"/>
        <v>MEEP</v>
      </c>
      <c r="AA319" s="2">
        <f>IF(Z319="HERE",Y319,AA318+Graph!$G$1*1000)</f>
        <v>142389931.98341021</v>
      </c>
      <c r="AB319" s="2">
        <f t="shared" si="21"/>
        <v>800000</v>
      </c>
      <c r="AC319" s="2">
        <f t="shared" si="9"/>
        <v>66410405.730240338</v>
      </c>
      <c r="AD319" s="3">
        <f t="shared" si="10"/>
        <v>52800000</v>
      </c>
      <c r="AE319" s="2">
        <f>IF(AE317&gt;=52800000,52800000,IF(AB298=Graph!G$1*1000,AE318+Graph!G$1*1000,AC319))</f>
        <v>52800000</v>
      </c>
      <c r="AF319" s="3">
        <f t="shared" si="11"/>
        <v>52800000</v>
      </c>
      <c r="AG319" s="3">
        <f t="shared" si="26"/>
        <v>50160000</v>
      </c>
      <c r="AH319" s="3" t="e">
        <f t="shared" si="3"/>
        <v>#N/A</v>
      </c>
      <c r="AM319" s="6">
        <v>14600000</v>
      </c>
      <c r="AN319" s="6">
        <v>31800000</v>
      </c>
      <c r="AO319" s="6">
        <v>52800000</v>
      </c>
    </row>
    <row r="320" spans="1:41" ht="15.75" customHeight="1" x14ac:dyDescent="0.25">
      <c r="A320" s="1">
        <v>44496</v>
      </c>
      <c r="B320" s="2">
        <f t="shared" si="0"/>
        <v>254</v>
      </c>
      <c r="C320" s="7"/>
      <c r="D320" s="2" t="e">
        <f t="shared" si="12"/>
        <v>#N/A</v>
      </c>
      <c r="E320" s="2" t="e">
        <f t="shared" si="22"/>
        <v>#N/A</v>
      </c>
      <c r="F320" s="2">
        <v>1980659.8182530999</v>
      </c>
      <c r="G320" s="2">
        <f t="shared" si="23"/>
        <v>795682.42857142852</v>
      </c>
      <c r="H320" s="2">
        <f t="shared" si="13"/>
        <v>208837560.44452679</v>
      </c>
      <c r="I320" s="7"/>
      <c r="J320" s="2" t="e">
        <f t="shared" si="14"/>
        <v>#N/A</v>
      </c>
      <c r="K320" s="2" t="e">
        <f t="shared" si="24"/>
        <v>#N/A</v>
      </c>
      <c r="L320" s="2">
        <f t="array" ref="L320">IF(COUNT($C321)=0,IF(COUNT($C320)=1,I320,SUM(L319+LOOKUP(2,1/(ISNUMBER($K$1:$K$194)),$K$1:$K$194))),I320)</f>
        <v>1643278.1428571395</v>
      </c>
      <c r="M320" s="8" t="e">
        <f t="shared" si="27"/>
        <v>#N/A</v>
      </c>
      <c r="N320" s="2" t="e">
        <f t="shared" si="15"/>
        <v>#N/A</v>
      </c>
      <c r="O320" s="2" t="e">
        <f t="shared" si="25"/>
        <v>#N/A</v>
      </c>
      <c r="P320" s="2">
        <v>1980412.5504846871</v>
      </c>
      <c r="Q320" s="2">
        <f>IF(P320&gt;Graph!$G$1*1000,Graph!$G$1*1000,P320)</f>
        <v>800000</v>
      </c>
      <c r="R320" s="2">
        <f t="shared" si="16"/>
        <v>210396020.14222211</v>
      </c>
      <c r="S320" s="2">
        <f t="shared" si="17"/>
        <v>795682.42857143283</v>
      </c>
      <c r="T320" s="2">
        <f t="shared" si="18"/>
        <v>4317.571428571362</v>
      </c>
      <c r="U320" s="2">
        <f t="shared" si="19"/>
        <v>800000</v>
      </c>
      <c r="V320" s="2">
        <f t="shared" si="28"/>
        <v>142000236.44452643</v>
      </c>
      <c r="W320" s="2">
        <f t="shared" si="20"/>
        <v>795682.42857143283</v>
      </c>
      <c r="X320" s="2">
        <f t="shared" si="6"/>
        <v>4317.5714285671711</v>
      </c>
      <c r="Y320" s="2">
        <f t="shared" si="7"/>
        <v>68395783.697695538</v>
      </c>
      <c r="Z320" s="2" t="str">
        <f t="shared" si="8"/>
        <v>MEEP</v>
      </c>
      <c r="AA320" s="2">
        <f>IF(Z320="HERE",Y320,AA319+Graph!$G$1*1000)</f>
        <v>143189931.98341021</v>
      </c>
      <c r="AB320" s="2">
        <f t="shared" si="21"/>
        <v>800000</v>
      </c>
      <c r="AC320" s="2">
        <f t="shared" si="9"/>
        <v>66410405.730240338</v>
      </c>
      <c r="AD320" s="3">
        <f t="shared" si="10"/>
        <v>52800000</v>
      </c>
      <c r="AE320" s="2">
        <f>IF(AE318&gt;=52800000,52800000,IF(AB299=Graph!G$1*1000,AE319+Graph!G$1*1000,AC320))</f>
        <v>52800000</v>
      </c>
      <c r="AF320" s="3">
        <f t="shared" si="11"/>
        <v>52800000</v>
      </c>
      <c r="AG320" s="3">
        <f t="shared" si="26"/>
        <v>50160000</v>
      </c>
      <c r="AH320" s="3" t="e">
        <f t="shared" si="3"/>
        <v>#N/A</v>
      </c>
      <c r="AM320" s="6">
        <v>14600000</v>
      </c>
      <c r="AN320" s="6">
        <v>31800000</v>
      </c>
      <c r="AO320" s="6">
        <v>52800000</v>
      </c>
    </row>
    <row r="321" spans="1:41" ht="15.75" customHeight="1" x14ac:dyDescent="0.25">
      <c r="A321" s="1">
        <v>44497</v>
      </c>
      <c r="B321" s="2">
        <f t="shared" si="0"/>
        <v>255</v>
      </c>
      <c r="C321" s="7"/>
      <c r="D321" s="2" t="e">
        <f t="shared" si="12"/>
        <v>#N/A</v>
      </c>
      <c r="E321" s="2" t="e">
        <f t="shared" si="22"/>
        <v>#N/A</v>
      </c>
      <c r="F321" s="2">
        <v>1986614.4141533077</v>
      </c>
      <c r="G321" s="2">
        <f t="shared" si="23"/>
        <v>795682.42857142852</v>
      </c>
      <c r="H321" s="2">
        <f t="shared" si="13"/>
        <v>209633242.87309822</v>
      </c>
      <c r="I321" s="7"/>
      <c r="J321" s="2" t="e">
        <f t="shared" si="14"/>
        <v>#N/A</v>
      </c>
      <c r="K321" s="2" t="e">
        <f t="shared" si="24"/>
        <v>#N/A</v>
      </c>
      <c r="L321" s="2">
        <f t="array" ref="L321">IF(COUNT($C322)=0,IF(COUNT($C321)=1,I321,SUM(L320+LOOKUP(2,1/(ISNUMBER($K$1:$K$194)),$K$1:$K$194))),I321)</f>
        <v>1647595.7142857108</v>
      </c>
      <c r="M321" s="8" t="e">
        <f t="shared" si="27"/>
        <v>#N/A</v>
      </c>
      <c r="N321" s="2" t="e">
        <f t="shared" si="15"/>
        <v>#N/A</v>
      </c>
      <c r="O321" s="2" t="e">
        <f t="shared" si="25"/>
        <v>#N/A</v>
      </c>
      <c r="P321" s="2">
        <v>1986353.7726998329</v>
      </c>
      <c r="Q321" s="2">
        <f>IF(P321&gt;Graph!$G$1*1000,Graph!$G$1*1000,P321)</f>
        <v>800000</v>
      </c>
      <c r="R321" s="2">
        <f t="shared" si="16"/>
        <v>211196020.14222211</v>
      </c>
      <c r="S321" s="2">
        <f t="shared" si="17"/>
        <v>795682.42857143283</v>
      </c>
      <c r="T321" s="2">
        <f t="shared" si="18"/>
        <v>4317.571428571362</v>
      </c>
      <c r="U321" s="2">
        <f t="shared" si="19"/>
        <v>800000</v>
      </c>
      <c r="V321" s="2">
        <f t="shared" si="28"/>
        <v>142795918.87309787</v>
      </c>
      <c r="W321" s="2">
        <f t="shared" si="20"/>
        <v>795682.42857143283</v>
      </c>
      <c r="X321" s="2">
        <f t="shared" si="6"/>
        <v>4317.5714285671711</v>
      </c>
      <c r="Y321" s="2">
        <f t="shared" si="7"/>
        <v>68400101.269124106</v>
      </c>
      <c r="Z321" s="2" t="str">
        <f t="shared" si="8"/>
        <v>MEEP</v>
      </c>
      <c r="AA321" s="2">
        <f>IF(Z321="HERE",Y321,AA320+Graph!$G$1*1000)</f>
        <v>143989931.98341021</v>
      </c>
      <c r="AB321" s="2">
        <f t="shared" si="21"/>
        <v>800000</v>
      </c>
      <c r="AC321" s="2">
        <f t="shared" si="9"/>
        <v>66410405.730240338</v>
      </c>
      <c r="AD321" s="3">
        <f t="shared" si="10"/>
        <v>52800000</v>
      </c>
      <c r="AE321" s="2">
        <f>IF(AE319&gt;=52800000,52800000,IF(AB300=Graph!G$1*1000,AE320+Graph!G$1*1000,AC321))</f>
        <v>52800000</v>
      </c>
      <c r="AF321" s="3">
        <f t="shared" si="11"/>
        <v>52800000</v>
      </c>
      <c r="AG321" s="3">
        <f t="shared" si="26"/>
        <v>50160000</v>
      </c>
      <c r="AH321" s="3" t="e">
        <f t="shared" si="3"/>
        <v>#N/A</v>
      </c>
      <c r="AM321" s="6">
        <v>14600000</v>
      </c>
      <c r="AN321" s="6">
        <v>31800000</v>
      </c>
      <c r="AO321" s="6">
        <v>52800000</v>
      </c>
    </row>
    <row r="322" spans="1:41" ht="15.75" customHeight="1" x14ac:dyDescent="0.25">
      <c r="A322" s="1">
        <v>44498</v>
      </c>
      <c r="B322" s="2">
        <f t="shared" si="0"/>
        <v>256</v>
      </c>
      <c r="C322" s="7"/>
      <c r="D322" s="2" t="e">
        <f t="shared" si="12"/>
        <v>#N/A</v>
      </c>
      <c r="E322" s="2" t="e">
        <f t="shared" si="22"/>
        <v>#N/A</v>
      </c>
      <c r="F322" s="2">
        <v>1992569.0100535154</v>
      </c>
      <c r="G322" s="2">
        <f t="shared" si="23"/>
        <v>795682.42857142852</v>
      </c>
      <c r="H322" s="2">
        <f t="shared" si="13"/>
        <v>210428925.30166966</v>
      </c>
      <c r="I322" s="7"/>
      <c r="J322" s="2" t="e">
        <f t="shared" si="14"/>
        <v>#N/A</v>
      </c>
      <c r="K322" s="2" t="e">
        <f t="shared" si="24"/>
        <v>#N/A</v>
      </c>
      <c r="L322" s="2">
        <f t="array" ref="L322">IF(COUNT($C323)=0,IF(COUNT($C322)=1,I322,SUM(L321+LOOKUP(2,1/(ISNUMBER($K$1:$K$194)),$K$1:$K$194))),I322)</f>
        <v>1651913.2857142822</v>
      </c>
      <c r="M322" s="8" t="e">
        <f t="shared" si="27"/>
        <v>#N/A</v>
      </c>
      <c r="N322" s="2" t="e">
        <f t="shared" si="15"/>
        <v>#N/A</v>
      </c>
      <c r="O322" s="2" t="e">
        <f t="shared" si="25"/>
        <v>#N/A</v>
      </c>
      <c r="P322" s="2">
        <v>1992294.9949150085</v>
      </c>
      <c r="Q322" s="2">
        <f>IF(P322&gt;Graph!$G$1*1000,Graph!$G$1*1000,P322)</f>
        <v>800000</v>
      </c>
      <c r="R322" s="2">
        <f t="shared" si="16"/>
        <v>211996020.14222211</v>
      </c>
      <c r="S322" s="2">
        <f t="shared" si="17"/>
        <v>795682.42857143283</v>
      </c>
      <c r="T322" s="2">
        <f t="shared" si="18"/>
        <v>4317.571428571362</v>
      </c>
      <c r="U322" s="2">
        <f t="shared" si="19"/>
        <v>800000</v>
      </c>
      <c r="V322" s="2">
        <f t="shared" si="28"/>
        <v>143591601.3016693</v>
      </c>
      <c r="W322" s="2">
        <f t="shared" si="20"/>
        <v>795682.42857143283</v>
      </c>
      <c r="X322" s="2">
        <f t="shared" si="6"/>
        <v>4317.5714285671711</v>
      </c>
      <c r="Y322" s="2">
        <f t="shared" si="7"/>
        <v>68404418.840552673</v>
      </c>
      <c r="Z322" s="2" t="str">
        <f t="shared" si="8"/>
        <v>MEEP</v>
      </c>
      <c r="AA322" s="2">
        <f>IF(Z322="HERE",Y322,AA321+Graph!$G$1*1000)</f>
        <v>144789931.98341021</v>
      </c>
      <c r="AB322" s="2">
        <f t="shared" si="21"/>
        <v>800000</v>
      </c>
      <c r="AC322" s="2">
        <f t="shared" si="9"/>
        <v>66410405.730240338</v>
      </c>
      <c r="AD322" s="3">
        <f t="shared" si="10"/>
        <v>52800000</v>
      </c>
      <c r="AE322" s="2">
        <f>IF(AE320&gt;=52800000,52800000,IF(AB301=Graph!G$1*1000,AE321+Graph!G$1*1000,AC322))</f>
        <v>52800000</v>
      </c>
      <c r="AF322" s="3">
        <f t="shared" si="11"/>
        <v>52800000</v>
      </c>
      <c r="AG322" s="3">
        <f t="shared" si="26"/>
        <v>50160000</v>
      </c>
      <c r="AH322" s="3" t="e">
        <f t="shared" si="3"/>
        <v>#N/A</v>
      </c>
      <c r="AM322" s="6">
        <v>14600000</v>
      </c>
      <c r="AN322" s="6">
        <v>31800000</v>
      </c>
      <c r="AO322" s="6">
        <v>52800000</v>
      </c>
    </row>
    <row r="323" spans="1:41" ht="15.75" customHeight="1" x14ac:dyDescent="0.25">
      <c r="A323" s="1">
        <v>44499</v>
      </c>
      <c r="B323" s="2">
        <f t="shared" si="0"/>
        <v>257</v>
      </c>
      <c r="C323" s="7"/>
      <c r="D323" s="2" t="e">
        <f t="shared" si="12"/>
        <v>#N/A</v>
      </c>
      <c r="E323" s="2" t="e">
        <f t="shared" si="22"/>
        <v>#N/A</v>
      </c>
      <c r="F323" s="2">
        <v>1998523.6059537232</v>
      </c>
      <c r="G323" s="2">
        <f t="shared" si="23"/>
        <v>795682.42857142852</v>
      </c>
      <c r="H323" s="2">
        <f t="shared" si="13"/>
        <v>211224607.73024109</v>
      </c>
      <c r="I323" s="7"/>
      <c r="J323" s="2" t="e">
        <f t="shared" si="14"/>
        <v>#N/A</v>
      </c>
      <c r="K323" s="2" t="e">
        <f t="shared" si="24"/>
        <v>#N/A</v>
      </c>
      <c r="L323" s="2">
        <f t="array" ref="L323">IF(COUNT($C324)=0,IF(COUNT($C323)=1,I323,SUM(L322+LOOKUP(2,1/(ISNUMBER($K$1:$K$194)),$K$1:$K$194))),I323)</f>
        <v>1656230.8571428536</v>
      </c>
      <c r="M323" s="8" t="e">
        <f t="shared" si="27"/>
        <v>#N/A</v>
      </c>
      <c r="N323" s="2" t="e">
        <f t="shared" si="15"/>
        <v>#N/A</v>
      </c>
      <c r="O323" s="2" t="e">
        <f t="shared" si="25"/>
        <v>#N/A</v>
      </c>
      <c r="P323" s="2">
        <v>1998236.2171301544</v>
      </c>
      <c r="Q323" s="2">
        <f>IF(P323&gt;Graph!$G$1*1000,Graph!$G$1*1000,P323)</f>
        <v>800000</v>
      </c>
      <c r="R323" s="2">
        <f t="shared" si="16"/>
        <v>212796020.14222211</v>
      </c>
      <c r="S323" s="2">
        <f t="shared" si="17"/>
        <v>795682.42857143283</v>
      </c>
      <c r="T323" s="2">
        <f t="shared" si="18"/>
        <v>4317.571428571362</v>
      </c>
      <c r="U323" s="2">
        <f t="shared" si="19"/>
        <v>800000</v>
      </c>
      <c r="V323" s="2">
        <f t="shared" si="28"/>
        <v>144387283.73024073</v>
      </c>
      <c r="W323" s="2">
        <f t="shared" si="20"/>
        <v>795682.42857143283</v>
      </c>
      <c r="X323" s="2">
        <f t="shared" si="6"/>
        <v>4317.5714285671711</v>
      </c>
      <c r="Y323" s="2">
        <f t="shared" si="7"/>
        <v>68408736.41198124</v>
      </c>
      <c r="Z323" s="2" t="str">
        <f t="shared" si="8"/>
        <v>MEEP</v>
      </c>
      <c r="AA323" s="2">
        <f>IF(Z323="HERE",Y323,AA322+Graph!$G$1*1000)</f>
        <v>145589931.98341021</v>
      </c>
      <c r="AB323" s="2">
        <f t="shared" si="21"/>
        <v>800000</v>
      </c>
      <c r="AC323" s="2">
        <f t="shared" si="9"/>
        <v>66410405.730240338</v>
      </c>
      <c r="AD323" s="3">
        <f t="shared" si="10"/>
        <v>52800000</v>
      </c>
      <c r="AE323" s="2">
        <f>IF(AE321&gt;=52800000,52800000,IF(AB302=Graph!G$1*1000,AE322+Graph!G$1*1000,AC323))</f>
        <v>52800000</v>
      </c>
      <c r="AF323" s="3">
        <f t="shared" si="11"/>
        <v>52800000</v>
      </c>
      <c r="AG323" s="3">
        <f t="shared" si="26"/>
        <v>50160000</v>
      </c>
      <c r="AH323" s="3" t="e">
        <f t="shared" si="3"/>
        <v>#N/A</v>
      </c>
      <c r="AM323" s="6">
        <v>14600000</v>
      </c>
      <c r="AN323" s="6">
        <v>31800000</v>
      </c>
      <c r="AO323" s="6">
        <v>52800000</v>
      </c>
    </row>
    <row r="324" spans="1:41" ht="15.75" customHeight="1" x14ac:dyDescent="0.25">
      <c r="A324" s="1">
        <v>44500</v>
      </c>
      <c r="B324" s="2">
        <f t="shared" si="0"/>
        <v>258</v>
      </c>
      <c r="C324" s="7"/>
      <c r="D324" s="2" t="e">
        <f t="shared" si="12"/>
        <v>#N/A</v>
      </c>
      <c r="E324" s="2" t="e">
        <f t="shared" si="22"/>
        <v>#N/A</v>
      </c>
      <c r="F324" s="2">
        <v>2004478.201853931</v>
      </c>
      <c r="G324" s="2">
        <f t="shared" si="23"/>
        <v>795682.42857142852</v>
      </c>
      <c r="H324" s="2">
        <f t="shared" si="13"/>
        <v>212020290.15881252</v>
      </c>
      <c r="I324" s="7"/>
      <c r="J324" s="2" t="e">
        <f t="shared" si="14"/>
        <v>#N/A</v>
      </c>
      <c r="K324" s="2" t="e">
        <f t="shared" si="24"/>
        <v>#N/A</v>
      </c>
      <c r="L324" s="2">
        <f t="array" ref="L324">IF(COUNT($C325)=0,IF(COUNT($C324)=1,I324,SUM(L323+LOOKUP(2,1/(ISNUMBER($K$1:$K$194)),$K$1:$K$194))),I324)</f>
        <v>1660548.4285714249</v>
      </c>
      <c r="M324" s="8" t="e">
        <f t="shared" si="27"/>
        <v>#N/A</v>
      </c>
      <c r="N324" s="2" t="e">
        <f t="shared" si="15"/>
        <v>#N/A</v>
      </c>
      <c r="O324" s="2" t="e">
        <f t="shared" si="25"/>
        <v>#N/A</v>
      </c>
      <c r="P324" s="2">
        <v>2004177.4393453002</v>
      </c>
      <c r="Q324" s="2">
        <f>IF(P324&gt;Graph!$G$1*1000,Graph!$G$1*1000,P324)</f>
        <v>800000</v>
      </c>
      <c r="R324" s="2">
        <f t="shared" si="16"/>
        <v>213596020.14222211</v>
      </c>
      <c r="S324" s="2">
        <f t="shared" si="17"/>
        <v>795682.42857143283</v>
      </c>
      <c r="T324" s="2">
        <f t="shared" si="18"/>
        <v>4317.571428571362</v>
      </c>
      <c r="U324" s="2">
        <f t="shared" si="19"/>
        <v>800000</v>
      </c>
      <c r="V324" s="2">
        <f t="shared" si="28"/>
        <v>145182966.15881217</v>
      </c>
      <c r="W324" s="2">
        <f t="shared" si="20"/>
        <v>795682.42857143283</v>
      </c>
      <c r="X324" s="2">
        <f t="shared" si="6"/>
        <v>4317.5714285671711</v>
      </c>
      <c r="Y324" s="2">
        <f t="shared" si="7"/>
        <v>68413053.983409807</v>
      </c>
      <c r="Z324" s="2" t="str">
        <f t="shared" si="8"/>
        <v>MEEP</v>
      </c>
      <c r="AA324" s="2">
        <f>IF(Z324="HERE",Y324,AA323+Graph!$G$1*1000)</f>
        <v>146389931.98341021</v>
      </c>
      <c r="AB324" s="2">
        <f t="shared" si="21"/>
        <v>800000</v>
      </c>
      <c r="AC324" s="2">
        <f t="shared" si="9"/>
        <v>66410405.730240338</v>
      </c>
      <c r="AD324" s="3">
        <f t="shared" si="10"/>
        <v>52800000</v>
      </c>
      <c r="AE324" s="2">
        <f>IF(AE322&gt;=52800000,52800000,IF(AB303=Graph!G$1*1000,AE323+Graph!G$1*1000,AC324))</f>
        <v>52800000</v>
      </c>
      <c r="AF324" s="3">
        <f t="shared" si="11"/>
        <v>52800000</v>
      </c>
      <c r="AG324" s="3">
        <f t="shared" si="26"/>
        <v>50160000</v>
      </c>
      <c r="AH324" s="3" t="e">
        <f t="shared" si="3"/>
        <v>#N/A</v>
      </c>
      <c r="AM324" s="6">
        <v>14600000</v>
      </c>
      <c r="AN324" s="6">
        <v>31800000</v>
      </c>
      <c r="AO324" s="6">
        <v>52800000</v>
      </c>
    </row>
    <row r="325" spans="1:41" ht="15.75" customHeight="1" x14ac:dyDescent="0.25">
      <c r="A325" s="1">
        <v>44501</v>
      </c>
      <c r="B325" s="2">
        <f t="shared" si="0"/>
        <v>259</v>
      </c>
      <c r="C325" s="7"/>
      <c r="D325" s="2" t="e">
        <f t="shared" si="12"/>
        <v>#N/A</v>
      </c>
      <c r="E325" s="2" t="e">
        <f t="shared" si="22"/>
        <v>#N/A</v>
      </c>
      <c r="F325" s="2">
        <v>2010432.7977541387</v>
      </c>
      <c r="G325" s="2">
        <f t="shared" si="23"/>
        <v>795682.42857142852</v>
      </c>
      <c r="H325" s="2">
        <f t="shared" si="13"/>
        <v>212815972.58738396</v>
      </c>
      <c r="I325" s="7"/>
      <c r="J325" s="2" t="e">
        <f t="shared" si="14"/>
        <v>#N/A</v>
      </c>
      <c r="K325" s="2" t="e">
        <f t="shared" si="24"/>
        <v>#N/A</v>
      </c>
      <c r="L325" s="2">
        <f t="array" ref="L325">IF(COUNT($C326)=0,IF(COUNT($C325)=1,I325,SUM(L324+LOOKUP(2,1/(ISNUMBER($K$1:$K$194)),$K$1:$K$194))),I325)</f>
        <v>1664865.9999999963</v>
      </c>
      <c r="M325" s="8" t="e">
        <f t="shared" si="27"/>
        <v>#N/A</v>
      </c>
      <c r="N325" s="2" t="e">
        <f t="shared" si="15"/>
        <v>#N/A</v>
      </c>
      <c r="O325" s="2" t="e">
        <f t="shared" si="25"/>
        <v>#N/A</v>
      </c>
      <c r="P325" s="2">
        <v>2010118.6615604758</v>
      </c>
      <c r="Q325" s="2">
        <f>IF(P325&gt;Graph!$G$1*1000,Graph!$G$1*1000,P325)</f>
        <v>800000</v>
      </c>
      <c r="R325" s="2">
        <f t="shared" si="16"/>
        <v>214396020.14222211</v>
      </c>
      <c r="S325" s="2">
        <f t="shared" si="17"/>
        <v>795682.42857143283</v>
      </c>
      <c r="T325" s="2">
        <f t="shared" si="18"/>
        <v>4317.571428571362</v>
      </c>
      <c r="U325" s="2">
        <f t="shared" si="19"/>
        <v>800000</v>
      </c>
      <c r="V325" s="2">
        <f t="shared" si="28"/>
        <v>145978648.5873836</v>
      </c>
      <c r="W325" s="2">
        <f t="shared" si="20"/>
        <v>795682.42857143283</v>
      </c>
      <c r="X325" s="2">
        <f t="shared" si="6"/>
        <v>4317.5714285671711</v>
      </c>
      <c r="Y325" s="2">
        <f t="shared" si="7"/>
        <v>68417371.554838374</v>
      </c>
      <c r="Z325" s="2" t="str">
        <f t="shared" si="8"/>
        <v>MEEP</v>
      </c>
      <c r="AA325" s="2">
        <f>IF(Z325="HERE",Y325,AA324+Graph!$G$1*1000)</f>
        <v>147189931.98341021</v>
      </c>
      <c r="AB325" s="2">
        <f t="shared" si="21"/>
        <v>800000</v>
      </c>
      <c r="AC325" s="2">
        <f t="shared" si="9"/>
        <v>66410405.730240338</v>
      </c>
      <c r="AD325" s="3">
        <f t="shared" si="10"/>
        <v>52800000</v>
      </c>
      <c r="AE325" s="2">
        <f>IF(AE323&gt;=52800000,52800000,IF(AB304=Graph!G$1*1000,AE324+Graph!G$1*1000,AC325))</f>
        <v>52800000</v>
      </c>
      <c r="AF325" s="3">
        <f t="shared" si="11"/>
        <v>52800000</v>
      </c>
      <c r="AG325" s="3">
        <f t="shared" si="26"/>
        <v>50160000</v>
      </c>
      <c r="AH325" s="3" t="e">
        <f t="shared" si="3"/>
        <v>#N/A</v>
      </c>
      <c r="AM325" s="6">
        <v>14600000</v>
      </c>
      <c r="AN325" s="6">
        <v>31800000</v>
      </c>
      <c r="AO325" s="6">
        <v>52800000</v>
      </c>
    </row>
    <row r="326" spans="1:41" ht="15.75" customHeight="1" x14ac:dyDescent="0.25">
      <c r="A326" s="1">
        <v>44502</v>
      </c>
      <c r="B326" s="2">
        <f t="shared" si="0"/>
        <v>260</v>
      </c>
      <c r="C326" s="7"/>
      <c r="D326" s="2" t="e">
        <f t="shared" si="12"/>
        <v>#N/A</v>
      </c>
      <c r="E326" s="2" t="e">
        <f t="shared" si="22"/>
        <v>#N/A</v>
      </c>
      <c r="F326" s="2">
        <v>2016387.3936543465</v>
      </c>
      <c r="G326" s="2">
        <f t="shared" si="23"/>
        <v>795682.42857142852</v>
      </c>
      <c r="H326" s="2">
        <f t="shared" si="13"/>
        <v>213611655.01595539</v>
      </c>
      <c r="I326" s="7"/>
      <c r="J326" s="2" t="e">
        <f t="shared" si="14"/>
        <v>#N/A</v>
      </c>
      <c r="K326" s="2" t="e">
        <f t="shared" si="24"/>
        <v>#N/A</v>
      </c>
      <c r="L326" s="2">
        <f t="array" ref="L326">IF(COUNT($C327)=0,IF(COUNT($C326)=1,I326,SUM(L325+LOOKUP(2,1/(ISNUMBER($K$1:$K$194)),$K$1:$K$194))),I326)</f>
        <v>1669183.5714285676</v>
      </c>
      <c r="M326" s="8" t="e">
        <f t="shared" si="27"/>
        <v>#N/A</v>
      </c>
      <c r="N326" s="2" t="e">
        <f t="shared" si="15"/>
        <v>#N/A</v>
      </c>
      <c r="O326" s="2" t="e">
        <f t="shared" si="25"/>
        <v>#N/A</v>
      </c>
      <c r="P326" s="2">
        <v>2016059.8837756217</v>
      </c>
      <c r="Q326" s="2">
        <f>IF(P326&gt;Graph!$G$1*1000,Graph!$G$1*1000,P326)</f>
        <v>800000</v>
      </c>
      <c r="R326" s="2">
        <f t="shared" si="16"/>
        <v>215196020.14222211</v>
      </c>
      <c r="S326" s="2">
        <f t="shared" si="17"/>
        <v>795682.42857143283</v>
      </c>
      <c r="T326" s="2">
        <f t="shared" si="18"/>
        <v>4317.571428571362</v>
      </c>
      <c r="U326" s="2">
        <f t="shared" si="19"/>
        <v>800000</v>
      </c>
      <c r="V326" s="2">
        <f t="shared" si="28"/>
        <v>146774331.01595503</v>
      </c>
      <c r="W326" s="2">
        <f t="shared" si="20"/>
        <v>795682.42857143283</v>
      </c>
      <c r="X326" s="2">
        <f t="shared" si="6"/>
        <v>4317.5714285671711</v>
      </c>
      <c r="Y326" s="2">
        <f t="shared" si="7"/>
        <v>68421689.126266941</v>
      </c>
      <c r="Z326" s="2" t="str">
        <f t="shared" si="8"/>
        <v>MEEP</v>
      </c>
      <c r="AA326" s="2">
        <f>IF(Z326="HERE",Y326,AA325+Graph!$G$1*1000)</f>
        <v>147989931.98341021</v>
      </c>
      <c r="AB326" s="2">
        <f t="shared" si="21"/>
        <v>800000</v>
      </c>
      <c r="AC326" s="2">
        <f t="shared" si="9"/>
        <v>66410405.730240338</v>
      </c>
      <c r="AD326" s="3">
        <f t="shared" si="10"/>
        <v>52800000</v>
      </c>
      <c r="AE326" s="2">
        <f>IF(AE324&gt;=52800000,52800000,IF(AB305=Graph!G$1*1000,AE325+Graph!G$1*1000,AC326))</f>
        <v>52800000</v>
      </c>
      <c r="AF326" s="3">
        <f t="shared" si="11"/>
        <v>52800000</v>
      </c>
      <c r="AG326" s="3">
        <f t="shared" si="26"/>
        <v>50160000</v>
      </c>
      <c r="AH326" s="3" t="e">
        <f t="shared" si="3"/>
        <v>#N/A</v>
      </c>
      <c r="AM326" s="6">
        <v>14600000</v>
      </c>
      <c r="AN326" s="6">
        <v>31800000</v>
      </c>
      <c r="AO326" s="6">
        <v>52800000</v>
      </c>
    </row>
    <row r="327" spans="1:41" ht="15.75" customHeight="1" x14ac:dyDescent="0.25">
      <c r="A327" s="1">
        <v>44503</v>
      </c>
      <c r="B327" s="2">
        <f t="shared" si="0"/>
        <v>261</v>
      </c>
      <c r="C327" s="7"/>
      <c r="D327" s="2" t="e">
        <f t="shared" si="12"/>
        <v>#N/A</v>
      </c>
      <c r="E327" s="2" t="e">
        <f t="shared" si="22"/>
        <v>#N/A</v>
      </c>
      <c r="F327" s="2">
        <v>2022341.9895545542</v>
      </c>
      <c r="G327" s="2">
        <f t="shared" si="23"/>
        <v>795682.42857142852</v>
      </c>
      <c r="H327" s="2">
        <f t="shared" si="13"/>
        <v>214407337.44452682</v>
      </c>
      <c r="I327" s="7"/>
      <c r="J327" s="2" t="e">
        <f t="shared" si="14"/>
        <v>#N/A</v>
      </c>
      <c r="K327" s="2" t="e">
        <f t="shared" si="24"/>
        <v>#N/A</v>
      </c>
      <c r="L327" s="2">
        <f t="array" ref="L327">IF(COUNT($C328)=0,IF(COUNT($C327)=1,I327,SUM(L326+LOOKUP(2,1/(ISNUMBER($K$1:$K$194)),$K$1:$K$194))),I327)</f>
        <v>1673501.142857139</v>
      </c>
      <c r="M327" s="8" t="e">
        <f t="shared" si="27"/>
        <v>#N/A</v>
      </c>
      <c r="N327" s="2" t="e">
        <f t="shared" si="15"/>
        <v>#N/A</v>
      </c>
      <c r="O327" s="2" t="e">
        <f t="shared" si="25"/>
        <v>#N/A</v>
      </c>
      <c r="P327" s="2">
        <v>2022001.1059907973</v>
      </c>
      <c r="Q327" s="2">
        <f>IF(P327&gt;Graph!$G$1*1000,Graph!$G$1*1000,P327)</f>
        <v>800000</v>
      </c>
      <c r="R327" s="2">
        <f t="shared" si="16"/>
        <v>215996020.14222211</v>
      </c>
      <c r="S327" s="2">
        <f t="shared" si="17"/>
        <v>795682.42857143283</v>
      </c>
      <c r="T327" s="2">
        <f t="shared" si="18"/>
        <v>4317.571428571362</v>
      </c>
      <c r="U327" s="2">
        <f t="shared" si="19"/>
        <v>800000</v>
      </c>
      <c r="V327" s="2">
        <f t="shared" si="28"/>
        <v>147570013.44452646</v>
      </c>
      <c r="W327" s="2">
        <f t="shared" si="20"/>
        <v>795682.42857143283</v>
      </c>
      <c r="X327" s="2">
        <f t="shared" si="6"/>
        <v>4317.5714285671711</v>
      </c>
      <c r="Y327" s="2">
        <f t="shared" si="7"/>
        <v>68426006.697695509</v>
      </c>
      <c r="Z327" s="2" t="str">
        <f t="shared" si="8"/>
        <v>MEEP</v>
      </c>
      <c r="AA327" s="2">
        <f>IF(Z327="HERE",Y327,AA326+Graph!$G$1*1000)</f>
        <v>148789931.98341021</v>
      </c>
      <c r="AB327" s="2">
        <f t="shared" si="21"/>
        <v>800000</v>
      </c>
      <c r="AC327" s="2">
        <f t="shared" si="9"/>
        <v>66410405.730240338</v>
      </c>
      <c r="AD327" s="3">
        <f t="shared" si="10"/>
        <v>52800000</v>
      </c>
      <c r="AE327" s="2">
        <f>IF(AE325&gt;=52800000,52800000,IF(AB306=Graph!G$1*1000,AE326+Graph!G$1*1000,AC327))</f>
        <v>52800000</v>
      </c>
      <c r="AF327" s="3">
        <f t="shared" si="11"/>
        <v>52800000</v>
      </c>
      <c r="AG327" s="3">
        <f t="shared" si="26"/>
        <v>50160000</v>
      </c>
      <c r="AH327" s="3" t="e">
        <f t="shared" si="3"/>
        <v>#N/A</v>
      </c>
      <c r="AM327" s="6">
        <v>14600000</v>
      </c>
      <c r="AN327" s="6">
        <v>31800000</v>
      </c>
      <c r="AO327" s="6">
        <v>52800000</v>
      </c>
    </row>
    <row r="328" spans="1:41" ht="15.75" customHeight="1" x14ac:dyDescent="0.25">
      <c r="A328" s="1">
        <v>44504</v>
      </c>
      <c r="B328" s="2">
        <f t="shared" si="0"/>
        <v>262</v>
      </c>
      <c r="C328" s="7"/>
      <c r="D328" s="2" t="e">
        <f t="shared" si="12"/>
        <v>#N/A</v>
      </c>
      <c r="E328" s="2" t="e">
        <f t="shared" si="22"/>
        <v>#N/A</v>
      </c>
      <c r="F328" s="2">
        <v>2028296.5854547322</v>
      </c>
      <c r="G328" s="2">
        <f t="shared" si="23"/>
        <v>795682.42857142852</v>
      </c>
      <c r="H328" s="2">
        <f t="shared" si="13"/>
        <v>215203019.87309825</v>
      </c>
      <c r="I328" s="7"/>
      <c r="J328" s="2" t="e">
        <f t="shared" si="14"/>
        <v>#N/A</v>
      </c>
      <c r="K328" s="2" t="e">
        <f t="shared" si="24"/>
        <v>#N/A</v>
      </c>
      <c r="L328" s="2">
        <f t="array" ref="L328">IF(COUNT($C329)=0,IF(COUNT($C328)=1,I328,SUM(L327+LOOKUP(2,1/(ISNUMBER($K$1:$K$194)),$K$1:$K$194))),I328)</f>
        <v>1677818.7142857104</v>
      </c>
      <c r="M328" s="8" t="e">
        <f t="shared" si="27"/>
        <v>#N/A</v>
      </c>
      <c r="N328" s="2" t="e">
        <f t="shared" si="15"/>
        <v>#N/A</v>
      </c>
      <c r="O328" s="2" t="e">
        <f t="shared" si="25"/>
        <v>#N/A</v>
      </c>
      <c r="P328" s="2">
        <v>2027942.3282059431</v>
      </c>
      <c r="Q328" s="2">
        <f>IF(P328&gt;Graph!$G$1*1000,Graph!$G$1*1000,P328)</f>
        <v>800000</v>
      </c>
      <c r="R328" s="2">
        <f t="shared" si="16"/>
        <v>216796020.14222211</v>
      </c>
      <c r="S328" s="2">
        <f t="shared" si="17"/>
        <v>795682.42857143283</v>
      </c>
      <c r="T328" s="2">
        <f t="shared" si="18"/>
        <v>4317.571428571362</v>
      </c>
      <c r="U328" s="2">
        <f t="shared" si="19"/>
        <v>800000</v>
      </c>
      <c r="V328" s="2">
        <f t="shared" si="28"/>
        <v>148365695.8730979</v>
      </c>
      <c r="W328" s="2">
        <f t="shared" si="20"/>
        <v>795682.42857143283</v>
      </c>
      <c r="X328" s="2">
        <f t="shared" si="6"/>
        <v>4317.5714285671711</v>
      </c>
      <c r="Y328" s="2">
        <f t="shared" si="7"/>
        <v>68430324.269124076</v>
      </c>
      <c r="Z328" s="2" t="str">
        <f t="shared" si="8"/>
        <v>MEEP</v>
      </c>
      <c r="AA328" s="2">
        <f>IF(Z328="HERE",Y328,AA327+Graph!$G$1*1000)</f>
        <v>149589931.98341021</v>
      </c>
      <c r="AB328" s="2">
        <f t="shared" si="21"/>
        <v>800000</v>
      </c>
      <c r="AC328" s="2">
        <f t="shared" si="9"/>
        <v>66410405.730240338</v>
      </c>
      <c r="AD328" s="3">
        <f t="shared" si="10"/>
        <v>52800000</v>
      </c>
      <c r="AE328" s="2">
        <f>IF(AE326&gt;=52800000,52800000,IF(AB307=Graph!G$1*1000,AE327+Graph!G$1*1000,AC328))</f>
        <v>52800000</v>
      </c>
      <c r="AF328" s="3">
        <f t="shared" si="11"/>
        <v>52800000</v>
      </c>
      <c r="AG328" s="3">
        <f t="shared" si="26"/>
        <v>50160000</v>
      </c>
      <c r="AH328" s="3" t="e">
        <f t="shared" si="3"/>
        <v>#N/A</v>
      </c>
      <c r="AM328" s="6">
        <v>14600000</v>
      </c>
      <c r="AN328" s="6">
        <v>31800000</v>
      </c>
      <c r="AO328" s="6">
        <v>52800000</v>
      </c>
    </row>
    <row r="329" spans="1:41" ht="15.75" customHeight="1" x14ac:dyDescent="0.25">
      <c r="A329" s="1">
        <v>44505</v>
      </c>
      <c r="B329" s="2">
        <f t="shared" si="0"/>
        <v>263</v>
      </c>
      <c r="C329" s="7"/>
      <c r="D329" s="2" t="e">
        <f t="shared" si="12"/>
        <v>#N/A</v>
      </c>
      <c r="E329" s="2" t="e">
        <f t="shared" si="22"/>
        <v>#N/A</v>
      </c>
      <c r="F329" s="2">
        <v>2034251.1813549399</v>
      </c>
      <c r="G329" s="2">
        <f t="shared" si="23"/>
        <v>795682.42857142852</v>
      </c>
      <c r="H329" s="2">
        <f t="shared" si="13"/>
        <v>215998702.30166969</v>
      </c>
      <c r="I329" s="7"/>
      <c r="J329" s="2" t="e">
        <f t="shared" si="14"/>
        <v>#N/A</v>
      </c>
      <c r="K329" s="2" t="e">
        <f t="shared" si="24"/>
        <v>#N/A</v>
      </c>
      <c r="L329" s="2">
        <f t="array" ref="L329">IF(COUNT($C330)=0,IF(COUNT($C329)=1,I329,SUM(L328+LOOKUP(2,1/(ISNUMBER($K$1:$K$194)),$K$1:$K$194))),I329)</f>
        <v>1682136.2857142817</v>
      </c>
      <c r="M329" s="8" t="e">
        <f t="shared" si="27"/>
        <v>#N/A</v>
      </c>
      <c r="N329" s="2" t="e">
        <f t="shared" si="15"/>
        <v>#N/A</v>
      </c>
      <c r="O329" s="2" t="e">
        <f t="shared" si="25"/>
        <v>#N/A</v>
      </c>
      <c r="P329" s="2">
        <v>2033883.5504211187</v>
      </c>
      <c r="Q329" s="2">
        <f>IF(P329&gt;Graph!$G$1*1000,Graph!$G$1*1000,P329)</f>
        <v>800000</v>
      </c>
      <c r="R329" s="2">
        <f t="shared" si="16"/>
        <v>217596020.14222211</v>
      </c>
      <c r="S329" s="2">
        <f t="shared" si="17"/>
        <v>795682.42857143283</v>
      </c>
      <c r="T329" s="2">
        <f t="shared" si="18"/>
        <v>4317.571428571362</v>
      </c>
      <c r="U329" s="2">
        <f t="shared" si="19"/>
        <v>800000</v>
      </c>
      <c r="V329" s="2">
        <f t="shared" si="28"/>
        <v>149161378.30166933</v>
      </c>
      <c r="W329" s="2">
        <f t="shared" si="20"/>
        <v>795682.42857143283</v>
      </c>
      <c r="X329" s="2">
        <f t="shared" si="6"/>
        <v>4317.5714285671711</v>
      </c>
      <c r="Y329" s="2">
        <f t="shared" si="7"/>
        <v>68434641.840552643</v>
      </c>
      <c r="Z329" s="2" t="str">
        <f t="shared" si="8"/>
        <v>MEEP</v>
      </c>
      <c r="AA329" s="2">
        <f>IF(Z329="HERE",Y329,AA328+Graph!$G$1*1000)</f>
        <v>150389931.98341021</v>
      </c>
      <c r="AB329" s="2">
        <f t="shared" si="21"/>
        <v>800000</v>
      </c>
      <c r="AC329" s="2">
        <f t="shared" si="9"/>
        <v>66410405.730240338</v>
      </c>
      <c r="AD329" s="3">
        <f t="shared" si="10"/>
        <v>52800000</v>
      </c>
      <c r="AE329" s="2">
        <f>IF(AE327&gt;=52800000,52800000,IF(AB308=Graph!G$1*1000,AE328+Graph!G$1*1000,AC329))</f>
        <v>52800000</v>
      </c>
      <c r="AF329" s="3">
        <f t="shared" si="11"/>
        <v>52800000</v>
      </c>
      <c r="AG329" s="3">
        <f t="shared" si="26"/>
        <v>50160000</v>
      </c>
      <c r="AH329" s="3" t="e">
        <f t="shared" si="3"/>
        <v>#N/A</v>
      </c>
      <c r="AM329" s="6">
        <v>14600000</v>
      </c>
      <c r="AN329" s="6">
        <v>31800000</v>
      </c>
      <c r="AO329" s="6">
        <v>52800000</v>
      </c>
    </row>
    <row r="330" spans="1:41" ht="15.75" customHeight="1" x14ac:dyDescent="0.25">
      <c r="A330" s="1">
        <v>44506</v>
      </c>
      <c r="B330" s="2">
        <f t="shared" si="0"/>
        <v>264</v>
      </c>
      <c r="C330" s="7"/>
      <c r="D330" s="2" t="e">
        <f t="shared" si="12"/>
        <v>#N/A</v>
      </c>
      <c r="E330" s="2" t="e">
        <f t="shared" si="22"/>
        <v>#N/A</v>
      </c>
      <c r="F330" s="2">
        <v>2040205.7772551477</v>
      </c>
      <c r="G330" s="2">
        <f t="shared" si="23"/>
        <v>795682.42857142852</v>
      </c>
      <c r="H330" s="2">
        <f t="shared" si="13"/>
        <v>216794384.73024112</v>
      </c>
      <c r="I330" s="7"/>
      <c r="J330" s="2" t="e">
        <f t="shared" si="14"/>
        <v>#N/A</v>
      </c>
      <c r="K330" s="2" t="e">
        <f t="shared" si="24"/>
        <v>#N/A</v>
      </c>
      <c r="L330" s="2">
        <f t="array" ref="L330">IF(COUNT($C331)=0,IF(COUNT($C330)=1,I330,SUM(L329+LOOKUP(2,1/(ISNUMBER($K$1:$K$194)),$K$1:$K$194))),I330)</f>
        <v>1686453.8571428531</v>
      </c>
      <c r="M330" s="8" t="e">
        <f t="shared" si="27"/>
        <v>#N/A</v>
      </c>
      <c r="N330" s="2" t="e">
        <f t="shared" si="15"/>
        <v>#N/A</v>
      </c>
      <c r="O330" s="2" t="e">
        <f t="shared" si="25"/>
        <v>#N/A</v>
      </c>
      <c r="P330" s="2">
        <v>2039824.7726362646</v>
      </c>
      <c r="Q330" s="2">
        <f>IF(P330&gt;Graph!$G$1*1000,Graph!$G$1*1000,P330)</f>
        <v>800000</v>
      </c>
      <c r="R330" s="2">
        <f t="shared" si="16"/>
        <v>218396020.14222211</v>
      </c>
      <c r="S330" s="2">
        <f t="shared" si="17"/>
        <v>795682.42857143283</v>
      </c>
      <c r="T330" s="2">
        <f t="shared" si="18"/>
        <v>4317.571428571362</v>
      </c>
      <c r="U330" s="2">
        <f t="shared" si="19"/>
        <v>800000</v>
      </c>
      <c r="V330" s="2">
        <f t="shared" si="28"/>
        <v>149957060.73024076</v>
      </c>
      <c r="W330" s="2">
        <f t="shared" si="20"/>
        <v>795682.42857143283</v>
      </c>
      <c r="X330" s="2">
        <f t="shared" si="6"/>
        <v>4317.5714285671711</v>
      </c>
      <c r="Y330" s="2">
        <f t="shared" si="7"/>
        <v>68438959.41198121</v>
      </c>
      <c r="Z330" s="2" t="str">
        <f t="shared" si="8"/>
        <v>MEEP</v>
      </c>
      <c r="AA330" s="2">
        <f>IF(Z330="HERE",Y330,AA329+Graph!$G$1*1000)</f>
        <v>151189931.98341021</v>
      </c>
      <c r="AB330" s="2">
        <f t="shared" si="21"/>
        <v>800000</v>
      </c>
      <c r="AC330" s="2">
        <f t="shared" si="9"/>
        <v>66410405.730240338</v>
      </c>
      <c r="AD330" s="3">
        <f t="shared" si="10"/>
        <v>52800000</v>
      </c>
      <c r="AE330" s="2">
        <f>IF(AE328&gt;=52800000,52800000,IF(AB309=Graph!G$1*1000,AE329+Graph!G$1*1000,AC330))</f>
        <v>52800000</v>
      </c>
      <c r="AF330" s="3">
        <f t="shared" si="11"/>
        <v>52800000</v>
      </c>
      <c r="AG330" s="3">
        <f t="shared" si="26"/>
        <v>50160000</v>
      </c>
      <c r="AH330" s="3" t="e">
        <f t="shared" si="3"/>
        <v>#N/A</v>
      </c>
      <c r="AM330" s="6">
        <v>14600000</v>
      </c>
      <c r="AN330" s="6">
        <v>31800000</v>
      </c>
      <c r="AO330" s="6">
        <v>52800000</v>
      </c>
    </row>
    <row r="331" spans="1:41" ht="15.75" customHeight="1" x14ac:dyDescent="0.25">
      <c r="A331" s="1">
        <v>44507</v>
      </c>
      <c r="B331" s="2">
        <f t="shared" si="0"/>
        <v>265</v>
      </c>
      <c r="C331" s="7"/>
      <c r="D331" s="2" t="e">
        <f t="shared" si="12"/>
        <v>#N/A</v>
      </c>
      <c r="E331" s="2" t="e">
        <f t="shared" si="22"/>
        <v>#N/A</v>
      </c>
      <c r="F331" s="2">
        <v>2046160.3731553555</v>
      </c>
      <c r="G331" s="2">
        <f t="shared" si="23"/>
        <v>795682.42857142852</v>
      </c>
      <c r="H331" s="2">
        <f t="shared" si="13"/>
        <v>217590067.15881255</v>
      </c>
      <c r="I331" s="7"/>
      <c r="J331" s="2" t="e">
        <f t="shared" si="14"/>
        <v>#N/A</v>
      </c>
      <c r="K331" s="2" t="e">
        <f t="shared" si="24"/>
        <v>#N/A</v>
      </c>
      <c r="L331" s="2">
        <f t="array" ref="L331">IF(COUNT($C332)=0,IF(COUNT($C331)=1,I331,SUM(L330+LOOKUP(2,1/(ISNUMBER($K$1:$K$194)),$K$1:$K$194))),I331)</f>
        <v>1690771.4285714244</v>
      </c>
      <c r="M331" s="8" t="e">
        <f t="shared" si="27"/>
        <v>#N/A</v>
      </c>
      <c r="N331" s="2" t="e">
        <f t="shared" si="15"/>
        <v>#N/A</v>
      </c>
      <c r="O331" s="2" t="e">
        <f t="shared" si="25"/>
        <v>#N/A</v>
      </c>
      <c r="P331" s="2">
        <v>2045765.9948514402</v>
      </c>
      <c r="Q331" s="2">
        <f>IF(P331&gt;Graph!$G$1*1000,Graph!$G$1*1000,P331)</f>
        <v>800000</v>
      </c>
      <c r="R331" s="2">
        <f t="shared" si="16"/>
        <v>219196020.14222211</v>
      </c>
      <c r="S331" s="2">
        <f t="shared" si="17"/>
        <v>795682.42857143283</v>
      </c>
      <c r="T331" s="2">
        <f t="shared" si="18"/>
        <v>4317.571428571362</v>
      </c>
      <c r="U331" s="2">
        <f t="shared" si="19"/>
        <v>800000</v>
      </c>
      <c r="V331" s="2">
        <f t="shared" si="28"/>
        <v>150752743.1588122</v>
      </c>
      <c r="W331" s="2">
        <f t="shared" si="20"/>
        <v>795682.42857143283</v>
      </c>
      <c r="X331" s="2">
        <f t="shared" si="6"/>
        <v>4317.5714285671711</v>
      </c>
      <c r="Y331" s="2">
        <f t="shared" si="7"/>
        <v>68443276.983409777</v>
      </c>
      <c r="Z331" s="2" t="str">
        <f t="shared" si="8"/>
        <v>MEEP</v>
      </c>
      <c r="AA331" s="2">
        <f>IF(Z331="HERE",Y331,AA330+Graph!$G$1*1000)</f>
        <v>151989931.98341021</v>
      </c>
      <c r="AB331" s="2">
        <f t="shared" si="21"/>
        <v>800000</v>
      </c>
      <c r="AC331" s="2">
        <f t="shared" si="9"/>
        <v>66410405.730240338</v>
      </c>
      <c r="AD331" s="3">
        <f t="shared" si="10"/>
        <v>52800000</v>
      </c>
      <c r="AE331" s="2">
        <f>IF(AE329&gt;=52800000,52800000,IF(AB310=Graph!G$1*1000,AE330+Graph!G$1*1000,AC331))</f>
        <v>52800000</v>
      </c>
      <c r="AF331" s="3">
        <f t="shared" si="11"/>
        <v>52800000</v>
      </c>
      <c r="AG331" s="3">
        <f t="shared" si="26"/>
        <v>50160000</v>
      </c>
      <c r="AH331" s="3" t="e">
        <f t="shared" si="3"/>
        <v>#N/A</v>
      </c>
      <c r="AM331" s="6">
        <v>14600000</v>
      </c>
      <c r="AN331" s="6">
        <v>31800000</v>
      </c>
      <c r="AO331" s="6">
        <v>52800000</v>
      </c>
    </row>
    <row r="332" spans="1:41" ht="15.75" customHeight="1" x14ac:dyDescent="0.25">
      <c r="A332" s="1">
        <v>44508</v>
      </c>
      <c r="B332" s="2">
        <f t="shared" si="0"/>
        <v>266</v>
      </c>
      <c r="C332" s="7"/>
      <c r="D332" s="2" t="e">
        <f t="shared" si="12"/>
        <v>#N/A</v>
      </c>
      <c r="E332" s="2" t="e">
        <f t="shared" si="22"/>
        <v>#N/A</v>
      </c>
      <c r="F332" s="2">
        <v>2052114.9690555632</v>
      </c>
      <c r="G332" s="2">
        <f t="shared" si="23"/>
        <v>795682.42857142852</v>
      </c>
      <c r="H332" s="2">
        <f t="shared" si="13"/>
        <v>218385749.58738399</v>
      </c>
      <c r="I332" s="7"/>
      <c r="J332" s="2" t="e">
        <f t="shared" si="14"/>
        <v>#N/A</v>
      </c>
      <c r="K332" s="2" t="e">
        <f t="shared" si="24"/>
        <v>#N/A</v>
      </c>
      <c r="L332" s="2">
        <f t="array" ref="L332">IF(COUNT($C333)=0,IF(COUNT($C332)=1,I332,SUM(L331+LOOKUP(2,1/(ISNUMBER($K$1:$K$194)),$K$1:$K$194))),I332)</f>
        <v>1695088.9999999958</v>
      </c>
      <c r="M332" s="8" t="e">
        <f t="shared" si="27"/>
        <v>#N/A</v>
      </c>
      <c r="N332" s="2" t="e">
        <f t="shared" si="15"/>
        <v>#N/A</v>
      </c>
      <c r="O332" s="2" t="e">
        <f t="shared" si="25"/>
        <v>#N/A</v>
      </c>
      <c r="P332" s="2">
        <v>2051707.217066586</v>
      </c>
      <c r="Q332" s="2">
        <f>IF(P332&gt;Graph!$G$1*1000,Graph!$G$1*1000,P332)</f>
        <v>800000</v>
      </c>
      <c r="R332" s="2">
        <f t="shared" si="16"/>
        <v>219996020.14222211</v>
      </c>
      <c r="S332" s="2">
        <f t="shared" si="17"/>
        <v>795682.42857143283</v>
      </c>
      <c r="T332" s="2">
        <f t="shared" si="18"/>
        <v>4317.571428571362</v>
      </c>
      <c r="U332" s="2">
        <f t="shared" si="19"/>
        <v>800000</v>
      </c>
      <c r="V332" s="2">
        <f t="shared" si="28"/>
        <v>151548425.58738363</v>
      </c>
      <c r="W332" s="2">
        <f t="shared" si="20"/>
        <v>795682.42857143283</v>
      </c>
      <c r="X332" s="2">
        <f t="shared" si="6"/>
        <v>4317.5714285671711</v>
      </c>
      <c r="Y332" s="2">
        <f t="shared" si="7"/>
        <v>68447594.554838344</v>
      </c>
      <c r="Z332" s="2" t="str">
        <f t="shared" si="8"/>
        <v>MEEP</v>
      </c>
      <c r="AA332" s="2">
        <f>IF(Z332="HERE",Y332,AA331+Graph!$G$1*1000)</f>
        <v>152789931.98341021</v>
      </c>
      <c r="AB332" s="2">
        <f t="shared" si="21"/>
        <v>800000</v>
      </c>
      <c r="AC332" s="2">
        <f t="shared" si="9"/>
        <v>66410405.730240338</v>
      </c>
      <c r="AD332" s="3">
        <f t="shared" si="10"/>
        <v>52800000</v>
      </c>
      <c r="AE332" s="2">
        <f>IF(AE330&gt;=52800000,52800000,IF(AB311=Graph!G$1*1000,AE331+Graph!G$1*1000,AC332))</f>
        <v>52800000</v>
      </c>
      <c r="AF332" s="3">
        <f t="shared" si="11"/>
        <v>52800000</v>
      </c>
      <c r="AG332" s="3">
        <f t="shared" si="26"/>
        <v>50160000</v>
      </c>
      <c r="AH332" s="3" t="e">
        <f t="shared" si="3"/>
        <v>#N/A</v>
      </c>
      <c r="AM332" s="6">
        <v>14600000</v>
      </c>
      <c r="AN332" s="6">
        <v>31800000</v>
      </c>
      <c r="AO332" s="6">
        <v>52800000</v>
      </c>
    </row>
    <row r="333" spans="1:41" ht="15.75" customHeight="1" x14ac:dyDescent="0.25">
      <c r="A333" s="1">
        <v>44509</v>
      </c>
      <c r="B333" s="2">
        <f t="shared" si="0"/>
        <v>267</v>
      </c>
      <c r="C333" s="7"/>
      <c r="D333" s="2" t="e">
        <f t="shared" si="12"/>
        <v>#N/A</v>
      </c>
      <c r="E333" s="2" t="e">
        <f t="shared" si="22"/>
        <v>#N/A</v>
      </c>
      <c r="F333" s="2">
        <v>2058069.564955771</v>
      </c>
      <c r="G333" s="2">
        <f t="shared" si="23"/>
        <v>795682.42857142852</v>
      </c>
      <c r="H333" s="2">
        <f t="shared" si="13"/>
        <v>219181432.01595542</v>
      </c>
      <c r="I333" s="7"/>
      <c r="J333" s="2" t="e">
        <f t="shared" si="14"/>
        <v>#N/A</v>
      </c>
      <c r="K333" s="2" t="e">
        <f t="shared" si="24"/>
        <v>#N/A</v>
      </c>
      <c r="L333" s="2">
        <f t="array" ref="L333">IF(COUNT($C334)=0,IF(COUNT($C333)=1,I333,SUM(L332+LOOKUP(2,1/(ISNUMBER($K$1:$K$194)),$K$1:$K$194))),I333)</f>
        <v>1699406.5714285672</v>
      </c>
      <c r="M333" s="8" t="e">
        <f t="shared" si="27"/>
        <v>#N/A</v>
      </c>
      <c r="N333" s="2" t="e">
        <f t="shared" si="15"/>
        <v>#N/A</v>
      </c>
      <c r="O333" s="2" t="e">
        <f t="shared" si="25"/>
        <v>#N/A</v>
      </c>
      <c r="P333" s="2">
        <v>2057648.4392817616</v>
      </c>
      <c r="Q333" s="2">
        <f>IF(P333&gt;Graph!$G$1*1000,Graph!$G$1*1000,P333)</f>
        <v>800000</v>
      </c>
      <c r="R333" s="2">
        <f t="shared" si="16"/>
        <v>220796020.14222211</v>
      </c>
      <c r="S333" s="2">
        <f t="shared" si="17"/>
        <v>795682.42857143283</v>
      </c>
      <c r="T333" s="2">
        <f t="shared" si="18"/>
        <v>4317.571428571362</v>
      </c>
      <c r="U333" s="2">
        <f t="shared" si="19"/>
        <v>800000</v>
      </c>
      <c r="V333" s="2">
        <f t="shared" si="28"/>
        <v>152344108.01595506</v>
      </c>
      <c r="W333" s="2">
        <f t="shared" si="20"/>
        <v>795682.42857143283</v>
      </c>
      <c r="X333" s="2">
        <f t="shared" si="6"/>
        <v>4317.5714285671711</v>
      </c>
      <c r="Y333" s="2">
        <f t="shared" si="7"/>
        <v>68451912.126266912</v>
      </c>
      <c r="Z333" s="2" t="str">
        <f t="shared" si="8"/>
        <v>MEEP</v>
      </c>
      <c r="AA333" s="2">
        <f>IF(Z333="HERE",Y333,AA332+Graph!$G$1*1000)</f>
        <v>153589931.98341021</v>
      </c>
      <c r="AB333" s="2">
        <f t="shared" si="21"/>
        <v>800000</v>
      </c>
      <c r="AC333" s="2">
        <f t="shared" si="9"/>
        <v>66410405.730240338</v>
      </c>
      <c r="AD333" s="3">
        <f t="shared" si="10"/>
        <v>52800000</v>
      </c>
      <c r="AE333" s="2">
        <f>IF(AE331&gt;=52800000,52800000,IF(AB312=Graph!G$1*1000,AE332+Graph!G$1*1000,AC333))</f>
        <v>52800000</v>
      </c>
      <c r="AF333" s="3">
        <f t="shared" si="11"/>
        <v>52800000</v>
      </c>
      <c r="AG333" s="3">
        <f t="shared" si="26"/>
        <v>50160000</v>
      </c>
      <c r="AH333" s="3" t="e">
        <f t="shared" si="3"/>
        <v>#N/A</v>
      </c>
      <c r="AM333" s="6">
        <v>14600000</v>
      </c>
      <c r="AN333" s="6">
        <v>31800000</v>
      </c>
      <c r="AO333" s="6">
        <v>52800000</v>
      </c>
    </row>
    <row r="334" spans="1:41" ht="15.75" customHeight="1" x14ac:dyDescent="0.25">
      <c r="A334" s="1">
        <v>44510</v>
      </c>
      <c r="B334" s="2">
        <f t="shared" si="0"/>
        <v>268</v>
      </c>
      <c r="C334" s="7"/>
      <c r="D334" s="2" t="e">
        <f t="shared" si="12"/>
        <v>#N/A</v>
      </c>
      <c r="E334" s="2" t="e">
        <f t="shared" si="22"/>
        <v>#N/A</v>
      </c>
      <c r="F334" s="2">
        <v>2064024.1608559787</v>
      </c>
      <c r="G334" s="2">
        <f t="shared" si="23"/>
        <v>795682.42857142852</v>
      </c>
      <c r="H334" s="2">
        <f t="shared" si="13"/>
        <v>219977114.44452685</v>
      </c>
      <c r="I334" s="7"/>
      <c r="J334" s="2" t="e">
        <f t="shared" si="14"/>
        <v>#N/A</v>
      </c>
      <c r="K334" s="2" t="e">
        <f t="shared" si="24"/>
        <v>#N/A</v>
      </c>
      <c r="L334" s="2">
        <f t="array" ref="L334">IF(COUNT($C335)=0,IF(COUNT($C334)=1,I334,SUM(L333+LOOKUP(2,1/(ISNUMBER($K$1:$K$194)),$K$1:$K$194))),I334)</f>
        <v>1703724.1428571385</v>
      </c>
      <c r="M334" s="8" t="e">
        <f t="shared" si="27"/>
        <v>#N/A</v>
      </c>
      <c r="N334" s="2" t="e">
        <f t="shared" si="15"/>
        <v>#N/A</v>
      </c>
      <c r="O334" s="2" t="e">
        <f t="shared" si="25"/>
        <v>#N/A</v>
      </c>
      <c r="P334" s="2">
        <v>2063589.6614969075</v>
      </c>
      <c r="Q334" s="2">
        <f>IF(P334&gt;Graph!$G$1*1000,Graph!$G$1*1000,P334)</f>
        <v>800000</v>
      </c>
      <c r="R334" s="2">
        <f t="shared" si="16"/>
        <v>221596020.14222211</v>
      </c>
      <c r="S334" s="2">
        <f t="shared" si="17"/>
        <v>795682.42857143283</v>
      </c>
      <c r="T334" s="2">
        <f t="shared" si="18"/>
        <v>4317.571428571362</v>
      </c>
      <c r="U334" s="2">
        <f t="shared" si="19"/>
        <v>800000</v>
      </c>
      <c r="V334" s="2">
        <f t="shared" si="28"/>
        <v>153139790.44452649</v>
      </c>
      <c r="W334" s="2">
        <f t="shared" si="20"/>
        <v>795682.42857143283</v>
      </c>
      <c r="X334" s="2">
        <f t="shared" si="6"/>
        <v>4317.5714285671711</v>
      </c>
      <c r="Y334" s="2">
        <f t="shared" si="7"/>
        <v>68456229.697695479</v>
      </c>
      <c r="Z334" s="2" t="str">
        <f t="shared" si="8"/>
        <v>MEEP</v>
      </c>
      <c r="AA334" s="2">
        <f>IF(Z334="HERE",Y334,AA333+Graph!$G$1*1000)</f>
        <v>154389931.98341021</v>
      </c>
      <c r="AB334" s="2">
        <f t="shared" si="21"/>
        <v>800000</v>
      </c>
      <c r="AC334" s="2">
        <f t="shared" si="9"/>
        <v>66410405.730240338</v>
      </c>
      <c r="AD334" s="3">
        <f t="shared" si="10"/>
        <v>52800000</v>
      </c>
      <c r="AE334" s="2">
        <f>IF(AE332&gt;=52800000,52800000,IF(AB313=Graph!G$1*1000,AE333+Graph!G$1*1000,AC334))</f>
        <v>52800000</v>
      </c>
      <c r="AF334" s="3">
        <f t="shared" si="11"/>
        <v>52800000</v>
      </c>
      <c r="AG334" s="3">
        <f t="shared" si="26"/>
        <v>50160000</v>
      </c>
      <c r="AH334" s="3" t="e">
        <f t="shared" si="3"/>
        <v>#N/A</v>
      </c>
      <c r="AM334" s="6">
        <v>14600000</v>
      </c>
      <c r="AN334" s="6">
        <v>31800000</v>
      </c>
      <c r="AO334" s="6">
        <v>52800000</v>
      </c>
    </row>
    <row r="335" spans="1:41" ht="15.75" customHeight="1" x14ac:dyDescent="0.25">
      <c r="A335" s="1">
        <v>44511</v>
      </c>
      <c r="B335" s="2">
        <f t="shared" si="0"/>
        <v>269</v>
      </c>
      <c r="C335" s="7"/>
      <c r="D335" s="2" t="e">
        <f t="shared" si="12"/>
        <v>#N/A</v>
      </c>
      <c r="E335" s="2" t="e">
        <f t="shared" si="22"/>
        <v>#N/A</v>
      </c>
      <c r="F335" s="2">
        <v>2069978.7567561865</v>
      </c>
      <c r="G335" s="2">
        <f t="shared" si="23"/>
        <v>795682.42857142852</v>
      </c>
      <c r="H335" s="2">
        <f t="shared" si="13"/>
        <v>220772796.87309828</v>
      </c>
      <c r="I335" s="7"/>
      <c r="J335" s="2" t="e">
        <f t="shared" si="14"/>
        <v>#N/A</v>
      </c>
      <c r="K335" s="2" t="e">
        <f t="shared" si="24"/>
        <v>#N/A</v>
      </c>
      <c r="L335" s="2">
        <f t="array" ref="L335">IF(COUNT($C336)=0,IF(COUNT($C335)=1,I335,SUM(L334+LOOKUP(2,1/(ISNUMBER($K$1:$K$194)),$K$1:$K$194))),I335)</f>
        <v>1708041.7142857099</v>
      </c>
      <c r="M335" s="8" t="e">
        <f t="shared" si="27"/>
        <v>#N/A</v>
      </c>
      <c r="N335" s="2" t="e">
        <f t="shared" si="15"/>
        <v>#N/A</v>
      </c>
      <c r="O335" s="2" t="e">
        <f t="shared" si="25"/>
        <v>#N/A</v>
      </c>
      <c r="P335" s="2">
        <v>2069530.8837120831</v>
      </c>
      <c r="Q335" s="2">
        <f>IF(P335&gt;Graph!$G$1*1000,Graph!$G$1*1000,P335)</f>
        <v>800000</v>
      </c>
      <c r="R335" s="2">
        <f t="shared" si="16"/>
        <v>222396020.14222211</v>
      </c>
      <c r="S335" s="2">
        <f t="shared" si="17"/>
        <v>795682.42857143283</v>
      </c>
      <c r="T335" s="2">
        <f t="shared" si="18"/>
        <v>4317.571428571362</v>
      </c>
      <c r="U335" s="2">
        <f t="shared" si="19"/>
        <v>800000</v>
      </c>
      <c r="V335" s="2">
        <f t="shared" si="28"/>
        <v>153935472.87309793</v>
      </c>
      <c r="W335" s="2">
        <f t="shared" si="20"/>
        <v>795682.42857143283</v>
      </c>
      <c r="X335" s="2">
        <f t="shared" si="6"/>
        <v>4317.5714285671711</v>
      </c>
      <c r="Y335" s="2">
        <f t="shared" si="7"/>
        <v>68460547.269124046</v>
      </c>
      <c r="Z335" s="2" t="str">
        <f t="shared" si="8"/>
        <v>MEEP</v>
      </c>
      <c r="AA335" s="2">
        <f>IF(Z335="HERE",Y335,AA334+Graph!$G$1*1000)</f>
        <v>155189931.98341021</v>
      </c>
      <c r="AB335" s="2">
        <f t="shared" si="21"/>
        <v>800000</v>
      </c>
      <c r="AC335" s="2">
        <f t="shared" si="9"/>
        <v>66410405.730240338</v>
      </c>
      <c r="AD335" s="3">
        <f t="shared" si="10"/>
        <v>52800000</v>
      </c>
      <c r="AE335" s="2">
        <f>IF(AE333&gt;=52800000,52800000,IF(AB314=Graph!G$1*1000,AE334+Graph!G$1*1000,AC335))</f>
        <v>52800000</v>
      </c>
      <c r="AF335" s="3">
        <f t="shared" si="11"/>
        <v>52800000</v>
      </c>
      <c r="AG335" s="3">
        <f t="shared" si="26"/>
        <v>50160000</v>
      </c>
      <c r="AH335" s="3" t="e">
        <f t="shared" si="3"/>
        <v>#N/A</v>
      </c>
      <c r="AM335" s="6">
        <v>14600000</v>
      </c>
      <c r="AN335" s="6">
        <v>31800000</v>
      </c>
      <c r="AO335" s="6">
        <v>52800000</v>
      </c>
    </row>
    <row r="336" spans="1:41" ht="15.75" customHeight="1" x14ac:dyDescent="0.25">
      <c r="A336" s="1">
        <v>44512</v>
      </c>
      <c r="B336" s="2">
        <f t="shared" si="0"/>
        <v>270</v>
      </c>
      <c r="C336" s="7"/>
      <c r="D336" s="2" t="e">
        <f t="shared" si="12"/>
        <v>#N/A</v>
      </c>
      <c r="E336" s="2" t="e">
        <f t="shared" si="22"/>
        <v>#N/A</v>
      </c>
      <c r="F336" s="2">
        <v>2075933.3526563942</v>
      </c>
      <c r="G336" s="2">
        <f t="shared" si="23"/>
        <v>795682.42857142852</v>
      </c>
      <c r="H336" s="2">
        <f t="shared" si="13"/>
        <v>221568479.30166972</v>
      </c>
      <c r="I336" s="7"/>
      <c r="J336" s="2" t="e">
        <f t="shared" si="14"/>
        <v>#N/A</v>
      </c>
      <c r="K336" s="2" t="e">
        <f t="shared" si="24"/>
        <v>#N/A</v>
      </c>
      <c r="L336" s="2">
        <f t="array" ref="L336">IF(COUNT($C337)=0,IF(COUNT($C336)=1,I336,SUM(L335+LOOKUP(2,1/(ISNUMBER($K$1:$K$194)),$K$1:$K$194))),I336)</f>
        <v>1712359.2857142813</v>
      </c>
      <c r="M336" s="8" t="e">
        <f t="shared" si="27"/>
        <v>#N/A</v>
      </c>
      <c r="N336" s="2" t="e">
        <f t="shared" si="15"/>
        <v>#N/A</v>
      </c>
      <c r="O336" s="2" t="e">
        <f t="shared" si="25"/>
        <v>#N/A</v>
      </c>
      <c r="P336" s="2">
        <v>2075472.1059272289</v>
      </c>
      <c r="Q336" s="2">
        <f>IF(P336&gt;Graph!$G$1*1000,Graph!$G$1*1000,P336)</f>
        <v>800000</v>
      </c>
      <c r="R336" s="2">
        <f t="shared" si="16"/>
        <v>223196020.14222211</v>
      </c>
      <c r="S336" s="2">
        <f t="shared" si="17"/>
        <v>795682.42857143283</v>
      </c>
      <c r="T336" s="2">
        <f t="shared" si="18"/>
        <v>4317.571428571362</v>
      </c>
      <c r="U336" s="2">
        <f t="shared" si="19"/>
        <v>800000</v>
      </c>
      <c r="V336" s="2">
        <f t="shared" si="28"/>
        <v>154731155.30166936</v>
      </c>
      <c r="W336" s="2">
        <f t="shared" si="20"/>
        <v>795682.42857143283</v>
      </c>
      <c r="X336" s="2">
        <f t="shared" si="6"/>
        <v>4317.5714285671711</v>
      </c>
      <c r="Y336" s="2">
        <f t="shared" si="7"/>
        <v>68464864.840552613</v>
      </c>
      <c r="Z336" s="2" t="str">
        <f t="shared" si="8"/>
        <v>MEEP</v>
      </c>
      <c r="AA336" s="2">
        <f>IF(Z336="HERE",Y336,AA335+Graph!$G$1*1000)</f>
        <v>155989931.98341021</v>
      </c>
      <c r="AB336" s="2">
        <f t="shared" si="21"/>
        <v>800000</v>
      </c>
      <c r="AC336" s="2">
        <f t="shared" si="9"/>
        <v>66410405.730240338</v>
      </c>
      <c r="AD336" s="3">
        <f t="shared" si="10"/>
        <v>52800000</v>
      </c>
      <c r="AE336" s="2">
        <f>IF(AE334&gt;=52800000,52800000,IF(AB315=Graph!G$1*1000,AE335+Graph!G$1*1000,AC336))</f>
        <v>52800000</v>
      </c>
      <c r="AF336" s="3">
        <f t="shared" si="11"/>
        <v>52800000</v>
      </c>
      <c r="AG336" s="3">
        <f t="shared" si="26"/>
        <v>50160000</v>
      </c>
      <c r="AH336" s="3" t="e">
        <f t="shared" si="3"/>
        <v>#N/A</v>
      </c>
      <c r="AM336" s="6">
        <v>14600000</v>
      </c>
      <c r="AN336" s="6">
        <v>31800000</v>
      </c>
      <c r="AO336" s="6">
        <v>52800000</v>
      </c>
    </row>
    <row r="337" spans="1:41" ht="15.75" customHeight="1" x14ac:dyDescent="0.25">
      <c r="A337" s="1">
        <v>44513</v>
      </c>
      <c r="B337" s="2">
        <f t="shared" si="0"/>
        <v>271</v>
      </c>
      <c r="C337" s="7"/>
      <c r="D337" s="2" t="e">
        <f t="shared" si="12"/>
        <v>#N/A</v>
      </c>
      <c r="E337" s="2" t="e">
        <f t="shared" si="22"/>
        <v>#N/A</v>
      </c>
      <c r="F337" s="2">
        <v>2081887.948556602</v>
      </c>
      <c r="G337" s="2">
        <f t="shared" si="23"/>
        <v>795682.42857142852</v>
      </c>
      <c r="H337" s="2">
        <f t="shared" si="13"/>
        <v>222364161.73024115</v>
      </c>
      <c r="I337" s="7"/>
      <c r="J337" s="2" t="e">
        <f t="shared" si="14"/>
        <v>#N/A</v>
      </c>
      <c r="K337" s="2" t="e">
        <f t="shared" si="24"/>
        <v>#N/A</v>
      </c>
      <c r="L337" s="2">
        <f t="array" ref="L337">IF(COUNT($C338)=0,IF(COUNT($C337)=1,I337,SUM(L336+LOOKUP(2,1/(ISNUMBER($K$1:$K$194)),$K$1:$K$194))),I337)</f>
        <v>1716676.8571428526</v>
      </c>
      <c r="M337" s="8" t="e">
        <f t="shared" si="27"/>
        <v>#N/A</v>
      </c>
      <c r="N337" s="2" t="e">
        <f t="shared" si="15"/>
        <v>#N/A</v>
      </c>
      <c r="O337" s="2" t="e">
        <f t="shared" si="25"/>
        <v>#N/A</v>
      </c>
      <c r="P337" s="2">
        <v>2081413.3281424046</v>
      </c>
      <c r="Q337" s="2">
        <f>IF(P337&gt;Graph!$G$1*1000,Graph!$G$1*1000,P337)</f>
        <v>800000</v>
      </c>
      <c r="R337" s="2">
        <f t="shared" si="16"/>
        <v>223996020.14222211</v>
      </c>
      <c r="S337" s="2">
        <f t="shared" si="17"/>
        <v>795682.42857143283</v>
      </c>
      <c r="T337" s="2">
        <f t="shared" si="18"/>
        <v>4317.571428571362</v>
      </c>
      <c r="U337" s="2">
        <f t="shared" si="19"/>
        <v>800000</v>
      </c>
      <c r="V337" s="2">
        <f t="shared" si="28"/>
        <v>155526837.73024079</v>
      </c>
      <c r="W337" s="2">
        <f t="shared" si="20"/>
        <v>795682.42857143283</v>
      </c>
      <c r="X337" s="2">
        <f t="shared" si="6"/>
        <v>4317.5714285671711</v>
      </c>
      <c r="Y337" s="2">
        <f t="shared" si="7"/>
        <v>68469182.41198118</v>
      </c>
      <c r="Z337" s="2" t="str">
        <f t="shared" si="8"/>
        <v>MEEP</v>
      </c>
      <c r="AA337" s="2">
        <f>IF(Z337="HERE",Y337,AA336+Graph!$G$1*1000)</f>
        <v>156789931.98341021</v>
      </c>
      <c r="AB337" s="2">
        <f t="shared" si="21"/>
        <v>800000</v>
      </c>
      <c r="AC337" s="2">
        <f t="shared" si="9"/>
        <v>66410405.730240338</v>
      </c>
      <c r="AD337" s="3">
        <f t="shared" si="10"/>
        <v>52800000</v>
      </c>
      <c r="AE337" s="2">
        <f>IF(AE335&gt;=52800000,52800000,IF(AB316=Graph!G$1*1000,AE336+Graph!G$1*1000,AC337))</f>
        <v>52800000</v>
      </c>
      <c r="AF337" s="3">
        <f t="shared" si="11"/>
        <v>52800000</v>
      </c>
      <c r="AG337" s="3">
        <f t="shared" si="26"/>
        <v>50160000</v>
      </c>
      <c r="AH337" s="3" t="e">
        <f t="shared" si="3"/>
        <v>#N/A</v>
      </c>
      <c r="AM337" s="6">
        <v>14600000</v>
      </c>
      <c r="AN337" s="6">
        <v>31800000</v>
      </c>
      <c r="AO337" s="6">
        <v>52800000</v>
      </c>
    </row>
    <row r="338" spans="1:41" ht="15.75" customHeight="1" x14ac:dyDescent="0.25">
      <c r="A338" s="1">
        <v>44514</v>
      </c>
      <c r="B338" s="2">
        <f t="shared" si="0"/>
        <v>272</v>
      </c>
      <c r="C338" s="7"/>
      <c r="D338" s="2" t="e">
        <f t="shared" si="12"/>
        <v>#N/A</v>
      </c>
      <c r="E338" s="2" t="e">
        <f t="shared" si="22"/>
        <v>#N/A</v>
      </c>
      <c r="F338" s="2">
        <v>2087842.5444568098</v>
      </c>
      <c r="G338" s="2">
        <f t="shared" si="23"/>
        <v>795682.42857142852</v>
      </c>
      <c r="H338" s="2">
        <f t="shared" si="13"/>
        <v>223159844.15881258</v>
      </c>
      <c r="I338" s="7"/>
      <c r="J338" s="2" t="e">
        <f t="shared" si="14"/>
        <v>#N/A</v>
      </c>
      <c r="K338" s="2" t="e">
        <f t="shared" si="24"/>
        <v>#N/A</v>
      </c>
      <c r="L338" s="2">
        <f t="array" ref="L338">IF(COUNT($C339)=0,IF(COUNT($C338)=1,I338,SUM(L337+LOOKUP(2,1/(ISNUMBER($K$1:$K$194)),$K$1:$K$194))),I338)</f>
        <v>1720994.428571424</v>
      </c>
      <c r="M338" s="8" t="e">
        <f t="shared" si="27"/>
        <v>#N/A</v>
      </c>
      <c r="N338" s="2" t="e">
        <f t="shared" si="15"/>
        <v>#N/A</v>
      </c>
      <c r="O338" s="2" t="e">
        <f t="shared" si="25"/>
        <v>#N/A</v>
      </c>
      <c r="P338" s="2">
        <v>2087354.5503575504</v>
      </c>
      <c r="Q338" s="2">
        <f>IF(P338&gt;Graph!$G$1*1000,Graph!$G$1*1000,P338)</f>
        <v>800000</v>
      </c>
      <c r="R338" s="2">
        <f t="shared" si="16"/>
        <v>224796020.14222211</v>
      </c>
      <c r="S338" s="2">
        <f t="shared" si="17"/>
        <v>795682.42857143283</v>
      </c>
      <c r="T338" s="2">
        <f t="shared" si="18"/>
        <v>4317.571428571362</v>
      </c>
      <c r="U338" s="2">
        <f t="shared" si="19"/>
        <v>800000</v>
      </c>
      <c r="V338" s="2">
        <f t="shared" si="28"/>
        <v>156322520.15881222</v>
      </c>
      <c r="W338" s="2">
        <f t="shared" si="20"/>
        <v>795682.42857143283</v>
      </c>
      <c r="X338" s="2">
        <f t="shared" si="6"/>
        <v>4317.5714285671711</v>
      </c>
      <c r="Y338" s="2">
        <f t="shared" si="7"/>
        <v>68473499.983409747</v>
      </c>
      <c r="Z338" s="2" t="str">
        <f t="shared" si="8"/>
        <v>MEEP</v>
      </c>
      <c r="AA338" s="2">
        <f>IF(Z338="HERE",Y338,AA337+Graph!$G$1*1000)</f>
        <v>157589931.98341021</v>
      </c>
      <c r="AB338" s="2">
        <f t="shared" si="21"/>
        <v>800000</v>
      </c>
      <c r="AC338" s="2">
        <f t="shared" si="9"/>
        <v>66410405.730240338</v>
      </c>
      <c r="AD338" s="3">
        <f t="shared" si="10"/>
        <v>52800000</v>
      </c>
      <c r="AE338" s="2">
        <f>IF(AE336&gt;=52800000,52800000,IF(AB317=Graph!G$1*1000,AE337+Graph!G$1*1000,AC338))</f>
        <v>52800000</v>
      </c>
      <c r="AF338" s="3">
        <f t="shared" si="11"/>
        <v>52800000</v>
      </c>
      <c r="AG338" s="3">
        <f t="shared" si="26"/>
        <v>50160000</v>
      </c>
      <c r="AH338" s="3" t="e">
        <f t="shared" si="3"/>
        <v>#N/A</v>
      </c>
      <c r="AM338" s="6">
        <v>14600000</v>
      </c>
      <c r="AN338" s="6">
        <v>31800000</v>
      </c>
      <c r="AO338" s="6">
        <v>52800000</v>
      </c>
    </row>
    <row r="339" spans="1:41" ht="15.75" customHeight="1" x14ac:dyDescent="0.25">
      <c r="A339" s="1">
        <v>44515</v>
      </c>
      <c r="B339" s="2">
        <f t="shared" si="0"/>
        <v>273</v>
      </c>
      <c r="C339" s="7"/>
      <c r="D339" s="2" t="e">
        <f t="shared" si="12"/>
        <v>#N/A</v>
      </c>
      <c r="E339" s="2" t="e">
        <f t="shared" si="22"/>
        <v>#N/A</v>
      </c>
      <c r="F339" s="2">
        <v>2093797.1403570175</v>
      </c>
      <c r="G339" s="2">
        <f t="shared" si="23"/>
        <v>795682.42857142852</v>
      </c>
      <c r="H339" s="2">
        <f t="shared" si="13"/>
        <v>223955526.58738402</v>
      </c>
      <c r="I339" s="7"/>
      <c r="J339" s="2" t="e">
        <f t="shared" si="14"/>
        <v>#N/A</v>
      </c>
      <c r="K339" s="2" t="e">
        <f t="shared" si="24"/>
        <v>#N/A</v>
      </c>
      <c r="L339" s="2">
        <f t="array" ref="L339">IF(COUNT($C340)=0,IF(COUNT($C339)=1,I339,SUM(L338+LOOKUP(2,1/(ISNUMBER($K$1:$K$194)),$K$1:$K$194))),I339)</f>
        <v>1725311.9999999953</v>
      </c>
      <c r="M339" s="8" t="e">
        <f t="shared" si="27"/>
        <v>#N/A</v>
      </c>
      <c r="N339" s="2" t="e">
        <f t="shared" si="15"/>
        <v>#N/A</v>
      </c>
      <c r="O339" s="2" t="e">
        <f t="shared" si="25"/>
        <v>#N/A</v>
      </c>
      <c r="P339" s="2">
        <v>2093295.7725726962</v>
      </c>
      <c r="Q339" s="2">
        <f>IF(P339&gt;Graph!$G$1*1000,Graph!$G$1*1000,P339)</f>
        <v>800000</v>
      </c>
      <c r="R339" s="2">
        <f t="shared" si="16"/>
        <v>225596020.14222211</v>
      </c>
      <c r="S339" s="2">
        <f t="shared" si="17"/>
        <v>795682.42857143283</v>
      </c>
      <c r="T339" s="2">
        <f t="shared" si="18"/>
        <v>4317.571428571362</v>
      </c>
      <c r="U339" s="2">
        <f t="shared" si="19"/>
        <v>800000</v>
      </c>
      <c r="V339" s="2">
        <f t="shared" si="28"/>
        <v>157118202.58738366</v>
      </c>
      <c r="W339" s="2">
        <f t="shared" si="20"/>
        <v>795682.42857143283</v>
      </c>
      <c r="X339" s="2">
        <f t="shared" si="6"/>
        <v>4317.5714285671711</v>
      </c>
      <c r="Y339" s="2">
        <f t="shared" si="7"/>
        <v>68477817.554838315</v>
      </c>
      <c r="Z339" s="2" t="str">
        <f t="shared" si="8"/>
        <v>MEEP</v>
      </c>
      <c r="AA339" s="2">
        <f>IF(Z339="HERE",Y339,AA338+Graph!$G$1*1000)</f>
        <v>158389931.98341021</v>
      </c>
      <c r="AB339" s="2">
        <f t="shared" si="21"/>
        <v>800000</v>
      </c>
      <c r="AC339" s="2">
        <f t="shared" si="9"/>
        <v>66410405.730240338</v>
      </c>
      <c r="AD339" s="3">
        <f t="shared" si="10"/>
        <v>52800000</v>
      </c>
      <c r="AE339" s="2">
        <f>IF(AE337&gt;=52800000,52800000,IF(AB318=Graph!G$1*1000,AE338+Graph!G$1*1000,AC339))</f>
        <v>52800000</v>
      </c>
      <c r="AF339" s="3">
        <f t="shared" si="11"/>
        <v>52800000</v>
      </c>
      <c r="AG339" s="3">
        <f t="shared" si="26"/>
        <v>50160000</v>
      </c>
      <c r="AH339" s="3" t="e">
        <f t="shared" si="3"/>
        <v>#N/A</v>
      </c>
      <c r="AM339" s="6">
        <v>14600000</v>
      </c>
      <c r="AN339" s="6">
        <v>31800000</v>
      </c>
      <c r="AO339" s="6">
        <v>52800000</v>
      </c>
    </row>
    <row r="340" spans="1:41" ht="15.75" customHeight="1" x14ac:dyDescent="0.25">
      <c r="A340" s="1">
        <v>44516</v>
      </c>
      <c r="B340" s="2">
        <f t="shared" si="0"/>
        <v>274</v>
      </c>
      <c r="C340" s="7"/>
      <c r="D340" s="2" t="e">
        <f t="shared" si="12"/>
        <v>#N/A</v>
      </c>
      <c r="E340" s="2" t="e">
        <f t="shared" si="22"/>
        <v>#N/A</v>
      </c>
      <c r="F340" s="2">
        <v>2099751.7362572253</v>
      </c>
      <c r="G340" s="2">
        <f t="shared" si="23"/>
        <v>795682.42857142852</v>
      </c>
      <c r="H340" s="2">
        <f t="shared" si="13"/>
        <v>224751209.01595545</v>
      </c>
      <c r="I340" s="7"/>
      <c r="J340" s="2" t="e">
        <f t="shared" si="14"/>
        <v>#N/A</v>
      </c>
      <c r="K340" s="2" t="e">
        <f t="shared" si="24"/>
        <v>#N/A</v>
      </c>
      <c r="L340" s="2">
        <f t="array" ref="L340">IF(COUNT($C341)=0,IF(COUNT($C340)=1,I340,SUM(L339+LOOKUP(2,1/(ISNUMBER($K$1:$K$194)),$K$1:$K$194))),I340)</f>
        <v>1729629.5714285667</v>
      </c>
      <c r="M340" s="8" t="e">
        <f t="shared" si="27"/>
        <v>#N/A</v>
      </c>
      <c r="N340" s="2" t="e">
        <f t="shared" si="15"/>
        <v>#N/A</v>
      </c>
      <c r="O340" s="2" t="e">
        <f t="shared" si="25"/>
        <v>#N/A</v>
      </c>
      <c r="P340" s="2">
        <v>2099236.9947878718</v>
      </c>
      <c r="Q340" s="2">
        <f>IF(P340&gt;Graph!$G$1*1000,Graph!$G$1*1000,P340)</f>
        <v>800000</v>
      </c>
      <c r="R340" s="2">
        <f t="shared" si="16"/>
        <v>226396020.14222211</v>
      </c>
      <c r="S340" s="2">
        <f t="shared" si="17"/>
        <v>795682.42857143283</v>
      </c>
      <c r="T340" s="2">
        <f t="shared" si="18"/>
        <v>4317.571428571362</v>
      </c>
      <c r="U340" s="2">
        <f t="shared" si="19"/>
        <v>800000</v>
      </c>
      <c r="V340" s="2">
        <f t="shared" si="28"/>
        <v>157913885.01595509</v>
      </c>
      <c r="W340" s="2">
        <f t="shared" si="20"/>
        <v>795682.42857143283</v>
      </c>
      <c r="X340" s="2">
        <f t="shared" si="6"/>
        <v>4317.5714285671711</v>
      </c>
      <c r="Y340" s="2">
        <f t="shared" si="7"/>
        <v>68482135.126266882</v>
      </c>
      <c r="Z340" s="2" t="str">
        <f t="shared" si="8"/>
        <v>MEEP</v>
      </c>
      <c r="AA340" s="2">
        <f>IF(Z340="HERE",Y340,AA339+Graph!$G$1*1000)</f>
        <v>159189931.98341021</v>
      </c>
      <c r="AB340" s="2">
        <f t="shared" si="21"/>
        <v>800000</v>
      </c>
      <c r="AC340" s="2">
        <f t="shared" si="9"/>
        <v>66410405.730240338</v>
      </c>
      <c r="AD340" s="3">
        <f t="shared" si="10"/>
        <v>52800000</v>
      </c>
      <c r="AE340" s="2">
        <f>IF(AE338&gt;=52800000,52800000,IF(AB319=Graph!G$1*1000,AE339+Graph!G$1*1000,AC340))</f>
        <v>52800000</v>
      </c>
      <c r="AF340" s="3">
        <f t="shared" si="11"/>
        <v>52800000</v>
      </c>
      <c r="AG340" s="3">
        <f t="shared" si="26"/>
        <v>50160000</v>
      </c>
      <c r="AH340" s="3" t="e">
        <f t="shared" si="3"/>
        <v>#N/A</v>
      </c>
      <c r="AM340" s="6">
        <v>14600000</v>
      </c>
      <c r="AN340" s="6">
        <v>31800000</v>
      </c>
      <c r="AO340" s="6">
        <v>52800000</v>
      </c>
    </row>
    <row r="341" spans="1:41" ht="15.75" customHeight="1" x14ac:dyDescent="0.25">
      <c r="A341" s="1">
        <v>44517</v>
      </c>
      <c r="B341" s="2">
        <f t="shared" si="0"/>
        <v>275</v>
      </c>
      <c r="C341" s="7"/>
      <c r="D341" s="2" t="e">
        <f t="shared" si="12"/>
        <v>#N/A</v>
      </c>
      <c r="E341" s="2" t="e">
        <f t="shared" si="22"/>
        <v>#N/A</v>
      </c>
      <c r="F341" s="2">
        <v>2105706.332157433</v>
      </c>
      <c r="G341" s="2">
        <f t="shared" si="23"/>
        <v>795682.42857142852</v>
      </c>
      <c r="H341" s="2">
        <f t="shared" si="13"/>
        <v>225546891.44452688</v>
      </c>
      <c r="I341" s="7"/>
      <c r="J341" s="2" t="e">
        <f t="shared" si="14"/>
        <v>#N/A</v>
      </c>
      <c r="K341" s="2" t="e">
        <f t="shared" si="24"/>
        <v>#N/A</v>
      </c>
      <c r="L341" s="2">
        <f t="array" ref="L341">IF(COUNT($C342)=0,IF(COUNT($C341)=1,I341,SUM(L340+LOOKUP(2,1/(ISNUMBER($K$1:$K$194)),$K$1:$K$194))),I341)</f>
        <v>1733947.1428571381</v>
      </c>
      <c r="M341" s="8" t="e">
        <f t="shared" si="27"/>
        <v>#N/A</v>
      </c>
      <c r="N341" s="2" t="e">
        <f t="shared" si="15"/>
        <v>#N/A</v>
      </c>
      <c r="O341" s="2" t="e">
        <f t="shared" si="25"/>
        <v>#N/A</v>
      </c>
      <c r="P341" s="2">
        <v>2105178.2170030177</v>
      </c>
      <c r="Q341" s="2">
        <f>IF(P341&gt;Graph!$G$1*1000,Graph!$G$1*1000,P341)</f>
        <v>800000</v>
      </c>
      <c r="R341" s="2">
        <f t="shared" si="16"/>
        <v>227196020.14222211</v>
      </c>
      <c r="S341" s="2">
        <f t="shared" si="17"/>
        <v>795682.42857143283</v>
      </c>
      <c r="T341" s="2">
        <f t="shared" si="18"/>
        <v>4317.571428571362</v>
      </c>
      <c r="U341" s="2">
        <f t="shared" si="19"/>
        <v>800000</v>
      </c>
      <c r="V341" s="2">
        <f t="shared" si="28"/>
        <v>158709567.44452652</v>
      </c>
      <c r="W341" s="2">
        <f t="shared" si="20"/>
        <v>795682.42857143283</v>
      </c>
      <c r="X341" s="2">
        <f t="shared" si="6"/>
        <v>4317.5714285671711</v>
      </c>
      <c r="Y341" s="2">
        <f t="shared" si="7"/>
        <v>68486452.697695449</v>
      </c>
      <c r="Z341" s="2" t="str">
        <f t="shared" si="8"/>
        <v>MEEP</v>
      </c>
      <c r="AA341" s="2">
        <f>IF(Z341="HERE",Y341,AA340+Graph!$G$1*1000)</f>
        <v>159989931.98341021</v>
      </c>
      <c r="AB341" s="2">
        <f t="shared" si="21"/>
        <v>800000</v>
      </c>
      <c r="AC341" s="2">
        <f t="shared" si="9"/>
        <v>66410405.730240338</v>
      </c>
      <c r="AD341" s="3">
        <f t="shared" si="10"/>
        <v>52800000</v>
      </c>
      <c r="AE341" s="2">
        <f>IF(AE339&gt;=52800000,52800000,IF(AB320=Graph!G$1*1000,AE340+Graph!G$1*1000,AC341))</f>
        <v>52800000</v>
      </c>
      <c r="AF341" s="3">
        <f t="shared" si="11"/>
        <v>52800000</v>
      </c>
      <c r="AG341" s="3">
        <f t="shared" si="26"/>
        <v>50160000</v>
      </c>
      <c r="AH341" s="3" t="e">
        <f t="shared" si="3"/>
        <v>#N/A</v>
      </c>
      <c r="AM341" s="6">
        <v>14600000</v>
      </c>
      <c r="AN341" s="6">
        <v>31800000</v>
      </c>
      <c r="AO341" s="6">
        <v>52800000</v>
      </c>
    </row>
    <row r="342" spans="1:41" ht="15.75" customHeight="1" x14ac:dyDescent="0.25">
      <c r="A342" s="1">
        <v>44518</v>
      </c>
      <c r="B342" s="2">
        <f t="shared" si="0"/>
        <v>276</v>
      </c>
      <c r="C342" s="7"/>
      <c r="D342" s="2" t="e">
        <f t="shared" si="12"/>
        <v>#N/A</v>
      </c>
      <c r="E342" s="2" t="e">
        <f t="shared" si="22"/>
        <v>#N/A</v>
      </c>
      <c r="F342" s="2">
        <v>2111660.9280576408</v>
      </c>
      <c r="G342" s="2">
        <f t="shared" si="23"/>
        <v>795682.42857142852</v>
      </c>
      <c r="H342" s="2">
        <f t="shared" si="13"/>
        <v>226342573.87309831</v>
      </c>
      <c r="I342" s="7"/>
      <c r="J342" s="2" t="e">
        <f t="shared" si="14"/>
        <v>#N/A</v>
      </c>
      <c r="K342" s="2" t="e">
        <f t="shared" si="24"/>
        <v>#N/A</v>
      </c>
      <c r="L342" s="2">
        <f t="array" ref="L342">IF(COUNT($C343)=0,IF(COUNT($C342)=1,I342,SUM(L341+LOOKUP(2,1/(ISNUMBER($K$1:$K$194)),$K$1:$K$194))),I342)</f>
        <v>1738264.7142857094</v>
      </c>
      <c r="M342" s="8" t="e">
        <f t="shared" si="27"/>
        <v>#N/A</v>
      </c>
      <c r="N342" s="2" t="e">
        <f t="shared" si="15"/>
        <v>#N/A</v>
      </c>
      <c r="O342" s="2" t="e">
        <f t="shared" si="25"/>
        <v>#N/A</v>
      </c>
      <c r="P342" s="2">
        <v>2111119.4392181933</v>
      </c>
      <c r="Q342" s="2">
        <f>IF(P342&gt;Graph!$G$1*1000,Graph!$G$1*1000,P342)</f>
        <v>800000</v>
      </c>
      <c r="R342" s="2">
        <f t="shared" si="16"/>
        <v>227996020.14222211</v>
      </c>
      <c r="S342" s="2">
        <f t="shared" si="17"/>
        <v>795682.42857143283</v>
      </c>
      <c r="T342" s="2">
        <f t="shared" si="18"/>
        <v>4317.571428571362</v>
      </c>
      <c r="U342" s="2">
        <f t="shared" si="19"/>
        <v>800000</v>
      </c>
      <c r="V342" s="2">
        <f t="shared" si="28"/>
        <v>159505249.87309796</v>
      </c>
      <c r="W342" s="2">
        <f t="shared" si="20"/>
        <v>795682.42857143283</v>
      </c>
      <c r="X342" s="2">
        <f t="shared" si="6"/>
        <v>4317.5714285671711</v>
      </c>
      <c r="Y342" s="2">
        <f t="shared" si="7"/>
        <v>68490770.269124016</v>
      </c>
      <c r="Z342" s="2" t="str">
        <f t="shared" si="8"/>
        <v>MEEP</v>
      </c>
      <c r="AA342" s="2">
        <f>IF(Z342="HERE",Y342,AA341+Graph!$G$1*1000)</f>
        <v>160789931.98341021</v>
      </c>
      <c r="AB342" s="2">
        <f t="shared" si="21"/>
        <v>800000</v>
      </c>
      <c r="AC342" s="2">
        <f t="shared" si="9"/>
        <v>66410405.730240338</v>
      </c>
      <c r="AD342" s="3">
        <f t="shared" si="10"/>
        <v>52800000</v>
      </c>
      <c r="AE342" s="2">
        <f>IF(AE340&gt;=52800000,52800000,IF(AB321=Graph!G$1*1000,AE341+Graph!G$1*1000,AC342))</f>
        <v>52800000</v>
      </c>
      <c r="AF342" s="3">
        <f t="shared" si="11"/>
        <v>52800000</v>
      </c>
      <c r="AG342" s="3">
        <f t="shared" si="26"/>
        <v>50160000</v>
      </c>
      <c r="AH342" s="3" t="e">
        <f t="shared" si="3"/>
        <v>#N/A</v>
      </c>
      <c r="AM342" s="6">
        <v>14600000</v>
      </c>
      <c r="AN342" s="6">
        <v>31800000</v>
      </c>
      <c r="AO342" s="6">
        <v>52800000</v>
      </c>
    </row>
    <row r="343" spans="1:41" ht="15.75" customHeight="1" x14ac:dyDescent="0.25">
      <c r="A343" s="1">
        <v>44519</v>
      </c>
      <c r="B343" s="2">
        <f t="shared" si="0"/>
        <v>277</v>
      </c>
      <c r="C343" s="7"/>
      <c r="D343" s="2" t="e">
        <f t="shared" si="12"/>
        <v>#N/A</v>
      </c>
      <c r="E343" s="2" t="e">
        <f t="shared" si="22"/>
        <v>#N/A</v>
      </c>
      <c r="F343" s="2">
        <v>2117615.5239578485</v>
      </c>
      <c r="G343" s="2">
        <f t="shared" si="23"/>
        <v>795682.42857142852</v>
      </c>
      <c r="H343" s="2">
        <f t="shared" si="13"/>
        <v>227138256.30166975</v>
      </c>
      <c r="I343" s="7"/>
      <c r="J343" s="2" t="e">
        <f t="shared" si="14"/>
        <v>#N/A</v>
      </c>
      <c r="K343" s="2" t="e">
        <f t="shared" si="24"/>
        <v>#N/A</v>
      </c>
      <c r="L343" s="2">
        <f t="array" ref="L343">IF(COUNT($C344)=0,IF(COUNT($C343)=1,I343,SUM(L342+LOOKUP(2,1/(ISNUMBER($K$1:$K$194)),$K$1:$K$194))),I343)</f>
        <v>1742582.2857142808</v>
      </c>
      <c r="M343" s="8" t="e">
        <f t="shared" si="27"/>
        <v>#N/A</v>
      </c>
      <c r="N343" s="2" t="e">
        <f t="shared" si="15"/>
        <v>#N/A</v>
      </c>
      <c r="O343" s="2" t="e">
        <f t="shared" si="25"/>
        <v>#N/A</v>
      </c>
      <c r="P343" s="2">
        <v>2117060.6614333391</v>
      </c>
      <c r="Q343" s="2">
        <f>IF(P343&gt;Graph!$G$1*1000,Graph!$G$1*1000,P343)</f>
        <v>800000</v>
      </c>
      <c r="R343" s="2">
        <f t="shared" si="16"/>
        <v>228796020.14222211</v>
      </c>
      <c r="S343" s="2">
        <f t="shared" si="17"/>
        <v>795682.42857143283</v>
      </c>
      <c r="T343" s="2">
        <f t="shared" si="18"/>
        <v>4317.571428571362</v>
      </c>
      <c r="U343" s="2">
        <f t="shared" si="19"/>
        <v>800000</v>
      </c>
      <c r="V343" s="2">
        <f t="shared" si="28"/>
        <v>160300932.30166939</v>
      </c>
      <c r="W343" s="2">
        <f t="shared" si="20"/>
        <v>795682.42857143283</v>
      </c>
      <c r="X343" s="2">
        <f t="shared" si="6"/>
        <v>4317.5714285671711</v>
      </c>
      <c r="Y343" s="2">
        <f t="shared" si="7"/>
        <v>68495087.840552583</v>
      </c>
      <c r="Z343" s="2" t="str">
        <f t="shared" si="8"/>
        <v>MEEP</v>
      </c>
      <c r="AA343" s="2">
        <f>IF(Z343="HERE",Y343,AA342+Graph!$G$1*1000)</f>
        <v>161589931.98341021</v>
      </c>
      <c r="AB343" s="2">
        <f t="shared" si="21"/>
        <v>800000</v>
      </c>
      <c r="AC343" s="2">
        <f t="shared" si="9"/>
        <v>66410405.730240338</v>
      </c>
      <c r="AD343" s="3">
        <f t="shared" si="10"/>
        <v>52800000</v>
      </c>
      <c r="AE343" s="2">
        <f>IF(AE341&gt;=52800000,52800000,IF(AB322=Graph!G$1*1000,AE342+Graph!G$1*1000,AC343))</f>
        <v>52800000</v>
      </c>
      <c r="AF343" s="3">
        <f t="shared" si="11"/>
        <v>52800000</v>
      </c>
      <c r="AG343" s="3">
        <f t="shared" si="26"/>
        <v>50160000</v>
      </c>
      <c r="AH343" s="3" t="e">
        <f t="shared" si="3"/>
        <v>#N/A</v>
      </c>
      <c r="AM343" s="6">
        <v>14600000</v>
      </c>
      <c r="AN343" s="6">
        <v>31800000</v>
      </c>
      <c r="AO343" s="6">
        <v>52800000</v>
      </c>
    </row>
    <row r="344" spans="1:41" ht="15.75" customHeight="1" x14ac:dyDescent="0.25">
      <c r="A344" s="1">
        <v>44520</v>
      </c>
      <c r="B344" s="2">
        <f t="shared" si="0"/>
        <v>278</v>
      </c>
      <c r="C344" s="7"/>
      <c r="D344" s="2" t="e">
        <f t="shared" si="12"/>
        <v>#N/A</v>
      </c>
      <c r="E344" s="2" t="e">
        <f t="shared" si="22"/>
        <v>#N/A</v>
      </c>
      <c r="F344" s="2">
        <v>2123570.1198580563</v>
      </c>
      <c r="G344" s="2">
        <f t="shared" si="23"/>
        <v>795682.42857142852</v>
      </c>
      <c r="H344" s="2">
        <f t="shared" si="13"/>
        <v>227933938.73024118</v>
      </c>
      <c r="I344" s="7"/>
      <c r="J344" s="2" t="e">
        <f t="shared" si="14"/>
        <v>#N/A</v>
      </c>
      <c r="K344" s="2" t="e">
        <f t="shared" si="24"/>
        <v>#N/A</v>
      </c>
      <c r="L344" s="2">
        <f t="array" ref="L344">IF(COUNT($C345)=0,IF(COUNT($C344)=1,I344,SUM(L343+LOOKUP(2,1/(ISNUMBER($K$1:$K$194)),$K$1:$K$194))),I344)</f>
        <v>1746899.8571428522</v>
      </c>
      <c r="M344" s="8" t="e">
        <f t="shared" si="27"/>
        <v>#N/A</v>
      </c>
      <c r="N344" s="2" t="e">
        <f t="shared" si="15"/>
        <v>#N/A</v>
      </c>
      <c r="O344" s="2" t="e">
        <f t="shared" si="25"/>
        <v>#N/A</v>
      </c>
      <c r="P344" s="2">
        <v>2123001.8836485147</v>
      </c>
      <c r="Q344" s="2">
        <f>IF(P344&gt;Graph!$G$1*1000,Graph!$G$1*1000,P344)</f>
        <v>800000</v>
      </c>
      <c r="R344" s="2">
        <f t="shared" si="16"/>
        <v>229596020.14222211</v>
      </c>
      <c r="S344" s="2">
        <f t="shared" si="17"/>
        <v>795682.42857143283</v>
      </c>
      <c r="T344" s="2">
        <f t="shared" si="18"/>
        <v>4317.571428571362</v>
      </c>
      <c r="U344" s="2">
        <f t="shared" si="19"/>
        <v>800000</v>
      </c>
      <c r="V344" s="2">
        <f t="shared" si="28"/>
        <v>161096614.73024082</v>
      </c>
      <c r="W344" s="2">
        <f t="shared" si="20"/>
        <v>795682.42857143283</v>
      </c>
      <c r="X344" s="2">
        <f t="shared" si="6"/>
        <v>4317.5714285671711</v>
      </c>
      <c r="Y344" s="2">
        <f t="shared" si="7"/>
        <v>68499405.411981151</v>
      </c>
      <c r="Z344" s="2" t="str">
        <f t="shared" si="8"/>
        <v>MEEP</v>
      </c>
      <c r="AA344" s="2">
        <f>IF(Z344="HERE",Y344,AA343+Graph!$G$1*1000)</f>
        <v>162389931.98341021</v>
      </c>
      <c r="AB344" s="2">
        <f t="shared" si="21"/>
        <v>800000</v>
      </c>
      <c r="AC344" s="2">
        <f t="shared" si="9"/>
        <v>66410405.730240338</v>
      </c>
      <c r="AD344" s="3">
        <f t="shared" si="10"/>
        <v>52800000</v>
      </c>
      <c r="AE344" s="2">
        <f>IF(AE342&gt;=52800000,52800000,IF(AB323=Graph!G$1*1000,AE343+Graph!G$1*1000,AC344))</f>
        <v>52800000</v>
      </c>
      <c r="AF344" s="3">
        <f t="shared" si="11"/>
        <v>52800000</v>
      </c>
      <c r="AG344" s="3">
        <f t="shared" si="26"/>
        <v>50160000</v>
      </c>
      <c r="AH344" s="3" t="e">
        <f t="shared" si="3"/>
        <v>#N/A</v>
      </c>
      <c r="AM344" s="6">
        <v>14600000</v>
      </c>
      <c r="AN344" s="6">
        <v>31800000</v>
      </c>
      <c r="AO344" s="6">
        <v>52800000</v>
      </c>
    </row>
    <row r="345" spans="1:41" ht="15.75" customHeight="1" x14ac:dyDescent="0.25">
      <c r="A345" s="1">
        <v>44521</v>
      </c>
      <c r="B345" s="2">
        <f t="shared" si="0"/>
        <v>279</v>
      </c>
      <c r="C345" s="7"/>
      <c r="D345" s="2" t="e">
        <f t="shared" si="12"/>
        <v>#N/A</v>
      </c>
      <c r="E345" s="2" t="e">
        <f t="shared" si="22"/>
        <v>#N/A</v>
      </c>
      <c r="F345" s="2">
        <v>2129524.7157582641</v>
      </c>
      <c r="G345" s="2">
        <f t="shared" si="23"/>
        <v>795682.42857142852</v>
      </c>
      <c r="H345" s="2">
        <f t="shared" si="13"/>
        <v>228729621.15881261</v>
      </c>
      <c r="I345" s="7"/>
      <c r="J345" s="2" t="e">
        <f t="shared" si="14"/>
        <v>#N/A</v>
      </c>
      <c r="K345" s="2" t="e">
        <f t="shared" si="24"/>
        <v>#N/A</v>
      </c>
      <c r="L345" s="2">
        <f t="array" ref="L345">IF(COUNT($C346)=0,IF(COUNT($C345)=1,I345,SUM(L344+LOOKUP(2,1/(ISNUMBER($K$1:$K$194)),$K$1:$K$194))),I345)</f>
        <v>1751217.4285714235</v>
      </c>
      <c r="M345" s="8" t="e">
        <f t="shared" si="27"/>
        <v>#N/A</v>
      </c>
      <c r="N345" s="2" t="e">
        <f t="shared" si="15"/>
        <v>#N/A</v>
      </c>
      <c r="O345" s="2" t="e">
        <f t="shared" si="25"/>
        <v>#N/A</v>
      </c>
      <c r="P345" s="2">
        <v>2128943.1058636606</v>
      </c>
      <c r="Q345" s="2">
        <f>IF(P345&gt;Graph!$G$1*1000,Graph!$G$1*1000,P345)</f>
        <v>800000</v>
      </c>
      <c r="R345" s="2">
        <f t="shared" si="16"/>
        <v>230396020.14222211</v>
      </c>
      <c r="S345" s="2">
        <f t="shared" si="17"/>
        <v>795682.42857143283</v>
      </c>
      <c r="T345" s="2">
        <f t="shared" si="18"/>
        <v>4317.571428571362</v>
      </c>
      <c r="U345" s="2">
        <f t="shared" si="19"/>
        <v>800000</v>
      </c>
      <c r="V345" s="2">
        <f t="shared" si="28"/>
        <v>161892297.15881225</v>
      </c>
      <c r="W345" s="2">
        <f t="shared" si="20"/>
        <v>795682.42857143283</v>
      </c>
      <c r="X345" s="2">
        <f t="shared" si="6"/>
        <v>4317.5714285671711</v>
      </c>
      <c r="Y345" s="2">
        <f t="shared" si="7"/>
        <v>68503722.983409718</v>
      </c>
      <c r="Z345" s="2" t="str">
        <f t="shared" si="8"/>
        <v>MEEP</v>
      </c>
      <c r="AA345" s="2">
        <f>IF(Z345="HERE",Y345,AA344+Graph!$G$1*1000)</f>
        <v>163189931.98341021</v>
      </c>
      <c r="AB345" s="2">
        <f t="shared" si="21"/>
        <v>800000</v>
      </c>
      <c r="AC345" s="2">
        <f t="shared" si="9"/>
        <v>66410405.730240338</v>
      </c>
      <c r="AD345" s="3">
        <f t="shared" si="10"/>
        <v>52800000</v>
      </c>
      <c r="AE345" s="2">
        <f>IF(AE343&gt;=52800000,52800000,IF(AB324=Graph!G$1*1000,AE344+Graph!G$1*1000,AC345))</f>
        <v>52800000</v>
      </c>
      <c r="AF345" s="3">
        <f t="shared" si="11"/>
        <v>52800000</v>
      </c>
      <c r="AG345" s="3">
        <f t="shared" si="26"/>
        <v>50160000</v>
      </c>
      <c r="AH345" s="3" t="e">
        <f t="shared" si="3"/>
        <v>#N/A</v>
      </c>
      <c r="AM345" s="6">
        <v>14600000</v>
      </c>
      <c r="AN345" s="6">
        <v>31800000</v>
      </c>
      <c r="AO345" s="6">
        <v>52800000</v>
      </c>
    </row>
    <row r="346" spans="1:41" ht="15.75" customHeight="1" x14ac:dyDescent="0.25">
      <c r="A346" s="1">
        <v>44522</v>
      </c>
      <c r="B346" s="2">
        <f t="shared" si="0"/>
        <v>280</v>
      </c>
      <c r="C346" s="7"/>
      <c r="D346" s="2" t="e">
        <f t="shared" si="12"/>
        <v>#N/A</v>
      </c>
      <c r="E346" s="2" t="e">
        <f t="shared" si="22"/>
        <v>#N/A</v>
      </c>
      <c r="F346" s="2">
        <v>2135479.3116584718</v>
      </c>
      <c r="G346" s="2">
        <f t="shared" si="23"/>
        <v>795682.42857142852</v>
      </c>
      <c r="H346" s="2">
        <f t="shared" si="13"/>
        <v>229525303.58738405</v>
      </c>
      <c r="I346" s="7"/>
      <c r="J346" s="2" t="e">
        <f t="shared" si="14"/>
        <v>#N/A</v>
      </c>
      <c r="K346" s="2" t="e">
        <f t="shared" si="24"/>
        <v>#N/A</v>
      </c>
      <c r="L346" s="2">
        <f t="array" ref="L346">IF(COUNT($C347)=0,IF(COUNT($C346)=1,I346,SUM(L345+LOOKUP(2,1/(ISNUMBER($K$1:$K$194)),$K$1:$K$194))),I346)</f>
        <v>1755534.9999999949</v>
      </c>
      <c r="M346" s="8" t="e">
        <f t="shared" si="27"/>
        <v>#N/A</v>
      </c>
      <c r="N346" s="2" t="e">
        <f t="shared" si="15"/>
        <v>#N/A</v>
      </c>
      <c r="O346" s="2" t="e">
        <f t="shared" si="25"/>
        <v>#N/A</v>
      </c>
      <c r="P346" s="2">
        <v>2134884.3280788362</v>
      </c>
      <c r="Q346" s="2">
        <f>IF(P346&gt;Graph!$G$1*1000,Graph!$G$1*1000,P346)</f>
        <v>800000</v>
      </c>
      <c r="R346" s="2">
        <f t="shared" si="16"/>
        <v>231196020.14222211</v>
      </c>
      <c r="S346" s="2">
        <f t="shared" si="17"/>
        <v>795682.42857143283</v>
      </c>
      <c r="T346" s="2">
        <f t="shared" si="18"/>
        <v>4317.571428571362</v>
      </c>
      <c r="U346" s="2">
        <f t="shared" si="19"/>
        <v>800000</v>
      </c>
      <c r="V346" s="2">
        <f t="shared" si="28"/>
        <v>162687979.58738369</v>
      </c>
      <c r="W346" s="2">
        <f t="shared" si="20"/>
        <v>795682.42857143283</v>
      </c>
      <c r="X346" s="2">
        <f t="shared" si="6"/>
        <v>4317.5714285671711</v>
      </c>
      <c r="Y346" s="2">
        <f t="shared" si="7"/>
        <v>68508040.554838285</v>
      </c>
      <c r="Z346" s="2" t="str">
        <f t="shared" si="8"/>
        <v>MEEP</v>
      </c>
      <c r="AA346" s="2">
        <f>IF(Z346="HERE",Y346,AA345+Graph!$G$1*1000)</f>
        <v>163989931.98341021</v>
      </c>
      <c r="AB346" s="2">
        <f t="shared" si="21"/>
        <v>800000</v>
      </c>
      <c r="AC346" s="2">
        <f t="shared" si="9"/>
        <v>66410405.730240338</v>
      </c>
      <c r="AD346" s="3">
        <f t="shared" si="10"/>
        <v>52800000</v>
      </c>
      <c r="AE346" s="2">
        <f>IF(AE344&gt;=52800000,52800000,IF(AB325=Graph!G$1*1000,AE345+Graph!G$1*1000,AC346))</f>
        <v>52800000</v>
      </c>
      <c r="AF346" s="3">
        <f t="shared" si="11"/>
        <v>52800000</v>
      </c>
      <c r="AG346" s="3">
        <f t="shared" si="26"/>
        <v>50160000</v>
      </c>
      <c r="AH346" s="3" t="e">
        <f t="shared" si="3"/>
        <v>#N/A</v>
      </c>
      <c r="AM346" s="6">
        <v>14600000</v>
      </c>
      <c r="AN346" s="6">
        <v>31800000</v>
      </c>
      <c r="AO346" s="6">
        <v>52800000</v>
      </c>
    </row>
    <row r="347" spans="1:41" ht="15.75" customHeight="1" x14ac:dyDescent="0.25">
      <c r="A347" s="1">
        <v>44523</v>
      </c>
      <c r="B347" s="2">
        <f t="shared" si="0"/>
        <v>281</v>
      </c>
      <c r="C347" s="7"/>
      <c r="D347" s="2" t="e">
        <f t="shared" si="12"/>
        <v>#N/A</v>
      </c>
      <c r="E347" s="2" t="e">
        <f t="shared" si="22"/>
        <v>#N/A</v>
      </c>
      <c r="F347" s="2">
        <v>2141433.9075586796</v>
      </c>
      <c r="G347" s="2">
        <f t="shared" si="23"/>
        <v>795682.42857142852</v>
      </c>
      <c r="H347" s="2">
        <f t="shared" si="13"/>
        <v>230320986.01595548</v>
      </c>
      <c r="I347" s="7"/>
      <c r="J347" s="2" t="e">
        <f t="shared" si="14"/>
        <v>#N/A</v>
      </c>
      <c r="K347" s="2" t="e">
        <f t="shared" si="24"/>
        <v>#N/A</v>
      </c>
      <c r="L347" s="2">
        <f t="array" ref="L347">IF(COUNT($C348)=0,IF(COUNT($C347)=1,I347,SUM(L346+LOOKUP(2,1/(ISNUMBER($K$1:$K$194)),$K$1:$K$194))),I347)</f>
        <v>1759852.5714285662</v>
      </c>
      <c r="M347" s="8" t="e">
        <f t="shared" si="27"/>
        <v>#N/A</v>
      </c>
      <c r="N347" s="2" t="e">
        <f t="shared" si="15"/>
        <v>#N/A</v>
      </c>
      <c r="O347" s="2" t="e">
        <f t="shared" si="25"/>
        <v>#N/A</v>
      </c>
      <c r="P347" s="2">
        <v>2140825.550293982</v>
      </c>
      <c r="Q347" s="2">
        <f>IF(P347&gt;Graph!$G$1*1000,Graph!$G$1*1000,P347)</f>
        <v>800000</v>
      </c>
      <c r="R347" s="2">
        <f t="shared" si="16"/>
        <v>231996020.14222211</v>
      </c>
      <c r="S347" s="2">
        <f t="shared" si="17"/>
        <v>795682.42857143283</v>
      </c>
      <c r="T347" s="2">
        <f t="shared" si="18"/>
        <v>4317.571428571362</v>
      </c>
      <c r="U347" s="2">
        <f t="shared" si="19"/>
        <v>800000</v>
      </c>
      <c r="V347" s="2">
        <f t="shared" si="28"/>
        <v>163483662.01595512</v>
      </c>
      <c r="W347" s="2">
        <f t="shared" si="20"/>
        <v>795682.42857143283</v>
      </c>
      <c r="X347" s="2">
        <f t="shared" si="6"/>
        <v>4317.5714285671711</v>
      </c>
      <c r="Y347" s="2">
        <f t="shared" si="7"/>
        <v>68512358.126266852</v>
      </c>
      <c r="Z347" s="2" t="str">
        <f t="shared" si="8"/>
        <v>MEEP</v>
      </c>
      <c r="AA347" s="2">
        <f>IF(Z347="HERE",Y347,AA346+Graph!$G$1*1000)</f>
        <v>164789931.98341021</v>
      </c>
      <c r="AB347" s="2">
        <f t="shared" si="21"/>
        <v>800000</v>
      </c>
      <c r="AC347" s="2">
        <f t="shared" si="9"/>
        <v>66410405.730240338</v>
      </c>
      <c r="AD347" s="3">
        <f t="shared" si="10"/>
        <v>52800000</v>
      </c>
      <c r="AE347" s="2">
        <f>IF(AE345&gt;=52800000,52800000,IF(AB326=Graph!G$1*1000,AE346+Graph!G$1*1000,AC347))</f>
        <v>52800000</v>
      </c>
      <c r="AF347" s="3">
        <f t="shared" si="11"/>
        <v>52800000</v>
      </c>
      <c r="AG347" s="3">
        <f t="shared" si="26"/>
        <v>50160000</v>
      </c>
      <c r="AH347" s="3" t="e">
        <f t="shared" si="3"/>
        <v>#N/A</v>
      </c>
      <c r="AM347" s="6">
        <v>14600000</v>
      </c>
      <c r="AN347" s="6">
        <v>31800000</v>
      </c>
      <c r="AO347" s="6">
        <v>52800000</v>
      </c>
    </row>
    <row r="348" spans="1:41" ht="15.75" customHeight="1" x14ac:dyDescent="0.25">
      <c r="A348" s="1">
        <v>44524</v>
      </c>
      <c r="B348" s="2">
        <f t="shared" si="0"/>
        <v>282</v>
      </c>
      <c r="C348" s="7"/>
      <c r="D348" s="2" t="e">
        <f t="shared" si="12"/>
        <v>#N/A</v>
      </c>
      <c r="E348" s="2" t="e">
        <f t="shared" si="22"/>
        <v>#N/A</v>
      </c>
      <c r="F348" s="2">
        <v>2147388.5034588873</v>
      </c>
      <c r="G348" s="2">
        <f t="shared" si="23"/>
        <v>795682.42857142852</v>
      </c>
      <c r="H348" s="2">
        <f t="shared" si="13"/>
        <v>231116668.44452691</v>
      </c>
      <c r="I348" s="7"/>
      <c r="J348" s="2" t="e">
        <f t="shared" si="14"/>
        <v>#N/A</v>
      </c>
      <c r="K348" s="2" t="e">
        <f t="shared" si="24"/>
        <v>#N/A</v>
      </c>
      <c r="L348" s="2">
        <f t="array" ref="L348">IF(COUNT($C349)=0,IF(COUNT($C348)=1,I348,SUM(L347+LOOKUP(2,1/(ISNUMBER($K$1:$K$194)),$K$1:$K$194))),I348)</f>
        <v>1764170.1428571376</v>
      </c>
      <c r="M348" s="8" t="e">
        <f t="shared" si="27"/>
        <v>#N/A</v>
      </c>
      <c r="N348" s="2" t="e">
        <f t="shared" si="15"/>
        <v>#N/A</v>
      </c>
      <c r="O348" s="2" t="e">
        <f t="shared" si="25"/>
        <v>#N/A</v>
      </c>
      <c r="P348" s="2">
        <v>2146766.7725091577</v>
      </c>
      <c r="Q348" s="2">
        <f>IF(P348&gt;Graph!$G$1*1000,Graph!$G$1*1000,P348)</f>
        <v>800000</v>
      </c>
      <c r="R348" s="2">
        <f t="shared" si="16"/>
        <v>232796020.14222211</v>
      </c>
      <c r="S348" s="2">
        <f t="shared" si="17"/>
        <v>795682.42857143283</v>
      </c>
      <c r="T348" s="2">
        <f t="shared" si="18"/>
        <v>4317.571428571362</v>
      </c>
      <c r="U348" s="2">
        <f t="shared" si="19"/>
        <v>800000</v>
      </c>
      <c r="V348" s="2">
        <f t="shared" si="28"/>
        <v>164279344.44452655</v>
      </c>
      <c r="W348" s="2">
        <f t="shared" si="20"/>
        <v>795682.42857143283</v>
      </c>
      <c r="X348" s="2">
        <f t="shared" si="6"/>
        <v>4317.5714285671711</v>
      </c>
      <c r="Y348" s="2">
        <f t="shared" si="7"/>
        <v>68516675.697695419</v>
      </c>
      <c r="Z348" s="2" t="str">
        <f t="shared" si="8"/>
        <v>MEEP</v>
      </c>
      <c r="AA348" s="2">
        <f>IF(Z348="HERE",Y348,AA347+Graph!$G$1*1000)</f>
        <v>165589931.98341021</v>
      </c>
      <c r="AB348" s="2">
        <f t="shared" si="21"/>
        <v>800000</v>
      </c>
      <c r="AC348" s="2">
        <f t="shared" si="9"/>
        <v>66410405.730240338</v>
      </c>
      <c r="AD348" s="3">
        <f t="shared" si="10"/>
        <v>52800000</v>
      </c>
      <c r="AE348" s="2">
        <f>IF(AE346&gt;=52800000,52800000,IF(AB327=Graph!G$1*1000,AE347+Graph!G$1*1000,AC348))</f>
        <v>52800000</v>
      </c>
      <c r="AF348" s="3">
        <f t="shared" si="11"/>
        <v>52800000</v>
      </c>
      <c r="AG348" s="3">
        <f t="shared" si="26"/>
        <v>50160000</v>
      </c>
      <c r="AH348" s="3" t="e">
        <f t="shared" si="3"/>
        <v>#N/A</v>
      </c>
      <c r="AM348" s="6">
        <v>14600000</v>
      </c>
      <c r="AN348" s="6">
        <v>31800000</v>
      </c>
      <c r="AO348" s="6">
        <v>52800000</v>
      </c>
    </row>
    <row r="349" spans="1:41" ht="15.75" customHeight="1" x14ac:dyDescent="0.25">
      <c r="A349" s="1">
        <v>44525</v>
      </c>
      <c r="B349" s="2">
        <f t="shared" si="0"/>
        <v>283</v>
      </c>
      <c r="C349" s="7"/>
      <c r="D349" s="2" t="e">
        <f t="shared" si="12"/>
        <v>#N/A</v>
      </c>
      <c r="E349" s="2" t="e">
        <f t="shared" si="22"/>
        <v>#N/A</v>
      </c>
      <c r="F349" s="2">
        <v>2153343.0993590951</v>
      </c>
      <c r="G349" s="2">
        <f t="shared" si="23"/>
        <v>795682.42857142852</v>
      </c>
      <c r="H349" s="2">
        <f t="shared" si="13"/>
        <v>231912350.87309834</v>
      </c>
      <c r="I349" s="7"/>
      <c r="J349" s="2" t="e">
        <f t="shared" si="14"/>
        <v>#N/A</v>
      </c>
      <c r="K349" s="2" t="e">
        <f t="shared" si="24"/>
        <v>#N/A</v>
      </c>
      <c r="L349" s="2">
        <f t="array" ref="L349">IF(COUNT($C350)=0,IF(COUNT($C349)=1,I349,SUM(L348+LOOKUP(2,1/(ISNUMBER($K$1:$K$194)),$K$1:$K$194))),I349)</f>
        <v>1768487.714285709</v>
      </c>
      <c r="M349" s="8" t="e">
        <f t="shared" si="27"/>
        <v>#N/A</v>
      </c>
      <c r="N349" s="2" t="e">
        <f t="shared" si="15"/>
        <v>#N/A</v>
      </c>
      <c r="O349" s="2" t="e">
        <f t="shared" si="25"/>
        <v>#N/A</v>
      </c>
      <c r="P349" s="2">
        <v>2152707.9947243035</v>
      </c>
      <c r="Q349" s="2">
        <f>IF(P349&gt;Graph!$G$1*1000,Graph!$G$1*1000,P349)</f>
        <v>800000</v>
      </c>
      <c r="R349" s="2">
        <f t="shared" si="16"/>
        <v>233596020.14222211</v>
      </c>
      <c r="S349" s="2">
        <f t="shared" si="17"/>
        <v>795682.42857143283</v>
      </c>
      <c r="T349" s="2">
        <f t="shared" si="18"/>
        <v>4317.571428571362</v>
      </c>
      <c r="U349" s="2">
        <f t="shared" si="19"/>
        <v>800000</v>
      </c>
      <c r="V349" s="2">
        <f t="shared" si="28"/>
        <v>165075026.87309799</v>
      </c>
      <c r="W349" s="2">
        <f t="shared" si="20"/>
        <v>795682.42857143283</v>
      </c>
      <c r="X349" s="2">
        <f t="shared" si="6"/>
        <v>4317.5714285671711</v>
      </c>
      <c r="Y349" s="2">
        <f t="shared" si="7"/>
        <v>68520993.269123986</v>
      </c>
      <c r="Z349" s="2" t="str">
        <f t="shared" si="8"/>
        <v>MEEP</v>
      </c>
      <c r="AA349" s="2">
        <f>IF(Z349="HERE",Y349,AA348+Graph!$G$1*1000)</f>
        <v>166389931.98341021</v>
      </c>
      <c r="AB349" s="2">
        <f t="shared" si="21"/>
        <v>800000</v>
      </c>
      <c r="AC349" s="2">
        <f t="shared" si="9"/>
        <v>66410405.730240338</v>
      </c>
      <c r="AD349" s="3">
        <f t="shared" si="10"/>
        <v>52800000</v>
      </c>
      <c r="AE349" s="2">
        <f>IF(AE347&gt;=52800000,52800000,IF(AB328=Graph!G$1*1000,AE348+Graph!G$1*1000,AC349))</f>
        <v>52800000</v>
      </c>
      <c r="AF349" s="3">
        <f t="shared" si="11"/>
        <v>52800000</v>
      </c>
      <c r="AG349" s="3">
        <f t="shared" si="26"/>
        <v>50160000</v>
      </c>
      <c r="AH349" s="3" t="e">
        <f t="shared" si="3"/>
        <v>#N/A</v>
      </c>
      <c r="AM349" s="6">
        <v>14600000</v>
      </c>
      <c r="AN349" s="6">
        <v>31800000</v>
      </c>
      <c r="AO349" s="6">
        <v>52800000</v>
      </c>
    </row>
    <row r="350" spans="1:41" ht="15.75" customHeight="1" x14ac:dyDescent="0.25">
      <c r="A350" s="1">
        <v>44526</v>
      </c>
      <c r="B350" s="2">
        <f t="shared" si="0"/>
        <v>284</v>
      </c>
      <c r="C350" s="7"/>
      <c r="D350" s="2" t="e">
        <f t="shared" si="12"/>
        <v>#N/A</v>
      </c>
      <c r="E350" s="2" t="e">
        <f t="shared" si="22"/>
        <v>#N/A</v>
      </c>
      <c r="F350" s="2">
        <v>2159297.6952593029</v>
      </c>
      <c r="G350" s="2">
        <f t="shared" si="23"/>
        <v>795682.42857142852</v>
      </c>
      <c r="H350" s="2">
        <f t="shared" si="13"/>
        <v>232708033.30166978</v>
      </c>
      <c r="I350" s="7"/>
      <c r="J350" s="2" t="e">
        <f t="shared" si="14"/>
        <v>#N/A</v>
      </c>
      <c r="K350" s="2" t="e">
        <f t="shared" si="24"/>
        <v>#N/A</v>
      </c>
      <c r="L350" s="2">
        <f t="array" ref="L350">IF(COUNT($C351)=0,IF(COUNT($C350)=1,I350,SUM(L349+LOOKUP(2,1/(ISNUMBER($K$1:$K$194)),$K$1:$K$194))),I350)</f>
        <v>1772805.2857142803</v>
      </c>
      <c r="M350" s="8" t="e">
        <f t="shared" si="27"/>
        <v>#N/A</v>
      </c>
      <c r="N350" s="2" t="e">
        <f t="shared" si="15"/>
        <v>#N/A</v>
      </c>
      <c r="O350" s="2" t="e">
        <f t="shared" si="25"/>
        <v>#N/A</v>
      </c>
      <c r="P350" s="2">
        <v>2158649.2169394791</v>
      </c>
      <c r="Q350" s="2">
        <f>IF(P350&gt;Graph!$G$1*1000,Graph!$G$1*1000,P350)</f>
        <v>800000</v>
      </c>
      <c r="R350" s="2">
        <f t="shared" si="16"/>
        <v>234396020.14222211</v>
      </c>
      <c r="S350" s="2">
        <f t="shared" si="17"/>
        <v>795682.42857143283</v>
      </c>
      <c r="T350" s="2">
        <f t="shared" si="18"/>
        <v>4317.571428571362</v>
      </c>
      <c r="U350" s="2">
        <f t="shared" si="19"/>
        <v>800000</v>
      </c>
      <c r="V350" s="2">
        <f t="shared" si="28"/>
        <v>165870709.30166942</v>
      </c>
      <c r="W350" s="2">
        <f t="shared" si="20"/>
        <v>795682.42857143283</v>
      </c>
      <c r="X350" s="2">
        <f t="shared" si="6"/>
        <v>4317.5714285671711</v>
      </c>
      <c r="Y350" s="2">
        <f t="shared" si="7"/>
        <v>68525310.840552554</v>
      </c>
      <c r="Z350" s="2" t="str">
        <f t="shared" si="8"/>
        <v>MEEP</v>
      </c>
      <c r="AA350" s="2">
        <f>IF(Z350="HERE",Y350,AA349+Graph!$G$1*1000)</f>
        <v>167189931.98341021</v>
      </c>
      <c r="AB350" s="2">
        <f t="shared" si="21"/>
        <v>800000</v>
      </c>
      <c r="AC350" s="2">
        <f t="shared" si="9"/>
        <v>66410405.730240338</v>
      </c>
      <c r="AD350" s="3">
        <f t="shared" si="10"/>
        <v>52800000</v>
      </c>
      <c r="AE350" s="2">
        <f>IF(AE348&gt;=52800000,52800000,IF(AB329=Graph!G$1*1000,AE349+Graph!G$1*1000,AC350))</f>
        <v>52800000</v>
      </c>
      <c r="AF350" s="3">
        <f t="shared" si="11"/>
        <v>52800000</v>
      </c>
      <c r="AG350" s="3">
        <f t="shared" si="26"/>
        <v>50160000</v>
      </c>
      <c r="AH350" s="3" t="e">
        <f t="shared" si="3"/>
        <v>#N/A</v>
      </c>
      <c r="AM350" s="6">
        <v>14600000</v>
      </c>
      <c r="AN350" s="6">
        <v>31800000</v>
      </c>
      <c r="AO350" s="6">
        <v>52800000</v>
      </c>
    </row>
    <row r="351" spans="1:41" ht="15.75" customHeight="1" x14ac:dyDescent="0.25">
      <c r="A351" s="1">
        <v>44527</v>
      </c>
      <c r="B351" s="2">
        <f t="shared" si="0"/>
        <v>285</v>
      </c>
      <c r="C351" s="7"/>
      <c r="D351" s="2" t="e">
        <f t="shared" si="12"/>
        <v>#N/A</v>
      </c>
      <c r="E351" s="2" t="e">
        <f t="shared" si="22"/>
        <v>#N/A</v>
      </c>
      <c r="F351" s="2">
        <v>2165252.2911595106</v>
      </c>
      <c r="G351" s="2">
        <f t="shared" si="23"/>
        <v>795682.42857142852</v>
      </c>
      <c r="H351" s="2">
        <f t="shared" si="13"/>
        <v>233503715.73024121</v>
      </c>
      <c r="I351" s="7"/>
      <c r="J351" s="2" t="e">
        <f t="shared" si="14"/>
        <v>#N/A</v>
      </c>
      <c r="K351" s="2" t="e">
        <f t="shared" si="24"/>
        <v>#N/A</v>
      </c>
      <c r="L351" s="2">
        <f t="array" ref="L351">IF(COUNT($C352)=0,IF(COUNT($C351)=1,I351,SUM(L350+LOOKUP(2,1/(ISNUMBER($K$1:$K$194)),$K$1:$K$194))),I351)</f>
        <v>1777122.8571428517</v>
      </c>
      <c r="M351" s="8" t="e">
        <f t="shared" si="27"/>
        <v>#N/A</v>
      </c>
      <c r="N351" s="2" t="e">
        <f t="shared" si="15"/>
        <v>#N/A</v>
      </c>
      <c r="O351" s="2" t="e">
        <f t="shared" si="25"/>
        <v>#N/A</v>
      </c>
      <c r="P351" s="2">
        <v>2164590.4391546249</v>
      </c>
      <c r="Q351" s="2">
        <f>IF(P351&gt;Graph!$G$1*1000,Graph!$G$1*1000,P351)</f>
        <v>800000</v>
      </c>
      <c r="R351" s="2">
        <f t="shared" si="16"/>
        <v>235196020.14222211</v>
      </c>
      <c r="S351" s="2">
        <f t="shared" si="17"/>
        <v>795682.42857143283</v>
      </c>
      <c r="T351" s="2">
        <f t="shared" si="18"/>
        <v>4317.571428571362</v>
      </c>
      <c r="U351" s="2">
        <f t="shared" si="19"/>
        <v>800000</v>
      </c>
      <c r="V351" s="2">
        <f t="shared" si="28"/>
        <v>166666391.73024085</v>
      </c>
      <c r="W351" s="2">
        <f t="shared" si="20"/>
        <v>795682.42857143283</v>
      </c>
      <c r="X351" s="2">
        <f t="shared" si="6"/>
        <v>4317.5714285671711</v>
      </c>
      <c r="Y351" s="2">
        <f t="shared" si="7"/>
        <v>68529628.411981121</v>
      </c>
      <c r="Z351" s="2" t="str">
        <f t="shared" si="8"/>
        <v>MEEP</v>
      </c>
      <c r="AA351" s="2">
        <f>IF(Z351="HERE",Y351,AA350+Graph!$G$1*1000)</f>
        <v>167989931.98341021</v>
      </c>
      <c r="AB351" s="2">
        <f t="shared" si="21"/>
        <v>800000</v>
      </c>
      <c r="AC351" s="2">
        <f t="shared" si="9"/>
        <v>66410405.730240338</v>
      </c>
      <c r="AD351" s="3">
        <f t="shared" si="10"/>
        <v>52800000</v>
      </c>
      <c r="AE351" s="2">
        <f>IF(AE349&gt;=52800000,52800000,IF(AB330=Graph!G$1*1000,AE350+Graph!G$1*1000,AC351))</f>
        <v>52800000</v>
      </c>
      <c r="AF351" s="3">
        <f t="shared" si="11"/>
        <v>52800000</v>
      </c>
      <c r="AG351" s="3">
        <f t="shared" si="26"/>
        <v>50160000</v>
      </c>
      <c r="AH351" s="3" t="e">
        <f t="shared" si="3"/>
        <v>#N/A</v>
      </c>
      <c r="AM351" s="6">
        <v>14600000</v>
      </c>
      <c r="AN351" s="6">
        <v>31800000</v>
      </c>
      <c r="AO351" s="6">
        <v>52800000</v>
      </c>
    </row>
    <row r="352" spans="1:41" ht="15.75" customHeight="1" x14ac:dyDescent="0.25">
      <c r="A352" s="1">
        <v>44528</v>
      </c>
      <c r="B352" s="2">
        <f t="shared" si="0"/>
        <v>286</v>
      </c>
      <c r="C352" s="7"/>
      <c r="D352" s="2" t="e">
        <f t="shared" si="12"/>
        <v>#N/A</v>
      </c>
      <c r="E352" s="2" t="e">
        <f t="shared" si="22"/>
        <v>#N/A</v>
      </c>
      <c r="F352" s="2">
        <v>2171206.8870597184</v>
      </c>
      <c r="G352" s="2">
        <f t="shared" si="23"/>
        <v>795682.42857142852</v>
      </c>
      <c r="H352" s="2">
        <f t="shared" si="13"/>
        <v>234299398.15881264</v>
      </c>
      <c r="I352" s="7"/>
      <c r="J352" s="2" t="e">
        <f t="shared" si="14"/>
        <v>#N/A</v>
      </c>
      <c r="K352" s="2" t="e">
        <f t="shared" si="24"/>
        <v>#N/A</v>
      </c>
      <c r="L352" s="2">
        <f t="array" ref="L352">IF(COUNT($C353)=0,IF(COUNT($C352)=1,I352,SUM(L351+LOOKUP(2,1/(ISNUMBER($K$1:$K$194)),$K$1:$K$194))),I352)</f>
        <v>1781440.4285714231</v>
      </c>
      <c r="M352" s="8" t="e">
        <f t="shared" si="27"/>
        <v>#N/A</v>
      </c>
      <c r="N352" s="2" t="e">
        <f t="shared" si="15"/>
        <v>#N/A</v>
      </c>
      <c r="O352" s="2" t="e">
        <f t="shared" si="25"/>
        <v>#N/A</v>
      </c>
      <c r="P352" s="2">
        <v>2170531.6613698006</v>
      </c>
      <c r="Q352" s="2">
        <f>IF(P352&gt;Graph!$G$1*1000,Graph!$G$1*1000,P352)</f>
        <v>800000</v>
      </c>
      <c r="R352" s="2">
        <f t="shared" si="16"/>
        <v>235996020.14222211</v>
      </c>
      <c r="S352" s="2">
        <f t="shared" si="17"/>
        <v>795682.42857143283</v>
      </c>
      <c r="T352" s="2">
        <f t="shared" si="18"/>
        <v>4317.571428571362</v>
      </c>
      <c r="U352" s="2">
        <f t="shared" si="19"/>
        <v>800000</v>
      </c>
      <c r="V352" s="2">
        <f t="shared" si="28"/>
        <v>167462074.15881228</v>
      </c>
      <c r="W352" s="2">
        <f t="shared" si="20"/>
        <v>795682.42857143283</v>
      </c>
      <c r="X352" s="2">
        <f t="shared" si="6"/>
        <v>4317.5714285671711</v>
      </c>
      <c r="Y352" s="2">
        <f t="shared" si="7"/>
        <v>68533945.983409688</v>
      </c>
      <c r="Z352" s="2" t="str">
        <f t="shared" si="8"/>
        <v>MEEP</v>
      </c>
      <c r="AA352" s="2">
        <f>IF(Z352="HERE",Y352,AA351+Graph!$G$1*1000)</f>
        <v>168789931.98341021</v>
      </c>
      <c r="AB352" s="2">
        <f t="shared" si="21"/>
        <v>800000</v>
      </c>
      <c r="AC352" s="2">
        <f t="shared" si="9"/>
        <v>66410405.730240338</v>
      </c>
      <c r="AD352" s="3">
        <f t="shared" si="10"/>
        <v>52800000</v>
      </c>
      <c r="AE352" s="2">
        <f>IF(AE350&gt;=52800000,52800000,IF(AB331=Graph!G$1*1000,AE351+Graph!G$1*1000,AC352))</f>
        <v>52800000</v>
      </c>
      <c r="AF352" s="3">
        <f t="shared" si="11"/>
        <v>52800000</v>
      </c>
      <c r="AG352" s="3">
        <f t="shared" si="26"/>
        <v>50160000</v>
      </c>
      <c r="AH352" s="3" t="e">
        <f t="shared" si="3"/>
        <v>#N/A</v>
      </c>
      <c r="AM352" s="6">
        <v>14600000</v>
      </c>
      <c r="AN352" s="6">
        <v>31800000</v>
      </c>
      <c r="AO352" s="6">
        <v>52800000</v>
      </c>
    </row>
    <row r="353" spans="1:41" ht="15.75" customHeight="1" x14ac:dyDescent="0.25">
      <c r="A353" s="1">
        <v>44529</v>
      </c>
      <c r="B353" s="2">
        <f t="shared" si="0"/>
        <v>287</v>
      </c>
      <c r="C353" s="7"/>
      <c r="D353" s="2" t="e">
        <f t="shared" si="12"/>
        <v>#N/A</v>
      </c>
      <c r="E353" s="2" t="e">
        <f t="shared" si="22"/>
        <v>#N/A</v>
      </c>
      <c r="F353" s="2">
        <v>2177161.4829598963</v>
      </c>
      <c r="G353" s="2">
        <f t="shared" si="23"/>
        <v>795682.42857142852</v>
      </c>
      <c r="H353" s="2">
        <f t="shared" si="13"/>
        <v>235095080.58738407</v>
      </c>
      <c r="I353" s="7"/>
      <c r="J353" s="2" t="e">
        <f t="shared" si="14"/>
        <v>#N/A</v>
      </c>
      <c r="K353" s="2" t="e">
        <f t="shared" si="24"/>
        <v>#N/A</v>
      </c>
      <c r="L353" s="2">
        <f t="array" ref="L353">IF(COUNT($C354)=0,IF(COUNT($C353)=1,I353,SUM(L352+LOOKUP(2,1/(ISNUMBER($K$1:$K$194)),$K$1:$K$194))),I353)</f>
        <v>1785757.9999999944</v>
      </c>
      <c r="M353" s="8" t="e">
        <f t="shared" si="27"/>
        <v>#N/A</v>
      </c>
      <c r="N353" s="2" t="e">
        <f t="shared" si="15"/>
        <v>#N/A</v>
      </c>
      <c r="O353" s="2" t="e">
        <f t="shared" si="25"/>
        <v>#N/A</v>
      </c>
      <c r="P353" s="2">
        <v>2176472.8835849464</v>
      </c>
      <c r="Q353" s="2">
        <f>IF(P353&gt;Graph!$G$1*1000,Graph!$G$1*1000,P353)</f>
        <v>800000</v>
      </c>
      <c r="R353" s="2">
        <f t="shared" si="16"/>
        <v>236796020.14222211</v>
      </c>
      <c r="S353" s="2">
        <f t="shared" si="17"/>
        <v>795682.42857143283</v>
      </c>
      <c r="T353" s="2">
        <f t="shared" si="18"/>
        <v>4317.571428571362</v>
      </c>
      <c r="U353" s="2">
        <f t="shared" si="19"/>
        <v>800000</v>
      </c>
      <c r="V353" s="2">
        <f t="shared" si="28"/>
        <v>168257756.58738372</v>
      </c>
      <c r="W353" s="2">
        <f t="shared" si="20"/>
        <v>795682.42857143283</v>
      </c>
      <c r="X353" s="2">
        <f t="shared" si="6"/>
        <v>4317.5714285671711</v>
      </c>
      <c r="Y353" s="2">
        <f t="shared" si="7"/>
        <v>68538263.554838255</v>
      </c>
      <c r="Z353" s="2" t="str">
        <f t="shared" si="8"/>
        <v>MEEP</v>
      </c>
      <c r="AA353" s="2">
        <f>IF(Z353="HERE",Y353,AA352+Graph!$G$1*1000)</f>
        <v>169589931.98341021</v>
      </c>
      <c r="AB353" s="2">
        <f t="shared" si="21"/>
        <v>800000</v>
      </c>
      <c r="AC353" s="2">
        <f t="shared" si="9"/>
        <v>66410405.730240338</v>
      </c>
      <c r="AD353" s="3">
        <f t="shared" si="10"/>
        <v>52800000</v>
      </c>
      <c r="AE353" s="2">
        <f>IF(AE351&gt;=52800000,52800000,IF(AB332=Graph!G$1*1000,AE352+Graph!G$1*1000,AC353))</f>
        <v>52800000</v>
      </c>
      <c r="AF353" s="3">
        <f t="shared" si="11"/>
        <v>52800000</v>
      </c>
      <c r="AG353" s="3">
        <f t="shared" si="26"/>
        <v>50160000</v>
      </c>
      <c r="AH353" s="3" t="e">
        <f t="shared" si="3"/>
        <v>#N/A</v>
      </c>
      <c r="AM353" s="6">
        <v>14600000</v>
      </c>
      <c r="AN353" s="6">
        <v>31800000</v>
      </c>
      <c r="AO353" s="6">
        <v>52800000</v>
      </c>
    </row>
    <row r="354" spans="1:41" ht="15.75" customHeight="1" x14ac:dyDescent="0.25">
      <c r="A354" s="1">
        <v>44530</v>
      </c>
      <c r="B354" s="2">
        <f t="shared" si="0"/>
        <v>288</v>
      </c>
      <c r="C354" s="7"/>
      <c r="D354" s="2" t="e">
        <f t="shared" si="12"/>
        <v>#N/A</v>
      </c>
      <c r="E354" s="2" t="e">
        <f t="shared" si="22"/>
        <v>#N/A</v>
      </c>
      <c r="F354" s="2">
        <v>2183116.0788601041</v>
      </c>
      <c r="G354" s="2">
        <f t="shared" si="23"/>
        <v>795682.42857142852</v>
      </c>
      <c r="H354" s="2">
        <f t="shared" si="13"/>
        <v>235890763.01595551</v>
      </c>
      <c r="I354" s="7"/>
      <c r="J354" s="2" t="e">
        <f t="shared" si="14"/>
        <v>#N/A</v>
      </c>
      <c r="K354" s="2" t="e">
        <f t="shared" si="24"/>
        <v>#N/A</v>
      </c>
      <c r="L354" s="2">
        <f t="array" ref="L354">IF(COUNT($C355)=0,IF(COUNT($C354)=1,I354,SUM(L353+LOOKUP(2,1/(ISNUMBER($K$1:$K$194)),$K$1:$K$194))),I354)</f>
        <v>1790075.5714285658</v>
      </c>
      <c r="M354" s="8" t="e">
        <f t="shared" si="27"/>
        <v>#N/A</v>
      </c>
      <c r="N354" s="2" t="e">
        <f t="shared" si="15"/>
        <v>#N/A</v>
      </c>
      <c r="O354" s="2" t="e">
        <f t="shared" si="25"/>
        <v>#N/A</v>
      </c>
      <c r="P354" s="2">
        <v>2182414.1058000922</v>
      </c>
      <c r="Q354" s="2">
        <f>IF(P354&gt;Graph!$G$1*1000,Graph!$G$1*1000,P354)</f>
        <v>800000</v>
      </c>
      <c r="R354" s="2">
        <f t="shared" si="16"/>
        <v>237596020.14222211</v>
      </c>
      <c r="S354" s="2">
        <f t="shared" si="17"/>
        <v>795682.42857143283</v>
      </c>
      <c r="T354" s="2">
        <f t="shared" si="18"/>
        <v>4317.571428571362</v>
      </c>
      <c r="U354" s="2">
        <f t="shared" si="19"/>
        <v>800000</v>
      </c>
      <c r="V354" s="2">
        <f t="shared" si="28"/>
        <v>169053439.01595515</v>
      </c>
      <c r="W354" s="2">
        <f t="shared" si="20"/>
        <v>795682.42857143283</v>
      </c>
      <c r="X354" s="2">
        <f t="shared" si="6"/>
        <v>4317.5714285671711</v>
      </c>
      <c r="Y354" s="2">
        <f t="shared" si="7"/>
        <v>68542581.126266822</v>
      </c>
      <c r="Z354" s="2" t="str">
        <f t="shared" si="8"/>
        <v>MEEP</v>
      </c>
      <c r="AA354" s="2">
        <f>IF(Z354="HERE",Y354,AA353+Graph!$G$1*1000)</f>
        <v>170389931.98341021</v>
      </c>
      <c r="AB354" s="2">
        <f t="shared" si="21"/>
        <v>800000</v>
      </c>
      <c r="AC354" s="2">
        <f t="shared" si="9"/>
        <v>66410405.730240338</v>
      </c>
      <c r="AD354" s="3">
        <f t="shared" si="10"/>
        <v>52800000</v>
      </c>
      <c r="AE354" s="2">
        <f>IF(AE352&gt;=52800000,52800000,IF(AB333=Graph!G$1*1000,AE353+Graph!G$1*1000,AC354))</f>
        <v>52800000</v>
      </c>
      <c r="AF354" s="3">
        <f t="shared" si="11"/>
        <v>52800000</v>
      </c>
      <c r="AG354" s="3">
        <f t="shared" si="26"/>
        <v>50160000</v>
      </c>
      <c r="AH354" s="3" t="e">
        <f t="shared" si="3"/>
        <v>#N/A</v>
      </c>
      <c r="AM354" s="6">
        <v>14600000</v>
      </c>
      <c r="AN354" s="6">
        <v>31800000</v>
      </c>
      <c r="AO354" s="6">
        <v>52800000</v>
      </c>
    </row>
    <row r="355" spans="1:41" ht="15.75" customHeight="1" x14ac:dyDescent="0.25">
      <c r="A355" s="1">
        <v>44531</v>
      </c>
      <c r="B355" s="2">
        <f t="shared" si="0"/>
        <v>289</v>
      </c>
      <c r="C355" s="7"/>
      <c r="D355" s="2" t="e">
        <f t="shared" si="12"/>
        <v>#N/A</v>
      </c>
      <c r="E355" s="2" t="e">
        <f t="shared" si="22"/>
        <v>#N/A</v>
      </c>
      <c r="F355" s="2">
        <v>2189070.6747603118</v>
      </c>
      <c r="G355" s="2">
        <f t="shared" si="23"/>
        <v>795682.42857142852</v>
      </c>
      <c r="H355" s="2">
        <f t="shared" si="13"/>
        <v>236686445.44452694</v>
      </c>
      <c r="I355" s="7"/>
      <c r="J355" s="2" t="e">
        <f t="shared" si="14"/>
        <v>#N/A</v>
      </c>
      <c r="K355" s="2" t="e">
        <f t="shared" si="24"/>
        <v>#N/A</v>
      </c>
      <c r="L355" s="2">
        <f t="array" ref="L355">IF(COUNT($C356)=0,IF(COUNT($C355)=1,I355,SUM(L354+LOOKUP(2,1/(ISNUMBER($K$1:$K$194)),$K$1:$K$194))),I355)</f>
        <v>1794393.1428571371</v>
      </c>
      <c r="M355" s="8" t="e">
        <f t="shared" si="27"/>
        <v>#N/A</v>
      </c>
      <c r="N355" s="2" t="e">
        <f t="shared" si="15"/>
        <v>#N/A</v>
      </c>
      <c r="O355" s="2" t="e">
        <f t="shared" si="25"/>
        <v>#N/A</v>
      </c>
      <c r="P355" s="2">
        <v>2188355.3280152678</v>
      </c>
      <c r="Q355" s="2">
        <f>IF(P355&gt;Graph!$G$1*1000,Graph!$G$1*1000,P355)</f>
        <v>800000</v>
      </c>
      <c r="R355" s="2">
        <f t="shared" si="16"/>
        <v>238396020.14222211</v>
      </c>
      <c r="S355" s="2">
        <f t="shared" si="17"/>
        <v>795682.42857143283</v>
      </c>
      <c r="T355" s="2">
        <f t="shared" si="18"/>
        <v>4317.571428571362</v>
      </c>
      <c r="U355" s="2">
        <f t="shared" si="19"/>
        <v>800000</v>
      </c>
      <c r="V355" s="2">
        <f t="shared" si="28"/>
        <v>169849121.44452658</v>
      </c>
      <c r="W355" s="2">
        <f t="shared" si="20"/>
        <v>795682.42857143283</v>
      </c>
      <c r="X355" s="2">
        <f t="shared" si="6"/>
        <v>4317.5714285671711</v>
      </c>
      <c r="Y355" s="2">
        <f t="shared" si="7"/>
        <v>68546898.697695389</v>
      </c>
      <c r="Z355" s="2" t="str">
        <f t="shared" si="8"/>
        <v>MEEP</v>
      </c>
      <c r="AA355" s="2">
        <f>IF(Z355="HERE",Y355,AA354+Graph!$G$1*1000)</f>
        <v>171189931.98341021</v>
      </c>
      <c r="AB355" s="2">
        <f t="shared" si="21"/>
        <v>800000</v>
      </c>
      <c r="AC355" s="2">
        <f t="shared" si="9"/>
        <v>66410405.730240338</v>
      </c>
      <c r="AD355" s="3">
        <f t="shared" si="10"/>
        <v>52800000</v>
      </c>
      <c r="AE355" s="2">
        <f>IF(AE353&gt;=52800000,52800000,IF(AB334=Graph!G$1*1000,AE354+Graph!G$1*1000,AC355))</f>
        <v>52800000</v>
      </c>
      <c r="AF355" s="3">
        <f t="shared" si="11"/>
        <v>52800000</v>
      </c>
      <c r="AG355" s="3">
        <f t="shared" si="26"/>
        <v>50160000</v>
      </c>
      <c r="AH355" s="3" t="e">
        <f t="shared" si="3"/>
        <v>#N/A</v>
      </c>
      <c r="AM355" s="6">
        <v>14600000</v>
      </c>
      <c r="AN355" s="6">
        <v>31800000</v>
      </c>
      <c r="AO355" s="6">
        <v>52800000</v>
      </c>
    </row>
    <row r="356" spans="1:41" ht="15.75" customHeight="1" x14ac:dyDescent="0.25">
      <c r="A356" s="1">
        <v>44532</v>
      </c>
      <c r="B356" s="2">
        <f t="shared" si="0"/>
        <v>290</v>
      </c>
      <c r="C356" s="7"/>
      <c r="D356" s="2" t="e">
        <f t="shared" si="12"/>
        <v>#N/A</v>
      </c>
      <c r="E356" s="2" t="e">
        <f t="shared" si="22"/>
        <v>#N/A</v>
      </c>
      <c r="F356" s="2">
        <v>2195025.2706605196</v>
      </c>
      <c r="G356" s="2">
        <f t="shared" si="23"/>
        <v>795682.42857142852</v>
      </c>
      <c r="H356" s="2">
        <f t="shared" si="13"/>
        <v>237482127.87309837</v>
      </c>
      <c r="I356" s="7"/>
      <c r="J356" s="2" t="e">
        <f t="shared" si="14"/>
        <v>#N/A</v>
      </c>
      <c r="K356" s="2" t="e">
        <f t="shared" si="24"/>
        <v>#N/A</v>
      </c>
      <c r="L356" s="2">
        <f t="array" ref="L356">IF(COUNT($C357)=0,IF(COUNT($C356)=1,I356,SUM(L355+LOOKUP(2,1/(ISNUMBER($K$1:$K$194)),$K$1:$K$194))),I356)</f>
        <v>1798710.7142857085</v>
      </c>
      <c r="M356" s="8" t="e">
        <f t="shared" si="27"/>
        <v>#N/A</v>
      </c>
      <c r="N356" s="2" t="e">
        <f t="shared" si="15"/>
        <v>#N/A</v>
      </c>
      <c r="O356" s="2" t="e">
        <f t="shared" si="25"/>
        <v>#N/A</v>
      </c>
      <c r="P356" s="2">
        <v>2194296.5502304137</v>
      </c>
      <c r="Q356" s="2">
        <f>IF(P356&gt;Graph!$G$1*1000,Graph!$G$1*1000,P356)</f>
        <v>800000</v>
      </c>
      <c r="R356" s="2">
        <f t="shared" si="16"/>
        <v>239196020.14222211</v>
      </c>
      <c r="S356" s="2">
        <f t="shared" si="17"/>
        <v>795682.42857143283</v>
      </c>
      <c r="T356" s="2">
        <f t="shared" si="18"/>
        <v>4317.571428571362</v>
      </c>
      <c r="U356" s="2">
        <f t="shared" si="19"/>
        <v>800000</v>
      </c>
      <c r="V356" s="2">
        <f t="shared" si="28"/>
        <v>170644803.87309802</v>
      </c>
      <c r="W356" s="2">
        <f t="shared" si="20"/>
        <v>795682.42857143283</v>
      </c>
      <c r="X356" s="2">
        <f t="shared" si="6"/>
        <v>4317.5714285671711</v>
      </c>
      <c r="Y356" s="2">
        <f t="shared" si="7"/>
        <v>68551216.269123957</v>
      </c>
      <c r="Z356" s="2" t="str">
        <f t="shared" si="8"/>
        <v>MEEP</v>
      </c>
      <c r="AA356" s="2">
        <f>IF(Z356="HERE",Y356,AA355+Graph!$G$1*1000)</f>
        <v>171989931.98341021</v>
      </c>
      <c r="AB356" s="2">
        <f t="shared" si="21"/>
        <v>800000</v>
      </c>
      <c r="AC356" s="2">
        <f t="shared" si="9"/>
        <v>66410405.730240338</v>
      </c>
      <c r="AD356" s="3">
        <f t="shared" si="10"/>
        <v>52800000</v>
      </c>
      <c r="AE356" s="2">
        <f>IF(AE354&gt;=52800000,52800000,IF(AB335=Graph!G$1*1000,AE355+Graph!G$1*1000,AC356))</f>
        <v>52800000</v>
      </c>
      <c r="AF356" s="3">
        <f t="shared" si="11"/>
        <v>52800000</v>
      </c>
      <c r="AG356" s="3">
        <f t="shared" si="26"/>
        <v>50160000</v>
      </c>
      <c r="AH356" s="3" t="e">
        <f t="shared" si="3"/>
        <v>#N/A</v>
      </c>
      <c r="AM356" s="6">
        <v>14600000</v>
      </c>
      <c r="AN356" s="6">
        <v>31800000</v>
      </c>
      <c r="AO356" s="6">
        <v>52800000</v>
      </c>
    </row>
    <row r="357" spans="1:41" ht="15.75" customHeight="1" x14ac:dyDescent="0.25">
      <c r="A357" s="1">
        <v>44533</v>
      </c>
      <c r="B357" s="2">
        <f t="shared" si="0"/>
        <v>291</v>
      </c>
      <c r="C357" s="7"/>
      <c r="D357" s="2" t="e">
        <f t="shared" si="12"/>
        <v>#N/A</v>
      </c>
      <c r="E357" s="2" t="e">
        <f t="shared" si="22"/>
        <v>#N/A</v>
      </c>
      <c r="F357" s="2">
        <v>2200979.8665607274</v>
      </c>
      <c r="G357" s="2">
        <f t="shared" si="23"/>
        <v>795682.42857142852</v>
      </c>
      <c r="H357" s="2">
        <f t="shared" si="13"/>
        <v>238277810.30166981</v>
      </c>
      <c r="I357" s="7"/>
      <c r="J357" s="2" t="e">
        <f t="shared" si="14"/>
        <v>#N/A</v>
      </c>
      <c r="K357" s="2" t="e">
        <f t="shared" si="24"/>
        <v>#N/A</v>
      </c>
      <c r="L357" s="2">
        <f t="array" ref="L357">IF(COUNT($C358)=0,IF(COUNT($C357)=1,I357,SUM(L356+LOOKUP(2,1/(ISNUMBER($K$1:$K$194)),$K$1:$K$194))),I357)</f>
        <v>1803028.2857142799</v>
      </c>
      <c r="M357" s="8" t="e">
        <f t="shared" si="27"/>
        <v>#N/A</v>
      </c>
      <c r="N357" s="2" t="e">
        <f t="shared" si="15"/>
        <v>#N/A</v>
      </c>
      <c r="O357" s="2" t="e">
        <f t="shared" si="25"/>
        <v>#N/A</v>
      </c>
      <c r="P357" s="2">
        <v>2200237.7724455893</v>
      </c>
      <c r="Q357" s="2">
        <f>IF(P357&gt;Graph!$G$1*1000,Graph!$G$1*1000,P357)</f>
        <v>800000</v>
      </c>
      <c r="R357" s="2">
        <f t="shared" si="16"/>
        <v>239996020.14222211</v>
      </c>
      <c r="S357" s="2">
        <f t="shared" si="17"/>
        <v>795682.42857143283</v>
      </c>
      <c r="T357" s="2">
        <f t="shared" si="18"/>
        <v>4317.571428571362</v>
      </c>
      <c r="U357" s="2">
        <f t="shared" si="19"/>
        <v>800000</v>
      </c>
      <c r="V357" s="2">
        <f t="shared" si="28"/>
        <v>171440486.30166945</v>
      </c>
      <c r="W357" s="2">
        <f t="shared" si="20"/>
        <v>795682.42857143283</v>
      </c>
      <c r="X357" s="2">
        <f t="shared" si="6"/>
        <v>4317.5714285671711</v>
      </c>
      <c r="Y357" s="2">
        <f t="shared" si="7"/>
        <v>68555533.840552524</v>
      </c>
      <c r="Z357" s="2" t="str">
        <f t="shared" si="8"/>
        <v>MEEP</v>
      </c>
      <c r="AA357" s="2">
        <f>IF(Z357="HERE",Y357,AA356+Graph!$G$1*1000)</f>
        <v>172789931.98341021</v>
      </c>
      <c r="AB357" s="2">
        <f t="shared" si="21"/>
        <v>800000</v>
      </c>
      <c r="AC357" s="2">
        <f t="shared" si="9"/>
        <v>66410405.730240338</v>
      </c>
      <c r="AD357" s="3">
        <f t="shared" si="10"/>
        <v>52800000</v>
      </c>
      <c r="AE357" s="2">
        <f>IF(AE355&gt;=52800000,52800000,IF(AB336=Graph!G$1*1000,AE356+Graph!G$1*1000,AC357))</f>
        <v>52800000</v>
      </c>
      <c r="AF357" s="3">
        <f t="shared" si="11"/>
        <v>52800000</v>
      </c>
      <c r="AG357" s="3">
        <f t="shared" si="26"/>
        <v>50160000</v>
      </c>
      <c r="AH357" s="3" t="e">
        <f t="shared" si="3"/>
        <v>#N/A</v>
      </c>
      <c r="AM357" s="6">
        <v>14600000</v>
      </c>
      <c r="AN357" s="6">
        <v>31800000</v>
      </c>
      <c r="AO357" s="6">
        <v>52800000</v>
      </c>
    </row>
    <row r="358" spans="1:41" ht="15.75" customHeight="1" x14ac:dyDescent="0.25">
      <c r="A358" s="1">
        <v>44534</v>
      </c>
      <c r="B358" s="2">
        <f t="shared" si="0"/>
        <v>292</v>
      </c>
      <c r="C358" s="7"/>
      <c r="D358" s="2" t="e">
        <f t="shared" si="12"/>
        <v>#N/A</v>
      </c>
      <c r="E358" s="2" t="e">
        <f t="shared" si="22"/>
        <v>#N/A</v>
      </c>
      <c r="F358" s="2">
        <v>2206934.4624609351</v>
      </c>
      <c r="G358" s="2">
        <f t="shared" si="23"/>
        <v>795682.42857142852</v>
      </c>
      <c r="H358" s="2">
        <f t="shared" si="13"/>
        <v>239073492.73024124</v>
      </c>
      <c r="I358" s="7"/>
      <c r="J358" s="2" t="e">
        <f t="shared" si="14"/>
        <v>#N/A</v>
      </c>
      <c r="K358" s="2" t="e">
        <f t="shared" si="24"/>
        <v>#N/A</v>
      </c>
      <c r="L358" s="2">
        <f t="array" ref="L358">IF(COUNT($C359)=0,IF(COUNT($C358)=1,I358,SUM(L357+LOOKUP(2,1/(ISNUMBER($K$1:$K$194)),$K$1:$K$194))),I358)</f>
        <v>1807345.8571428512</v>
      </c>
      <c r="M358" s="8" t="e">
        <f t="shared" si="27"/>
        <v>#N/A</v>
      </c>
      <c r="N358" s="2" t="e">
        <f t="shared" si="15"/>
        <v>#N/A</v>
      </c>
      <c r="O358" s="2" t="e">
        <f t="shared" si="25"/>
        <v>#N/A</v>
      </c>
      <c r="P358" s="2">
        <v>2206178.9946607351</v>
      </c>
      <c r="Q358" s="2">
        <f>IF(P358&gt;Graph!$G$1*1000,Graph!$G$1*1000,P358)</f>
        <v>800000</v>
      </c>
      <c r="R358" s="2">
        <f t="shared" si="16"/>
        <v>240796020.14222211</v>
      </c>
      <c r="S358" s="2">
        <f t="shared" si="17"/>
        <v>795682.42857143283</v>
      </c>
      <c r="T358" s="2">
        <f t="shared" si="18"/>
        <v>4317.571428571362</v>
      </c>
      <c r="U358" s="2">
        <f t="shared" si="19"/>
        <v>800000</v>
      </c>
      <c r="V358" s="2">
        <f t="shared" si="28"/>
        <v>172236168.73024088</v>
      </c>
      <c r="W358" s="2">
        <f t="shared" si="20"/>
        <v>795682.42857143283</v>
      </c>
      <c r="X358" s="2">
        <f t="shared" si="6"/>
        <v>4317.5714285671711</v>
      </c>
      <c r="Y358" s="2">
        <f t="shared" si="7"/>
        <v>68559851.411981091</v>
      </c>
      <c r="Z358" s="2" t="str">
        <f t="shared" si="8"/>
        <v>MEEP</v>
      </c>
      <c r="AA358" s="2">
        <f>IF(Z358="HERE",Y358,AA357+Graph!$G$1*1000)</f>
        <v>173589931.98341021</v>
      </c>
      <c r="AB358" s="2">
        <f t="shared" si="21"/>
        <v>800000</v>
      </c>
      <c r="AC358" s="2">
        <f t="shared" si="9"/>
        <v>66410405.730240338</v>
      </c>
      <c r="AD358" s="3">
        <f t="shared" si="10"/>
        <v>52800000</v>
      </c>
      <c r="AE358" s="2">
        <f>IF(AE356&gt;=52800000,52800000,IF(AB337=Graph!G$1*1000,AE357+Graph!G$1*1000,AC358))</f>
        <v>52800000</v>
      </c>
      <c r="AF358" s="3">
        <f t="shared" si="11"/>
        <v>52800000</v>
      </c>
      <c r="AG358" s="3">
        <f t="shared" si="26"/>
        <v>50160000</v>
      </c>
      <c r="AH358" s="3" t="e">
        <f t="shared" si="3"/>
        <v>#N/A</v>
      </c>
      <c r="AM358" s="6">
        <v>14600000</v>
      </c>
      <c r="AN358" s="6">
        <v>31800000</v>
      </c>
      <c r="AO358" s="6">
        <v>52800000</v>
      </c>
    </row>
    <row r="359" spans="1:41" ht="15.75" customHeight="1" x14ac:dyDescent="0.25">
      <c r="A359" s="1">
        <v>44535</v>
      </c>
      <c r="B359" s="2">
        <f t="shared" si="0"/>
        <v>293</v>
      </c>
      <c r="C359" s="7"/>
      <c r="D359" s="2" t="e">
        <f t="shared" si="12"/>
        <v>#N/A</v>
      </c>
      <c r="E359" s="2" t="e">
        <f t="shared" si="22"/>
        <v>#N/A</v>
      </c>
      <c r="F359" s="2">
        <v>2212889.0583611429</v>
      </c>
      <c r="G359" s="2">
        <f t="shared" si="23"/>
        <v>795682.42857142852</v>
      </c>
      <c r="H359" s="2">
        <f t="shared" si="13"/>
        <v>239869175.15881267</v>
      </c>
      <c r="I359" s="7"/>
      <c r="J359" s="2" t="e">
        <f t="shared" si="14"/>
        <v>#N/A</v>
      </c>
      <c r="K359" s="2" t="e">
        <f t="shared" si="24"/>
        <v>#N/A</v>
      </c>
      <c r="L359" s="2">
        <f t="array" ref="L359">IF(COUNT($C360)=0,IF(COUNT($C359)=1,I359,SUM(L358+LOOKUP(2,1/(ISNUMBER($K$1:$K$194)),$K$1:$K$194))),I359)</f>
        <v>1811663.4285714226</v>
      </c>
      <c r="M359" s="8" t="e">
        <f t="shared" si="27"/>
        <v>#N/A</v>
      </c>
      <c r="N359" s="2" t="e">
        <f t="shared" si="15"/>
        <v>#N/A</v>
      </c>
      <c r="O359" s="2" t="e">
        <f t="shared" si="25"/>
        <v>#N/A</v>
      </c>
      <c r="P359" s="2">
        <v>2212120.2168759108</v>
      </c>
      <c r="Q359" s="2">
        <f>IF(P359&gt;Graph!$G$1*1000,Graph!$G$1*1000,P359)</f>
        <v>800000</v>
      </c>
      <c r="R359" s="2">
        <f t="shared" si="16"/>
        <v>241596020.14222211</v>
      </c>
      <c r="S359" s="2">
        <f t="shared" si="17"/>
        <v>795682.42857143283</v>
      </c>
      <c r="T359" s="2">
        <f t="shared" si="18"/>
        <v>4317.571428571362</v>
      </c>
      <c r="U359" s="2">
        <f t="shared" si="19"/>
        <v>800000</v>
      </c>
      <c r="V359" s="2">
        <f t="shared" si="28"/>
        <v>173031851.15881231</v>
      </c>
      <c r="W359" s="2">
        <f t="shared" si="20"/>
        <v>795682.42857143283</v>
      </c>
      <c r="X359" s="2">
        <f t="shared" si="6"/>
        <v>4317.5714285671711</v>
      </c>
      <c r="Y359" s="2">
        <f t="shared" si="7"/>
        <v>68564168.983409658</v>
      </c>
      <c r="Z359" s="2" t="str">
        <f t="shared" si="8"/>
        <v>MEEP</v>
      </c>
      <c r="AA359" s="2">
        <f>IF(Z359="HERE",Y359,AA358+Graph!$G$1*1000)</f>
        <v>174389931.98341021</v>
      </c>
      <c r="AB359" s="2">
        <f t="shared" si="21"/>
        <v>800000</v>
      </c>
      <c r="AC359" s="2">
        <f t="shared" si="9"/>
        <v>66410405.730240338</v>
      </c>
      <c r="AD359" s="3">
        <f t="shared" si="10"/>
        <v>52800000</v>
      </c>
      <c r="AE359" s="2">
        <f>IF(AE357&gt;=52800000,52800000,IF(AB338=Graph!G$1*1000,AE358+Graph!G$1*1000,AC359))</f>
        <v>52800000</v>
      </c>
      <c r="AF359" s="3">
        <f t="shared" si="11"/>
        <v>52800000</v>
      </c>
      <c r="AG359" s="3">
        <f t="shared" si="26"/>
        <v>50160000</v>
      </c>
      <c r="AH359" s="3" t="e">
        <f t="shared" si="3"/>
        <v>#N/A</v>
      </c>
      <c r="AM359" s="6">
        <v>14600000</v>
      </c>
      <c r="AN359" s="6">
        <v>31800000</v>
      </c>
      <c r="AO359" s="6">
        <v>52800000</v>
      </c>
    </row>
    <row r="360" spans="1:41" ht="15.75" customHeight="1" x14ac:dyDescent="0.25">
      <c r="A360" s="1">
        <v>44536</v>
      </c>
      <c r="B360" s="2">
        <f t="shared" si="0"/>
        <v>294</v>
      </c>
      <c r="C360" s="7"/>
      <c r="D360" s="2" t="e">
        <f t="shared" si="12"/>
        <v>#N/A</v>
      </c>
      <c r="E360" s="2" t="e">
        <f t="shared" si="22"/>
        <v>#N/A</v>
      </c>
      <c r="F360" s="2">
        <v>2218843.6542613506</v>
      </c>
      <c r="G360" s="2">
        <f t="shared" si="23"/>
        <v>795682.42857142852</v>
      </c>
      <c r="H360" s="2">
        <f t="shared" si="13"/>
        <v>240664857.5873841</v>
      </c>
      <c r="I360" s="7"/>
      <c r="J360" s="2" t="e">
        <f t="shared" si="14"/>
        <v>#N/A</v>
      </c>
      <c r="K360" s="2" t="e">
        <f t="shared" si="24"/>
        <v>#N/A</v>
      </c>
      <c r="L360" s="2">
        <f t="array" ref="L360">IF(COUNT($C361)=0,IF(COUNT($C360)=1,I360,SUM(L359+LOOKUP(2,1/(ISNUMBER($K$1:$K$194)),$K$1:$K$194))),I360)</f>
        <v>1815980.9999999939</v>
      </c>
      <c r="M360" s="8" t="e">
        <f t="shared" si="27"/>
        <v>#N/A</v>
      </c>
      <c r="N360" s="2" t="e">
        <f t="shared" si="15"/>
        <v>#N/A</v>
      </c>
      <c r="O360" s="2" t="e">
        <f t="shared" si="25"/>
        <v>#N/A</v>
      </c>
      <c r="P360" s="2">
        <v>2218061.4390910566</v>
      </c>
      <c r="Q360" s="2">
        <f>IF(P360&gt;Graph!$G$1*1000,Graph!$G$1*1000,P360)</f>
        <v>800000</v>
      </c>
      <c r="R360" s="2">
        <f t="shared" si="16"/>
        <v>242396020.14222211</v>
      </c>
      <c r="S360" s="2">
        <f t="shared" si="17"/>
        <v>795682.42857143283</v>
      </c>
      <c r="T360" s="2">
        <f t="shared" si="18"/>
        <v>4317.571428571362</v>
      </c>
      <c r="U360" s="2">
        <f t="shared" si="19"/>
        <v>800000</v>
      </c>
      <c r="V360" s="2">
        <f t="shared" si="28"/>
        <v>173827533.58738375</v>
      </c>
      <c r="W360" s="2">
        <f t="shared" si="20"/>
        <v>795682.42857143283</v>
      </c>
      <c r="X360" s="2">
        <f t="shared" si="6"/>
        <v>4317.5714285671711</v>
      </c>
      <c r="Y360" s="2">
        <f t="shared" si="7"/>
        <v>68568486.554838225</v>
      </c>
      <c r="Z360" s="2" t="str">
        <f t="shared" si="8"/>
        <v>MEEP</v>
      </c>
      <c r="AA360" s="2">
        <f>IF(Z360="HERE",Y360,AA359+Graph!$G$1*1000)</f>
        <v>175189931.98341021</v>
      </c>
      <c r="AB360" s="2">
        <f t="shared" si="21"/>
        <v>800000</v>
      </c>
      <c r="AC360" s="2">
        <f t="shared" si="9"/>
        <v>66410405.730240338</v>
      </c>
      <c r="AD360" s="3">
        <f t="shared" si="10"/>
        <v>52800000</v>
      </c>
      <c r="AE360" s="2">
        <f>IF(AE358&gt;=52800000,52800000,IF(AB339=Graph!G$1*1000,AE359+Graph!G$1*1000,AC360))</f>
        <v>52800000</v>
      </c>
      <c r="AF360" s="3">
        <f t="shared" si="11"/>
        <v>52800000</v>
      </c>
      <c r="AG360" s="3">
        <f t="shared" si="26"/>
        <v>50160000</v>
      </c>
      <c r="AH360" s="3" t="e">
        <f t="shared" si="3"/>
        <v>#N/A</v>
      </c>
      <c r="AM360" s="6">
        <v>14600000</v>
      </c>
      <c r="AN360" s="6">
        <v>31800000</v>
      </c>
      <c r="AO360" s="6">
        <v>52800000</v>
      </c>
    </row>
    <row r="361" spans="1:41" ht="15.75" customHeight="1" x14ac:dyDescent="0.25">
      <c r="A361" s="1">
        <v>44537</v>
      </c>
      <c r="B361" s="2">
        <f t="shared" si="0"/>
        <v>295</v>
      </c>
      <c r="C361" s="7"/>
      <c r="D361" s="2" t="e">
        <f t="shared" si="12"/>
        <v>#N/A</v>
      </c>
      <c r="E361" s="2" t="e">
        <f t="shared" si="22"/>
        <v>#N/A</v>
      </c>
      <c r="F361" s="2">
        <v>2224798.2501615584</v>
      </c>
      <c r="G361" s="2">
        <f t="shared" si="23"/>
        <v>795682.42857142852</v>
      </c>
      <c r="H361" s="2">
        <f t="shared" si="13"/>
        <v>241460540.01595554</v>
      </c>
      <c r="I361" s="7"/>
      <c r="J361" s="2" t="e">
        <f t="shared" si="14"/>
        <v>#N/A</v>
      </c>
      <c r="K361" s="2" t="e">
        <f t="shared" si="24"/>
        <v>#N/A</v>
      </c>
      <c r="L361" s="2">
        <f t="array" ref="L361">IF(COUNT($C362)=0,IF(COUNT($C361)=1,I361,SUM(L360+LOOKUP(2,1/(ISNUMBER($K$1:$K$194)),$K$1:$K$194))),I361)</f>
        <v>1820298.5714285653</v>
      </c>
      <c r="M361" s="8" t="e">
        <f t="shared" si="27"/>
        <v>#N/A</v>
      </c>
      <c r="N361" s="2" t="e">
        <f t="shared" si="15"/>
        <v>#N/A</v>
      </c>
      <c r="O361" s="2" t="e">
        <f t="shared" si="25"/>
        <v>#N/A</v>
      </c>
      <c r="P361" s="2">
        <v>2224002.6613062322</v>
      </c>
      <c r="Q361" s="2">
        <f>IF(P361&gt;Graph!$G$1*1000,Graph!$G$1*1000,P361)</f>
        <v>800000</v>
      </c>
      <c r="R361" s="2">
        <f t="shared" si="16"/>
        <v>243196020.14222211</v>
      </c>
      <c r="S361" s="2">
        <f t="shared" si="17"/>
        <v>795682.42857143283</v>
      </c>
      <c r="T361" s="2">
        <f t="shared" si="18"/>
        <v>4317.571428571362</v>
      </c>
      <c r="U361" s="2">
        <f t="shared" si="19"/>
        <v>800000</v>
      </c>
      <c r="V361" s="2">
        <f t="shared" si="28"/>
        <v>174623216.01595518</v>
      </c>
      <c r="W361" s="2">
        <f t="shared" si="20"/>
        <v>795682.42857143283</v>
      </c>
      <c r="X361" s="2">
        <f t="shared" si="6"/>
        <v>4317.5714285671711</v>
      </c>
      <c r="Y361" s="2">
        <f t="shared" si="7"/>
        <v>68572804.126266792</v>
      </c>
      <c r="Z361" s="2" t="str">
        <f t="shared" si="8"/>
        <v>MEEP</v>
      </c>
      <c r="AA361" s="2">
        <f>IF(Z361="HERE",Y361,AA360+Graph!$G$1*1000)</f>
        <v>175989931.98341021</v>
      </c>
      <c r="AB361" s="2">
        <f t="shared" si="21"/>
        <v>800000</v>
      </c>
      <c r="AC361" s="2">
        <f t="shared" si="9"/>
        <v>66410405.730240338</v>
      </c>
      <c r="AD361" s="3">
        <f t="shared" si="10"/>
        <v>52800000</v>
      </c>
      <c r="AE361" s="2">
        <f>IF(AE359&gt;=52800000,52800000,IF(AB340=Graph!G$1*1000,AE360+Graph!G$1*1000,AC361))</f>
        <v>52800000</v>
      </c>
      <c r="AF361" s="3">
        <f t="shared" si="11"/>
        <v>52800000</v>
      </c>
      <c r="AG361" s="3">
        <f t="shared" si="26"/>
        <v>50160000</v>
      </c>
      <c r="AH361" s="3" t="e">
        <f t="shared" si="3"/>
        <v>#N/A</v>
      </c>
      <c r="AM361" s="6">
        <v>14600000</v>
      </c>
      <c r="AN361" s="6">
        <v>31800000</v>
      </c>
      <c r="AO361" s="6">
        <v>52800000</v>
      </c>
    </row>
    <row r="362" spans="1:41" ht="15.75" customHeight="1" x14ac:dyDescent="0.25">
      <c r="A362" s="1">
        <v>44538</v>
      </c>
      <c r="B362" s="2">
        <f t="shared" si="0"/>
        <v>296</v>
      </c>
      <c r="C362" s="7"/>
      <c r="D362" s="2" t="e">
        <f t="shared" si="12"/>
        <v>#N/A</v>
      </c>
      <c r="E362" s="2" t="e">
        <f t="shared" si="22"/>
        <v>#N/A</v>
      </c>
      <c r="F362" s="2">
        <v>2230752.8460617661</v>
      </c>
      <c r="G362" s="2">
        <f t="shared" si="23"/>
        <v>795682.42857142852</v>
      </c>
      <c r="H362" s="2">
        <f t="shared" si="13"/>
        <v>242256222.44452697</v>
      </c>
      <c r="I362" s="7"/>
      <c r="J362" s="2" t="e">
        <f t="shared" si="14"/>
        <v>#N/A</v>
      </c>
      <c r="K362" s="2" t="e">
        <f t="shared" si="24"/>
        <v>#N/A</v>
      </c>
      <c r="L362" s="2">
        <f t="array" ref="L362">IF(COUNT($C363)=0,IF(COUNT($C362)=1,I362,SUM(L361+LOOKUP(2,1/(ISNUMBER($K$1:$K$194)),$K$1:$K$194))),I362)</f>
        <v>1824616.1428571367</v>
      </c>
      <c r="M362" s="8" t="e">
        <f t="shared" si="27"/>
        <v>#N/A</v>
      </c>
      <c r="N362" s="2" t="e">
        <f t="shared" si="15"/>
        <v>#N/A</v>
      </c>
      <c r="O362" s="2" t="e">
        <f t="shared" si="25"/>
        <v>#N/A</v>
      </c>
      <c r="P362" s="2">
        <v>2229943.883521378</v>
      </c>
      <c r="Q362" s="2">
        <f>IF(P362&gt;Graph!$G$1*1000,Graph!$G$1*1000,P362)</f>
        <v>800000</v>
      </c>
      <c r="R362" s="2">
        <f t="shared" si="16"/>
        <v>243996020.14222211</v>
      </c>
      <c r="S362" s="2">
        <f t="shared" si="17"/>
        <v>795682.42857143283</v>
      </c>
      <c r="T362" s="2">
        <f t="shared" si="18"/>
        <v>4317.571428571362</v>
      </c>
      <c r="U362" s="2">
        <f t="shared" si="19"/>
        <v>800000</v>
      </c>
      <c r="V362" s="2">
        <f t="shared" si="28"/>
        <v>175418898.44452661</v>
      </c>
      <c r="W362" s="2">
        <f t="shared" si="20"/>
        <v>795682.42857143283</v>
      </c>
      <c r="X362" s="2">
        <f t="shared" si="6"/>
        <v>4317.5714285671711</v>
      </c>
      <c r="Y362" s="2">
        <f t="shared" si="7"/>
        <v>68577121.69769536</v>
      </c>
      <c r="Z362" s="2" t="str">
        <f t="shared" si="8"/>
        <v>MEEP</v>
      </c>
      <c r="AA362" s="2">
        <f>IF(Z362="HERE",Y362,AA361+Graph!$G$1*1000)</f>
        <v>176789931.98341021</v>
      </c>
      <c r="AB362" s="2">
        <f t="shared" si="21"/>
        <v>800000</v>
      </c>
      <c r="AC362" s="2">
        <f t="shared" si="9"/>
        <v>66410405.730240338</v>
      </c>
      <c r="AD362" s="3">
        <f t="shared" si="10"/>
        <v>52800000</v>
      </c>
      <c r="AE362" s="2">
        <f>IF(AE360&gt;=52800000,52800000,IF(AB341=Graph!G$1*1000,AE361+Graph!G$1*1000,AC362))</f>
        <v>52800000</v>
      </c>
      <c r="AF362" s="3">
        <f t="shared" si="11"/>
        <v>52800000</v>
      </c>
      <c r="AG362" s="3">
        <f t="shared" si="26"/>
        <v>50160000</v>
      </c>
      <c r="AH362" s="3" t="e">
        <f t="shared" si="3"/>
        <v>#N/A</v>
      </c>
      <c r="AM362" s="6">
        <v>14600000</v>
      </c>
      <c r="AN362" s="6">
        <v>31800000</v>
      </c>
      <c r="AO362" s="6">
        <v>52800000</v>
      </c>
    </row>
    <row r="363" spans="1:41" ht="15.75" customHeight="1" x14ac:dyDescent="0.25">
      <c r="A363" s="1">
        <v>44539</v>
      </c>
      <c r="B363" s="2">
        <f t="shared" si="0"/>
        <v>297</v>
      </c>
      <c r="C363" s="7"/>
      <c r="D363" s="2" t="e">
        <f t="shared" si="12"/>
        <v>#N/A</v>
      </c>
      <c r="E363" s="2" t="e">
        <f t="shared" si="22"/>
        <v>#N/A</v>
      </c>
      <c r="F363" s="2">
        <v>2236707.4419619739</v>
      </c>
      <c r="G363" s="2">
        <f t="shared" si="23"/>
        <v>795682.42857142852</v>
      </c>
      <c r="H363" s="2">
        <f t="shared" si="13"/>
        <v>243051904.8730984</v>
      </c>
      <c r="I363" s="7"/>
      <c r="J363" s="2" t="e">
        <f t="shared" si="14"/>
        <v>#N/A</v>
      </c>
      <c r="K363" s="2" t="e">
        <f t="shared" si="24"/>
        <v>#N/A</v>
      </c>
      <c r="L363" s="2">
        <f t="array" ref="L363">IF(COUNT($C364)=0,IF(COUNT($C363)=1,I363,SUM(L362+LOOKUP(2,1/(ISNUMBER($K$1:$K$194)),$K$1:$K$194))),I363)</f>
        <v>1828933.714285708</v>
      </c>
      <c r="M363" s="8" t="e">
        <f t="shared" si="27"/>
        <v>#N/A</v>
      </c>
      <c r="N363" s="2" t="e">
        <f t="shared" si="15"/>
        <v>#N/A</v>
      </c>
      <c r="O363" s="2" t="e">
        <f t="shared" si="25"/>
        <v>#N/A</v>
      </c>
      <c r="P363" s="2">
        <v>2235885.1057365537</v>
      </c>
      <c r="Q363" s="2">
        <f>IF(P363&gt;Graph!$G$1*1000,Graph!$G$1*1000,P363)</f>
        <v>800000</v>
      </c>
      <c r="R363" s="2">
        <f t="shared" si="16"/>
        <v>244796020.14222211</v>
      </c>
      <c r="S363" s="2">
        <f t="shared" si="17"/>
        <v>795682.42857143283</v>
      </c>
      <c r="T363" s="2">
        <f t="shared" si="18"/>
        <v>4317.571428571362</v>
      </c>
      <c r="U363" s="2">
        <f t="shared" si="19"/>
        <v>800000</v>
      </c>
      <c r="V363" s="2">
        <f t="shared" si="28"/>
        <v>176214580.87309805</v>
      </c>
      <c r="W363" s="2">
        <f t="shared" si="20"/>
        <v>795682.42857143283</v>
      </c>
      <c r="X363" s="2">
        <f t="shared" si="6"/>
        <v>4317.5714285671711</v>
      </c>
      <c r="Y363" s="2">
        <f t="shared" si="7"/>
        <v>68581439.269123927</v>
      </c>
      <c r="Z363" s="2" t="str">
        <f t="shared" si="8"/>
        <v>MEEP</v>
      </c>
      <c r="AA363" s="2">
        <f>IF(Z363="HERE",Y363,AA362+Graph!$G$1*1000)</f>
        <v>177589931.98341021</v>
      </c>
      <c r="AB363" s="2">
        <f t="shared" si="21"/>
        <v>800000</v>
      </c>
      <c r="AC363" s="2">
        <f t="shared" si="9"/>
        <v>66410405.730240338</v>
      </c>
      <c r="AD363" s="3">
        <f t="shared" si="10"/>
        <v>52800000</v>
      </c>
      <c r="AE363" s="2">
        <f>IF(AE361&gt;=52800000,52800000,IF(AB342=Graph!G$1*1000,AE362+Graph!G$1*1000,AC363))</f>
        <v>52800000</v>
      </c>
      <c r="AF363" s="3">
        <f t="shared" si="11"/>
        <v>52800000</v>
      </c>
      <c r="AG363" s="3">
        <f t="shared" si="26"/>
        <v>50160000</v>
      </c>
      <c r="AH363" s="3" t="e">
        <f t="shared" si="3"/>
        <v>#N/A</v>
      </c>
      <c r="AM363" s="6">
        <v>14600000</v>
      </c>
      <c r="AN363" s="6">
        <v>31800000</v>
      </c>
      <c r="AO363" s="6">
        <v>52800000</v>
      </c>
    </row>
    <row r="364" spans="1:41" ht="15.75" customHeight="1" x14ac:dyDescent="0.25">
      <c r="A364" s="1">
        <v>44540</v>
      </c>
      <c r="B364" s="2">
        <f t="shared" si="0"/>
        <v>298</v>
      </c>
      <c r="C364" s="7"/>
      <c r="D364" s="2" t="e">
        <f t="shared" si="12"/>
        <v>#N/A</v>
      </c>
      <c r="E364" s="2" t="e">
        <f t="shared" si="22"/>
        <v>#N/A</v>
      </c>
      <c r="F364" s="2">
        <v>2242662.0378621817</v>
      </c>
      <c r="G364" s="2">
        <f t="shared" si="23"/>
        <v>795682.42857142852</v>
      </c>
      <c r="H364" s="2">
        <f t="shared" si="13"/>
        <v>243847587.30166984</v>
      </c>
      <c r="I364" s="7"/>
      <c r="J364" s="2" t="e">
        <f t="shared" si="14"/>
        <v>#N/A</v>
      </c>
      <c r="K364" s="2" t="e">
        <f t="shared" si="24"/>
        <v>#N/A</v>
      </c>
      <c r="L364" s="2">
        <f t="array" ref="L364">IF(COUNT($C365)=0,IF(COUNT($C364)=1,I364,SUM(L363+LOOKUP(2,1/(ISNUMBER($K$1:$K$194)),$K$1:$K$194))),I364)</f>
        <v>1833251.2857142794</v>
      </c>
      <c r="M364" s="8" t="e">
        <f t="shared" si="27"/>
        <v>#N/A</v>
      </c>
      <c r="N364" s="2" t="e">
        <f t="shared" si="15"/>
        <v>#N/A</v>
      </c>
      <c r="O364" s="2" t="e">
        <f t="shared" si="25"/>
        <v>#N/A</v>
      </c>
      <c r="P364" s="2">
        <v>2241826.3279516995</v>
      </c>
      <c r="Q364" s="2">
        <f>IF(P364&gt;Graph!$G$1*1000,Graph!$G$1*1000,P364)</f>
        <v>800000</v>
      </c>
      <c r="R364" s="2">
        <f t="shared" si="16"/>
        <v>245596020.14222211</v>
      </c>
      <c r="S364" s="2">
        <f t="shared" si="17"/>
        <v>795682.42857143283</v>
      </c>
      <c r="T364" s="2">
        <f t="shared" si="18"/>
        <v>4317.571428571362</v>
      </c>
      <c r="U364" s="2">
        <f t="shared" si="19"/>
        <v>800000</v>
      </c>
      <c r="V364" s="2">
        <f t="shared" si="28"/>
        <v>177010263.30166948</v>
      </c>
      <c r="W364" s="2">
        <f t="shared" si="20"/>
        <v>795682.42857143283</v>
      </c>
      <c r="X364" s="2">
        <f t="shared" si="6"/>
        <v>4317.5714285671711</v>
      </c>
      <c r="Y364" s="2">
        <f t="shared" si="7"/>
        <v>68585756.840552494</v>
      </c>
      <c r="Z364" s="2" t="str">
        <f t="shared" si="8"/>
        <v>MEEP</v>
      </c>
      <c r="AA364" s="2">
        <f>IF(Z364="HERE",Y364,AA363+Graph!$G$1*1000)</f>
        <v>178389931.98341021</v>
      </c>
      <c r="AB364" s="2">
        <f t="shared" si="21"/>
        <v>800000</v>
      </c>
      <c r="AC364" s="2">
        <f t="shared" si="9"/>
        <v>66410405.730240338</v>
      </c>
      <c r="AD364" s="3">
        <f t="shared" si="10"/>
        <v>52800000</v>
      </c>
      <c r="AE364" s="2">
        <f>IF(AE362&gt;=52800000,52800000,IF(AB343=Graph!G$1*1000,AE363+Graph!G$1*1000,AC364))</f>
        <v>52800000</v>
      </c>
      <c r="AF364" s="3">
        <f t="shared" si="11"/>
        <v>52800000</v>
      </c>
      <c r="AG364" s="3">
        <f t="shared" si="26"/>
        <v>50160000</v>
      </c>
      <c r="AH364" s="3" t="e">
        <f t="shared" si="3"/>
        <v>#N/A</v>
      </c>
      <c r="AM364" s="6">
        <v>14600000</v>
      </c>
      <c r="AN364" s="6">
        <v>31800000</v>
      </c>
      <c r="AO364" s="6">
        <v>52800000</v>
      </c>
    </row>
    <row r="365" spans="1:41" ht="15.75" customHeight="1" x14ac:dyDescent="0.25">
      <c r="A365" s="1">
        <v>44541</v>
      </c>
      <c r="B365" s="2">
        <f t="shared" si="0"/>
        <v>299</v>
      </c>
      <c r="C365" s="7"/>
      <c r="D365" s="2" t="e">
        <f t="shared" si="12"/>
        <v>#N/A</v>
      </c>
      <c r="E365" s="2" t="e">
        <f t="shared" si="22"/>
        <v>#N/A</v>
      </c>
      <c r="F365" s="2">
        <v>2248616.6337623894</v>
      </c>
      <c r="G365" s="2">
        <f t="shared" si="23"/>
        <v>795682.42857142852</v>
      </c>
      <c r="H365" s="2">
        <f t="shared" si="13"/>
        <v>244643269.73024127</v>
      </c>
      <c r="I365" s="7"/>
      <c r="J365" s="2" t="e">
        <f t="shared" si="14"/>
        <v>#N/A</v>
      </c>
      <c r="K365" s="2" t="e">
        <f t="shared" si="24"/>
        <v>#N/A</v>
      </c>
      <c r="L365" s="2">
        <f t="array" ref="L365">IF(COUNT($C366)=0,IF(COUNT($C365)=1,I365,SUM(L364+LOOKUP(2,1/(ISNUMBER($K$1:$K$194)),$K$1:$K$194))),I365)</f>
        <v>1837568.8571428508</v>
      </c>
      <c r="M365" s="8" t="e">
        <f t="shared" si="27"/>
        <v>#N/A</v>
      </c>
      <c r="N365" s="2" t="e">
        <f t="shared" si="15"/>
        <v>#N/A</v>
      </c>
      <c r="O365" s="2" t="e">
        <f t="shared" si="25"/>
        <v>#N/A</v>
      </c>
      <c r="P365" s="2">
        <v>2247767.5501668751</v>
      </c>
      <c r="Q365" s="2">
        <f>IF(P365&gt;Graph!$G$1*1000,Graph!$G$1*1000,P365)</f>
        <v>800000</v>
      </c>
      <c r="R365" s="2">
        <f t="shared" si="16"/>
        <v>246396020.14222211</v>
      </c>
      <c r="S365" s="2">
        <f t="shared" si="17"/>
        <v>795682.42857143283</v>
      </c>
      <c r="T365" s="2">
        <f t="shared" si="18"/>
        <v>4317.571428571362</v>
      </c>
      <c r="U365" s="2">
        <f t="shared" si="19"/>
        <v>800000</v>
      </c>
      <c r="V365" s="2">
        <f t="shared" si="28"/>
        <v>177805945.73024091</v>
      </c>
      <c r="W365" s="2">
        <f t="shared" si="20"/>
        <v>795682.42857143283</v>
      </c>
      <c r="X365" s="2">
        <f t="shared" si="6"/>
        <v>4317.5714285671711</v>
      </c>
      <c r="Y365" s="2">
        <f t="shared" si="7"/>
        <v>68590074.411981061</v>
      </c>
      <c r="Z365" s="2" t="str">
        <f t="shared" si="8"/>
        <v>MEEP</v>
      </c>
      <c r="AA365" s="2">
        <f>IF(Z365="HERE",Y365,AA364+Graph!$G$1*1000)</f>
        <v>179189931.98341021</v>
      </c>
      <c r="AB365" s="2">
        <f t="shared" si="21"/>
        <v>800000</v>
      </c>
      <c r="AC365" s="2">
        <f t="shared" si="9"/>
        <v>66410405.730240338</v>
      </c>
      <c r="AD365" s="3">
        <f t="shared" si="10"/>
        <v>52800000</v>
      </c>
      <c r="AE365" s="2">
        <f>IF(AE363&gt;=52800000,52800000,IF(AB344=Graph!G$1*1000,AE364+Graph!G$1*1000,AC365))</f>
        <v>52800000</v>
      </c>
      <c r="AF365" s="3">
        <f t="shared" si="11"/>
        <v>52800000</v>
      </c>
      <c r="AG365" s="3">
        <f t="shared" si="26"/>
        <v>50160000</v>
      </c>
      <c r="AH365" s="3" t="e">
        <f t="shared" si="3"/>
        <v>#N/A</v>
      </c>
      <c r="AM365" s="6">
        <v>14600000</v>
      </c>
      <c r="AN365" s="6">
        <v>31800000</v>
      </c>
      <c r="AO365" s="6">
        <v>52800000</v>
      </c>
    </row>
    <row r="366" spans="1:41" ht="15.75" customHeight="1" x14ac:dyDescent="0.25">
      <c r="A366" s="1">
        <v>44542</v>
      </c>
      <c r="B366" s="2">
        <f t="shared" si="0"/>
        <v>300</v>
      </c>
      <c r="C366" s="7"/>
      <c r="D366" s="2" t="e">
        <f t="shared" si="12"/>
        <v>#N/A</v>
      </c>
      <c r="E366" s="2" t="e">
        <f t="shared" si="22"/>
        <v>#N/A</v>
      </c>
      <c r="F366" s="2">
        <v>2254571.2296625972</v>
      </c>
      <c r="G366" s="2">
        <f t="shared" si="23"/>
        <v>795682.42857142852</v>
      </c>
      <c r="H366" s="2">
        <f t="shared" si="13"/>
        <v>245438952.1588127</v>
      </c>
      <c r="I366" s="7"/>
      <c r="J366" s="2" t="e">
        <f t="shared" si="14"/>
        <v>#N/A</v>
      </c>
      <c r="K366" s="2" t="e">
        <f t="shared" si="24"/>
        <v>#N/A</v>
      </c>
      <c r="L366" s="2">
        <f t="array" ref="L366">IF(COUNT($C367)=0,IF(COUNT($C366)=1,I366,SUM(L365+LOOKUP(2,1/(ISNUMBER($K$1:$K$194)),$K$1:$K$194))),I366)</f>
        <v>1841886.4285714221</v>
      </c>
      <c r="M366" s="8" t="e">
        <f t="shared" si="27"/>
        <v>#N/A</v>
      </c>
      <c r="N366" s="2" t="e">
        <f t="shared" si="15"/>
        <v>#N/A</v>
      </c>
      <c r="O366" s="2" t="e">
        <f t="shared" si="25"/>
        <v>#N/A</v>
      </c>
      <c r="P366" s="2">
        <v>2253708.772382021</v>
      </c>
      <c r="Q366" s="2">
        <f>IF(P366&gt;Graph!$G$1*1000,Graph!$G$1*1000,P366)</f>
        <v>800000</v>
      </c>
      <c r="R366" s="2">
        <f t="shared" si="16"/>
        <v>247196020.14222211</v>
      </c>
      <c r="S366" s="2">
        <f t="shared" si="17"/>
        <v>795682.42857143283</v>
      </c>
      <c r="T366" s="2">
        <f t="shared" si="18"/>
        <v>4317.571428571362</v>
      </c>
      <c r="U366" s="2">
        <f t="shared" si="19"/>
        <v>800000</v>
      </c>
      <c r="V366" s="2">
        <f t="shared" si="28"/>
        <v>178601628.15881234</v>
      </c>
      <c r="W366" s="2">
        <f t="shared" si="20"/>
        <v>795682.42857143283</v>
      </c>
      <c r="X366" s="2">
        <f t="shared" si="6"/>
        <v>4317.5714285671711</v>
      </c>
      <c r="Y366" s="2">
        <f t="shared" si="7"/>
        <v>68594391.983409628</v>
      </c>
      <c r="Z366" s="2" t="str">
        <f t="shared" si="8"/>
        <v>MEEP</v>
      </c>
      <c r="AA366" s="2">
        <f>IF(Z366="HERE",Y366,AA365+Graph!$G$1*1000)</f>
        <v>179989931.98341021</v>
      </c>
      <c r="AB366" s="2">
        <f t="shared" si="21"/>
        <v>800000</v>
      </c>
      <c r="AC366" s="2">
        <f t="shared" si="9"/>
        <v>66410405.730240338</v>
      </c>
      <c r="AD366" s="3">
        <f t="shared" si="10"/>
        <v>52800000</v>
      </c>
      <c r="AE366" s="2">
        <f>IF(AE364&gt;=52800000,52800000,IF(AB345=Graph!G$1*1000,AE365+Graph!G$1*1000,AC366))</f>
        <v>52800000</v>
      </c>
      <c r="AF366" s="3">
        <f t="shared" si="11"/>
        <v>52800000</v>
      </c>
      <c r="AG366" s="3">
        <f t="shared" si="26"/>
        <v>50160000</v>
      </c>
      <c r="AH366" s="3" t="e">
        <f t="shared" si="3"/>
        <v>#N/A</v>
      </c>
      <c r="AM366" s="6">
        <v>14600000</v>
      </c>
      <c r="AN366" s="6">
        <v>31800000</v>
      </c>
      <c r="AO366" s="6">
        <v>52800000</v>
      </c>
    </row>
    <row r="367" spans="1:41" ht="15.75" customHeight="1" x14ac:dyDescent="0.25">
      <c r="A367" s="1">
        <v>44543</v>
      </c>
      <c r="B367" s="2">
        <f t="shared" si="0"/>
        <v>301</v>
      </c>
      <c r="C367" s="7"/>
      <c r="D367" s="2" t="e">
        <f t="shared" si="12"/>
        <v>#N/A</v>
      </c>
      <c r="E367" s="2" t="e">
        <f t="shared" si="22"/>
        <v>#N/A</v>
      </c>
      <c r="F367" s="2">
        <v>2260525.8255628049</v>
      </c>
      <c r="G367" s="2">
        <f t="shared" si="23"/>
        <v>795682.42857142852</v>
      </c>
      <c r="H367" s="2">
        <f t="shared" si="13"/>
        <v>246234634.58738413</v>
      </c>
      <c r="I367" s="7"/>
      <c r="J367" s="2" t="e">
        <f t="shared" si="14"/>
        <v>#N/A</v>
      </c>
      <c r="K367" s="2" t="e">
        <f t="shared" si="24"/>
        <v>#N/A</v>
      </c>
      <c r="L367" s="2">
        <f t="array" ref="L367">IF(COUNT($C368)=0,IF(COUNT($C367)=1,I367,SUM(L366+LOOKUP(2,1/(ISNUMBER($K$1:$K$194)),$K$1:$K$194))),I367)</f>
        <v>1846203.9999999935</v>
      </c>
      <c r="M367" s="8" t="e">
        <f t="shared" si="27"/>
        <v>#N/A</v>
      </c>
      <c r="N367" s="2" t="e">
        <f t="shared" si="15"/>
        <v>#N/A</v>
      </c>
      <c r="O367" s="2" t="e">
        <f t="shared" si="25"/>
        <v>#N/A</v>
      </c>
      <c r="P367" s="2">
        <v>2259649.9945971966</v>
      </c>
      <c r="Q367" s="2">
        <f>IF(P367&gt;Graph!$G$1*1000,Graph!$G$1*1000,P367)</f>
        <v>800000</v>
      </c>
      <c r="R367" s="2">
        <f t="shared" si="16"/>
        <v>247996020.14222211</v>
      </c>
      <c r="S367" s="2">
        <f t="shared" si="17"/>
        <v>795682.42857143283</v>
      </c>
      <c r="T367" s="2">
        <f t="shared" si="18"/>
        <v>4317.571428571362</v>
      </c>
      <c r="U367" s="2">
        <f t="shared" si="19"/>
        <v>800000</v>
      </c>
      <c r="V367" s="2">
        <f t="shared" si="28"/>
        <v>179397310.58738378</v>
      </c>
      <c r="W367" s="2">
        <f t="shared" si="20"/>
        <v>795682.42857143283</v>
      </c>
      <c r="X367" s="2">
        <f t="shared" si="6"/>
        <v>4317.5714285671711</v>
      </c>
      <c r="Y367" s="2">
        <f t="shared" si="7"/>
        <v>68598709.554838195</v>
      </c>
      <c r="Z367" s="2" t="str">
        <f t="shared" si="8"/>
        <v>MEEP</v>
      </c>
      <c r="AA367" s="2">
        <f>IF(Z367="HERE",Y367,AA366+Graph!$G$1*1000)</f>
        <v>180789931.98341021</v>
      </c>
      <c r="AB367" s="2">
        <f t="shared" si="21"/>
        <v>800000</v>
      </c>
      <c r="AC367" s="2">
        <f t="shared" si="9"/>
        <v>66410405.730240338</v>
      </c>
      <c r="AD367" s="3">
        <f t="shared" si="10"/>
        <v>52800000</v>
      </c>
      <c r="AE367" s="2">
        <f>IF(AE365&gt;=52800000,52800000,IF(AB346=Graph!G$1*1000,AE366+Graph!G$1*1000,AC367))</f>
        <v>52800000</v>
      </c>
      <c r="AF367" s="3">
        <f t="shared" si="11"/>
        <v>52800000</v>
      </c>
      <c r="AG367" s="3">
        <f t="shared" si="26"/>
        <v>50160000</v>
      </c>
      <c r="AH367" s="3" t="e">
        <f t="shared" si="3"/>
        <v>#N/A</v>
      </c>
      <c r="AM367" s="6">
        <v>14600000</v>
      </c>
      <c r="AN367" s="6">
        <v>31800000</v>
      </c>
      <c r="AO367" s="6">
        <v>52800000</v>
      </c>
    </row>
    <row r="368" spans="1:41" ht="15.75" customHeight="1" x14ac:dyDescent="0.25">
      <c r="A368" s="1">
        <v>44544</v>
      </c>
      <c r="B368" s="2">
        <f t="shared" si="0"/>
        <v>302</v>
      </c>
      <c r="C368" s="7"/>
      <c r="D368" s="2" t="e">
        <f t="shared" si="12"/>
        <v>#N/A</v>
      </c>
      <c r="E368" s="2" t="e">
        <f t="shared" si="22"/>
        <v>#N/A</v>
      </c>
      <c r="F368" s="2">
        <v>2266480.4214630127</v>
      </c>
      <c r="G368" s="2">
        <f t="shared" si="23"/>
        <v>795682.42857142852</v>
      </c>
      <c r="H368" s="2">
        <f t="shared" si="13"/>
        <v>247030317.01595557</v>
      </c>
      <c r="I368" s="7"/>
      <c r="J368" s="2" t="e">
        <f t="shared" si="14"/>
        <v>#N/A</v>
      </c>
      <c r="K368" s="2" t="e">
        <f t="shared" si="24"/>
        <v>#N/A</v>
      </c>
      <c r="L368" s="2">
        <f t="array" ref="L368">IF(COUNT($C369)=0,IF(COUNT($C368)=1,I368,SUM(L367+LOOKUP(2,1/(ISNUMBER($K$1:$K$194)),$K$1:$K$194))),I368)</f>
        <v>1850521.5714285648</v>
      </c>
      <c r="M368" s="8" t="e">
        <f t="shared" si="27"/>
        <v>#N/A</v>
      </c>
      <c r="N368" s="2" t="e">
        <f t="shared" si="15"/>
        <v>#N/A</v>
      </c>
      <c r="O368" s="2" t="e">
        <f t="shared" si="25"/>
        <v>#N/A</v>
      </c>
      <c r="P368" s="2">
        <v>2265591.2168123424</v>
      </c>
      <c r="Q368" s="2">
        <f>IF(P368&gt;Graph!$G$1*1000,Graph!$G$1*1000,P368)</f>
        <v>800000</v>
      </c>
      <c r="R368" s="2">
        <f t="shared" si="16"/>
        <v>248796020.14222211</v>
      </c>
      <c r="S368" s="2">
        <f t="shared" si="17"/>
        <v>795682.42857143283</v>
      </c>
      <c r="T368" s="2">
        <f t="shared" si="18"/>
        <v>4317.571428571362</v>
      </c>
      <c r="U368" s="2">
        <f t="shared" si="19"/>
        <v>800000</v>
      </c>
      <c r="V368" s="2">
        <f t="shared" si="28"/>
        <v>180192993.01595521</v>
      </c>
      <c r="W368" s="2">
        <f t="shared" si="20"/>
        <v>795682.42857143283</v>
      </c>
      <c r="X368" s="2">
        <f t="shared" si="6"/>
        <v>4317.5714285671711</v>
      </c>
      <c r="Y368" s="2">
        <f t="shared" si="7"/>
        <v>68603027.126266763</v>
      </c>
      <c r="Z368" s="2" t="str">
        <f t="shared" si="8"/>
        <v>MEEP</v>
      </c>
      <c r="AA368" s="2">
        <f>IF(Z368="HERE",Y368,AA367+Graph!$G$1*1000)</f>
        <v>181589931.98341021</v>
      </c>
      <c r="AB368" s="2">
        <f t="shared" si="21"/>
        <v>800000</v>
      </c>
      <c r="AC368" s="2">
        <f t="shared" si="9"/>
        <v>66410405.730240338</v>
      </c>
      <c r="AD368" s="3">
        <f t="shared" si="10"/>
        <v>52800000</v>
      </c>
      <c r="AE368" s="2">
        <f>IF(AE366&gt;=52800000,52800000,IF(AB347=Graph!G$1*1000,AE367+Graph!G$1*1000,AC368))</f>
        <v>52800000</v>
      </c>
      <c r="AF368" s="3">
        <f t="shared" si="11"/>
        <v>52800000</v>
      </c>
      <c r="AG368" s="3">
        <f t="shared" si="26"/>
        <v>50160000</v>
      </c>
      <c r="AH368" s="3" t="e">
        <f t="shared" si="3"/>
        <v>#N/A</v>
      </c>
      <c r="AM368" s="6">
        <v>14600000</v>
      </c>
      <c r="AN368" s="6">
        <v>31800000</v>
      </c>
      <c r="AO368" s="6">
        <v>52800000</v>
      </c>
    </row>
    <row r="369" spans="1:41" ht="15.75" customHeight="1" x14ac:dyDescent="0.25">
      <c r="A369" s="1">
        <v>44545</v>
      </c>
      <c r="B369" s="2">
        <f t="shared" si="0"/>
        <v>303</v>
      </c>
      <c r="C369" s="7"/>
      <c r="D369" s="2" t="e">
        <f t="shared" si="12"/>
        <v>#N/A</v>
      </c>
      <c r="E369" s="2" t="e">
        <f t="shared" si="22"/>
        <v>#N/A</v>
      </c>
      <c r="F369" s="2">
        <v>2272435.0173632205</v>
      </c>
      <c r="G369" s="2">
        <f t="shared" si="23"/>
        <v>795682.42857142852</v>
      </c>
      <c r="H369" s="2">
        <f t="shared" si="13"/>
        <v>247825999.444527</v>
      </c>
      <c r="I369" s="7"/>
      <c r="J369" s="2" t="e">
        <f t="shared" si="14"/>
        <v>#N/A</v>
      </c>
      <c r="K369" s="2" t="e">
        <f t="shared" si="24"/>
        <v>#N/A</v>
      </c>
      <c r="L369" s="2">
        <f t="array" ref="L369">IF(COUNT($C370)=0,IF(COUNT($C369)=1,I369,SUM(L368+LOOKUP(2,1/(ISNUMBER($K$1:$K$194)),$K$1:$K$194))),I369)</f>
        <v>1854839.1428571362</v>
      </c>
      <c r="M369" s="8" t="e">
        <f t="shared" si="27"/>
        <v>#N/A</v>
      </c>
      <c r="N369" s="2" t="e">
        <f t="shared" si="15"/>
        <v>#N/A</v>
      </c>
      <c r="O369" s="2" t="e">
        <f t="shared" si="25"/>
        <v>#N/A</v>
      </c>
      <c r="P369" s="2">
        <v>2271532.4390274882</v>
      </c>
      <c r="Q369" s="2">
        <f>IF(P369&gt;Graph!$G$1*1000,Graph!$G$1*1000,P369)</f>
        <v>800000</v>
      </c>
      <c r="R369" s="2">
        <f t="shared" si="16"/>
        <v>249596020.14222211</v>
      </c>
      <c r="S369" s="2">
        <f t="shared" si="17"/>
        <v>795682.42857143283</v>
      </c>
      <c r="T369" s="2">
        <f t="shared" si="18"/>
        <v>4317.571428571362</v>
      </c>
      <c r="U369" s="2">
        <f t="shared" si="19"/>
        <v>800000</v>
      </c>
      <c r="V369" s="2">
        <f t="shared" si="28"/>
        <v>180988675.44452664</v>
      </c>
      <c r="W369" s="2">
        <f t="shared" si="20"/>
        <v>795682.42857143283</v>
      </c>
      <c r="X369" s="2">
        <f t="shared" si="6"/>
        <v>4317.5714285671711</v>
      </c>
      <c r="Y369" s="2">
        <f t="shared" si="7"/>
        <v>68607344.69769533</v>
      </c>
      <c r="Z369" s="2" t="str">
        <f t="shared" si="8"/>
        <v>MEEP</v>
      </c>
      <c r="AA369" s="2">
        <f>IF(Z369="HERE",Y369,AA368+Graph!$G$1*1000)</f>
        <v>182389931.98341021</v>
      </c>
      <c r="AB369" s="2">
        <f t="shared" si="21"/>
        <v>800000</v>
      </c>
      <c r="AC369" s="2">
        <f t="shared" si="9"/>
        <v>66410405.730240338</v>
      </c>
      <c r="AD369" s="3">
        <f t="shared" si="10"/>
        <v>52800000</v>
      </c>
      <c r="AE369" s="2">
        <f>IF(AE367&gt;=52800000,52800000,IF(AB348=Graph!G$1*1000,AE368+Graph!G$1*1000,AC369))</f>
        <v>52800000</v>
      </c>
      <c r="AF369" s="3">
        <f t="shared" si="11"/>
        <v>52800000</v>
      </c>
      <c r="AG369" s="3">
        <f t="shared" si="26"/>
        <v>50160000</v>
      </c>
      <c r="AH369" s="3" t="e">
        <f t="shared" si="3"/>
        <v>#N/A</v>
      </c>
      <c r="AM369" s="6">
        <v>14600000</v>
      </c>
      <c r="AN369" s="6">
        <v>31800000</v>
      </c>
      <c r="AO369" s="6">
        <v>52800000</v>
      </c>
    </row>
    <row r="370" spans="1:41" ht="15.75" customHeight="1" x14ac:dyDescent="0.25">
      <c r="A370" s="1">
        <v>44546</v>
      </c>
      <c r="B370" s="2">
        <f t="shared" si="0"/>
        <v>304</v>
      </c>
      <c r="C370" s="7"/>
      <c r="D370" s="2" t="e">
        <f t="shared" si="12"/>
        <v>#N/A</v>
      </c>
      <c r="E370" s="2" t="e">
        <f t="shared" si="22"/>
        <v>#N/A</v>
      </c>
      <c r="F370" s="2">
        <v>2278389.6132634282</v>
      </c>
      <c r="G370" s="2">
        <f t="shared" si="23"/>
        <v>795682.42857142852</v>
      </c>
      <c r="H370" s="2">
        <f t="shared" si="13"/>
        <v>248621681.87309843</v>
      </c>
      <c r="I370" s="7"/>
      <c r="J370" s="2" t="e">
        <f t="shared" si="14"/>
        <v>#N/A</v>
      </c>
      <c r="K370" s="2" t="e">
        <f t="shared" si="24"/>
        <v>#N/A</v>
      </c>
      <c r="L370" s="2">
        <f t="array" ref="L370">IF(COUNT($C371)=0,IF(COUNT($C370)=1,I370,SUM(L369+LOOKUP(2,1/(ISNUMBER($K$1:$K$194)),$K$1:$K$194))),I370)</f>
        <v>1859156.7142857076</v>
      </c>
      <c r="M370" s="8" t="e">
        <f t="shared" si="27"/>
        <v>#N/A</v>
      </c>
      <c r="N370" s="2" t="e">
        <f t="shared" si="15"/>
        <v>#N/A</v>
      </c>
      <c r="O370" s="2" t="e">
        <f t="shared" si="25"/>
        <v>#N/A</v>
      </c>
      <c r="P370" s="2">
        <v>2277473.6612426639</v>
      </c>
      <c r="Q370" s="2">
        <f>IF(P370&gt;Graph!$G$1*1000,Graph!$G$1*1000,P370)</f>
        <v>800000</v>
      </c>
      <c r="R370" s="2">
        <f t="shared" si="16"/>
        <v>250396020.14222211</v>
      </c>
      <c r="S370" s="2">
        <f t="shared" si="17"/>
        <v>795682.42857143283</v>
      </c>
      <c r="T370" s="2">
        <f t="shared" si="18"/>
        <v>4317.571428571362</v>
      </c>
      <c r="U370" s="2">
        <f t="shared" si="19"/>
        <v>800000</v>
      </c>
      <c r="V370" s="2">
        <f t="shared" si="28"/>
        <v>181784357.87309808</v>
      </c>
      <c r="W370" s="2">
        <f t="shared" si="20"/>
        <v>795682.42857143283</v>
      </c>
      <c r="X370" s="2">
        <f t="shared" si="6"/>
        <v>4317.5714285671711</v>
      </c>
      <c r="Y370" s="2">
        <f t="shared" si="7"/>
        <v>68611662.269123897</v>
      </c>
      <c r="Z370" s="2" t="str">
        <f t="shared" si="8"/>
        <v>MEEP</v>
      </c>
      <c r="AA370" s="2">
        <f>IF(Z370="HERE",Y370,AA369+Graph!$G$1*1000)</f>
        <v>183189931.98341021</v>
      </c>
      <c r="AB370" s="2">
        <f t="shared" si="21"/>
        <v>800000</v>
      </c>
      <c r="AC370" s="2">
        <f t="shared" si="9"/>
        <v>66410405.730240338</v>
      </c>
      <c r="AD370" s="3">
        <f t="shared" si="10"/>
        <v>52800000</v>
      </c>
      <c r="AE370" s="2">
        <f>IF(AE368&gt;=52800000,52800000,IF(AB349=Graph!G$1*1000,AE369+Graph!G$1*1000,AC370))</f>
        <v>52800000</v>
      </c>
      <c r="AF370" s="3">
        <f t="shared" si="11"/>
        <v>52800000</v>
      </c>
      <c r="AG370" s="3">
        <f t="shared" si="26"/>
        <v>50160000</v>
      </c>
      <c r="AH370" s="3" t="e">
        <f t="shared" si="3"/>
        <v>#N/A</v>
      </c>
      <c r="AM370" s="6">
        <v>14600000</v>
      </c>
      <c r="AN370" s="6">
        <v>31800000</v>
      </c>
      <c r="AO370" s="6">
        <v>52800000</v>
      </c>
    </row>
    <row r="371" spans="1:41" ht="15.75" customHeight="1" x14ac:dyDescent="0.25">
      <c r="A371" s="1">
        <v>44547</v>
      </c>
      <c r="B371" s="2">
        <f t="shared" si="0"/>
        <v>305</v>
      </c>
      <c r="C371" s="7"/>
      <c r="D371" s="2" t="e">
        <f t="shared" si="12"/>
        <v>#N/A</v>
      </c>
      <c r="E371" s="2" t="e">
        <f t="shared" si="22"/>
        <v>#N/A</v>
      </c>
      <c r="F371" s="2">
        <v>2284344.209163636</v>
      </c>
      <c r="G371" s="2">
        <f t="shared" si="23"/>
        <v>795682.42857142852</v>
      </c>
      <c r="H371" s="2">
        <f t="shared" si="13"/>
        <v>249417364.30166987</v>
      </c>
      <c r="I371" s="7"/>
      <c r="J371" s="2" t="e">
        <f t="shared" si="14"/>
        <v>#N/A</v>
      </c>
      <c r="K371" s="2" t="e">
        <f t="shared" si="24"/>
        <v>#N/A</v>
      </c>
      <c r="L371" s="2">
        <f t="array" ref="L371">IF(COUNT($C372)=0,IF(COUNT($C371)=1,I371,SUM(L370+LOOKUP(2,1/(ISNUMBER($K$1:$K$194)),$K$1:$K$194))),I371)</f>
        <v>1863474.2857142789</v>
      </c>
      <c r="M371" s="8" t="e">
        <f t="shared" si="27"/>
        <v>#N/A</v>
      </c>
      <c r="N371" s="2" t="e">
        <f t="shared" si="15"/>
        <v>#N/A</v>
      </c>
      <c r="O371" s="2" t="e">
        <f t="shared" si="25"/>
        <v>#N/A</v>
      </c>
      <c r="P371" s="2">
        <v>2283414.8834578097</v>
      </c>
      <c r="Q371" s="2">
        <f>IF(P371&gt;Graph!$G$1*1000,Graph!$G$1*1000,P371)</f>
        <v>800000</v>
      </c>
      <c r="R371" s="2">
        <f t="shared" si="16"/>
        <v>251196020.14222211</v>
      </c>
      <c r="S371" s="2">
        <f t="shared" si="17"/>
        <v>795682.42857143283</v>
      </c>
      <c r="T371" s="2">
        <f t="shared" si="18"/>
        <v>4317.571428571362</v>
      </c>
      <c r="U371" s="2">
        <f t="shared" si="19"/>
        <v>800000</v>
      </c>
      <c r="V371" s="2">
        <f t="shared" si="28"/>
        <v>182580040.30166951</v>
      </c>
      <c r="W371" s="2">
        <f t="shared" si="20"/>
        <v>795682.42857143283</v>
      </c>
      <c r="X371" s="2">
        <f t="shared" si="6"/>
        <v>4317.5714285671711</v>
      </c>
      <c r="Y371" s="2">
        <f t="shared" si="7"/>
        <v>68615979.840552464</v>
      </c>
      <c r="Z371" s="2" t="str">
        <f t="shared" si="8"/>
        <v>MEEP</v>
      </c>
      <c r="AA371" s="2">
        <f>IF(Z371="HERE",Y371,AA370+Graph!$G$1*1000)</f>
        <v>183989931.98341021</v>
      </c>
      <c r="AB371" s="2">
        <f t="shared" si="21"/>
        <v>800000</v>
      </c>
      <c r="AC371" s="2">
        <f t="shared" si="9"/>
        <v>66410405.730240338</v>
      </c>
      <c r="AD371" s="3">
        <f t="shared" si="10"/>
        <v>52800000</v>
      </c>
      <c r="AE371" s="2">
        <f>IF(AE369&gt;=52800000,52800000,IF(AB350=Graph!G$1*1000,AE370+Graph!G$1*1000,AC371))</f>
        <v>52800000</v>
      </c>
      <c r="AF371" s="3">
        <f t="shared" si="11"/>
        <v>52800000</v>
      </c>
      <c r="AG371" s="3">
        <f t="shared" si="26"/>
        <v>50160000</v>
      </c>
      <c r="AH371" s="3" t="e">
        <f t="shared" si="3"/>
        <v>#N/A</v>
      </c>
      <c r="AM371" s="6">
        <v>14600000</v>
      </c>
      <c r="AN371" s="6">
        <v>31800000</v>
      </c>
      <c r="AO371" s="6">
        <v>52800000</v>
      </c>
    </row>
    <row r="372" spans="1:41" ht="15.75" customHeight="1" x14ac:dyDescent="0.25">
      <c r="A372" s="1">
        <v>44548</v>
      </c>
      <c r="B372" s="2">
        <f t="shared" si="0"/>
        <v>306</v>
      </c>
      <c r="C372" s="7"/>
      <c r="D372" s="2" t="e">
        <f t="shared" si="12"/>
        <v>#N/A</v>
      </c>
      <c r="E372" s="2" t="e">
        <f t="shared" si="22"/>
        <v>#N/A</v>
      </c>
      <c r="F372" s="2">
        <v>2290298.8050638437</v>
      </c>
      <c r="G372" s="2">
        <f t="shared" si="23"/>
        <v>795682.42857142852</v>
      </c>
      <c r="H372" s="2">
        <f t="shared" si="13"/>
        <v>250213046.7302413</v>
      </c>
      <c r="I372" s="7"/>
      <c r="J372" s="2" t="e">
        <f t="shared" si="14"/>
        <v>#N/A</v>
      </c>
      <c r="K372" s="2" t="e">
        <f t="shared" si="24"/>
        <v>#N/A</v>
      </c>
      <c r="L372" s="2">
        <f t="array" ref="L372">IF(COUNT($C373)=0,IF(COUNT($C372)=1,I372,SUM(L371+LOOKUP(2,1/(ISNUMBER($K$1:$K$194)),$K$1:$K$194))),I372)</f>
        <v>1867791.8571428503</v>
      </c>
      <c r="M372" s="8" t="e">
        <f t="shared" si="27"/>
        <v>#N/A</v>
      </c>
      <c r="N372" s="2" t="e">
        <f t="shared" si="15"/>
        <v>#N/A</v>
      </c>
      <c r="O372" s="2" t="e">
        <f t="shared" si="25"/>
        <v>#N/A</v>
      </c>
      <c r="P372" s="2">
        <v>2289356.1056729853</v>
      </c>
      <c r="Q372" s="2">
        <f>IF(P372&gt;Graph!$G$1*1000,Graph!$G$1*1000,P372)</f>
        <v>800000</v>
      </c>
      <c r="R372" s="2">
        <f t="shared" si="16"/>
        <v>251996020.14222211</v>
      </c>
      <c r="S372" s="2">
        <f t="shared" si="17"/>
        <v>795682.42857143283</v>
      </c>
      <c r="T372" s="2">
        <f t="shared" si="18"/>
        <v>4317.571428571362</v>
      </c>
      <c r="U372" s="2">
        <f t="shared" si="19"/>
        <v>800000</v>
      </c>
      <c r="V372" s="2">
        <f t="shared" si="28"/>
        <v>183375722.73024094</v>
      </c>
      <c r="W372" s="2">
        <f t="shared" si="20"/>
        <v>795682.42857143283</v>
      </c>
      <c r="X372" s="2">
        <f t="shared" si="6"/>
        <v>4317.5714285671711</v>
      </c>
      <c r="Y372" s="2">
        <f t="shared" si="7"/>
        <v>68620297.411981031</v>
      </c>
      <c r="Z372" s="2" t="str">
        <f t="shared" si="8"/>
        <v>MEEP</v>
      </c>
      <c r="AA372" s="2">
        <f>IF(Z372="HERE",Y372,AA371+Graph!$G$1*1000)</f>
        <v>184789931.98341021</v>
      </c>
      <c r="AB372" s="2">
        <f t="shared" si="21"/>
        <v>800000</v>
      </c>
      <c r="AC372" s="2">
        <f t="shared" si="9"/>
        <v>66410405.730240338</v>
      </c>
      <c r="AD372" s="3">
        <f t="shared" si="10"/>
        <v>52800000</v>
      </c>
      <c r="AE372" s="2">
        <f>IF(AE370&gt;=52800000,52800000,IF(AB351=Graph!G$1*1000,AE371+Graph!G$1*1000,AC372))</f>
        <v>52800000</v>
      </c>
      <c r="AF372" s="3">
        <f t="shared" si="11"/>
        <v>52800000</v>
      </c>
      <c r="AG372" s="3">
        <f t="shared" si="26"/>
        <v>50160000</v>
      </c>
      <c r="AH372" s="3" t="e">
        <f t="shared" si="3"/>
        <v>#N/A</v>
      </c>
      <c r="AM372" s="6">
        <v>14600000</v>
      </c>
      <c r="AN372" s="6">
        <v>31800000</v>
      </c>
      <c r="AO372" s="6">
        <v>52800000</v>
      </c>
    </row>
    <row r="373" spans="1:41" ht="15.75" customHeight="1" x14ac:dyDescent="0.25">
      <c r="A373" s="1">
        <v>44549</v>
      </c>
      <c r="B373" s="2">
        <f t="shared" si="0"/>
        <v>307</v>
      </c>
      <c r="C373" s="7"/>
      <c r="D373" s="2" t="e">
        <f t="shared" si="12"/>
        <v>#N/A</v>
      </c>
      <c r="E373" s="2" t="e">
        <f t="shared" si="22"/>
        <v>#N/A</v>
      </c>
      <c r="F373" s="2">
        <v>2296253.4009640515</v>
      </c>
      <c r="G373" s="2">
        <f t="shared" si="23"/>
        <v>795682.42857142852</v>
      </c>
      <c r="H373" s="2">
        <f t="shared" si="13"/>
        <v>251008729.15881273</v>
      </c>
      <c r="I373" s="7"/>
      <c r="J373" s="2" t="e">
        <f t="shared" si="14"/>
        <v>#N/A</v>
      </c>
      <c r="K373" s="2" t="e">
        <f t="shared" si="24"/>
        <v>#N/A</v>
      </c>
      <c r="L373" s="2">
        <f t="array" ref="L373">IF(COUNT($C374)=0,IF(COUNT($C373)=1,I373,SUM(L372+LOOKUP(2,1/(ISNUMBER($K$1:$K$194)),$K$1:$K$194))),I373)</f>
        <v>1872109.4285714217</v>
      </c>
      <c r="M373" s="8" t="e">
        <f t="shared" si="27"/>
        <v>#N/A</v>
      </c>
      <c r="N373" s="2" t="e">
        <f t="shared" si="15"/>
        <v>#N/A</v>
      </c>
      <c r="O373" s="2" t="e">
        <f t="shared" si="25"/>
        <v>#N/A</v>
      </c>
      <c r="P373" s="2">
        <v>2295297.3278881311</v>
      </c>
      <c r="Q373" s="2">
        <f>IF(P373&gt;Graph!$G$1*1000,Graph!$G$1*1000,P373)</f>
        <v>800000</v>
      </c>
      <c r="R373" s="2">
        <f t="shared" si="16"/>
        <v>252796020.14222211</v>
      </c>
      <c r="S373" s="2">
        <f t="shared" si="17"/>
        <v>795682.42857143283</v>
      </c>
      <c r="T373" s="2">
        <f t="shared" si="18"/>
        <v>4317.571428571362</v>
      </c>
      <c r="U373" s="2">
        <f t="shared" si="19"/>
        <v>800000</v>
      </c>
      <c r="V373" s="2">
        <f t="shared" si="28"/>
        <v>184171405.15881237</v>
      </c>
      <c r="W373" s="2">
        <f t="shared" si="20"/>
        <v>795682.42857143283</v>
      </c>
      <c r="X373" s="2">
        <f t="shared" si="6"/>
        <v>4317.5714285671711</v>
      </c>
      <c r="Y373" s="2">
        <f t="shared" si="7"/>
        <v>68624614.983409598</v>
      </c>
      <c r="Z373" s="2" t="str">
        <f t="shared" si="8"/>
        <v>MEEP</v>
      </c>
      <c r="AA373" s="2">
        <f>IF(Z373="HERE",Y373,AA372+Graph!$G$1*1000)</f>
        <v>185589931.98341021</v>
      </c>
      <c r="AB373" s="2">
        <f t="shared" si="21"/>
        <v>800000</v>
      </c>
      <c r="AC373" s="2">
        <f t="shared" si="9"/>
        <v>66410405.730240338</v>
      </c>
      <c r="AD373" s="3">
        <f t="shared" si="10"/>
        <v>52800000</v>
      </c>
      <c r="AE373" s="2">
        <f>IF(AE371&gt;=52800000,52800000,IF(AB352=Graph!G$1*1000,AE372+Graph!G$1*1000,AC373))</f>
        <v>52800000</v>
      </c>
      <c r="AF373" s="3">
        <f t="shared" si="11"/>
        <v>52800000</v>
      </c>
      <c r="AG373" s="3">
        <f t="shared" si="26"/>
        <v>50160000</v>
      </c>
      <c r="AH373" s="3" t="e">
        <f t="shared" si="3"/>
        <v>#N/A</v>
      </c>
      <c r="AM373" s="6">
        <v>14600000</v>
      </c>
      <c r="AN373" s="6">
        <v>31800000</v>
      </c>
      <c r="AO373" s="6">
        <v>52800000</v>
      </c>
    </row>
    <row r="374" spans="1:41" ht="15.75" customHeight="1" x14ac:dyDescent="0.25">
      <c r="A374" s="1">
        <v>44550</v>
      </c>
      <c r="B374" s="2">
        <f t="shared" si="0"/>
        <v>308</v>
      </c>
      <c r="C374" s="7"/>
      <c r="D374" s="2" t="e">
        <f t="shared" si="12"/>
        <v>#N/A</v>
      </c>
      <c r="E374" s="2" t="e">
        <f t="shared" si="22"/>
        <v>#N/A</v>
      </c>
      <c r="F374" s="2">
        <v>2302207.9968642592</v>
      </c>
      <c r="G374" s="2">
        <f t="shared" si="23"/>
        <v>795682.42857142852</v>
      </c>
      <c r="H374" s="2">
        <f t="shared" si="13"/>
        <v>251804411.58738416</v>
      </c>
      <c r="I374" s="7"/>
      <c r="J374" s="2" t="e">
        <f t="shared" si="14"/>
        <v>#N/A</v>
      </c>
      <c r="K374" s="2" t="e">
        <f t="shared" si="24"/>
        <v>#N/A</v>
      </c>
      <c r="L374" s="2">
        <f t="array" ref="L374">IF(COUNT($C375)=0,IF(COUNT($C374)=1,I374,SUM(L373+LOOKUP(2,1/(ISNUMBER($K$1:$K$194)),$K$1:$K$194))),I374)</f>
        <v>1876426.999999993</v>
      </c>
      <c r="M374" s="8" t="e">
        <f t="shared" si="27"/>
        <v>#N/A</v>
      </c>
      <c r="N374" s="2" t="e">
        <f t="shared" si="15"/>
        <v>#N/A</v>
      </c>
      <c r="O374" s="2" t="e">
        <f t="shared" si="25"/>
        <v>#N/A</v>
      </c>
      <c r="P374" s="2">
        <v>2301238.5501033068</v>
      </c>
      <c r="Q374" s="2">
        <f>IF(P374&gt;Graph!$G$1*1000,Graph!$G$1*1000,P374)</f>
        <v>800000</v>
      </c>
      <c r="R374" s="2">
        <f t="shared" si="16"/>
        <v>253596020.14222211</v>
      </c>
      <c r="S374" s="2">
        <f t="shared" si="17"/>
        <v>795682.42857143283</v>
      </c>
      <c r="T374" s="2">
        <f t="shared" si="18"/>
        <v>4317.571428571362</v>
      </c>
      <c r="U374" s="2">
        <f t="shared" si="19"/>
        <v>800000</v>
      </c>
      <c r="V374" s="2">
        <f t="shared" si="28"/>
        <v>184967087.58738381</v>
      </c>
      <c r="W374" s="2">
        <f t="shared" si="20"/>
        <v>795682.42857143283</v>
      </c>
      <c r="X374" s="2">
        <f t="shared" si="6"/>
        <v>4317.5714285671711</v>
      </c>
      <c r="Y374" s="2">
        <f t="shared" si="7"/>
        <v>68628932.554838166</v>
      </c>
      <c r="Z374" s="2" t="str">
        <f t="shared" si="8"/>
        <v>MEEP</v>
      </c>
      <c r="AA374" s="2">
        <f>IF(Z374="HERE",Y374,AA373+Graph!$G$1*1000)</f>
        <v>186389931.98341021</v>
      </c>
      <c r="AB374" s="2">
        <f t="shared" si="21"/>
        <v>800000</v>
      </c>
      <c r="AC374" s="2">
        <f t="shared" si="9"/>
        <v>66410405.730240338</v>
      </c>
      <c r="AD374" s="3">
        <f t="shared" si="10"/>
        <v>52800000</v>
      </c>
      <c r="AE374" s="2">
        <f>IF(AE372&gt;=52800000,52800000,IF(AB353=Graph!G$1*1000,AE373+Graph!G$1*1000,AC374))</f>
        <v>52800000</v>
      </c>
      <c r="AF374" s="3">
        <f t="shared" si="11"/>
        <v>52800000</v>
      </c>
      <c r="AG374" s="3">
        <f t="shared" si="26"/>
        <v>50160000</v>
      </c>
      <c r="AH374" s="3" t="e">
        <f t="shared" si="3"/>
        <v>#N/A</v>
      </c>
      <c r="AM374" s="6">
        <v>14600000</v>
      </c>
      <c r="AN374" s="6">
        <v>31800000</v>
      </c>
      <c r="AO374" s="6">
        <v>52800000</v>
      </c>
    </row>
    <row r="375" spans="1:41" ht="15.75" customHeight="1" x14ac:dyDescent="0.25">
      <c r="A375" s="1">
        <v>44551</v>
      </c>
      <c r="B375" s="2">
        <f t="shared" si="0"/>
        <v>309</v>
      </c>
      <c r="C375" s="7"/>
      <c r="D375" s="2" t="e">
        <f t="shared" si="12"/>
        <v>#N/A</v>
      </c>
      <c r="E375" s="2" t="e">
        <f t="shared" si="22"/>
        <v>#N/A</v>
      </c>
      <c r="F375" s="2">
        <v>2308162.592764467</v>
      </c>
      <c r="G375" s="2">
        <f t="shared" si="23"/>
        <v>795682.42857142852</v>
      </c>
      <c r="H375" s="2">
        <f t="shared" si="13"/>
        <v>252600094.0159556</v>
      </c>
      <c r="I375" s="7"/>
      <c r="J375" s="2" t="e">
        <f t="shared" si="14"/>
        <v>#N/A</v>
      </c>
      <c r="K375" s="2" t="e">
        <f t="shared" si="24"/>
        <v>#N/A</v>
      </c>
      <c r="L375" s="2">
        <f t="array" ref="L375">IF(COUNT($C376)=0,IF(COUNT($C375)=1,I375,SUM(L374+LOOKUP(2,1/(ISNUMBER($K$1:$K$194)),$K$1:$K$194))),I375)</f>
        <v>1880744.5714285644</v>
      </c>
      <c r="M375" s="8" t="e">
        <f t="shared" si="27"/>
        <v>#N/A</v>
      </c>
      <c r="N375" s="2" t="e">
        <f t="shared" si="15"/>
        <v>#N/A</v>
      </c>
      <c r="O375" s="2" t="e">
        <f t="shared" si="25"/>
        <v>#N/A</v>
      </c>
      <c r="P375" s="2">
        <v>2307179.7723184526</v>
      </c>
      <c r="Q375" s="2">
        <f>IF(P375&gt;Graph!$G$1*1000,Graph!$G$1*1000,P375)</f>
        <v>800000</v>
      </c>
      <c r="R375" s="2">
        <f t="shared" si="16"/>
        <v>254396020.14222211</v>
      </c>
      <c r="S375" s="2">
        <f t="shared" si="17"/>
        <v>795682.42857143283</v>
      </c>
      <c r="T375" s="2">
        <f t="shared" si="18"/>
        <v>4317.571428571362</v>
      </c>
      <c r="U375" s="2">
        <f t="shared" si="19"/>
        <v>800000</v>
      </c>
      <c r="V375" s="2">
        <f t="shared" si="28"/>
        <v>185762770.01595524</v>
      </c>
      <c r="W375" s="2">
        <f t="shared" si="20"/>
        <v>795682.42857143283</v>
      </c>
      <c r="X375" s="2">
        <f t="shared" si="6"/>
        <v>4317.5714285671711</v>
      </c>
      <c r="Y375" s="2">
        <f t="shared" si="7"/>
        <v>68633250.126266733</v>
      </c>
      <c r="Z375" s="2" t="str">
        <f t="shared" si="8"/>
        <v>MEEP</v>
      </c>
      <c r="AA375" s="2">
        <f>IF(Z375="HERE",Y375,AA374+Graph!$G$1*1000)</f>
        <v>187189931.98341021</v>
      </c>
      <c r="AB375" s="2">
        <f t="shared" si="21"/>
        <v>800000</v>
      </c>
      <c r="AC375" s="2">
        <f t="shared" si="9"/>
        <v>66410405.730240338</v>
      </c>
      <c r="AD375" s="3">
        <f t="shared" si="10"/>
        <v>52800000</v>
      </c>
      <c r="AE375" s="2">
        <f>IF(AE373&gt;=52800000,52800000,IF(AB354=Graph!G$1*1000,AE374+Graph!G$1*1000,AC375))</f>
        <v>52800000</v>
      </c>
      <c r="AF375" s="3">
        <f t="shared" si="11"/>
        <v>52800000</v>
      </c>
      <c r="AG375" s="3">
        <f t="shared" si="26"/>
        <v>50160000</v>
      </c>
      <c r="AH375" s="3" t="e">
        <f t="shared" si="3"/>
        <v>#N/A</v>
      </c>
      <c r="AM375" s="6">
        <v>14600000</v>
      </c>
      <c r="AN375" s="6">
        <v>31800000</v>
      </c>
      <c r="AO375" s="6">
        <v>52800000</v>
      </c>
    </row>
    <row r="376" spans="1:41" ht="15.75" customHeight="1" x14ac:dyDescent="0.25">
      <c r="A376" s="1">
        <v>44552</v>
      </c>
      <c r="B376" s="2">
        <f t="shared" si="0"/>
        <v>310</v>
      </c>
      <c r="C376" s="7"/>
      <c r="D376" s="2" t="e">
        <f t="shared" si="12"/>
        <v>#N/A</v>
      </c>
      <c r="E376" s="2" t="e">
        <f t="shared" si="22"/>
        <v>#N/A</v>
      </c>
      <c r="F376" s="2">
        <v>2314117.1886646748</v>
      </c>
      <c r="G376" s="2">
        <f t="shared" si="23"/>
        <v>795682.42857142852</v>
      </c>
      <c r="H376" s="2">
        <f t="shared" si="13"/>
        <v>253395776.44452703</v>
      </c>
      <c r="I376" s="7"/>
      <c r="J376" s="2" t="e">
        <f t="shared" si="14"/>
        <v>#N/A</v>
      </c>
      <c r="K376" s="2" t="e">
        <f t="shared" si="24"/>
        <v>#N/A</v>
      </c>
      <c r="L376" s="2">
        <f t="array" ref="L376">IF(COUNT($C377)=0,IF(COUNT($C376)=1,I376,SUM(L375+LOOKUP(2,1/(ISNUMBER($K$1:$K$194)),$K$1:$K$194))),I376)</f>
        <v>1885062.1428571357</v>
      </c>
      <c r="M376" s="8" t="e">
        <f t="shared" si="27"/>
        <v>#N/A</v>
      </c>
      <c r="N376" s="2" t="e">
        <f t="shared" si="15"/>
        <v>#N/A</v>
      </c>
      <c r="O376" s="2" t="e">
        <f t="shared" si="25"/>
        <v>#N/A</v>
      </c>
      <c r="P376" s="2">
        <v>2313120.9945336282</v>
      </c>
      <c r="Q376" s="2">
        <f>IF(P376&gt;Graph!$G$1*1000,Graph!$G$1*1000,P376)</f>
        <v>800000</v>
      </c>
      <c r="R376" s="2">
        <f t="shared" si="16"/>
        <v>255196020.14222211</v>
      </c>
      <c r="S376" s="2">
        <f t="shared" si="17"/>
        <v>795682.42857143283</v>
      </c>
      <c r="T376" s="2">
        <f t="shared" si="18"/>
        <v>4317.571428571362</v>
      </c>
      <c r="U376" s="2">
        <f t="shared" si="19"/>
        <v>800000</v>
      </c>
      <c r="V376" s="2">
        <f t="shared" si="28"/>
        <v>186558452.44452667</v>
      </c>
      <c r="W376" s="2">
        <f t="shared" si="20"/>
        <v>795682.42857143283</v>
      </c>
      <c r="X376" s="2">
        <f t="shared" si="6"/>
        <v>4317.5714285671711</v>
      </c>
      <c r="Y376" s="2">
        <f t="shared" si="7"/>
        <v>68637567.6976953</v>
      </c>
      <c r="Z376" s="2" t="str">
        <f t="shared" si="8"/>
        <v>MEEP</v>
      </c>
      <c r="AA376" s="2">
        <f>IF(Z376="HERE",Y376,AA375+Graph!$G$1*1000)</f>
        <v>187989931.98341021</v>
      </c>
      <c r="AB376" s="2">
        <f t="shared" si="21"/>
        <v>800000</v>
      </c>
      <c r="AC376" s="2">
        <f t="shared" si="9"/>
        <v>66410405.730240338</v>
      </c>
      <c r="AD376" s="3">
        <f t="shared" si="10"/>
        <v>52800000</v>
      </c>
      <c r="AE376" s="2">
        <f>IF(AE374&gt;=52800000,52800000,IF(AB355=Graph!G$1*1000,AE375+Graph!G$1*1000,AC376))</f>
        <v>52800000</v>
      </c>
      <c r="AF376" s="3">
        <f t="shared" si="11"/>
        <v>52800000</v>
      </c>
      <c r="AG376" s="3">
        <f t="shared" si="26"/>
        <v>50160000</v>
      </c>
      <c r="AH376" s="3" t="e">
        <f t="shared" si="3"/>
        <v>#N/A</v>
      </c>
      <c r="AM376" s="6">
        <v>14600000</v>
      </c>
      <c r="AN376" s="6">
        <v>31800000</v>
      </c>
      <c r="AO376" s="6">
        <v>52800000</v>
      </c>
    </row>
    <row r="377" spans="1:41" ht="15.75" customHeight="1" x14ac:dyDescent="0.25">
      <c r="A377" s="1">
        <v>44553</v>
      </c>
      <c r="B377" s="2">
        <f t="shared" si="0"/>
        <v>311</v>
      </c>
      <c r="C377" s="7"/>
      <c r="D377" s="2" t="e">
        <f t="shared" si="12"/>
        <v>#N/A</v>
      </c>
      <c r="E377" s="2" t="e">
        <f t="shared" si="22"/>
        <v>#N/A</v>
      </c>
      <c r="F377" s="2">
        <v>2320071.7845648825</v>
      </c>
      <c r="G377" s="2">
        <f t="shared" si="23"/>
        <v>795682.42857142852</v>
      </c>
      <c r="H377" s="2">
        <f t="shared" si="13"/>
        <v>254191458.87309846</v>
      </c>
      <c r="I377" s="7"/>
      <c r="J377" s="2" t="e">
        <f t="shared" si="14"/>
        <v>#N/A</v>
      </c>
      <c r="K377" s="2" t="e">
        <f t="shared" si="24"/>
        <v>#N/A</v>
      </c>
      <c r="L377" s="2">
        <f t="array" ref="L377">IF(COUNT($C378)=0,IF(COUNT($C377)=1,I377,SUM(L376+LOOKUP(2,1/(ISNUMBER($K$1:$K$194)),$K$1:$K$194))),I377)</f>
        <v>1889379.7142857071</v>
      </c>
      <c r="M377" s="8" t="e">
        <f t="shared" si="27"/>
        <v>#N/A</v>
      </c>
      <c r="N377" s="2" t="e">
        <f t="shared" si="15"/>
        <v>#N/A</v>
      </c>
      <c r="O377" s="2" t="e">
        <f t="shared" si="25"/>
        <v>#N/A</v>
      </c>
      <c r="P377" s="2">
        <v>2319062.2167487741</v>
      </c>
      <c r="Q377" s="2">
        <f>IF(P377&gt;Graph!$G$1*1000,Graph!$G$1*1000,P377)</f>
        <v>800000</v>
      </c>
      <c r="R377" s="2">
        <f t="shared" si="16"/>
        <v>255996020.14222211</v>
      </c>
      <c r="S377" s="2">
        <f t="shared" si="17"/>
        <v>795682.42857143283</v>
      </c>
      <c r="T377" s="2">
        <f t="shared" si="18"/>
        <v>4317.571428571362</v>
      </c>
      <c r="U377" s="2">
        <f t="shared" si="19"/>
        <v>800000</v>
      </c>
      <c r="V377" s="2">
        <f t="shared" si="28"/>
        <v>187354134.87309811</v>
      </c>
      <c r="W377" s="2">
        <f t="shared" si="20"/>
        <v>795682.42857143283</v>
      </c>
      <c r="X377" s="2">
        <f t="shared" si="6"/>
        <v>4317.5714285671711</v>
      </c>
      <c r="Y377" s="2">
        <f t="shared" si="7"/>
        <v>68641885.269123867</v>
      </c>
      <c r="Z377" s="2" t="str">
        <f t="shared" si="8"/>
        <v>MEEP</v>
      </c>
      <c r="AA377" s="2">
        <f>IF(Z377="HERE",Y377,AA376+Graph!$G$1*1000)</f>
        <v>188789931.98341021</v>
      </c>
      <c r="AB377" s="2">
        <f t="shared" si="21"/>
        <v>800000</v>
      </c>
      <c r="AC377" s="2">
        <f t="shared" si="9"/>
        <v>66410405.730240338</v>
      </c>
      <c r="AD377" s="3">
        <f t="shared" si="10"/>
        <v>52800000</v>
      </c>
      <c r="AE377" s="2">
        <f>IF(AE375&gt;=52800000,52800000,IF(AB356=Graph!G$1*1000,AE376+Graph!G$1*1000,AC377))</f>
        <v>52800000</v>
      </c>
      <c r="AF377" s="3">
        <f t="shared" si="11"/>
        <v>52800000</v>
      </c>
      <c r="AG377" s="3">
        <f t="shared" si="26"/>
        <v>50160000</v>
      </c>
      <c r="AH377" s="3" t="e">
        <f t="shared" si="3"/>
        <v>#N/A</v>
      </c>
      <c r="AM377" s="6">
        <v>14600000</v>
      </c>
      <c r="AN377" s="6">
        <v>31800000</v>
      </c>
      <c r="AO377" s="6">
        <v>52800000</v>
      </c>
    </row>
    <row r="378" spans="1:41" ht="15.75" customHeight="1" x14ac:dyDescent="0.25">
      <c r="A378" s="1">
        <v>44554</v>
      </c>
      <c r="B378" s="2">
        <f t="shared" si="0"/>
        <v>312</v>
      </c>
      <c r="C378" s="7"/>
      <c r="D378" s="2" t="e">
        <f t="shared" si="12"/>
        <v>#N/A</v>
      </c>
      <c r="E378" s="2" t="e">
        <f t="shared" si="22"/>
        <v>#N/A</v>
      </c>
      <c r="F378" s="2">
        <v>2326026.3804650605</v>
      </c>
      <c r="G378" s="2">
        <f t="shared" si="23"/>
        <v>795682.42857142852</v>
      </c>
      <c r="H378" s="2">
        <f t="shared" si="13"/>
        <v>254987141.3016699</v>
      </c>
      <c r="I378" s="7"/>
      <c r="J378" s="2" t="e">
        <f t="shared" si="14"/>
        <v>#N/A</v>
      </c>
      <c r="K378" s="2" t="e">
        <f t="shared" si="24"/>
        <v>#N/A</v>
      </c>
      <c r="L378" s="2">
        <f t="array" ref="L378">IF(COUNT($C379)=0,IF(COUNT($C378)=1,I378,SUM(L377+LOOKUP(2,1/(ISNUMBER($K$1:$K$194)),$K$1:$K$194))),I378)</f>
        <v>1893697.2857142785</v>
      </c>
      <c r="M378" s="8" t="e">
        <f t="shared" si="27"/>
        <v>#N/A</v>
      </c>
      <c r="N378" s="2" t="e">
        <f t="shared" si="15"/>
        <v>#N/A</v>
      </c>
      <c r="O378" s="2" t="e">
        <f t="shared" si="25"/>
        <v>#N/A</v>
      </c>
      <c r="P378" s="2">
        <v>2325003.4389639497</v>
      </c>
      <c r="Q378" s="2">
        <f>IF(P378&gt;Graph!$G$1*1000,Graph!$G$1*1000,P378)</f>
        <v>800000</v>
      </c>
      <c r="R378" s="2">
        <f t="shared" si="16"/>
        <v>256796020.14222211</v>
      </c>
      <c r="S378" s="2">
        <f t="shared" si="17"/>
        <v>795682.42857143283</v>
      </c>
      <c r="T378" s="2">
        <f t="shared" si="18"/>
        <v>4317.571428571362</v>
      </c>
      <c r="U378" s="2">
        <f t="shared" si="19"/>
        <v>800000</v>
      </c>
      <c r="V378" s="2">
        <f t="shared" si="28"/>
        <v>188149817.30166954</v>
      </c>
      <c r="W378" s="2">
        <f t="shared" si="20"/>
        <v>795682.42857143283</v>
      </c>
      <c r="X378" s="2">
        <f t="shared" si="6"/>
        <v>4317.5714285671711</v>
      </c>
      <c r="Y378" s="2">
        <f t="shared" si="7"/>
        <v>68646202.840552434</v>
      </c>
      <c r="Z378" s="2" t="str">
        <f t="shared" si="8"/>
        <v>MEEP</v>
      </c>
      <c r="AA378" s="2">
        <f>IF(Z378="HERE",Y378,AA377+Graph!$G$1*1000)</f>
        <v>189589931.98341021</v>
      </c>
      <c r="AB378" s="2">
        <f t="shared" si="21"/>
        <v>800000</v>
      </c>
      <c r="AC378" s="2">
        <f t="shared" si="9"/>
        <v>66410405.730240338</v>
      </c>
      <c r="AD378" s="3">
        <f t="shared" si="10"/>
        <v>52800000</v>
      </c>
      <c r="AE378" s="2">
        <f>IF(AE376&gt;=52800000,52800000,IF(AB357=Graph!G$1*1000,AE377+Graph!G$1*1000,AC378))</f>
        <v>52800000</v>
      </c>
      <c r="AF378" s="3">
        <f t="shared" si="11"/>
        <v>52800000</v>
      </c>
      <c r="AG378" s="3">
        <f t="shared" si="26"/>
        <v>50160000</v>
      </c>
      <c r="AH378" s="3" t="e">
        <f t="shared" si="3"/>
        <v>#N/A</v>
      </c>
      <c r="AM378" s="6">
        <v>14600000</v>
      </c>
      <c r="AN378" s="6">
        <v>31800000</v>
      </c>
      <c r="AO378" s="6">
        <v>52800000</v>
      </c>
    </row>
    <row r="379" spans="1:41" ht="15.75" customHeight="1" x14ac:dyDescent="0.25">
      <c r="A379" s="1">
        <v>44555</v>
      </c>
      <c r="B379" s="2">
        <f t="shared" si="0"/>
        <v>313</v>
      </c>
      <c r="C379" s="7"/>
      <c r="D379" s="2" t="e">
        <f t="shared" si="12"/>
        <v>#N/A</v>
      </c>
      <c r="E379" s="2" t="e">
        <f t="shared" si="22"/>
        <v>#N/A</v>
      </c>
      <c r="F379" s="2">
        <v>2331980.9763652682</v>
      </c>
      <c r="G379" s="2">
        <f t="shared" si="23"/>
        <v>795682.42857142852</v>
      </c>
      <c r="H379" s="2">
        <f t="shared" si="13"/>
        <v>255782823.73024133</v>
      </c>
      <c r="I379" s="7"/>
      <c r="J379" s="2" t="e">
        <f t="shared" si="14"/>
        <v>#N/A</v>
      </c>
      <c r="K379" s="2" t="e">
        <f t="shared" si="24"/>
        <v>#N/A</v>
      </c>
      <c r="L379" s="2">
        <f t="array" ref="L379">IF(COUNT($C380)=0,IF(COUNT($C379)=1,I379,SUM(L378+LOOKUP(2,1/(ISNUMBER($K$1:$K$194)),$K$1:$K$194))),I379)</f>
        <v>1898014.8571428498</v>
      </c>
      <c r="M379" s="8" t="e">
        <f t="shared" si="27"/>
        <v>#N/A</v>
      </c>
      <c r="N379" s="2" t="e">
        <f t="shared" si="15"/>
        <v>#N/A</v>
      </c>
      <c r="O379" s="2" t="e">
        <f t="shared" si="25"/>
        <v>#N/A</v>
      </c>
      <c r="P379" s="2">
        <v>2330944.6611790955</v>
      </c>
      <c r="Q379" s="2">
        <f>IF(P379&gt;Graph!$G$1*1000,Graph!$G$1*1000,P379)</f>
        <v>800000</v>
      </c>
      <c r="R379" s="2">
        <f t="shared" si="16"/>
        <v>257596020.14222211</v>
      </c>
      <c r="S379" s="2">
        <f t="shared" si="17"/>
        <v>795682.42857143283</v>
      </c>
      <c r="T379" s="2">
        <f t="shared" si="18"/>
        <v>4317.571428571362</v>
      </c>
      <c r="U379" s="2">
        <f t="shared" si="19"/>
        <v>800000</v>
      </c>
      <c r="V379" s="2">
        <f t="shared" si="28"/>
        <v>188945499.73024097</v>
      </c>
      <c r="W379" s="2">
        <f t="shared" si="20"/>
        <v>795682.42857143283</v>
      </c>
      <c r="X379" s="2">
        <f t="shared" si="6"/>
        <v>4317.5714285671711</v>
      </c>
      <c r="Y379" s="2">
        <f t="shared" si="7"/>
        <v>68650520.411981001</v>
      </c>
      <c r="Z379" s="2" t="str">
        <f t="shared" si="8"/>
        <v>MEEP</v>
      </c>
      <c r="AA379" s="2">
        <f>IF(Z379="HERE",Y379,AA378+Graph!$G$1*1000)</f>
        <v>190389931.98341021</v>
      </c>
      <c r="AB379" s="2">
        <f t="shared" si="21"/>
        <v>800000</v>
      </c>
      <c r="AC379" s="2">
        <f t="shared" si="9"/>
        <v>66410405.730240338</v>
      </c>
      <c r="AD379" s="3">
        <f t="shared" si="10"/>
        <v>52800000</v>
      </c>
      <c r="AE379" s="2">
        <f>IF(AE377&gt;=52800000,52800000,IF(AB358=Graph!G$1*1000,AE378+Graph!G$1*1000,AC379))</f>
        <v>52800000</v>
      </c>
      <c r="AF379" s="3">
        <f t="shared" si="11"/>
        <v>52800000</v>
      </c>
      <c r="AG379" s="3">
        <f t="shared" si="26"/>
        <v>50160000</v>
      </c>
      <c r="AH379" s="3" t="e">
        <f t="shared" si="3"/>
        <v>#N/A</v>
      </c>
      <c r="AM379" s="6">
        <v>14600000</v>
      </c>
      <c r="AN379" s="6">
        <v>31800000</v>
      </c>
      <c r="AO379" s="6">
        <v>52800000</v>
      </c>
    </row>
    <row r="380" spans="1:41" ht="15.75" customHeight="1" x14ac:dyDescent="0.25">
      <c r="A380" s="1">
        <v>44556</v>
      </c>
      <c r="B380" s="2">
        <f t="shared" si="0"/>
        <v>314</v>
      </c>
      <c r="C380" s="7"/>
      <c r="D380" s="2" t="e">
        <f t="shared" si="12"/>
        <v>#N/A</v>
      </c>
      <c r="E380" s="2" t="e">
        <f t="shared" si="22"/>
        <v>#N/A</v>
      </c>
      <c r="F380" s="2">
        <v>2337935.572265476</v>
      </c>
      <c r="G380" s="2">
        <f t="shared" si="23"/>
        <v>795682.42857142852</v>
      </c>
      <c r="H380" s="2">
        <f t="shared" si="13"/>
        <v>256578506.15881276</v>
      </c>
      <c r="I380" s="7"/>
      <c r="J380" s="2" t="e">
        <f t="shared" si="14"/>
        <v>#N/A</v>
      </c>
      <c r="K380" s="2" t="e">
        <f t="shared" si="24"/>
        <v>#N/A</v>
      </c>
      <c r="L380" s="2">
        <f t="array" ref="L380">IF(COUNT($C381)=0,IF(COUNT($C380)=1,I380,SUM(L379+LOOKUP(2,1/(ISNUMBER($K$1:$K$194)),$K$1:$K$194))),I380)</f>
        <v>1902332.4285714212</v>
      </c>
      <c r="M380" s="8" t="e">
        <f t="shared" si="27"/>
        <v>#N/A</v>
      </c>
      <c r="N380" s="2" t="e">
        <f t="shared" si="15"/>
        <v>#N/A</v>
      </c>
      <c r="O380" s="2" t="e">
        <f t="shared" si="25"/>
        <v>#N/A</v>
      </c>
      <c r="P380" s="2">
        <v>2336885.8833942711</v>
      </c>
      <c r="Q380" s="2">
        <f>IF(P380&gt;Graph!$G$1*1000,Graph!$G$1*1000,P380)</f>
        <v>800000</v>
      </c>
      <c r="R380" s="2">
        <f t="shared" si="16"/>
        <v>258396020.14222211</v>
      </c>
      <c r="S380" s="2">
        <f t="shared" si="17"/>
        <v>795682.42857143283</v>
      </c>
      <c r="T380" s="2">
        <f t="shared" si="18"/>
        <v>4317.571428571362</v>
      </c>
      <c r="U380" s="2">
        <f t="shared" si="19"/>
        <v>800000</v>
      </c>
      <c r="V380" s="2">
        <f t="shared" si="28"/>
        <v>189741182.1588124</v>
      </c>
      <c r="W380" s="2">
        <f t="shared" si="20"/>
        <v>795682.42857143283</v>
      </c>
      <c r="X380" s="2">
        <f t="shared" si="6"/>
        <v>4317.5714285671711</v>
      </c>
      <c r="Y380" s="2">
        <f t="shared" si="7"/>
        <v>68654837.983409569</v>
      </c>
      <c r="Z380" s="2" t="str">
        <f t="shared" si="8"/>
        <v>MEEP</v>
      </c>
      <c r="AA380" s="2">
        <f>IF(Z380="HERE",Y380,AA379+Graph!$G$1*1000)</f>
        <v>191189931.98341021</v>
      </c>
      <c r="AB380" s="2">
        <f t="shared" si="21"/>
        <v>800000</v>
      </c>
      <c r="AC380" s="2">
        <f t="shared" si="9"/>
        <v>66410405.730240338</v>
      </c>
      <c r="AD380" s="3">
        <f t="shared" si="10"/>
        <v>52800000</v>
      </c>
      <c r="AE380" s="2">
        <f>IF(AE378&gt;=52800000,52800000,IF(AB359=Graph!G$1*1000,AE379+Graph!G$1*1000,AC380))</f>
        <v>52800000</v>
      </c>
      <c r="AF380" s="3">
        <f t="shared" si="11"/>
        <v>52800000</v>
      </c>
      <c r="AG380" s="3">
        <f t="shared" si="26"/>
        <v>50160000</v>
      </c>
      <c r="AH380" s="3" t="e">
        <f t="shared" si="3"/>
        <v>#N/A</v>
      </c>
      <c r="AM380" s="6">
        <v>14600000</v>
      </c>
      <c r="AN380" s="6">
        <v>31800000</v>
      </c>
      <c r="AO380" s="6">
        <v>52800000</v>
      </c>
    </row>
    <row r="381" spans="1:41" ht="15.75" customHeight="1" x14ac:dyDescent="0.25">
      <c r="A381" s="1">
        <v>44557</v>
      </c>
      <c r="B381" s="2">
        <f t="shared" si="0"/>
        <v>315</v>
      </c>
      <c r="C381" s="7"/>
      <c r="D381" s="2" t="e">
        <f t="shared" si="12"/>
        <v>#N/A</v>
      </c>
      <c r="E381" s="2" t="e">
        <f t="shared" si="22"/>
        <v>#N/A</v>
      </c>
      <c r="F381" s="2">
        <v>2343890.1681656837</v>
      </c>
      <c r="G381" s="2">
        <f t="shared" si="23"/>
        <v>795682.42857142852</v>
      </c>
      <c r="H381" s="2">
        <f t="shared" si="13"/>
        <v>257374188.58738419</v>
      </c>
      <c r="I381" s="7"/>
      <c r="J381" s="2" t="e">
        <f t="shared" si="14"/>
        <v>#N/A</v>
      </c>
      <c r="K381" s="2" t="e">
        <f t="shared" si="24"/>
        <v>#N/A</v>
      </c>
      <c r="L381" s="2">
        <f t="array" ref="L381">IF(COUNT($C382)=0,IF(COUNT($C381)=1,I381,SUM(L380+LOOKUP(2,1/(ISNUMBER($K$1:$K$194)),$K$1:$K$194))),I381)</f>
        <v>1906649.9999999925</v>
      </c>
      <c r="M381" s="8" t="e">
        <f t="shared" si="27"/>
        <v>#N/A</v>
      </c>
      <c r="N381" s="2" t="e">
        <f t="shared" si="15"/>
        <v>#N/A</v>
      </c>
      <c r="O381" s="2" t="e">
        <f t="shared" si="25"/>
        <v>#N/A</v>
      </c>
      <c r="P381" s="2">
        <v>2342827.105609417</v>
      </c>
      <c r="Q381" s="2">
        <f>IF(P381&gt;Graph!$G$1*1000,Graph!$G$1*1000,P381)</f>
        <v>800000</v>
      </c>
      <c r="R381" s="2">
        <f t="shared" si="16"/>
        <v>259196020.14222211</v>
      </c>
      <c r="S381" s="2">
        <f t="shared" si="17"/>
        <v>795682.42857143283</v>
      </c>
      <c r="T381" s="2">
        <f t="shared" si="18"/>
        <v>4317.571428571362</v>
      </c>
      <c r="U381" s="2">
        <f t="shared" si="19"/>
        <v>800000</v>
      </c>
      <c r="V381" s="2">
        <f t="shared" si="28"/>
        <v>190536864.58738384</v>
      </c>
      <c r="W381" s="2">
        <f t="shared" si="20"/>
        <v>795682.42857143283</v>
      </c>
      <c r="X381" s="2">
        <f t="shared" si="6"/>
        <v>4317.5714285671711</v>
      </c>
      <c r="Y381" s="2">
        <f t="shared" si="7"/>
        <v>68659155.554838136</v>
      </c>
      <c r="Z381" s="2" t="str">
        <f t="shared" si="8"/>
        <v>MEEP</v>
      </c>
      <c r="AA381" s="2">
        <f>IF(Z381="HERE",Y381,AA380+Graph!$G$1*1000)</f>
        <v>191989931.98341021</v>
      </c>
      <c r="AB381" s="2">
        <f t="shared" si="21"/>
        <v>800000</v>
      </c>
      <c r="AC381" s="2">
        <f t="shared" si="9"/>
        <v>66410405.730240338</v>
      </c>
      <c r="AD381" s="3">
        <f t="shared" si="10"/>
        <v>52800000</v>
      </c>
      <c r="AE381" s="2">
        <f>IF(AE379&gt;=52800000,52800000,IF(AB360=Graph!G$1*1000,AE380+Graph!G$1*1000,AC381))</f>
        <v>52800000</v>
      </c>
      <c r="AF381" s="3">
        <f t="shared" si="11"/>
        <v>52800000</v>
      </c>
      <c r="AG381" s="3">
        <f t="shared" si="26"/>
        <v>50160000</v>
      </c>
      <c r="AH381" s="3" t="e">
        <f t="shared" si="3"/>
        <v>#N/A</v>
      </c>
      <c r="AM381" s="6">
        <v>14600000</v>
      </c>
      <c r="AN381" s="6">
        <v>31800000</v>
      </c>
      <c r="AO381" s="6">
        <v>52800000</v>
      </c>
    </row>
    <row r="382" spans="1:41" ht="15.75" customHeight="1" x14ac:dyDescent="0.25">
      <c r="A382" s="1">
        <v>44558</v>
      </c>
      <c r="B382" s="2">
        <f t="shared" si="0"/>
        <v>316</v>
      </c>
      <c r="C382" s="7"/>
      <c r="D382" s="2" t="e">
        <f t="shared" si="12"/>
        <v>#N/A</v>
      </c>
      <c r="E382" s="2" t="e">
        <f t="shared" si="22"/>
        <v>#N/A</v>
      </c>
      <c r="F382" s="2">
        <v>2349844.7640658915</v>
      </c>
      <c r="G382" s="2">
        <f t="shared" si="23"/>
        <v>795682.42857142852</v>
      </c>
      <c r="H382" s="2">
        <f t="shared" si="13"/>
        <v>258169871.01595563</v>
      </c>
      <c r="I382" s="7"/>
      <c r="J382" s="2" t="e">
        <f t="shared" si="14"/>
        <v>#N/A</v>
      </c>
      <c r="K382" s="2" t="e">
        <f t="shared" si="24"/>
        <v>#N/A</v>
      </c>
      <c r="L382" s="2">
        <f t="array" ref="L382">IF(COUNT($C383)=0,IF(COUNT($C382)=1,I382,SUM(L381+LOOKUP(2,1/(ISNUMBER($K$1:$K$194)),$K$1:$K$194))),I382)</f>
        <v>1910967.5714285639</v>
      </c>
      <c r="M382" s="8" t="e">
        <f t="shared" si="27"/>
        <v>#N/A</v>
      </c>
      <c r="N382" s="2" t="e">
        <f t="shared" si="15"/>
        <v>#N/A</v>
      </c>
      <c r="O382" s="2" t="e">
        <f t="shared" si="25"/>
        <v>#N/A</v>
      </c>
      <c r="P382" s="2">
        <v>2348768.3278245926</v>
      </c>
      <c r="Q382" s="2">
        <f>IF(P382&gt;Graph!$G$1*1000,Graph!$G$1*1000,P382)</f>
        <v>800000</v>
      </c>
      <c r="R382" s="2">
        <f t="shared" si="16"/>
        <v>259996020.14222211</v>
      </c>
      <c r="S382" s="2">
        <f t="shared" si="17"/>
        <v>795682.42857143283</v>
      </c>
      <c r="T382" s="2">
        <f t="shared" si="18"/>
        <v>4317.571428571362</v>
      </c>
      <c r="U382" s="2">
        <f t="shared" si="19"/>
        <v>800000</v>
      </c>
      <c r="V382" s="2">
        <f t="shared" si="28"/>
        <v>191332547.01595527</v>
      </c>
      <c r="W382" s="2">
        <f t="shared" si="20"/>
        <v>795682.42857143283</v>
      </c>
      <c r="X382" s="2">
        <f t="shared" si="6"/>
        <v>4317.5714285671711</v>
      </c>
      <c r="Y382" s="2">
        <f t="shared" si="7"/>
        <v>68663473.126266703</v>
      </c>
      <c r="Z382" s="2" t="str">
        <f t="shared" si="8"/>
        <v>MEEP</v>
      </c>
      <c r="AA382" s="2">
        <f>IF(Z382="HERE",Y382,AA381+Graph!$G$1*1000)</f>
        <v>192789931.98341021</v>
      </c>
      <c r="AB382" s="2">
        <f t="shared" si="21"/>
        <v>800000</v>
      </c>
      <c r="AC382" s="2">
        <f t="shared" si="9"/>
        <v>66410405.730240338</v>
      </c>
      <c r="AD382" s="3">
        <f t="shared" si="10"/>
        <v>52800000</v>
      </c>
      <c r="AE382" s="2">
        <f>IF(AE380&gt;=52800000,52800000,IF(AB361=Graph!G$1*1000,AE381+Graph!G$1*1000,AC382))</f>
        <v>52800000</v>
      </c>
      <c r="AF382" s="3">
        <f t="shared" si="11"/>
        <v>52800000</v>
      </c>
      <c r="AG382" s="3">
        <f t="shared" si="26"/>
        <v>50160000</v>
      </c>
      <c r="AH382" s="3" t="e">
        <f t="shared" si="3"/>
        <v>#N/A</v>
      </c>
      <c r="AM382" s="6">
        <v>14600000</v>
      </c>
      <c r="AN382" s="6">
        <v>31800000</v>
      </c>
      <c r="AO382" s="6">
        <v>52800000</v>
      </c>
    </row>
    <row r="383" spans="1:41" ht="15.75" customHeight="1" x14ac:dyDescent="0.25">
      <c r="A383" s="1">
        <v>44559</v>
      </c>
      <c r="B383" s="2">
        <f t="shared" si="0"/>
        <v>317</v>
      </c>
      <c r="C383" s="7"/>
      <c r="D383" s="2" t="e">
        <f t="shared" si="12"/>
        <v>#N/A</v>
      </c>
      <c r="E383" s="2" t="e">
        <f t="shared" si="22"/>
        <v>#N/A</v>
      </c>
      <c r="F383" s="2">
        <v>2355799.3599660993</v>
      </c>
      <c r="G383" s="2">
        <f t="shared" si="23"/>
        <v>795682.42857142852</v>
      </c>
      <c r="H383" s="2">
        <f t="shared" si="13"/>
        <v>258965553.44452706</v>
      </c>
      <c r="I383" s="7"/>
      <c r="J383" s="2" t="e">
        <f t="shared" si="14"/>
        <v>#N/A</v>
      </c>
      <c r="K383" s="2" t="e">
        <f t="shared" si="24"/>
        <v>#N/A</v>
      </c>
      <c r="L383" s="2">
        <f t="array" ref="L383">IF(COUNT($C384)=0,IF(COUNT($C383)=1,I383,SUM(L382+LOOKUP(2,1/(ISNUMBER($K$1:$K$194)),$K$1:$K$194))),I383)</f>
        <v>1915285.1428571353</v>
      </c>
      <c r="M383" s="8" t="e">
        <f t="shared" si="27"/>
        <v>#N/A</v>
      </c>
      <c r="N383" s="2" t="e">
        <f t="shared" si="15"/>
        <v>#N/A</v>
      </c>
      <c r="O383" s="2" t="e">
        <f t="shared" si="25"/>
        <v>#N/A</v>
      </c>
      <c r="P383" s="2">
        <v>2354709.5500397384</v>
      </c>
      <c r="Q383" s="2">
        <f>IF(P383&gt;Graph!$G$1*1000,Graph!$G$1*1000,P383)</f>
        <v>800000</v>
      </c>
      <c r="R383" s="2">
        <f t="shared" si="16"/>
        <v>260796020.14222211</v>
      </c>
      <c r="S383" s="2">
        <f t="shared" si="17"/>
        <v>795682.42857143283</v>
      </c>
      <c r="T383" s="2">
        <f t="shared" si="18"/>
        <v>4317.571428571362</v>
      </c>
      <c r="U383" s="2">
        <f t="shared" si="19"/>
        <v>800000</v>
      </c>
      <c r="V383" s="2">
        <f t="shared" si="28"/>
        <v>192128229.4445267</v>
      </c>
      <c r="W383" s="2">
        <f t="shared" si="20"/>
        <v>795682.42857143283</v>
      </c>
      <c r="X383" s="2">
        <f t="shared" si="6"/>
        <v>4317.5714285671711</v>
      </c>
      <c r="Y383" s="2">
        <f t="shared" si="7"/>
        <v>68667790.69769527</v>
      </c>
      <c r="Z383" s="2" t="str">
        <f t="shared" si="8"/>
        <v>MEEP</v>
      </c>
      <c r="AA383" s="2">
        <f>IF(Z383="HERE",Y383,AA382+Graph!$G$1*1000)</f>
        <v>193589931.98341021</v>
      </c>
      <c r="AB383" s="2">
        <f t="shared" si="21"/>
        <v>800000</v>
      </c>
      <c r="AC383" s="2">
        <f t="shared" si="9"/>
        <v>66410405.730240338</v>
      </c>
      <c r="AD383" s="3">
        <f t="shared" si="10"/>
        <v>52800000</v>
      </c>
      <c r="AE383" s="2">
        <f>IF(AE381&gt;=52800000,52800000,IF(AB362=Graph!G$1*1000,AE382+Graph!G$1*1000,AC383))</f>
        <v>52800000</v>
      </c>
      <c r="AF383" s="3">
        <f t="shared" si="11"/>
        <v>52800000</v>
      </c>
      <c r="AG383" s="3">
        <f t="shared" si="26"/>
        <v>50160000</v>
      </c>
      <c r="AH383" s="3" t="e">
        <f t="shared" si="3"/>
        <v>#N/A</v>
      </c>
      <c r="AM383" s="6">
        <v>14600000</v>
      </c>
      <c r="AN383" s="6">
        <v>31800000</v>
      </c>
      <c r="AO383" s="6">
        <v>52800000</v>
      </c>
    </row>
    <row r="384" spans="1:41" ht="15.75" customHeight="1" x14ac:dyDescent="0.25">
      <c r="A384" s="1">
        <v>44560</v>
      </c>
      <c r="B384" s="2">
        <f t="shared" si="0"/>
        <v>318</v>
      </c>
      <c r="C384" s="7"/>
      <c r="D384" s="2" t="e">
        <f t="shared" si="12"/>
        <v>#N/A</v>
      </c>
      <c r="E384" s="2" t="e">
        <f t="shared" si="22"/>
        <v>#N/A</v>
      </c>
      <c r="F384" s="2">
        <v>2361753.955866307</v>
      </c>
      <c r="G384" s="2">
        <f t="shared" si="23"/>
        <v>795682.42857142852</v>
      </c>
      <c r="H384" s="2">
        <f t="shared" si="13"/>
        <v>259761235.87309849</v>
      </c>
      <c r="I384" s="7"/>
      <c r="J384" s="2" t="e">
        <f t="shared" si="14"/>
        <v>#N/A</v>
      </c>
      <c r="K384" s="2" t="e">
        <f t="shared" si="24"/>
        <v>#N/A</v>
      </c>
      <c r="L384" s="2">
        <f t="array" ref="L384">IF(COUNT($C385)=0,IF(COUNT($C384)=1,I384,SUM(L383+LOOKUP(2,1/(ISNUMBER($K$1:$K$194)),$K$1:$K$194))),I384)</f>
        <v>1919602.7142857066</v>
      </c>
      <c r="M384" s="8" t="e">
        <f t="shared" si="27"/>
        <v>#N/A</v>
      </c>
      <c r="N384" s="2" t="e">
        <f t="shared" si="15"/>
        <v>#N/A</v>
      </c>
      <c r="O384" s="2" t="e">
        <f t="shared" si="25"/>
        <v>#N/A</v>
      </c>
      <c r="P384" s="2">
        <v>2360650.7722548842</v>
      </c>
      <c r="Q384" s="2">
        <f>IF(P384&gt;Graph!$G$1*1000,Graph!$G$1*1000,P384)</f>
        <v>800000</v>
      </c>
      <c r="R384" s="2">
        <f t="shared" si="16"/>
        <v>261596020.14222211</v>
      </c>
      <c r="S384" s="2">
        <f t="shared" si="17"/>
        <v>795682.42857143283</v>
      </c>
      <c r="T384" s="2">
        <f t="shared" si="18"/>
        <v>4317.571428571362</v>
      </c>
      <c r="U384" s="2">
        <f t="shared" si="19"/>
        <v>800000</v>
      </c>
      <c r="V384" s="2">
        <f t="shared" si="28"/>
        <v>192923911.87309813</v>
      </c>
      <c r="W384" s="2">
        <f t="shared" si="20"/>
        <v>795682.42857143283</v>
      </c>
      <c r="X384" s="2">
        <f t="shared" si="6"/>
        <v>4317.5714285671711</v>
      </c>
      <c r="Y384" s="2">
        <f t="shared" si="7"/>
        <v>68672108.269123837</v>
      </c>
      <c r="Z384" s="2" t="str">
        <f t="shared" si="8"/>
        <v>MEEP</v>
      </c>
      <c r="AA384" s="2">
        <f>IF(Z384="HERE",Y384,AA383+Graph!$G$1*1000)</f>
        <v>194389931.98341021</v>
      </c>
      <c r="AB384" s="2">
        <f t="shared" si="21"/>
        <v>800000</v>
      </c>
      <c r="AC384" s="2">
        <f t="shared" si="9"/>
        <v>66410405.730240338</v>
      </c>
      <c r="AD384" s="3">
        <f t="shared" si="10"/>
        <v>52800000</v>
      </c>
      <c r="AE384" s="2">
        <f>IF(AE382&gt;=52800000,52800000,IF(AB363=Graph!G$1*1000,AE383+Graph!G$1*1000,AC384))</f>
        <v>52800000</v>
      </c>
      <c r="AF384" s="3">
        <f t="shared" si="11"/>
        <v>52800000</v>
      </c>
      <c r="AG384" s="3">
        <f t="shared" si="26"/>
        <v>50160000</v>
      </c>
      <c r="AH384" s="3" t="e">
        <f t="shared" si="3"/>
        <v>#N/A</v>
      </c>
      <c r="AM384" s="6">
        <v>14600000</v>
      </c>
      <c r="AN384" s="6">
        <v>31800000</v>
      </c>
      <c r="AO384" s="6">
        <v>52800000</v>
      </c>
    </row>
    <row r="385" spans="1:41" ht="15.75" customHeight="1" x14ac:dyDescent="0.25">
      <c r="A385" s="1">
        <v>44561</v>
      </c>
      <c r="B385" s="2">
        <f t="shared" si="0"/>
        <v>319</v>
      </c>
      <c r="C385" s="7"/>
      <c r="D385" s="2" t="e">
        <f t="shared" si="12"/>
        <v>#N/A</v>
      </c>
      <c r="E385" s="2" t="e">
        <f t="shared" si="22"/>
        <v>#N/A</v>
      </c>
      <c r="F385" s="2">
        <v>2367708.5517665148</v>
      </c>
      <c r="G385" s="2">
        <f t="shared" si="23"/>
        <v>795682.42857142852</v>
      </c>
      <c r="H385" s="2">
        <f t="shared" si="13"/>
        <v>260556918.30166993</v>
      </c>
      <c r="I385" s="7"/>
      <c r="J385" s="2" t="e">
        <f t="shared" si="14"/>
        <v>#N/A</v>
      </c>
      <c r="K385" s="2" t="e">
        <f t="shared" si="24"/>
        <v>#N/A</v>
      </c>
      <c r="L385" s="2">
        <f t="array" ref="L385">IF(COUNT($C386)=0,IF(COUNT($C385)=1,I385,SUM(L384+LOOKUP(2,1/(ISNUMBER($K$1:$K$194)),$K$1:$K$194))),I385)</f>
        <v>1923920.285714278</v>
      </c>
      <c r="M385" s="8" t="e">
        <f t="shared" si="27"/>
        <v>#N/A</v>
      </c>
      <c r="N385" s="2" t="e">
        <f t="shared" si="15"/>
        <v>#N/A</v>
      </c>
      <c r="O385" s="2" t="e">
        <f t="shared" si="25"/>
        <v>#N/A</v>
      </c>
      <c r="P385" s="2">
        <v>2366591.9944700599</v>
      </c>
      <c r="Q385" s="2">
        <f>IF(P385&gt;Graph!$G$1*1000,Graph!$G$1*1000,P385)</f>
        <v>800000</v>
      </c>
      <c r="R385" s="2">
        <f t="shared" si="16"/>
        <v>262396020.14222211</v>
      </c>
      <c r="S385" s="2">
        <f t="shared" si="17"/>
        <v>795682.42857143283</v>
      </c>
      <c r="T385" s="2">
        <f t="shared" si="18"/>
        <v>4317.571428571362</v>
      </c>
      <c r="U385" s="2">
        <f t="shared" si="19"/>
        <v>800000</v>
      </c>
      <c r="V385" s="2">
        <f t="shared" si="28"/>
        <v>193719594.30166957</v>
      </c>
      <c r="W385" s="2">
        <f t="shared" si="20"/>
        <v>795682.42857143283</v>
      </c>
      <c r="X385" s="2">
        <f t="shared" si="6"/>
        <v>4317.5714285671711</v>
      </c>
      <c r="Y385" s="2">
        <f t="shared" si="7"/>
        <v>68676425.840552405</v>
      </c>
      <c r="Z385" s="2" t="str">
        <f t="shared" si="8"/>
        <v>MEEP</v>
      </c>
      <c r="AA385" s="2">
        <f>IF(Z385="HERE",Y385,AA384+Graph!$G$1*1000)</f>
        <v>195189931.98341021</v>
      </c>
      <c r="AB385" s="2">
        <f t="shared" si="21"/>
        <v>800000</v>
      </c>
      <c r="AC385" s="2">
        <f t="shared" si="9"/>
        <v>66410405.730240338</v>
      </c>
      <c r="AD385" s="3">
        <f t="shared" si="10"/>
        <v>52800000</v>
      </c>
      <c r="AE385" s="2">
        <f>IF(AE383&gt;=52800000,52800000,IF(AB364=Graph!G$1*1000,AE384+Graph!G$1*1000,AC385))</f>
        <v>52800000</v>
      </c>
      <c r="AF385" s="3">
        <f t="shared" si="11"/>
        <v>52800000</v>
      </c>
      <c r="AG385" s="3">
        <f t="shared" si="26"/>
        <v>50160000</v>
      </c>
      <c r="AH385" s="3" t="e">
        <f t="shared" si="3"/>
        <v>#N/A</v>
      </c>
      <c r="AM385" s="6">
        <v>14600000</v>
      </c>
      <c r="AN385" s="6">
        <v>31800000</v>
      </c>
      <c r="AO385" s="6">
        <v>52800000</v>
      </c>
    </row>
    <row r="386" spans="1:41" ht="15.75" customHeight="1" x14ac:dyDescent="0.25">
      <c r="A386" s="1"/>
      <c r="C386" s="3"/>
      <c r="D386" s="2"/>
      <c r="E386" s="2"/>
      <c r="F386" s="2"/>
      <c r="G386" s="2"/>
      <c r="H386" s="2"/>
      <c r="I386" s="17"/>
      <c r="J386" s="2"/>
      <c r="K386" s="2"/>
      <c r="L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D386" s="17"/>
      <c r="AF386" s="17"/>
      <c r="AG386" s="17"/>
      <c r="AH386" s="17"/>
    </row>
    <row r="387" spans="1:41" ht="15.75" customHeight="1" x14ac:dyDescent="0.25">
      <c r="A387" s="1"/>
      <c r="C387" s="3"/>
      <c r="D387" s="2"/>
      <c r="E387" s="2"/>
      <c r="F387" s="2"/>
      <c r="G387" s="2"/>
      <c r="H387" s="2"/>
      <c r="I387" s="17"/>
      <c r="J387" s="2"/>
      <c r="K387" s="2"/>
      <c r="L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D387" s="17"/>
      <c r="AF387" s="17"/>
      <c r="AG387" s="17"/>
      <c r="AH387" s="17"/>
    </row>
    <row r="388" spans="1:41" ht="15.75" customHeight="1" x14ac:dyDescent="0.25">
      <c r="A388" s="1"/>
      <c r="C388" s="3"/>
      <c r="D388" s="2"/>
      <c r="E388" s="2"/>
      <c r="F388" s="2"/>
      <c r="G388" s="2"/>
      <c r="H388" s="2"/>
      <c r="I388" s="17"/>
      <c r="J388" s="2"/>
      <c r="K388" s="2"/>
      <c r="L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D388" s="17"/>
      <c r="AF388" s="17"/>
      <c r="AG388" s="17"/>
      <c r="AH388" s="17"/>
    </row>
    <row r="389" spans="1:41" ht="15.75" customHeight="1" x14ac:dyDescent="0.25">
      <c r="A389" s="1"/>
      <c r="C389" s="3"/>
      <c r="D389" s="2"/>
      <c r="E389" s="2"/>
      <c r="F389" s="2"/>
      <c r="G389" s="2"/>
      <c r="H389" s="2"/>
      <c r="I389" s="17"/>
      <c r="J389" s="2"/>
      <c r="K389" s="2"/>
      <c r="L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D389" s="17"/>
      <c r="AF389" s="17"/>
      <c r="AG389" s="17"/>
      <c r="AH389" s="17"/>
    </row>
    <row r="390" spans="1:41" ht="15.75" customHeight="1" x14ac:dyDescent="0.25">
      <c r="A390" s="1"/>
      <c r="C390" s="3"/>
      <c r="D390" s="2"/>
      <c r="E390" s="2"/>
      <c r="F390" s="2"/>
      <c r="G390" s="2"/>
      <c r="H390" s="2"/>
      <c r="I390" s="17"/>
      <c r="J390" s="2"/>
      <c r="K390" s="2"/>
      <c r="L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D390" s="17"/>
      <c r="AF390" s="17"/>
      <c r="AG390" s="17"/>
      <c r="AH390" s="17"/>
    </row>
    <row r="391" spans="1:41" ht="15.75" customHeight="1" x14ac:dyDescent="0.25">
      <c r="A391" s="1"/>
      <c r="C391" s="3"/>
      <c r="D391" s="2"/>
      <c r="E391" s="2"/>
      <c r="F391" s="2"/>
      <c r="G391" s="2"/>
      <c r="H391" s="2"/>
      <c r="I391" s="17"/>
      <c r="J391" s="2"/>
      <c r="K391" s="2"/>
      <c r="L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D391" s="17"/>
      <c r="AF391" s="17"/>
      <c r="AG391" s="17"/>
      <c r="AH391" s="17"/>
    </row>
    <row r="392" spans="1:41" ht="15.75" customHeight="1" x14ac:dyDescent="0.25">
      <c r="A392" s="1"/>
      <c r="C392" s="3"/>
      <c r="D392" s="2"/>
      <c r="E392" s="2"/>
      <c r="F392" s="2"/>
      <c r="G392" s="2"/>
      <c r="H392" s="2"/>
      <c r="I392" s="17"/>
      <c r="J392" s="2"/>
      <c r="K392" s="2"/>
      <c r="L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D392" s="17"/>
      <c r="AF392" s="17"/>
      <c r="AG392" s="17"/>
      <c r="AH392" s="17"/>
    </row>
    <row r="393" spans="1:41" ht="15.75" customHeight="1" x14ac:dyDescent="0.25">
      <c r="A393" s="1"/>
      <c r="C393" s="3"/>
      <c r="D393" s="2"/>
      <c r="E393" s="2"/>
      <c r="F393" s="2"/>
      <c r="G393" s="2"/>
      <c r="H393" s="2"/>
      <c r="I393" s="17"/>
      <c r="J393" s="2"/>
      <c r="K393" s="2"/>
      <c r="L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D393" s="17"/>
      <c r="AF393" s="17"/>
      <c r="AG393" s="17"/>
      <c r="AH393" s="17"/>
    </row>
    <row r="394" spans="1:41" ht="15.75" customHeight="1" x14ac:dyDescent="0.25">
      <c r="A394" s="1"/>
      <c r="C394" s="3"/>
      <c r="D394" s="2"/>
      <c r="E394" s="2"/>
      <c r="F394" s="2"/>
      <c r="G394" s="2"/>
      <c r="H394" s="2"/>
      <c r="I394" s="17"/>
      <c r="J394" s="2"/>
      <c r="K394" s="2"/>
      <c r="L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D394" s="17"/>
      <c r="AF394" s="17"/>
      <c r="AG394" s="17"/>
      <c r="AH394" s="17"/>
    </row>
    <row r="395" spans="1:41" ht="15.75" customHeight="1" x14ac:dyDescent="0.25">
      <c r="A395" s="1"/>
      <c r="C395" s="3"/>
      <c r="D395" s="2"/>
      <c r="E395" s="2"/>
      <c r="F395" s="2"/>
      <c r="G395" s="2"/>
      <c r="H395" s="2"/>
      <c r="I395" s="17"/>
      <c r="J395" s="2"/>
      <c r="K395" s="2"/>
      <c r="L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D395" s="17"/>
      <c r="AF395" s="17"/>
      <c r="AG395" s="17"/>
      <c r="AH395" s="17"/>
    </row>
    <row r="396" spans="1:41" ht="15.75" customHeight="1" x14ac:dyDescent="0.25">
      <c r="A396" s="1"/>
      <c r="C396" s="3"/>
      <c r="D396" s="2"/>
      <c r="E396" s="2"/>
      <c r="F396" s="2"/>
      <c r="G396" s="2"/>
      <c r="H396" s="2"/>
      <c r="I396" s="17"/>
      <c r="J396" s="2"/>
      <c r="K396" s="2"/>
      <c r="L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D396" s="17"/>
      <c r="AF396" s="17"/>
      <c r="AG396" s="17"/>
      <c r="AH396" s="17"/>
    </row>
    <row r="397" spans="1:41" ht="15.75" customHeight="1" x14ac:dyDescent="0.25">
      <c r="A397" s="1"/>
      <c r="C397" s="3"/>
      <c r="D397" s="2"/>
      <c r="E397" s="2"/>
      <c r="F397" s="2"/>
      <c r="G397" s="2"/>
      <c r="H397" s="2"/>
      <c r="I397" s="17"/>
      <c r="J397" s="2"/>
      <c r="K397" s="2"/>
      <c r="L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D397" s="17"/>
      <c r="AF397" s="17"/>
      <c r="AG397" s="17"/>
      <c r="AH397" s="17"/>
    </row>
    <row r="398" spans="1:41" ht="15.75" customHeight="1" x14ac:dyDescent="0.25">
      <c r="A398" s="1"/>
      <c r="C398" s="3"/>
      <c r="D398" s="2"/>
      <c r="E398" s="2"/>
      <c r="F398" s="2"/>
      <c r="G398" s="2"/>
      <c r="H398" s="2"/>
      <c r="I398" s="17"/>
      <c r="J398" s="2"/>
      <c r="K398" s="2"/>
      <c r="L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D398" s="17"/>
      <c r="AF398" s="17"/>
      <c r="AG398" s="17"/>
      <c r="AH398" s="17"/>
    </row>
    <row r="399" spans="1:41" ht="15.75" customHeight="1" x14ac:dyDescent="0.25">
      <c r="A399" s="1"/>
      <c r="C399" s="3"/>
      <c r="D399" s="2"/>
      <c r="E399" s="2"/>
      <c r="F399" s="2"/>
      <c r="G399" s="2"/>
      <c r="H399" s="2"/>
      <c r="I399" s="17"/>
      <c r="J399" s="2"/>
      <c r="K399" s="2"/>
      <c r="L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D399" s="17"/>
      <c r="AF399" s="17"/>
      <c r="AG399" s="17"/>
      <c r="AH399" s="17"/>
    </row>
    <row r="400" spans="1:41" ht="15.75" customHeight="1" x14ac:dyDescent="0.25">
      <c r="A400" s="1"/>
      <c r="C400" s="3"/>
      <c r="D400" s="2"/>
      <c r="E400" s="2"/>
      <c r="F400" s="2"/>
      <c r="G400" s="2"/>
      <c r="H400" s="2"/>
      <c r="I400" s="17"/>
      <c r="J400" s="2"/>
      <c r="K400" s="2"/>
      <c r="L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D400" s="17"/>
      <c r="AF400" s="17"/>
      <c r="AG400" s="17"/>
      <c r="AH400" s="17"/>
    </row>
    <row r="401" spans="1:34" ht="15.75" customHeight="1" x14ac:dyDescent="0.25">
      <c r="A401" s="1"/>
      <c r="C401" s="3"/>
      <c r="D401" s="2"/>
      <c r="E401" s="2"/>
      <c r="F401" s="2"/>
      <c r="G401" s="2"/>
      <c r="H401" s="2"/>
      <c r="I401" s="17"/>
      <c r="J401" s="2"/>
      <c r="K401" s="2"/>
      <c r="L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D401" s="17"/>
      <c r="AF401" s="17"/>
      <c r="AG401" s="17"/>
      <c r="AH401" s="17"/>
    </row>
    <row r="402" spans="1:34" ht="15.75" customHeight="1" x14ac:dyDescent="0.25">
      <c r="A402" s="1"/>
      <c r="C402" s="3"/>
      <c r="D402" s="2"/>
      <c r="E402" s="2"/>
      <c r="F402" s="2"/>
      <c r="G402" s="2"/>
      <c r="H402" s="2"/>
      <c r="I402" s="17"/>
      <c r="J402" s="2"/>
      <c r="K402" s="2"/>
      <c r="L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D402" s="17"/>
      <c r="AF402" s="17"/>
      <c r="AG402" s="17"/>
      <c r="AH402" s="17"/>
    </row>
    <row r="403" spans="1:34" ht="15.75" customHeight="1" x14ac:dyDescent="0.25">
      <c r="A403" s="1"/>
      <c r="C403" s="3"/>
      <c r="D403" s="2"/>
      <c r="E403" s="2"/>
      <c r="F403" s="2"/>
      <c r="G403" s="2"/>
      <c r="H403" s="2"/>
      <c r="I403" s="17"/>
      <c r="J403" s="2"/>
      <c r="K403" s="2"/>
      <c r="L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D403" s="17"/>
      <c r="AF403" s="17"/>
      <c r="AG403" s="17"/>
      <c r="AH403" s="17"/>
    </row>
    <row r="404" spans="1:34" ht="15.75" customHeight="1" x14ac:dyDescent="0.25">
      <c r="A404" s="1"/>
      <c r="C404" s="3"/>
      <c r="D404" s="2"/>
      <c r="E404" s="2"/>
      <c r="F404" s="2"/>
      <c r="G404" s="2"/>
      <c r="H404" s="2"/>
      <c r="I404" s="17"/>
      <c r="J404" s="2"/>
      <c r="K404" s="2"/>
      <c r="L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D404" s="17"/>
      <c r="AF404" s="17"/>
      <c r="AG404" s="17"/>
      <c r="AH404" s="17"/>
    </row>
    <row r="405" spans="1:34" ht="15.75" customHeight="1" x14ac:dyDescent="0.25">
      <c r="A405" s="1"/>
      <c r="C405" s="3"/>
      <c r="D405" s="2"/>
      <c r="E405" s="2"/>
      <c r="F405" s="2"/>
      <c r="G405" s="2"/>
      <c r="H405" s="2"/>
      <c r="I405" s="17"/>
      <c r="J405" s="2"/>
      <c r="K405" s="2"/>
      <c r="L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D405" s="17"/>
      <c r="AF405" s="17"/>
      <c r="AG405" s="17"/>
      <c r="AH405" s="17"/>
    </row>
    <row r="406" spans="1:34" ht="15.75" customHeight="1" x14ac:dyDescent="0.25">
      <c r="A406" s="1"/>
      <c r="C406" s="3"/>
      <c r="D406" s="2"/>
      <c r="E406" s="2"/>
      <c r="F406" s="2"/>
      <c r="G406" s="2"/>
      <c r="H406" s="2"/>
      <c r="I406" s="17"/>
      <c r="J406" s="2"/>
      <c r="K406" s="2"/>
      <c r="L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D406" s="17"/>
      <c r="AF406" s="17"/>
      <c r="AG406" s="17"/>
      <c r="AH406" s="17"/>
    </row>
    <row r="407" spans="1:34" ht="15.75" customHeight="1" x14ac:dyDescent="0.25">
      <c r="A407" s="1"/>
      <c r="C407" s="3"/>
      <c r="D407" s="2"/>
      <c r="E407" s="2"/>
      <c r="F407" s="2"/>
      <c r="G407" s="2"/>
      <c r="H407" s="2"/>
      <c r="I407" s="17"/>
      <c r="J407" s="2"/>
      <c r="K407" s="2"/>
      <c r="L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D407" s="17"/>
      <c r="AF407" s="17"/>
      <c r="AG407" s="17"/>
      <c r="AH407" s="17"/>
    </row>
    <row r="408" spans="1:34" ht="15.75" customHeight="1" x14ac:dyDescent="0.25">
      <c r="A408" s="1"/>
      <c r="C408" s="3"/>
      <c r="D408" s="2"/>
      <c r="E408" s="2"/>
      <c r="F408" s="2"/>
      <c r="G408" s="2"/>
      <c r="H408" s="2"/>
      <c r="I408" s="17"/>
      <c r="J408" s="2"/>
      <c r="K408" s="2"/>
      <c r="L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D408" s="17"/>
      <c r="AF408" s="17"/>
      <c r="AG408" s="17"/>
      <c r="AH408" s="17"/>
    </row>
    <row r="409" spans="1:34" ht="15.75" customHeight="1" x14ac:dyDescent="0.25">
      <c r="A409" s="1"/>
      <c r="C409" s="3"/>
      <c r="D409" s="2"/>
      <c r="E409" s="2"/>
      <c r="F409" s="2"/>
      <c r="G409" s="2"/>
      <c r="H409" s="2"/>
      <c r="I409" s="17"/>
      <c r="J409" s="2"/>
      <c r="K409" s="2"/>
      <c r="L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D409" s="17"/>
      <c r="AF409" s="17"/>
      <c r="AG409" s="17"/>
      <c r="AH409" s="17"/>
    </row>
    <row r="410" spans="1:34" ht="15.75" customHeight="1" x14ac:dyDescent="0.25">
      <c r="A410" s="1"/>
      <c r="C410" s="3"/>
      <c r="D410" s="2"/>
      <c r="E410" s="2"/>
      <c r="F410" s="2"/>
      <c r="G410" s="2"/>
      <c r="H410" s="2"/>
      <c r="I410" s="17"/>
      <c r="J410" s="2"/>
      <c r="K410" s="2"/>
      <c r="L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D410" s="17"/>
      <c r="AF410" s="17"/>
      <c r="AG410" s="17"/>
      <c r="AH410" s="17"/>
    </row>
    <row r="411" spans="1:34" ht="15.75" customHeight="1" x14ac:dyDescent="0.25">
      <c r="A411" s="1"/>
      <c r="C411" s="3"/>
      <c r="D411" s="2"/>
      <c r="E411" s="2"/>
      <c r="F411" s="2"/>
      <c r="G411" s="2"/>
      <c r="H411" s="2"/>
      <c r="I411" s="17"/>
      <c r="J411" s="2"/>
      <c r="K411" s="2"/>
      <c r="L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D411" s="17"/>
      <c r="AF411" s="17"/>
      <c r="AG411" s="17"/>
      <c r="AH411" s="17"/>
    </row>
    <row r="412" spans="1:34" ht="15.75" customHeight="1" x14ac:dyDescent="0.25">
      <c r="A412" s="1"/>
      <c r="C412" s="3"/>
      <c r="D412" s="2"/>
      <c r="E412" s="2"/>
      <c r="F412" s="2"/>
      <c r="G412" s="2"/>
      <c r="H412" s="2"/>
      <c r="I412" s="17"/>
      <c r="J412" s="2"/>
      <c r="K412" s="2"/>
      <c r="L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D412" s="17"/>
      <c r="AF412" s="17"/>
      <c r="AG412" s="17"/>
      <c r="AH412" s="17"/>
    </row>
    <row r="413" spans="1:34" ht="15.75" customHeight="1" x14ac:dyDescent="0.25">
      <c r="A413" s="1"/>
      <c r="C413" s="3"/>
      <c r="D413" s="2"/>
      <c r="E413" s="2"/>
      <c r="F413" s="2"/>
      <c r="G413" s="2"/>
      <c r="H413" s="2"/>
      <c r="I413" s="17"/>
      <c r="J413" s="2"/>
      <c r="K413" s="2"/>
      <c r="L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D413" s="17"/>
      <c r="AF413" s="17"/>
      <c r="AG413" s="17"/>
      <c r="AH413" s="17"/>
    </row>
    <row r="414" spans="1:34" ht="15.75" customHeight="1" x14ac:dyDescent="0.25">
      <c r="A414" s="1"/>
      <c r="C414" s="3"/>
      <c r="D414" s="2"/>
      <c r="E414" s="2"/>
      <c r="F414" s="2"/>
      <c r="G414" s="2"/>
      <c r="H414" s="2"/>
      <c r="I414" s="17"/>
      <c r="J414" s="2"/>
      <c r="K414" s="2"/>
      <c r="L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D414" s="17"/>
      <c r="AF414" s="17"/>
      <c r="AG414" s="17"/>
      <c r="AH414" s="17"/>
    </row>
    <row r="415" spans="1:34" ht="15.75" customHeight="1" x14ac:dyDescent="0.25">
      <c r="A415" s="1"/>
      <c r="C415" s="3"/>
      <c r="D415" s="2"/>
      <c r="E415" s="2"/>
      <c r="F415" s="2"/>
      <c r="G415" s="2"/>
      <c r="H415" s="2"/>
      <c r="I415" s="17"/>
      <c r="J415" s="2"/>
      <c r="K415" s="2"/>
      <c r="L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D415" s="17"/>
      <c r="AF415" s="17"/>
      <c r="AG415" s="17"/>
      <c r="AH415" s="17"/>
    </row>
    <row r="416" spans="1:34" ht="15.75" customHeight="1" x14ac:dyDescent="0.25">
      <c r="A416" s="1"/>
      <c r="C416" s="3"/>
      <c r="D416" s="2"/>
      <c r="E416" s="2"/>
      <c r="F416" s="2"/>
      <c r="G416" s="2"/>
      <c r="H416" s="2"/>
      <c r="I416" s="17"/>
      <c r="J416" s="2"/>
      <c r="K416" s="2"/>
      <c r="L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D416" s="17"/>
      <c r="AF416" s="17"/>
      <c r="AG416" s="17"/>
      <c r="AH416" s="17"/>
    </row>
    <row r="417" spans="1:34" ht="15.75" customHeight="1" x14ac:dyDescent="0.25">
      <c r="A417" s="1"/>
      <c r="C417" s="3"/>
      <c r="D417" s="2"/>
      <c r="E417" s="2"/>
      <c r="F417" s="2"/>
      <c r="G417" s="2"/>
      <c r="H417" s="2"/>
      <c r="I417" s="17"/>
      <c r="J417" s="2"/>
      <c r="K417" s="2"/>
      <c r="L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D417" s="17"/>
      <c r="AF417" s="17"/>
      <c r="AG417" s="17"/>
      <c r="AH417" s="17"/>
    </row>
    <row r="418" spans="1:34" ht="15.75" customHeight="1" x14ac:dyDescent="0.25">
      <c r="A418" s="1"/>
      <c r="C418" s="3"/>
      <c r="D418" s="2"/>
      <c r="E418" s="2"/>
      <c r="F418" s="2"/>
      <c r="G418" s="2"/>
      <c r="H418" s="2"/>
      <c r="I418" s="17"/>
      <c r="J418" s="2"/>
      <c r="K418" s="2"/>
      <c r="L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D418" s="17"/>
      <c r="AF418" s="17"/>
      <c r="AG418" s="17"/>
      <c r="AH418" s="17"/>
    </row>
    <row r="419" spans="1:34" ht="15.75" customHeight="1" x14ac:dyDescent="0.25">
      <c r="A419" s="1"/>
      <c r="C419" s="3"/>
      <c r="D419" s="2"/>
      <c r="E419" s="2"/>
      <c r="F419" s="2"/>
      <c r="G419" s="2"/>
      <c r="H419" s="2"/>
      <c r="I419" s="17"/>
      <c r="J419" s="2"/>
      <c r="K419" s="2"/>
      <c r="L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D419" s="17"/>
      <c r="AF419" s="17"/>
      <c r="AG419" s="17"/>
      <c r="AH419" s="17"/>
    </row>
    <row r="420" spans="1:34" ht="15.75" customHeight="1" x14ac:dyDescent="0.25">
      <c r="A420" s="1"/>
      <c r="C420" s="3"/>
      <c r="D420" s="2"/>
      <c r="E420" s="2"/>
      <c r="F420" s="2"/>
      <c r="G420" s="2"/>
      <c r="H420" s="2"/>
      <c r="I420" s="17"/>
      <c r="J420" s="2"/>
      <c r="K420" s="2"/>
      <c r="L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D420" s="17"/>
      <c r="AF420" s="17"/>
      <c r="AG420" s="17"/>
      <c r="AH420" s="17"/>
    </row>
    <row r="421" spans="1:34" ht="15.75" customHeight="1" x14ac:dyDescent="0.25">
      <c r="A421" s="1"/>
      <c r="C421" s="3"/>
      <c r="D421" s="2"/>
      <c r="E421" s="2"/>
      <c r="F421" s="2"/>
      <c r="G421" s="2"/>
      <c r="H421" s="2"/>
      <c r="I421" s="17"/>
      <c r="J421" s="2"/>
      <c r="K421" s="2"/>
      <c r="L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D421" s="17"/>
      <c r="AF421" s="17"/>
      <c r="AG421" s="17"/>
      <c r="AH421" s="17"/>
    </row>
    <row r="422" spans="1:34" ht="15.75" customHeight="1" x14ac:dyDescent="0.25">
      <c r="A422" s="1"/>
      <c r="C422" s="3"/>
      <c r="D422" s="2"/>
      <c r="E422" s="2"/>
      <c r="F422" s="2"/>
      <c r="G422" s="2"/>
      <c r="H422" s="2"/>
      <c r="I422" s="17"/>
      <c r="J422" s="2"/>
      <c r="K422" s="2"/>
      <c r="L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D422" s="17"/>
      <c r="AF422" s="17"/>
      <c r="AG422" s="17"/>
      <c r="AH422" s="17"/>
    </row>
    <row r="423" spans="1:34" ht="15.75" customHeight="1" x14ac:dyDescent="0.25">
      <c r="A423" s="1"/>
      <c r="C423" s="3"/>
      <c r="D423" s="2"/>
      <c r="E423" s="2"/>
      <c r="F423" s="2"/>
      <c r="G423" s="2"/>
      <c r="H423" s="2"/>
      <c r="I423" s="17"/>
      <c r="J423" s="2"/>
      <c r="K423" s="2"/>
      <c r="L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D423" s="17"/>
      <c r="AF423" s="17"/>
      <c r="AG423" s="17"/>
      <c r="AH423" s="17"/>
    </row>
    <row r="424" spans="1:34" ht="15.75" customHeight="1" x14ac:dyDescent="0.25">
      <c r="A424" s="1"/>
      <c r="C424" s="3"/>
      <c r="D424" s="2"/>
      <c r="E424" s="2"/>
      <c r="F424" s="2"/>
      <c r="G424" s="2"/>
      <c r="H424" s="2"/>
      <c r="I424" s="17"/>
      <c r="J424" s="2"/>
      <c r="K424" s="2"/>
      <c r="L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D424" s="17"/>
      <c r="AF424" s="17"/>
      <c r="AG424" s="17"/>
      <c r="AH424" s="17"/>
    </row>
    <row r="425" spans="1:34" ht="15.75" customHeight="1" x14ac:dyDescent="0.25">
      <c r="A425" s="1"/>
      <c r="C425" s="3"/>
      <c r="D425" s="2"/>
      <c r="E425" s="2"/>
      <c r="F425" s="2"/>
      <c r="G425" s="2"/>
      <c r="H425" s="2"/>
      <c r="I425" s="17"/>
      <c r="J425" s="2"/>
      <c r="K425" s="2"/>
      <c r="L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D425" s="17"/>
      <c r="AF425" s="17"/>
      <c r="AG425" s="17"/>
      <c r="AH425" s="17"/>
    </row>
    <row r="426" spans="1:34" ht="15.75" customHeight="1" x14ac:dyDescent="0.25">
      <c r="A426" s="1"/>
      <c r="C426" s="3"/>
      <c r="D426" s="2"/>
      <c r="E426" s="2"/>
      <c r="F426" s="2"/>
      <c r="G426" s="2"/>
      <c r="H426" s="2"/>
      <c r="I426" s="17"/>
      <c r="J426" s="2"/>
      <c r="K426" s="2"/>
      <c r="L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D426" s="17"/>
      <c r="AF426" s="17"/>
      <c r="AG426" s="17"/>
      <c r="AH426" s="17"/>
    </row>
    <row r="427" spans="1:34" ht="15.75" customHeight="1" x14ac:dyDescent="0.25">
      <c r="A427" s="1"/>
      <c r="C427" s="3"/>
      <c r="D427" s="2"/>
      <c r="E427" s="2"/>
      <c r="F427" s="2"/>
      <c r="G427" s="2"/>
      <c r="H427" s="2"/>
      <c r="I427" s="17"/>
      <c r="J427" s="2"/>
      <c r="K427" s="2"/>
      <c r="L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D427" s="17"/>
      <c r="AF427" s="17"/>
      <c r="AG427" s="17"/>
      <c r="AH427" s="17"/>
    </row>
    <row r="428" spans="1:34" ht="15.75" customHeight="1" x14ac:dyDescent="0.25">
      <c r="A428" s="1"/>
      <c r="C428" s="3"/>
      <c r="D428" s="2"/>
      <c r="E428" s="2"/>
      <c r="F428" s="2"/>
      <c r="G428" s="2"/>
      <c r="H428" s="2"/>
      <c r="I428" s="17"/>
      <c r="J428" s="2"/>
      <c r="K428" s="2"/>
      <c r="L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D428" s="17"/>
      <c r="AF428" s="17"/>
      <c r="AG428" s="17"/>
      <c r="AH428" s="17"/>
    </row>
    <row r="429" spans="1:34" ht="15.75" customHeight="1" x14ac:dyDescent="0.25">
      <c r="A429" s="1"/>
      <c r="C429" s="3"/>
      <c r="D429" s="2"/>
      <c r="E429" s="2"/>
      <c r="F429" s="2"/>
      <c r="G429" s="2"/>
      <c r="H429" s="2"/>
      <c r="I429" s="17"/>
      <c r="J429" s="2"/>
      <c r="K429" s="2"/>
      <c r="L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D429" s="17"/>
      <c r="AF429" s="17"/>
      <c r="AG429" s="17"/>
      <c r="AH429" s="17"/>
    </row>
    <row r="430" spans="1:34" ht="15.75" customHeight="1" x14ac:dyDescent="0.25">
      <c r="A430" s="1"/>
      <c r="C430" s="3"/>
      <c r="D430" s="2"/>
      <c r="E430" s="2"/>
      <c r="F430" s="2"/>
      <c r="G430" s="2"/>
      <c r="H430" s="2"/>
      <c r="I430" s="17"/>
      <c r="J430" s="2"/>
      <c r="K430" s="2"/>
      <c r="L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D430" s="17"/>
      <c r="AF430" s="17"/>
      <c r="AG430" s="17"/>
      <c r="AH430" s="17"/>
    </row>
    <row r="431" spans="1:34" ht="15.75" customHeight="1" x14ac:dyDescent="0.25">
      <c r="A431" s="1"/>
      <c r="C431" s="3"/>
      <c r="D431" s="2"/>
      <c r="E431" s="2"/>
      <c r="F431" s="2"/>
      <c r="G431" s="2"/>
      <c r="H431" s="2"/>
      <c r="I431" s="17"/>
      <c r="J431" s="2"/>
      <c r="K431" s="2"/>
      <c r="L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D431" s="17"/>
      <c r="AF431" s="17"/>
      <c r="AG431" s="17"/>
      <c r="AH431" s="17"/>
    </row>
    <row r="432" spans="1:34" ht="15.75" customHeight="1" x14ac:dyDescent="0.25">
      <c r="A432" s="1"/>
      <c r="C432" s="3"/>
      <c r="D432" s="2"/>
      <c r="E432" s="2"/>
      <c r="F432" s="2"/>
      <c r="G432" s="2"/>
      <c r="H432" s="2"/>
      <c r="I432" s="17"/>
      <c r="J432" s="2"/>
      <c r="K432" s="2"/>
      <c r="L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D432" s="17"/>
      <c r="AF432" s="17"/>
      <c r="AG432" s="17"/>
      <c r="AH432" s="17"/>
    </row>
    <row r="433" spans="1:34" ht="15.75" customHeight="1" x14ac:dyDescent="0.25">
      <c r="A433" s="1"/>
      <c r="C433" s="3"/>
      <c r="D433" s="2"/>
      <c r="E433" s="2"/>
      <c r="F433" s="2"/>
      <c r="G433" s="2"/>
      <c r="H433" s="2"/>
      <c r="I433" s="17"/>
      <c r="J433" s="2"/>
      <c r="K433" s="2"/>
      <c r="L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D433" s="17"/>
      <c r="AF433" s="17"/>
      <c r="AG433" s="17"/>
      <c r="AH433" s="17"/>
    </row>
    <row r="434" spans="1:34" ht="15.75" customHeight="1" x14ac:dyDescent="0.25">
      <c r="A434" s="1"/>
      <c r="C434" s="3"/>
      <c r="D434" s="2"/>
      <c r="E434" s="2"/>
      <c r="F434" s="2"/>
      <c r="G434" s="2"/>
      <c r="H434" s="2"/>
      <c r="I434" s="17"/>
      <c r="J434" s="2"/>
      <c r="K434" s="2"/>
      <c r="L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D434" s="17"/>
      <c r="AF434" s="17"/>
      <c r="AG434" s="17"/>
      <c r="AH434" s="17"/>
    </row>
    <row r="435" spans="1:34" ht="15.75" customHeight="1" x14ac:dyDescent="0.25">
      <c r="A435" s="1"/>
      <c r="C435" s="3"/>
      <c r="D435" s="2"/>
      <c r="E435" s="2"/>
      <c r="F435" s="2"/>
      <c r="G435" s="2"/>
      <c r="H435" s="2"/>
      <c r="I435" s="17"/>
      <c r="J435" s="2"/>
      <c r="K435" s="2"/>
      <c r="L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D435" s="17"/>
      <c r="AF435" s="17"/>
      <c r="AG435" s="17"/>
      <c r="AH435" s="17"/>
    </row>
    <row r="436" spans="1:34" ht="15.75" customHeight="1" x14ac:dyDescent="0.25">
      <c r="A436" s="1"/>
      <c r="C436" s="3"/>
      <c r="D436" s="2"/>
      <c r="E436" s="2"/>
      <c r="F436" s="2"/>
      <c r="G436" s="2"/>
      <c r="H436" s="2"/>
      <c r="I436" s="17"/>
      <c r="J436" s="2"/>
      <c r="K436" s="2"/>
      <c r="L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D436" s="17"/>
      <c r="AF436" s="17"/>
      <c r="AG436" s="17"/>
      <c r="AH436" s="17"/>
    </row>
    <row r="437" spans="1:34" ht="15.75" customHeight="1" x14ac:dyDescent="0.25">
      <c r="A437" s="1"/>
      <c r="C437" s="3"/>
      <c r="D437" s="2"/>
      <c r="E437" s="2"/>
      <c r="F437" s="2"/>
      <c r="G437" s="2"/>
      <c r="H437" s="2"/>
      <c r="I437" s="17"/>
      <c r="J437" s="2"/>
      <c r="K437" s="2"/>
      <c r="L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D437" s="17"/>
      <c r="AF437" s="17"/>
      <c r="AG437" s="17"/>
      <c r="AH437" s="17"/>
    </row>
    <row r="438" spans="1:34" ht="15.75" customHeight="1" x14ac:dyDescent="0.25">
      <c r="A438" s="1"/>
      <c r="C438" s="3"/>
      <c r="D438" s="2"/>
      <c r="E438" s="2"/>
      <c r="F438" s="2"/>
      <c r="G438" s="2"/>
      <c r="H438" s="2"/>
      <c r="I438" s="17"/>
      <c r="J438" s="2"/>
      <c r="K438" s="2"/>
      <c r="L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D438" s="17"/>
      <c r="AF438" s="17"/>
      <c r="AG438" s="17"/>
      <c r="AH438" s="17"/>
    </row>
    <row r="439" spans="1:34" ht="15.75" customHeight="1" x14ac:dyDescent="0.25">
      <c r="A439" s="1"/>
      <c r="C439" s="3"/>
      <c r="D439" s="2"/>
      <c r="E439" s="2"/>
      <c r="F439" s="2"/>
      <c r="G439" s="2"/>
      <c r="H439" s="2"/>
      <c r="I439" s="17"/>
      <c r="J439" s="2"/>
      <c r="K439" s="2"/>
      <c r="L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D439" s="17"/>
      <c r="AF439" s="17"/>
      <c r="AG439" s="17"/>
      <c r="AH439" s="17"/>
    </row>
    <row r="440" spans="1:34" ht="15.75" customHeight="1" x14ac:dyDescent="0.25">
      <c r="A440" s="1"/>
      <c r="C440" s="3"/>
      <c r="D440" s="2"/>
      <c r="E440" s="2"/>
      <c r="F440" s="2"/>
      <c r="G440" s="2"/>
      <c r="H440" s="2"/>
      <c r="I440" s="17"/>
      <c r="J440" s="2"/>
      <c r="K440" s="2"/>
      <c r="L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D440" s="17"/>
      <c r="AF440" s="17"/>
      <c r="AG440" s="17"/>
      <c r="AH440" s="17"/>
    </row>
    <row r="441" spans="1:34" ht="15.75" customHeight="1" x14ac:dyDescent="0.25">
      <c r="A441" s="1"/>
      <c r="C441" s="3"/>
      <c r="D441" s="2"/>
      <c r="E441" s="2"/>
      <c r="F441" s="2"/>
      <c r="G441" s="2"/>
      <c r="H441" s="2"/>
      <c r="I441" s="17"/>
      <c r="J441" s="2"/>
      <c r="K441" s="2"/>
      <c r="L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D441" s="17"/>
      <c r="AF441" s="17"/>
      <c r="AG441" s="17"/>
      <c r="AH441" s="17"/>
    </row>
    <row r="442" spans="1:34" ht="15.75" customHeight="1" x14ac:dyDescent="0.25">
      <c r="A442" s="1"/>
      <c r="C442" s="3"/>
      <c r="D442" s="2"/>
      <c r="E442" s="2"/>
      <c r="F442" s="2"/>
      <c r="G442" s="2"/>
      <c r="H442" s="2"/>
      <c r="I442" s="17"/>
      <c r="J442" s="2"/>
      <c r="K442" s="2"/>
      <c r="L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D442" s="17"/>
      <c r="AF442" s="17"/>
      <c r="AG442" s="17"/>
      <c r="AH442" s="17"/>
    </row>
    <row r="443" spans="1:34" ht="15.75" customHeight="1" x14ac:dyDescent="0.25">
      <c r="A443" s="1"/>
      <c r="C443" s="3"/>
      <c r="D443" s="2"/>
      <c r="E443" s="2"/>
      <c r="F443" s="2"/>
      <c r="G443" s="2"/>
      <c r="H443" s="2"/>
      <c r="I443" s="17"/>
      <c r="J443" s="2"/>
      <c r="K443" s="2"/>
      <c r="L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D443" s="17"/>
      <c r="AF443" s="17"/>
      <c r="AG443" s="17"/>
      <c r="AH443" s="17"/>
    </row>
    <row r="444" spans="1:34" ht="15.75" customHeight="1" x14ac:dyDescent="0.25">
      <c r="A444" s="1"/>
      <c r="C444" s="3"/>
      <c r="D444" s="2"/>
      <c r="E444" s="2"/>
      <c r="F444" s="2"/>
      <c r="G444" s="2"/>
      <c r="H444" s="2"/>
      <c r="I444" s="17"/>
      <c r="J444" s="2"/>
      <c r="K444" s="2"/>
      <c r="L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D444" s="17"/>
      <c r="AF444" s="17"/>
      <c r="AG444" s="17"/>
      <c r="AH444" s="17"/>
    </row>
    <row r="445" spans="1:34" ht="15.75" customHeight="1" x14ac:dyDescent="0.25">
      <c r="A445" s="1"/>
      <c r="C445" s="3"/>
      <c r="D445" s="2"/>
      <c r="E445" s="2"/>
      <c r="F445" s="2"/>
      <c r="G445" s="2"/>
      <c r="H445" s="2"/>
      <c r="I445" s="17"/>
      <c r="J445" s="2"/>
      <c r="K445" s="2"/>
      <c r="L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D445" s="17"/>
      <c r="AF445" s="17"/>
      <c r="AG445" s="17"/>
      <c r="AH445" s="17"/>
    </row>
    <row r="446" spans="1:34" ht="15.75" customHeight="1" x14ac:dyDescent="0.25">
      <c r="A446" s="1"/>
      <c r="C446" s="3"/>
      <c r="D446" s="2"/>
      <c r="E446" s="2"/>
      <c r="F446" s="2"/>
      <c r="G446" s="2"/>
      <c r="H446" s="2"/>
      <c r="I446" s="17"/>
      <c r="J446" s="2"/>
      <c r="K446" s="2"/>
      <c r="L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D446" s="17"/>
      <c r="AF446" s="17"/>
      <c r="AG446" s="17"/>
      <c r="AH446" s="17"/>
    </row>
    <row r="447" spans="1:34" ht="15.75" customHeight="1" x14ac:dyDescent="0.25">
      <c r="A447" s="1"/>
      <c r="C447" s="3"/>
      <c r="D447" s="2"/>
      <c r="E447" s="2"/>
      <c r="F447" s="2"/>
      <c r="G447" s="2"/>
      <c r="H447" s="2"/>
      <c r="I447" s="17"/>
      <c r="J447" s="2"/>
      <c r="K447" s="2"/>
      <c r="L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D447" s="17"/>
      <c r="AF447" s="17"/>
      <c r="AG447" s="17"/>
      <c r="AH447" s="17"/>
    </row>
    <row r="448" spans="1:34" ht="15.75" customHeight="1" x14ac:dyDescent="0.25">
      <c r="A448" s="1"/>
      <c r="C448" s="3"/>
      <c r="D448" s="2"/>
      <c r="E448" s="2"/>
      <c r="F448" s="2"/>
      <c r="G448" s="2"/>
      <c r="H448" s="2"/>
      <c r="I448" s="17"/>
      <c r="J448" s="2"/>
      <c r="K448" s="2"/>
      <c r="L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D448" s="17"/>
      <c r="AF448" s="17"/>
      <c r="AG448" s="17"/>
      <c r="AH448" s="17"/>
    </row>
    <row r="449" spans="1:34" ht="15.75" customHeight="1" x14ac:dyDescent="0.25">
      <c r="A449" s="1"/>
      <c r="C449" s="3"/>
      <c r="D449" s="2"/>
      <c r="E449" s="2"/>
      <c r="F449" s="2"/>
      <c r="G449" s="2"/>
      <c r="H449" s="2"/>
      <c r="I449" s="17"/>
      <c r="J449" s="2"/>
      <c r="K449" s="2"/>
      <c r="L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D449" s="17"/>
      <c r="AF449" s="17"/>
      <c r="AG449" s="17"/>
      <c r="AH449" s="17"/>
    </row>
    <row r="450" spans="1:34" ht="15.75" customHeight="1" x14ac:dyDescent="0.25">
      <c r="A450" s="1"/>
      <c r="C450" s="3"/>
      <c r="D450" s="2"/>
      <c r="E450" s="2"/>
      <c r="F450" s="2"/>
      <c r="G450" s="2"/>
      <c r="H450" s="2"/>
      <c r="I450" s="17"/>
      <c r="J450" s="2"/>
      <c r="K450" s="2"/>
      <c r="L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D450" s="17"/>
      <c r="AF450" s="17"/>
      <c r="AG450" s="17"/>
      <c r="AH450" s="17"/>
    </row>
    <row r="451" spans="1:34" ht="15.75" customHeight="1" x14ac:dyDescent="0.25">
      <c r="A451" s="1"/>
      <c r="C451" s="3"/>
      <c r="D451" s="2"/>
      <c r="E451" s="2"/>
      <c r="F451" s="2"/>
      <c r="G451" s="2"/>
      <c r="H451" s="2"/>
      <c r="I451" s="17"/>
      <c r="J451" s="2"/>
      <c r="K451" s="2"/>
      <c r="L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D451" s="17"/>
      <c r="AF451" s="17"/>
      <c r="AG451" s="17"/>
      <c r="AH451" s="17"/>
    </row>
    <row r="452" spans="1:34" ht="15.75" customHeight="1" x14ac:dyDescent="0.25">
      <c r="A452" s="1"/>
      <c r="C452" s="3"/>
      <c r="D452" s="2"/>
      <c r="E452" s="2"/>
      <c r="F452" s="2"/>
      <c r="G452" s="2"/>
      <c r="H452" s="2"/>
      <c r="I452" s="17"/>
      <c r="J452" s="2"/>
      <c r="K452" s="2"/>
      <c r="L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D452" s="17"/>
      <c r="AF452" s="17"/>
      <c r="AG452" s="17"/>
      <c r="AH452" s="17"/>
    </row>
    <row r="453" spans="1:34" ht="15.75" customHeight="1" x14ac:dyDescent="0.25">
      <c r="A453" s="1"/>
      <c r="C453" s="3"/>
      <c r="D453" s="2"/>
      <c r="E453" s="2"/>
      <c r="F453" s="2"/>
      <c r="G453" s="2"/>
      <c r="H453" s="2"/>
      <c r="I453" s="17"/>
      <c r="J453" s="2"/>
      <c r="K453" s="2"/>
      <c r="L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D453" s="17"/>
      <c r="AF453" s="17"/>
      <c r="AG453" s="17"/>
      <c r="AH453" s="17"/>
    </row>
    <row r="454" spans="1:34" ht="15.75" customHeight="1" x14ac:dyDescent="0.25">
      <c r="A454" s="1"/>
      <c r="C454" s="3"/>
      <c r="D454" s="2"/>
      <c r="E454" s="2"/>
      <c r="F454" s="2"/>
      <c r="G454" s="2"/>
      <c r="H454" s="2"/>
      <c r="I454" s="17"/>
      <c r="J454" s="2"/>
      <c r="K454" s="2"/>
      <c r="L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D454" s="17"/>
      <c r="AF454" s="17"/>
      <c r="AG454" s="17"/>
      <c r="AH454" s="17"/>
    </row>
    <row r="455" spans="1:34" ht="15.75" customHeight="1" x14ac:dyDescent="0.25">
      <c r="A455" s="1"/>
      <c r="C455" s="3"/>
      <c r="D455" s="2"/>
      <c r="E455" s="2"/>
      <c r="F455" s="2"/>
      <c r="G455" s="2"/>
      <c r="H455" s="2"/>
      <c r="I455" s="17"/>
      <c r="J455" s="2"/>
      <c r="K455" s="2"/>
      <c r="L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D455" s="17"/>
      <c r="AF455" s="17"/>
      <c r="AG455" s="17"/>
      <c r="AH455" s="17"/>
    </row>
    <row r="456" spans="1:34" ht="15.75" customHeight="1" x14ac:dyDescent="0.25">
      <c r="A456" s="1"/>
      <c r="C456" s="3"/>
      <c r="D456" s="2"/>
      <c r="E456" s="2"/>
      <c r="F456" s="2"/>
      <c r="G456" s="2"/>
      <c r="H456" s="2"/>
      <c r="I456" s="17"/>
      <c r="J456" s="2"/>
      <c r="K456" s="2"/>
      <c r="L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D456" s="17"/>
      <c r="AF456" s="17"/>
      <c r="AG456" s="17"/>
      <c r="AH456" s="17"/>
    </row>
    <row r="457" spans="1:34" ht="15.75" customHeight="1" x14ac:dyDescent="0.25">
      <c r="A457" s="1"/>
      <c r="C457" s="3"/>
      <c r="D457" s="2"/>
      <c r="E457" s="2"/>
      <c r="F457" s="2"/>
      <c r="G457" s="2"/>
      <c r="H457" s="2"/>
      <c r="I457" s="17"/>
      <c r="J457" s="2"/>
      <c r="K457" s="2"/>
      <c r="L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D457" s="17"/>
      <c r="AF457" s="17"/>
      <c r="AG457" s="17"/>
      <c r="AH457" s="17"/>
    </row>
    <row r="458" spans="1:34" ht="15.75" customHeight="1" x14ac:dyDescent="0.25">
      <c r="A458" s="1"/>
      <c r="C458" s="3"/>
      <c r="D458" s="2"/>
      <c r="E458" s="2"/>
      <c r="F458" s="2"/>
      <c r="G458" s="2"/>
      <c r="H458" s="2"/>
      <c r="I458" s="17"/>
      <c r="J458" s="2"/>
      <c r="K458" s="2"/>
      <c r="L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D458" s="17"/>
      <c r="AF458" s="17"/>
      <c r="AG458" s="17"/>
      <c r="AH458" s="17"/>
    </row>
    <row r="459" spans="1:34" ht="15.75" customHeight="1" x14ac:dyDescent="0.25">
      <c r="A459" s="1"/>
      <c r="C459" s="3"/>
      <c r="D459" s="2"/>
      <c r="E459" s="2"/>
      <c r="F459" s="2"/>
      <c r="G459" s="2"/>
      <c r="H459" s="2"/>
      <c r="I459" s="17"/>
      <c r="J459" s="2"/>
      <c r="K459" s="2"/>
      <c r="L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D459" s="17"/>
      <c r="AF459" s="17"/>
      <c r="AG459" s="17"/>
      <c r="AH459" s="17"/>
    </row>
    <row r="460" spans="1:34" ht="15.75" customHeight="1" x14ac:dyDescent="0.25">
      <c r="A460" s="1"/>
      <c r="C460" s="3"/>
      <c r="D460" s="2"/>
      <c r="E460" s="2"/>
      <c r="F460" s="2"/>
      <c r="G460" s="2"/>
      <c r="H460" s="2"/>
      <c r="I460" s="17"/>
      <c r="J460" s="2"/>
      <c r="K460" s="2"/>
      <c r="L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D460" s="17"/>
      <c r="AF460" s="17"/>
      <c r="AG460" s="17"/>
      <c r="AH460" s="17"/>
    </row>
    <row r="461" spans="1:34" ht="15.75" customHeight="1" x14ac:dyDescent="0.25">
      <c r="A461" s="1"/>
      <c r="C461" s="3"/>
      <c r="D461" s="2"/>
      <c r="E461" s="2"/>
      <c r="F461" s="2"/>
      <c r="G461" s="2"/>
      <c r="H461" s="2"/>
      <c r="I461" s="17"/>
      <c r="J461" s="2"/>
      <c r="K461" s="2"/>
      <c r="L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D461" s="17"/>
      <c r="AF461" s="17"/>
      <c r="AG461" s="17"/>
      <c r="AH461" s="17"/>
    </row>
    <row r="462" spans="1:34" ht="15.75" customHeight="1" x14ac:dyDescent="0.25">
      <c r="A462" s="1"/>
      <c r="C462" s="3"/>
      <c r="D462" s="2"/>
      <c r="E462" s="2"/>
      <c r="F462" s="2"/>
      <c r="G462" s="2"/>
      <c r="H462" s="2"/>
      <c r="I462" s="17"/>
      <c r="J462" s="2"/>
      <c r="K462" s="2"/>
      <c r="L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D462" s="17"/>
      <c r="AF462" s="17"/>
      <c r="AG462" s="17"/>
      <c r="AH462" s="17"/>
    </row>
    <row r="463" spans="1:34" ht="15.75" customHeight="1" x14ac:dyDescent="0.25">
      <c r="A463" s="1"/>
      <c r="C463" s="3"/>
      <c r="D463" s="2"/>
      <c r="E463" s="2"/>
      <c r="F463" s="2"/>
      <c r="G463" s="2"/>
      <c r="H463" s="2"/>
      <c r="I463" s="17"/>
      <c r="J463" s="2"/>
      <c r="K463" s="2"/>
      <c r="L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D463" s="17"/>
      <c r="AF463" s="17"/>
      <c r="AG463" s="17"/>
      <c r="AH463" s="17"/>
    </row>
    <row r="464" spans="1:34" ht="15.75" customHeight="1" x14ac:dyDescent="0.25">
      <c r="A464" s="1"/>
      <c r="C464" s="3"/>
      <c r="D464" s="2"/>
      <c r="E464" s="2"/>
      <c r="F464" s="2"/>
      <c r="G464" s="2"/>
      <c r="H464" s="2"/>
      <c r="I464" s="17"/>
      <c r="J464" s="2"/>
      <c r="K464" s="2"/>
      <c r="L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D464" s="17"/>
      <c r="AF464" s="17"/>
      <c r="AG464" s="17"/>
      <c r="AH464" s="17"/>
    </row>
    <row r="465" spans="1:34" ht="15.75" customHeight="1" x14ac:dyDescent="0.25">
      <c r="A465" s="1"/>
      <c r="C465" s="3"/>
      <c r="D465" s="2"/>
      <c r="E465" s="2"/>
      <c r="F465" s="2"/>
      <c r="G465" s="2"/>
      <c r="H465" s="2"/>
      <c r="I465" s="17"/>
      <c r="J465" s="2"/>
      <c r="K465" s="2"/>
      <c r="L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D465" s="17"/>
      <c r="AF465" s="17"/>
      <c r="AG465" s="17"/>
      <c r="AH465" s="17"/>
    </row>
    <row r="466" spans="1:34" ht="15.75" customHeight="1" x14ac:dyDescent="0.25">
      <c r="A466" s="1"/>
      <c r="C466" s="3"/>
      <c r="D466" s="2"/>
      <c r="E466" s="2"/>
      <c r="F466" s="2"/>
      <c r="G466" s="2"/>
      <c r="H466" s="2"/>
      <c r="I466" s="17"/>
      <c r="J466" s="2"/>
      <c r="K466" s="2"/>
      <c r="L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D466" s="17"/>
      <c r="AF466" s="17"/>
      <c r="AG466" s="17"/>
      <c r="AH466" s="17"/>
    </row>
    <row r="467" spans="1:34" ht="15.75" customHeight="1" x14ac:dyDescent="0.25">
      <c r="A467" s="1"/>
      <c r="C467" s="3"/>
      <c r="D467" s="2"/>
      <c r="E467" s="2"/>
      <c r="F467" s="2"/>
      <c r="G467" s="2"/>
      <c r="H467" s="2"/>
      <c r="I467" s="17"/>
      <c r="J467" s="2"/>
      <c r="K467" s="2"/>
      <c r="L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D467" s="17"/>
      <c r="AF467" s="17"/>
      <c r="AG467" s="17"/>
      <c r="AH467" s="17"/>
    </row>
    <row r="468" spans="1:34" ht="15.75" customHeight="1" x14ac:dyDescent="0.25">
      <c r="A468" s="1"/>
      <c r="C468" s="3"/>
      <c r="D468" s="2"/>
      <c r="E468" s="2"/>
      <c r="F468" s="2"/>
      <c r="G468" s="2"/>
      <c r="H468" s="2"/>
      <c r="I468" s="17"/>
      <c r="J468" s="2"/>
      <c r="K468" s="2"/>
      <c r="L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D468" s="17"/>
      <c r="AF468" s="17"/>
      <c r="AG468" s="17"/>
      <c r="AH468" s="17"/>
    </row>
    <row r="469" spans="1:34" ht="15.75" customHeight="1" x14ac:dyDescent="0.25">
      <c r="A469" s="1"/>
      <c r="C469" s="3"/>
      <c r="D469" s="2"/>
      <c r="E469" s="2"/>
      <c r="F469" s="2"/>
      <c r="G469" s="2"/>
      <c r="H469" s="2"/>
      <c r="I469" s="17"/>
      <c r="J469" s="2"/>
      <c r="K469" s="2"/>
      <c r="L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D469" s="17"/>
      <c r="AF469" s="17"/>
      <c r="AG469" s="17"/>
      <c r="AH469" s="17"/>
    </row>
    <row r="470" spans="1:34" ht="15.75" customHeight="1" x14ac:dyDescent="0.25">
      <c r="A470" s="1"/>
      <c r="C470" s="3"/>
      <c r="D470" s="2"/>
      <c r="E470" s="2"/>
      <c r="F470" s="2"/>
      <c r="G470" s="2"/>
      <c r="H470" s="2"/>
      <c r="I470" s="17"/>
      <c r="J470" s="2"/>
      <c r="K470" s="2"/>
      <c r="L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D470" s="17"/>
      <c r="AF470" s="17"/>
      <c r="AG470" s="17"/>
      <c r="AH470" s="17"/>
    </row>
    <row r="471" spans="1:34" ht="15.75" customHeight="1" x14ac:dyDescent="0.25">
      <c r="A471" s="1"/>
      <c r="C471" s="3"/>
      <c r="D471" s="2"/>
      <c r="E471" s="2"/>
      <c r="F471" s="2"/>
      <c r="G471" s="2"/>
      <c r="H471" s="2"/>
      <c r="I471" s="17"/>
      <c r="J471" s="2"/>
      <c r="K471" s="2"/>
      <c r="L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D471" s="17"/>
      <c r="AF471" s="17"/>
      <c r="AG471" s="17"/>
      <c r="AH471" s="17"/>
    </row>
    <row r="472" spans="1:34" ht="15.75" customHeight="1" x14ac:dyDescent="0.25">
      <c r="A472" s="1"/>
      <c r="C472" s="3"/>
      <c r="D472" s="2"/>
      <c r="E472" s="2"/>
      <c r="F472" s="2"/>
      <c r="G472" s="2"/>
      <c r="H472" s="2"/>
      <c r="I472" s="17"/>
      <c r="J472" s="2"/>
      <c r="K472" s="2"/>
      <c r="L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D472" s="17"/>
      <c r="AF472" s="17"/>
      <c r="AG472" s="17"/>
      <c r="AH472" s="17"/>
    </row>
    <row r="473" spans="1:34" ht="15.75" customHeight="1" x14ac:dyDescent="0.25">
      <c r="A473" s="1"/>
      <c r="C473" s="3"/>
      <c r="D473" s="2"/>
      <c r="E473" s="2"/>
      <c r="F473" s="2"/>
      <c r="G473" s="2"/>
      <c r="H473" s="2"/>
      <c r="I473" s="17"/>
      <c r="J473" s="2"/>
      <c r="K473" s="2"/>
      <c r="L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D473" s="17"/>
      <c r="AF473" s="17"/>
      <c r="AG473" s="17"/>
      <c r="AH473" s="17"/>
    </row>
    <row r="474" spans="1:34" ht="15.75" customHeight="1" x14ac:dyDescent="0.25">
      <c r="A474" s="1"/>
      <c r="C474" s="3"/>
      <c r="D474" s="2"/>
      <c r="E474" s="2"/>
      <c r="F474" s="2"/>
      <c r="G474" s="2"/>
      <c r="H474" s="2"/>
      <c r="I474" s="17"/>
      <c r="J474" s="2"/>
      <c r="K474" s="2"/>
      <c r="L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D474" s="17"/>
      <c r="AF474" s="17"/>
      <c r="AG474" s="17"/>
      <c r="AH474" s="17"/>
    </row>
    <row r="475" spans="1:34" ht="15.75" customHeight="1" x14ac:dyDescent="0.25">
      <c r="A475" s="1"/>
      <c r="C475" s="3"/>
      <c r="D475" s="2"/>
      <c r="E475" s="2"/>
      <c r="F475" s="2"/>
      <c r="G475" s="2"/>
      <c r="H475" s="2"/>
      <c r="I475" s="17"/>
      <c r="J475" s="2"/>
      <c r="K475" s="2"/>
      <c r="L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D475" s="17"/>
      <c r="AF475" s="17"/>
      <c r="AG475" s="17"/>
      <c r="AH475" s="17"/>
    </row>
    <row r="476" spans="1:34" ht="15.75" customHeight="1" x14ac:dyDescent="0.25">
      <c r="A476" s="1"/>
      <c r="C476" s="3"/>
      <c r="D476" s="2"/>
      <c r="E476" s="2"/>
      <c r="F476" s="2"/>
      <c r="G476" s="2"/>
      <c r="H476" s="2"/>
      <c r="I476" s="17"/>
      <c r="J476" s="2"/>
      <c r="K476" s="2"/>
      <c r="L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D476" s="17"/>
      <c r="AF476" s="17"/>
      <c r="AG476" s="17"/>
      <c r="AH476" s="17"/>
    </row>
    <row r="477" spans="1:34" ht="15.75" customHeight="1" x14ac:dyDescent="0.25">
      <c r="A477" s="1"/>
      <c r="C477" s="3"/>
      <c r="D477" s="2"/>
      <c r="E477" s="2"/>
      <c r="F477" s="2"/>
      <c r="G477" s="2"/>
      <c r="H477" s="2"/>
      <c r="I477" s="17"/>
      <c r="J477" s="2"/>
      <c r="K477" s="2"/>
      <c r="L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D477" s="17"/>
      <c r="AF477" s="17"/>
      <c r="AG477" s="17"/>
      <c r="AH477" s="17"/>
    </row>
    <row r="478" spans="1:34" ht="15.75" customHeight="1" x14ac:dyDescent="0.25">
      <c r="A478" s="1"/>
      <c r="C478" s="3"/>
      <c r="D478" s="2"/>
      <c r="E478" s="2"/>
      <c r="F478" s="2"/>
      <c r="G478" s="2"/>
      <c r="H478" s="2"/>
      <c r="I478" s="17"/>
      <c r="J478" s="2"/>
      <c r="K478" s="2"/>
      <c r="L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D478" s="17"/>
      <c r="AF478" s="17"/>
      <c r="AG478" s="17"/>
      <c r="AH478" s="17"/>
    </row>
    <row r="479" spans="1:34" ht="15.75" customHeight="1" x14ac:dyDescent="0.25">
      <c r="A479" s="1"/>
      <c r="C479" s="3"/>
      <c r="D479" s="2"/>
      <c r="E479" s="2"/>
      <c r="F479" s="2"/>
      <c r="G479" s="2"/>
      <c r="H479" s="2"/>
      <c r="I479" s="17"/>
      <c r="J479" s="2"/>
      <c r="K479" s="2"/>
      <c r="L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D479" s="17"/>
      <c r="AF479" s="17"/>
      <c r="AG479" s="17"/>
      <c r="AH479" s="17"/>
    </row>
    <row r="480" spans="1:34" ht="15.75" customHeight="1" x14ac:dyDescent="0.25">
      <c r="A480" s="1"/>
      <c r="C480" s="3"/>
      <c r="D480" s="2"/>
      <c r="E480" s="2"/>
      <c r="F480" s="2"/>
      <c r="G480" s="2"/>
      <c r="H480" s="2"/>
      <c r="I480" s="17"/>
      <c r="J480" s="2"/>
      <c r="K480" s="2"/>
      <c r="L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D480" s="17"/>
      <c r="AF480" s="17"/>
      <c r="AG480" s="17"/>
      <c r="AH480" s="17"/>
    </row>
    <row r="481" spans="1:34" ht="15.75" customHeight="1" x14ac:dyDescent="0.25">
      <c r="A481" s="1"/>
      <c r="C481" s="3"/>
      <c r="D481" s="2"/>
      <c r="E481" s="2"/>
      <c r="F481" s="2"/>
      <c r="G481" s="2"/>
      <c r="H481" s="2"/>
      <c r="I481" s="17"/>
      <c r="J481" s="2"/>
      <c r="K481" s="2"/>
      <c r="L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D481" s="17"/>
      <c r="AF481" s="17"/>
      <c r="AG481" s="17"/>
      <c r="AH481" s="17"/>
    </row>
    <row r="482" spans="1:34" ht="15.75" customHeight="1" x14ac:dyDescent="0.25">
      <c r="A482" s="1"/>
      <c r="C482" s="3"/>
      <c r="D482" s="2"/>
      <c r="E482" s="2"/>
      <c r="F482" s="2"/>
      <c r="G482" s="2"/>
      <c r="H482" s="2"/>
      <c r="I482" s="17"/>
      <c r="J482" s="2"/>
      <c r="K482" s="2"/>
      <c r="L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D482" s="17"/>
      <c r="AF482" s="17"/>
      <c r="AG482" s="17"/>
      <c r="AH482" s="17"/>
    </row>
    <row r="483" spans="1:34" ht="15.75" customHeight="1" x14ac:dyDescent="0.25">
      <c r="A483" s="1"/>
      <c r="C483" s="3"/>
      <c r="D483" s="2"/>
      <c r="E483" s="2"/>
      <c r="F483" s="2"/>
      <c r="G483" s="2"/>
      <c r="H483" s="2"/>
      <c r="I483" s="17"/>
      <c r="J483" s="2"/>
      <c r="K483" s="2"/>
      <c r="L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D483" s="17"/>
      <c r="AF483" s="17"/>
      <c r="AG483" s="17"/>
      <c r="AH483" s="17"/>
    </row>
    <row r="484" spans="1:34" ht="15.75" customHeight="1" x14ac:dyDescent="0.25">
      <c r="A484" s="1"/>
      <c r="C484" s="3"/>
      <c r="D484" s="2"/>
      <c r="E484" s="2"/>
      <c r="F484" s="2"/>
      <c r="G484" s="2"/>
      <c r="H484" s="2"/>
      <c r="I484" s="17"/>
      <c r="J484" s="2"/>
      <c r="K484" s="2"/>
      <c r="L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D484" s="17"/>
      <c r="AF484" s="17"/>
      <c r="AG484" s="17"/>
      <c r="AH484" s="17"/>
    </row>
    <row r="485" spans="1:34" ht="15.75" customHeight="1" x14ac:dyDescent="0.25">
      <c r="A485" s="1"/>
      <c r="C485" s="3"/>
      <c r="D485" s="2"/>
      <c r="E485" s="2"/>
      <c r="F485" s="2"/>
      <c r="G485" s="2"/>
      <c r="H485" s="2"/>
      <c r="I485" s="17"/>
      <c r="J485" s="2"/>
      <c r="K485" s="2"/>
      <c r="L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D485" s="17"/>
      <c r="AF485" s="17"/>
      <c r="AG485" s="17"/>
      <c r="AH485" s="17"/>
    </row>
    <row r="486" spans="1:34" ht="15.75" customHeight="1" x14ac:dyDescent="0.25">
      <c r="A486" s="1"/>
      <c r="C486" s="3"/>
      <c r="D486" s="2"/>
      <c r="E486" s="2"/>
      <c r="F486" s="2"/>
      <c r="G486" s="2"/>
      <c r="H486" s="2"/>
      <c r="I486" s="17"/>
      <c r="J486" s="2"/>
      <c r="K486" s="2"/>
      <c r="L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D486" s="17"/>
      <c r="AF486" s="17"/>
      <c r="AG486" s="17"/>
      <c r="AH486" s="17"/>
    </row>
    <row r="487" spans="1:34" ht="15.75" customHeight="1" x14ac:dyDescent="0.25">
      <c r="A487" s="1"/>
      <c r="C487" s="3"/>
      <c r="D487" s="2"/>
      <c r="E487" s="2"/>
      <c r="F487" s="2"/>
      <c r="G487" s="2"/>
      <c r="H487" s="2"/>
      <c r="I487" s="17"/>
      <c r="J487" s="2"/>
      <c r="K487" s="2"/>
      <c r="L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D487" s="17"/>
      <c r="AF487" s="17"/>
      <c r="AG487" s="17"/>
      <c r="AH487" s="17"/>
    </row>
    <row r="488" spans="1:34" ht="15.75" customHeight="1" x14ac:dyDescent="0.25">
      <c r="A488" s="1"/>
      <c r="C488" s="3"/>
      <c r="D488" s="2"/>
      <c r="E488" s="2"/>
      <c r="F488" s="2"/>
      <c r="G488" s="2"/>
      <c r="H488" s="2"/>
      <c r="I488" s="17"/>
      <c r="J488" s="2"/>
      <c r="K488" s="2"/>
      <c r="L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D488" s="17"/>
      <c r="AF488" s="17"/>
      <c r="AG488" s="17"/>
      <c r="AH488" s="17"/>
    </row>
    <row r="489" spans="1:34" ht="15.75" customHeight="1" x14ac:dyDescent="0.25">
      <c r="A489" s="1"/>
      <c r="C489" s="3"/>
      <c r="D489" s="2"/>
      <c r="E489" s="2"/>
      <c r="F489" s="2"/>
      <c r="G489" s="2"/>
      <c r="H489" s="2"/>
      <c r="I489" s="17"/>
      <c r="J489" s="2"/>
      <c r="K489" s="2"/>
      <c r="L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D489" s="17"/>
      <c r="AF489" s="17"/>
      <c r="AG489" s="17"/>
      <c r="AH489" s="17"/>
    </row>
    <row r="490" spans="1:34" ht="15.75" customHeight="1" x14ac:dyDescent="0.25">
      <c r="A490" s="1"/>
      <c r="C490" s="3"/>
      <c r="D490" s="2"/>
      <c r="E490" s="2"/>
      <c r="F490" s="2"/>
      <c r="G490" s="2"/>
      <c r="H490" s="2"/>
      <c r="I490" s="17"/>
      <c r="J490" s="2"/>
      <c r="K490" s="2"/>
      <c r="L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D490" s="17"/>
      <c r="AF490" s="17"/>
      <c r="AG490" s="17"/>
      <c r="AH490" s="17"/>
    </row>
    <row r="491" spans="1:34" ht="15.75" customHeight="1" x14ac:dyDescent="0.25">
      <c r="A491" s="1"/>
      <c r="C491" s="3"/>
      <c r="D491" s="2"/>
      <c r="E491" s="2"/>
      <c r="F491" s="2"/>
      <c r="G491" s="2"/>
      <c r="H491" s="2"/>
      <c r="I491" s="17"/>
      <c r="J491" s="2"/>
      <c r="K491" s="2"/>
      <c r="L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D491" s="17"/>
      <c r="AF491" s="17"/>
      <c r="AG491" s="17"/>
      <c r="AH491" s="17"/>
    </row>
    <row r="492" spans="1:34" ht="15.75" customHeight="1" x14ac:dyDescent="0.25">
      <c r="A492" s="1"/>
      <c r="C492" s="3"/>
      <c r="D492" s="2"/>
      <c r="E492" s="2"/>
      <c r="F492" s="2"/>
      <c r="G492" s="2"/>
      <c r="H492" s="2"/>
      <c r="I492" s="17"/>
      <c r="J492" s="2"/>
      <c r="K492" s="2"/>
      <c r="L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D492" s="17"/>
      <c r="AF492" s="17"/>
      <c r="AG492" s="17"/>
      <c r="AH492" s="17"/>
    </row>
    <row r="493" spans="1:34" ht="15.75" customHeight="1" x14ac:dyDescent="0.25">
      <c r="A493" s="1"/>
      <c r="C493" s="3"/>
      <c r="D493" s="2"/>
      <c r="E493" s="2"/>
      <c r="F493" s="2"/>
      <c r="G493" s="2"/>
      <c r="H493" s="2"/>
      <c r="I493" s="17"/>
      <c r="J493" s="2"/>
      <c r="K493" s="2"/>
      <c r="L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D493" s="17"/>
      <c r="AF493" s="17"/>
      <c r="AG493" s="17"/>
      <c r="AH493" s="17"/>
    </row>
    <row r="494" spans="1:34" ht="15.75" customHeight="1" x14ac:dyDescent="0.25">
      <c r="A494" s="1"/>
      <c r="C494" s="3"/>
      <c r="D494" s="2"/>
      <c r="E494" s="2"/>
      <c r="F494" s="2"/>
      <c r="G494" s="2"/>
      <c r="H494" s="2"/>
      <c r="I494" s="17"/>
      <c r="J494" s="2"/>
      <c r="K494" s="2"/>
      <c r="L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D494" s="17"/>
      <c r="AF494" s="17"/>
      <c r="AG494" s="17"/>
      <c r="AH494" s="17"/>
    </row>
    <row r="495" spans="1:34" ht="15.75" customHeight="1" x14ac:dyDescent="0.25">
      <c r="A495" s="1"/>
      <c r="C495" s="3"/>
      <c r="D495" s="2"/>
      <c r="E495" s="2"/>
      <c r="F495" s="2"/>
      <c r="G495" s="2"/>
      <c r="H495" s="2"/>
      <c r="I495" s="17"/>
      <c r="J495" s="2"/>
      <c r="K495" s="2"/>
      <c r="L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D495" s="17"/>
      <c r="AF495" s="17"/>
      <c r="AG495" s="17"/>
      <c r="AH495" s="17"/>
    </row>
    <row r="496" spans="1:34" ht="15.75" customHeight="1" x14ac:dyDescent="0.25">
      <c r="A496" s="1"/>
      <c r="C496" s="3"/>
      <c r="D496" s="2"/>
      <c r="E496" s="2"/>
      <c r="F496" s="2"/>
      <c r="G496" s="2"/>
      <c r="H496" s="2"/>
      <c r="I496" s="17"/>
      <c r="J496" s="2"/>
      <c r="K496" s="2"/>
      <c r="L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D496" s="17"/>
      <c r="AF496" s="17"/>
      <c r="AG496" s="17"/>
      <c r="AH496" s="17"/>
    </row>
    <row r="497" spans="1:34" ht="15.75" customHeight="1" x14ac:dyDescent="0.25">
      <c r="A497" s="1"/>
      <c r="C497" s="3"/>
      <c r="D497" s="2"/>
      <c r="E497" s="2"/>
      <c r="F497" s="2"/>
      <c r="G497" s="2"/>
      <c r="H497" s="2"/>
      <c r="I497" s="17"/>
      <c r="J497" s="2"/>
      <c r="K497" s="2"/>
      <c r="L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D497" s="17"/>
      <c r="AF497" s="17"/>
      <c r="AG497" s="17"/>
      <c r="AH497" s="17"/>
    </row>
    <row r="498" spans="1:34" ht="15.75" customHeight="1" x14ac:dyDescent="0.25">
      <c r="A498" s="1"/>
      <c r="C498" s="3"/>
      <c r="D498" s="2"/>
      <c r="E498" s="2"/>
      <c r="F498" s="2"/>
      <c r="G498" s="2"/>
      <c r="H498" s="2"/>
      <c r="I498" s="17"/>
      <c r="J498" s="2"/>
      <c r="K498" s="2"/>
      <c r="L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D498" s="17"/>
      <c r="AF498" s="17"/>
      <c r="AG498" s="17"/>
      <c r="AH498" s="17"/>
    </row>
    <row r="499" spans="1:34" ht="15.75" customHeight="1" x14ac:dyDescent="0.25">
      <c r="A499" s="1"/>
      <c r="C499" s="3"/>
      <c r="D499" s="2"/>
      <c r="E499" s="2"/>
      <c r="F499" s="2"/>
      <c r="G499" s="2"/>
      <c r="H499" s="2"/>
      <c r="I499" s="17"/>
      <c r="J499" s="2"/>
      <c r="K499" s="2"/>
      <c r="L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D499" s="17"/>
      <c r="AF499" s="17"/>
      <c r="AG499" s="17"/>
      <c r="AH499" s="17"/>
    </row>
    <row r="500" spans="1:34" ht="15.75" customHeight="1" x14ac:dyDescent="0.25">
      <c r="A500" s="1"/>
      <c r="C500" s="3"/>
      <c r="D500" s="2"/>
      <c r="E500" s="2"/>
      <c r="F500" s="2"/>
      <c r="G500" s="2"/>
      <c r="H500" s="2"/>
      <c r="I500" s="17"/>
      <c r="J500" s="2"/>
      <c r="K500" s="2"/>
      <c r="L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D500" s="17"/>
      <c r="AF500" s="17"/>
      <c r="AG500" s="17"/>
      <c r="AH500" s="17"/>
    </row>
    <row r="501" spans="1:34" ht="15.75" customHeight="1" x14ac:dyDescent="0.25">
      <c r="A501" s="1"/>
      <c r="C501" s="3"/>
      <c r="D501" s="2"/>
      <c r="E501" s="2"/>
      <c r="F501" s="2"/>
      <c r="G501" s="2"/>
      <c r="H501" s="2"/>
      <c r="I501" s="17"/>
      <c r="J501" s="2"/>
      <c r="K501" s="2"/>
      <c r="L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D501" s="17"/>
      <c r="AF501" s="17"/>
      <c r="AG501" s="17"/>
      <c r="AH501" s="17"/>
    </row>
    <row r="502" spans="1:34" ht="15.75" customHeight="1" x14ac:dyDescent="0.25">
      <c r="A502" s="1"/>
      <c r="C502" s="3"/>
      <c r="D502" s="2"/>
      <c r="E502" s="2"/>
      <c r="F502" s="2"/>
      <c r="G502" s="2"/>
      <c r="H502" s="2"/>
      <c r="I502" s="17"/>
      <c r="J502" s="2"/>
      <c r="K502" s="2"/>
      <c r="L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D502" s="17"/>
      <c r="AF502" s="17"/>
      <c r="AG502" s="17"/>
      <c r="AH502" s="17"/>
    </row>
    <row r="503" spans="1:34" ht="15.75" customHeight="1" x14ac:dyDescent="0.25">
      <c r="A503" s="1"/>
      <c r="C503" s="3"/>
      <c r="D503" s="2"/>
      <c r="E503" s="2"/>
      <c r="F503" s="2"/>
      <c r="G503" s="2"/>
      <c r="H503" s="2"/>
      <c r="I503" s="17"/>
      <c r="J503" s="2"/>
      <c r="K503" s="2"/>
      <c r="L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D503" s="17"/>
      <c r="AF503" s="17"/>
      <c r="AG503" s="17"/>
      <c r="AH503" s="17"/>
    </row>
    <row r="504" spans="1:34" ht="15.75" customHeight="1" x14ac:dyDescent="0.25">
      <c r="A504" s="1"/>
      <c r="C504" s="3"/>
      <c r="D504" s="2"/>
      <c r="E504" s="2"/>
      <c r="F504" s="2"/>
      <c r="G504" s="2"/>
      <c r="H504" s="2"/>
      <c r="I504" s="17"/>
      <c r="J504" s="2"/>
      <c r="K504" s="2"/>
      <c r="L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D504" s="17"/>
      <c r="AF504" s="17"/>
      <c r="AG504" s="17"/>
      <c r="AH504" s="17"/>
    </row>
    <row r="505" spans="1:34" ht="15.75" customHeight="1" x14ac:dyDescent="0.25">
      <c r="A505" s="1"/>
      <c r="C505" s="3"/>
      <c r="D505" s="2"/>
      <c r="E505" s="2"/>
      <c r="F505" s="2"/>
      <c r="G505" s="2"/>
      <c r="H505" s="2"/>
      <c r="I505" s="17"/>
      <c r="J505" s="2"/>
      <c r="K505" s="2"/>
      <c r="L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D505" s="17"/>
      <c r="AF505" s="17"/>
      <c r="AG505" s="17"/>
      <c r="AH505" s="17"/>
    </row>
    <row r="506" spans="1:34" ht="15.75" customHeight="1" x14ac:dyDescent="0.25">
      <c r="A506" s="1"/>
      <c r="C506" s="3"/>
      <c r="D506" s="2"/>
      <c r="E506" s="2"/>
      <c r="F506" s="2"/>
      <c r="G506" s="2"/>
      <c r="H506" s="2"/>
      <c r="I506" s="17"/>
      <c r="J506" s="2"/>
      <c r="K506" s="2"/>
      <c r="L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D506" s="17"/>
      <c r="AF506" s="17"/>
      <c r="AG506" s="17"/>
      <c r="AH506" s="17"/>
    </row>
    <row r="507" spans="1:34" ht="15.75" customHeight="1" x14ac:dyDescent="0.25">
      <c r="A507" s="1"/>
      <c r="C507" s="3"/>
      <c r="D507" s="2"/>
      <c r="E507" s="2"/>
      <c r="F507" s="2"/>
      <c r="G507" s="2"/>
      <c r="H507" s="2"/>
      <c r="I507" s="17"/>
      <c r="J507" s="2"/>
      <c r="K507" s="2"/>
      <c r="L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D507" s="17"/>
      <c r="AF507" s="17"/>
      <c r="AG507" s="17"/>
      <c r="AH507" s="17"/>
    </row>
    <row r="508" spans="1:34" ht="15.75" customHeight="1" x14ac:dyDescent="0.25">
      <c r="A508" s="1"/>
      <c r="C508" s="3"/>
      <c r="D508" s="2"/>
      <c r="E508" s="2"/>
      <c r="F508" s="2"/>
      <c r="G508" s="2"/>
      <c r="H508" s="2"/>
      <c r="I508" s="17"/>
      <c r="J508" s="2"/>
      <c r="K508" s="2"/>
      <c r="L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D508" s="17"/>
      <c r="AF508" s="17"/>
      <c r="AG508" s="17"/>
      <c r="AH508" s="17"/>
    </row>
    <row r="509" spans="1:34" ht="15.75" customHeight="1" x14ac:dyDescent="0.25">
      <c r="A509" s="1"/>
      <c r="C509" s="3"/>
      <c r="D509" s="2"/>
      <c r="E509" s="2"/>
      <c r="F509" s="2"/>
      <c r="G509" s="2"/>
      <c r="H509" s="2"/>
      <c r="I509" s="17"/>
      <c r="J509" s="2"/>
      <c r="K509" s="2"/>
      <c r="L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D509" s="17"/>
      <c r="AF509" s="17"/>
      <c r="AG509" s="17"/>
      <c r="AH509" s="17"/>
    </row>
    <row r="510" spans="1:34" ht="15.75" customHeight="1" x14ac:dyDescent="0.25">
      <c r="A510" s="1"/>
      <c r="C510" s="3"/>
      <c r="D510" s="2"/>
      <c r="E510" s="2"/>
      <c r="F510" s="2"/>
      <c r="G510" s="2"/>
      <c r="H510" s="2"/>
      <c r="I510" s="17"/>
      <c r="J510" s="2"/>
      <c r="K510" s="2"/>
      <c r="L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D510" s="17"/>
      <c r="AF510" s="17"/>
      <c r="AG510" s="17"/>
      <c r="AH510" s="17"/>
    </row>
    <row r="511" spans="1:34" ht="15.75" customHeight="1" x14ac:dyDescent="0.25">
      <c r="A511" s="1"/>
      <c r="C511" s="3"/>
      <c r="D511" s="2"/>
      <c r="E511" s="2"/>
      <c r="F511" s="2"/>
      <c r="G511" s="2"/>
      <c r="H511" s="2"/>
      <c r="I511" s="17"/>
      <c r="J511" s="2"/>
      <c r="K511" s="2"/>
      <c r="L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D511" s="17"/>
      <c r="AF511" s="17"/>
      <c r="AG511" s="17"/>
      <c r="AH511" s="17"/>
    </row>
    <row r="512" spans="1:34" ht="15.75" customHeight="1" x14ac:dyDescent="0.25">
      <c r="A512" s="1"/>
      <c r="C512" s="3"/>
      <c r="D512" s="2"/>
      <c r="E512" s="2"/>
      <c r="F512" s="2"/>
      <c r="G512" s="2"/>
      <c r="H512" s="2"/>
      <c r="I512" s="17"/>
      <c r="J512" s="2"/>
      <c r="K512" s="2"/>
      <c r="L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D512" s="17"/>
      <c r="AF512" s="17"/>
      <c r="AG512" s="17"/>
      <c r="AH512" s="17"/>
    </row>
    <row r="513" spans="1:34" ht="15.75" customHeight="1" x14ac:dyDescent="0.25">
      <c r="A513" s="1"/>
      <c r="C513" s="3"/>
      <c r="D513" s="2"/>
      <c r="E513" s="2"/>
      <c r="F513" s="2"/>
      <c r="G513" s="2"/>
      <c r="H513" s="2"/>
      <c r="I513" s="17"/>
      <c r="J513" s="2"/>
      <c r="K513" s="2"/>
      <c r="L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D513" s="17"/>
      <c r="AF513" s="17"/>
      <c r="AG513" s="17"/>
      <c r="AH513" s="17"/>
    </row>
    <row r="514" spans="1:34" ht="15.75" customHeight="1" x14ac:dyDescent="0.25">
      <c r="A514" s="1"/>
      <c r="C514" s="3"/>
      <c r="D514" s="2"/>
      <c r="E514" s="2"/>
      <c r="F514" s="2"/>
      <c r="G514" s="2"/>
      <c r="H514" s="2"/>
      <c r="I514" s="17"/>
      <c r="J514" s="2"/>
      <c r="K514" s="2"/>
      <c r="L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D514" s="17"/>
      <c r="AF514" s="17"/>
      <c r="AG514" s="17"/>
      <c r="AH514" s="17"/>
    </row>
    <row r="515" spans="1:34" ht="15.75" customHeight="1" x14ac:dyDescent="0.25">
      <c r="A515" s="1"/>
      <c r="C515" s="3"/>
      <c r="D515" s="2"/>
      <c r="E515" s="2"/>
      <c r="F515" s="2"/>
      <c r="G515" s="2"/>
      <c r="H515" s="2"/>
      <c r="I515" s="17"/>
      <c r="J515" s="2"/>
      <c r="K515" s="2"/>
      <c r="L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D515" s="17"/>
      <c r="AF515" s="17"/>
      <c r="AG515" s="17"/>
      <c r="AH515" s="17"/>
    </row>
    <row r="516" spans="1:34" ht="15.75" customHeight="1" x14ac:dyDescent="0.25">
      <c r="A516" s="1"/>
      <c r="C516" s="3"/>
      <c r="D516" s="2"/>
      <c r="E516" s="2"/>
      <c r="F516" s="2"/>
      <c r="G516" s="2"/>
      <c r="H516" s="2"/>
      <c r="I516" s="17"/>
      <c r="J516" s="2"/>
      <c r="K516" s="2"/>
      <c r="L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D516" s="17"/>
      <c r="AF516" s="17"/>
      <c r="AG516" s="17"/>
      <c r="AH516" s="17"/>
    </row>
    <row r="517" spans="1:34" ht="15.75" customHeight="1" x14ac:dyDescent="0.25">
      <c r="A517" s="1"/>
      <c r="C517" s="3"/>
      <c r="D517" s="2"/>
      <c r="E517" s="2"/>
      <c r="F517" s="2"/>
      <c r="G517" s="2"/>
      <c r="H517" s="2"/>
      <c r="I517" s="17"/>
      <c r="J517" s="2"/>
      <c r="K517" s="2"/>
      <c r="L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D517" s="17"/>
      <c r="AF517" s="17"/>
      <c r="AG517" s="17"/>
      <c r="AH517" s="17"/>
    </row>
    <row r="518" spans="1:34" ht="15.75" customHeight="1" x14ac:dyDescent="0.25">
      <c r="A518" s="1"/>
      <c r="C518" s="3"/>
      <c r="D518" s="2"/>
      <c r="E518" s="2"/>
      <c r="F518" s="2"/>
      <c r="G518" s="2"/>
      <c r="H518" s="2"/>
      <c r="I518" s="17"/>
      <c r="J518" s="2"/>
      <c r="K518" s="2"/>
      <c r="L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D518" s="17"/>
      <c r="AF518" s="17"/>
      <c r="AG518" s="17"/>
      <c r="AH518" s="17"/>
    </row>
    <row r="519" spans="1:34" ht="15.75" customHeight="1" x14ac:dyDescent="0.25">
      <c r="A519" s="1"/>
      <c r="C519" s="3"/>
      <c r="D519" s="2"/>
      <c r="E519" s="2"/>
      <c r="F519" s="2"/>
      <c r="G519" s="2"/>
      <c r="H519" s="2"/>
      <c r="I519" s="17"/>
      <c r="J519" s="2"/>
      <c r="K519" s="2"/>
      <c r="L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D519" s="17"/>
      <c r="AF519" s="17"/>
      <c r="AG519" s="17"/>
      <c r="AH519" s="17"/>
    </row>
    <row r="520" spans="1:34" ht="15.75" customHeight="1" x14ac:dyDescent="0.25">
      <c r="A520" s="1"/>
      <c r="C520" s="3"/>
      <c r="D520" s="2"/>
      <c r="E520" s="2"/>
      <c r="F520" s="2"/>
      <c r="G520" s="2"/>
      <c r="H520" s="2"/>
      <c r="I520" s="17"/>
      <c r="J520" s="2"/>
      <c r="K520" s="2"/>
      <c r="L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D520" s="17"/>
      <c r="AF520" s="17"/>
      <c r="AG520" s="17"/>
      <c r="AH520" s="17"/>
    </row>
    <row r="521" spans="1:34" ht="15.75" customHeight="1" x14ac:dyDescent="0.25">
      <c r="A521" s="1"/>
      <c r="C521" s="3"/>
      <c r="D521" s="2"/>
      <c r="E521" s="2"/>
      <c r="F521" s="2"/>
      <c r="G521" s="2"/>
      <c r="H521" s="2"/>
      <c r="I521" s="17"/>
      <c r="J521" s="2"/>
      <c r="K521" s="2"/>
      <c r="L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D521" s="17"/>
      <c r="AF521" s="17"/>
      <c r="AG521" s="17"/>
      <c r="AH521" s="17"/>
    </row>
    <row r="522" spans="1:34" ht="15.75" customHeight="1" x14ac:dyDescent="0.25">
      <c r="A522" s="1"/>
      <c r="C522" s="3"/>
      <c r="D522" s="2"/>
      <c r="E522" s="2"/>
      <c r="F522" s="2"/>
      <c r="G522" s="2"/>
      <c r="H522" s="2"/>
      <c r="I522" s="17"/>
      <c r="J522" s="2"/>
      <c r="K522" s="2"/>
      <c r="L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D522" s="17"/>
      <c r="AF522" s="17"/>
      <c r="AG522" s="17"/>
      <c r="AH522" s="17"/>
    </row>
    <row r="523" spans="1:34" ht="15.75" customHeight="1" x14ac:dyDescent="0.25">
      <c r="A523" s="1"/>
      <c r="C523" s="3"/>
      <c r="D523" s="2"/>
      <c r="E523" s="2"/>
      <c r="F523" s="2"/>
      <c r="G523" s="2"/>
      <c r="H523" s="2"/>
      <c r="I523" s="17"/>
      <c r="J523" s="2"/>
      <c r="K523" s="2"/>
      <c r="L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D523" s="17"/>
      <c r="AF523" s="17"/>
      <c r="AG523" s="17"/>
      <c r="AH523" s="17"/>
    </row>
    <row r="524" spans="1:34" ht="15.75" customHeight="1" x14ac:dyDescent="0.25">
      <c r="A524" s="1"/>
      <c r="C524" s="3"/>
      <c r="D524" s="2"/>
      <c r="E524" s="2"/>
      <c r="F524" s="2"/>
      <c r="G524" s="2"/>
      <c r="H524" s="2"/>
      <c r="I524" s="17"/>
      <c r="J524" s="2"/>
      <c r="K524" s="2"/>
      <c r="L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D524" s="17"/>
      <c r="AF524" s="17"/>
      <c r="AG524" s="17"/>
      <c r="AH524" s="17"/>
    </row>
    <row r="525" spans="1:34" ht="15.75" customHeight="1" x14ac:dyDescent="0.25">
      <c r="A525" s="1"/>
      <c r="C525" s="3"/>
      <c r="D525" s="2"/>
      <c r="E525" s="2"/>
      <c r="F525" s="2"/>
      <c r="G525" s="2"/>
      <c r="H525" s="2"/>
      <c r="I525" s="17"/>
      <c r="J525" s="2"/>
      <c r="K525" s="2"/>
      <c r="L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D525" s="17"/>
      <c r="AF525" s="17"/>
      <c r="AG525" s="17"/>
      <c r="AH525" s="17"/>
    </row>
    <row r="526" spans="1:34" ht="15.75" customHeight="1" x14ac:dyDescent="0.25">
      <c r="A526" s="1"/>
      <c r="C526" s="3"/>
      <c r="D526" s="2"/>
      <c r="E526" s="2"/>
      <c r="F526" s="2"/>
      <c r="G526" s="2"/>
      <c r="H526" s="2"/>
      <c r="I526" s="17"/>
      <c r="J526" s="2"/>
      <c r="K526" s="2"/>
      <c r="L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D526" s="17"/>
      <c r="AF526" s="17"/>
      <c r="AG526" s="17"/>
      <c r="AH526" s="17"/>
    </row>
    <row r="527" spans="1:34" ht="15.75" customHeight="1" x14ac:dyDescent="0.25">
      <c r="A527" s="1"/>
      <c r="C527" s="3"/>
      <c r="D527" s="2"/>
      <c r="E527" s="2"/>
      <c r="F527" s="2"/>
      <c r="G527" s="2"/>
      <c r="H527" s="2"/>
      <c r="I527" s="17"/>
      <c r="J527" s="2"/>
      <c r="K527" s="2"/>
      <c r="L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D527" s="17"/>
      <c r="AF527" s="17"/>
      <c r="AG527" s="17"/>
      <c r="AH527" s="17"/>
    </row>
    <row r="528" spans="1:34" ht="15.75" customHeight="1" x14ac:dyDescent="0.25">
      <c r="A528" s="1"/>
      <c r="C528" s="3"/>
      <c r="D528" s="2"/>
      <c r="E528" s="2"/>
      <c r="F528" s="2"/>
      <c r="G528" s="2"/>
      <c r="H528" s="2"/>
      <c r="I528" s="17"/>
      <c r="J528" s="2"/>
      <c r="K528" s="2"/>
      <c r="L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D528" s="17"/>
      <c r="AF528" s="17"/>
      <c r="AG528" s="17"/>
      <c r="AH528" s="17"/>
    </row>
    <row r="529" spans="1:34" ht="15.75" customHeight="1" x14ac:dyDescent="0.25">
      <c r="A529" s="1"/>
      <c r="C529" s="3"/>
      <c r="D529" s="2"/>
      <c r="E529" s="2"/>
      <c r="F529" s="2"/>
      <c r="G529" s="2"/>
      <c r="H529" s="2"/>
      <c r="I529" s="17"/>
      <c r="J529" s="2"/>
      <c r="K529" s="2"/>
      <c r="L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D529" s="17"/>
      <c r="AF529" s="17"/>
      <c r="AG529" s="17"/>
      <c r="AH529" s="17"/>
    </row>
    <row r="530" spans="1:34" ht="15.75" customHeight="1" x14ac:dyDescent="0.25">
      <c r="A530" s="1"/>
      <c r="C530" s="3"/>
      <c r="D530" s="2"/>
      <c r="E530" s="2"/>
      <c r="F530" s="2"/>
      <c r="G530" s="2"/>
      <c r="H530" s="2"/>
      <c r="I530" s="17"/>
      <c r="J530" s="2"/>
      <c r="K530" s="2"/>
      <c r="L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D530" s="17"/>
      <c r="AF530" s="17"/>
      <c r="AG530" s="17"/>
      <c r="AH530" s="17"/>
    </row>
    <row r="531" spans="1:34" ht="15.75" customHeight="1" x14ac:dyDescent="0.25">
      <c r="A531" s="1"/>
      <c r="C531" s="3"/>
      <c r="D531" s="2"/>
      <c r="E531" s="2"/>
      <c r="F531" s="2"/>
      <c r="G531" s="2"/>
      <c r="H531" s="2"/>
      <c r="I531" s="17"/>
      <c r="J531" s="2"/>
      <c r="K531" s="2"/>
      <c r="L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D531" s="17"/>
      <c r="AF531" s="17"/>
      <c r="AG531" s="17"/>
      <c r="AH531" s="17"/>
    </row>
    <row r="532" spans="1:34" ht="15.75" customHeight="1" x14ac:dyDescent="0.25">
      <c r="A532" s="1"/>
      <c r="C532" s="3"/>
      <c r="D532" s="2"/>
      <c r="E532" s="2"/>
      <c r="F532" s="2"/>
      <c r="G532" s="2"/>
      <c r="H532" s="2"/>
      <c r="I532" s="17"/>
      <c r="J532" s="2"/>
      <c r="K532" s="2"/>
      <c r="L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D532" s="17"/>
      <c r="AF532" s="17"/>
      <c r="AG532" s="17"/>
      <c r="AH532" s="17"/>
    </row>
    <row r="533" spans="1:34" ht="15.75" customHeight="1" x14ac:dyDescent="0.25">
      <c r="A533" s="1"/>
      <c r="C533" s="3"/>
      <c r="D533" s="2"/>
      <c r="E533" s="2"/>
      <c r="F533" s="2"/>
      <c r="G533" s="2"/>
      <c r="H533" s="2"/>
      <c r="I533" s="17"/>
      <c r="J533" s="2"/>
      <c r="K533" s="2"/>
      <c r="L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D533" s="17"/>
      <c r="AF533" s="17"/>
      <c r="AG533" s="17"/>
      <c r="AH533" s="17"/>
    </row>
    <row r="534" spans="1:34" ht="15.75" customHeight="1" x14ac:dyDescent="0.25">
      <c r="A534" s="1"/>
      <c r="C534" s="3"/>
      <c r="D534" s="2"/>
      <c r="E534" s="2"/>
      <c r="F534" s="2"/>
      <c r="G534" s="2"/>
      <c r="H534" s="2"/>
      <c r="I534" s="17"/>
      <c r="J534" s="2"/>
      <c r="K534" s="2"/>
      <c r="L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D534" s="17"/>
      <c r="AF534" s="17"/>
      <c r="AG534" s="17"/>
      <c r="AH534" s="17"/>
    </row>
    <row r="535" spans="1:34" ht="15.75" customHeight="1" x14ac:dyDescent="0.25">
      <c r="A535" s="1"/>
      <c r="C535" s="3"/>
      <c r="D535" s="2"/>
      <c r="E535" s="2"/>
      <c r="F535" s="2"/>
      <c r="G535" s="2"/>
      <c r="H535" s="2"/>
      <c r="I535" s="17"/>
      <c r="J535" s="2"/>
      <c r="K535" s="2"/>
      <c r="L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D535" s="17"/>
      <c r="AF535" s="17"/>
      <c r="AG535" s="17"/>
      <c r="AH535" s="17"/>
    </row>
    <row r="536" spans="1:34" ht="15.75" customHeight="1" x14ac:dyDescent="0.25">
      <c r="A536" s="1"/>
      <c r="C536" s="3"/>
      <c r="D536" s="2"/>
      <c r="E536" s="2"/>
      <c r="F536" s="2"/>
      <c r="G536" s="2"/>
      <c r="H536" s="2"/>
      <c r="I536" s="17"/>
      <c r="J536" s="2"/>
      <c r="K536" s="2"/>
      <c r="L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D536" s="17"/>
      <c r="AF536" s="17"/>
      <c r="AG536" s="17"/>
      <c r="AH536" s="17"/>
    </row>
    <row r="537" spans="1:34" ht="15.75" customHeight="1" x14ac:dyDescent="0.25">
      <c r="A537" s="1"/>
      <c r="C537" s="3"/>
      <c r="D537" s="2"/>
      <c r="E537" s="2"/>
      <c r="F537" s="2"/>
      <c r="G537" s="2"/>
      <c r="H537" s="2"/>
      <c r="I537" s="17"/>
      <c r="J537" s="2"/>
      <c r="K537" s="2"/>
      <c r="L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D537" s="17"/>
      <c r="AF537" s="17"/>
      <c r="AG537" s="17"/>
      <c r="AH537" s="17"/>
    </row>
    <row r="538" spans="1:34" ht="15.75" customHeight="1" x14ac:dyDescent="0.25">
      <c r="A538" s="1"/>
      <c r="C538" s="3"/>
      <c r="D538" s="2"/>
      <c r="E538" s="2"/>
      <c r="F538" s="2"/>
      <c r="G538" s="2"/>
      <c r="H538" s="2"/>
      <c r="I538" s="17"/>
      <c r="J538" s="2"/>
      <c r="K538" s="2"/>
      <c r="L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D538" s="17"/>
      <c r="AF538" s="17"/>
      <c r="AG538" s="17"/>
      <c r="AH538" s="17"/>
    </row>
    <row r="539" spans="1:34" ht="15.75" customHeight="1" x14ac:dyDescent="0.25">
      <c r="A539" s="1"/>
      <c r="C539" s="3"/>
      <c r="D539" s="2"/>
      <c r="E539" s="2"/>
      <c r="F539" s="2"/>
      <c r="G539" s="2"/>
      <c r="H539" s="2"/>
      <c r="I539" s="17"/>
      <c r="J539" s="2"/>
      <c r="K539" s="2"/>
      <c r="L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D539" s="17"/>
      <c r="AF539" s="17"/>
      <c r="AG539" s="17"/>
      <c r="AH539" s="17"/>
    </row>
    <row r="540" spans="1:34" ht="15.75" customHeight="1" x14ac:dyDescent="0.25">
      <c r="A540" s="1"/>
      <c r="C540" s="3"/>
      <c r="D540" s="2"/>
      <c r="E540" s="2"/>
      <c r="F540" s="2"/>
      <c r="G540" s="2"/>
      <c r="H540" s="2"/>
      <c r="I540" s="17"/>
      <c r="J540" s="2"/>
      <c r="K540" s="2"/>
      <c r="L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D540" s="17"/>
      <c r="AF540" s="17"/>
      <c r="AG540" s="17"/>
      <c r="AH540" s="17"/>
    </row>
    <row r="541" spans="1:34" ht="15.75" customHeight="1" x14ac:dyDescent="0.25">
      <c r="A541" s="1"/>
      <c r="C541" s="3"/>
      <c r="D541" s="2"/>
      <c r="E541" s="2"/>
      <c r="F541" s="2"/>
      <c r="G541" s="2"/>
      <c r="H541" s="2"/>
      <c r="I541" s="17"/>
      <c r="J541" s="2"/>
      <c r="K541" s="2"/>
      <c r="L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D541" s="17"/>
      <c r="AF541" s="17"/>
      <c r="AG541" s="17"/>
      <c r="AH541" s="17"/>
    </row>
    <row r="542" spans="1:34" ht="15.75" customHeight="1" x14ac:dyDescent="0.25">
      <c r="A542" s="1"/>
      <c r="C542" s="3"/>
      <c r="D542" s="2"/>
      <c r="E542" s="2"/>
      <c r="F542" s="2"/>
      <c r="G542" s="2"/>
      <c r="H542" s="2"/>
      <c r="I542" s="17"/>
      <c r="J542" s="2"/>
      <c r="K542" s="2"/>
      <c r="L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D542" s="17"/>
      <c r="AF542" s="17"/>
      <c r="AG542" s="17"/>
      <c r="AH542" s="17"/>
    </row>
    <row r="543" spans="1:34" ht="15.75" customHeight="1" x14ac:dyDescent="0.25">
      <c r="A543" s="1"/>
      <c r="C543" s="3"/>
      <c r="D543" s="2"/>
      <c r="E543" s="2"/>
      <c r="F543" s="2"/>
      <c r="G543" s="2"/>
      <c r="H543" s="2"/>
      <c r="I543" s="17"/>
      <c r="J543" s="2"/>
      <c r="K543" s="2"/>
      <c r="L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D543" s="17"/>
      <c r="AF543" s="17"/>
      <c r="AG543" s="17"/>
      <c r="AH543" s="17"/>
    </row>
    <row r="544" spans="1:34" ht="15.75" customHeight="1" x14ac:dyDescent="0.25">
      <c r="A544" s="1"/>
      <c r="C544" s="3"/>
      <c r="D544" s="2"/>
      <c r="E544" s="2"/>
      <c r="F544" s="2"/>
      <c r="G544" s="2"/>
      <c r="H544" s="2"/>
      <c r="I544" s="17"/>
      <c r="J544" s="2"/>
      <c r="K544" s="2"/>
      <c r="L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D544" s="17"/>
      <c r="AF544" s="17"/>
      <c r="AG544" s="17"/>
      <c r="AH544" s="17"/>
    </row>
    <row r="545" spans="1:34" ht="15.75" customHeight="1" x14ac:dyDescent="0.25">
      <c r="A545" s="1"/>
      <c r="C545" s="3"/>
      <c r="D545" s="2"/>
      <c r="E545" s="2"/>
      <c r="F545" s="2"/>
      <c r="G545" s="2"/>
      <c r="H545" s="2"/>
      <c r="I545" s="17"/>
      <c r="J545" s="2"/>
      <c r="K545" s="2"/>
      <c r="L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D545" s="17"/>
      <c r="AF545" s="17"/>
      <c r="AG545" s="17"/>
      <c r="AH545" s="17"/>
    </row>
    <row r="546" spans="1:34" ht="15.75" customHeight="1" x14ac:dyDescent="0.25">
      <c r="A546" s="1"/>
      <c r="C546" s="3"/>
      <c r="D546" s="2"/>
      <c r="E546" s="2"/>
      <c r="F546" s="2"/>
      <c r="G546" s="2"/>
      <c r="H546" s="2"/>
      <c r="I546" s="17"/>
      <c r="J546" s="2"/>
      <c r="K546" s="2"/>
      <c r="L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D546" s="17"/>
      <c r="AF546" s="17"/>
      <c r="AG546" s="17"/>
      <c r="AH546" s="17"/>
    </row>
    <row r="547" spans="1:34" ht="15.75" customHeight="1" x14ac:dyDescent="0.25">
      <c r="A547" s="1"/>
      <c r="C547" s="3"/>
      <c r="D547" s="2"/>
      <c r="E547" s="2"/>
      <c r="F547" s="2"/>
      <c r="G547" s="2"/>
      <c r="H547" s="2"/>
      <c r="I547" s="17"/>
      <c r="J547" s="2"/>
      <c r="K547" s="2"/>
      <c r="L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D547" s="17"/>
      <c r="AF547" s="17"/>
      <c r="AG547" s="17"/>
      <c r="AH547" s="17"/>
    </row>
    <row r="548" spans="1:34" ht="15.75" customHeight="1" x14ac:dyDescent="0.25">
      <c r="A548" s="1"/>
      <c r="C548" s="3"/>
      <c r="D548" s="2"/>
      <c r="E548" s="2"/>
      <c r="F548" s="2"/>
      <c r="G548" s="2"/>
      <c r="H548" s="2"/>
      <c r="I548" s="17"/>
      <c r="J548" s="2"/>
      <c r="K548" s="2"/>
      <c r="L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D548" s="17"/>
      <c r="AF548" s="17"/>
      <c r="AG548" s="17"/>
      <c r="AH548" s="17"/>
    </row>
    <row r="549" spans="1:34" ht="15.75" customHeight="1" x14ac:dyDescent="0.25">
      <c r="A549" s="1"/>
      <c r="C549" s="3"/>
      <c r="D549" s="2"/>
      <c r="E549" s="2"/>
      <c r="F549" s="2"/>
      <c r="G549" s="2"/>
      <c r="H549" s="2"/>
      <c r="I549" s="17"/>
      <c r="J549" s="2"/>
      <c r="K549" s="2"/>
      <c r="L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D549" s="17"/>
      <c r="AF549" s="17"/>
      <c r="AG549" s="17"/>
      <c r="AH549" s="17"/>
    </row>
    <row r="550" spans="1:34" ht="15.75" customHeight="1" x14ac:dyDescent="0.25">
      <c r="A550" s="1"/>
      <c r="C550" s="3"/>
      <c r="D550" s="2"/>
      <c r="E550" s="2"/>
      <c r="F550" s="2"/>
      <c r="G550" s="2"/>
      <c r="H550" s="2"/>
      <c r="I550" s="17"/>
      <c r="J550" s="2"/>
      <c r="K550" s="2"/>
      <c r="L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D550" s="17"/>
      <c r="AF550" s="17"/>
      <c r="AG550" s="17"/>
      <c r="AH550" s="17"/>
    </row>
    <row r="551" spans="1:34" ht="15.75" customHeight="1" x14ac:dyDescent="0.25">
      <c r="A551" s="1"/>
      <c r="C551" s="3"/>
      <c r="D551" s="2"/>
      <c r="E551" s="2"/>
      <c r="F551" s="2"/>
      <c r="G551" s="2"/>
      <c r="H551" s="2"/>
      <c r="I551" s="17"/>
      <c r="J551" s="2"/>
      <c r="K551" s="2"/>
      <c r="L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D551" s="17"/>
      <c r="AF551" s="17"/>
      <c r="AG551" s="17"/>
      <c r="AH551" s="17"/>
    </row>
    <row r="552" spans="1:34" ht="15.75" customHeight="1" x14ac:dyDescent="0.25">
      <c r="A552" s="1"/>
      <c r="C552" s="3"/>
      <c r="D552" s="2"/>
      <c r="E552" s="2"/>
      <c r="F552" s="2"/>
      <c r="G552" s="2"/>
      <c r="H552" s="2"/>
      <c r="I552" s="17"/>
      <c r="J552" s="2"/>
      <c r="K552" s="2"/>
      <c r="L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D552" s="17"/>
      <c r="AF552" s="17"/>
      <c r="AG552" s="17"/>
      <c r="AH552" s="17"/>
    </row>
    <row r="553" spans="1:34" ht="15.75" customHeight="1" x14ac:dyDescent="0.25">
      <c r="A553" s="1"/>
      <c r="C553" s="3"/>
      <c r="D553" s="2"/>
      <c r="E553" s="2"/>
      <c r="F553" s="2"/>
      <c r="G553" s="2"/>
      <c r="H553" s="2"/>
      <c r="I553" s="17"/>
      <c r="J553" s="2"/>
      <c r="K553" s="2"/>
      <c r="L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D553" s="17"/>
      <c r="AF553" s="17"/>
      <c r="AG553" s="17"/>
      <c r="AH553" s="17"/>
    </row>
    <row r="554" spans="1:34" ht="15.75" customHeight="1" x14ac:dyDescent="0.25">
      <c r="A554" s="1"/>
      <c r="C554" s="3"/>
      <c r="D554" s="2"/>
      <c r="E554" s="2"/>
      <c r="F554" s="2"/>
      <c r="G554" s="2"/>
      <c r="H554" s="2"/>
      <c r="I554" s="17"/>
      <c r="J554" s="2"/>
      <c r="K554" s="2"/>
      <c r="L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D554" s="17"/>
      <c r="AF554" s="17"/>
      <c r="AG554" s="17"/>
      <c r="AH554" s="17"/>
    </row>
    <row r="555" spans="1:34" ht="15.75" customHeight="1" x14ac:dyDescent="0.25">
      <c r="A555" s="1"/>
      <c r="C555" s="3"/>
      <c r="D555" s="2"/>
      <c r="E555" s="2"/>
      <c r="F555" s="2"/>
      <c r="G555" s="2"/>
      <c r="H555" s="2"/>
      <c r="I555" s="17"/>
      <c r="J555" s="2"/>
      <c r="K555" s="2"/>
      <c r="L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D555" s="17"/>
      <c r="AF555" s="17"/>
      <c r="AG555" s="17"/>
      <c r="AH555" s="17"/>
    </row>
    <row r="556" spans="1:34" ht="15.75" customHeight="1" x14ac:dyDescent="0.25">
      <c r="A556" s="1"/>
      <c r="C556" s="3"/>
      <c r="D556" s="2"/>
      <c r="E556" s="2"/>
      <c r="F556" s="2"/>
      <c r="G556" s="2"/>
      <c r="H556" s="2"/>
      <c r="I556" s="17"/>
      <c r="J556" s="2"/>
      <c r="K556" s="2"/>
      <c r="L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D556" s="17"/>
      <c r="AF556" s="17"/>
      <c r="AG556" s="17"/>
      <c r="AH556" s="17"/>
    </row>
    <row r="557" spans="1:34" ht="15.75" customHeight="1" x14ac:dyDescent="0.25">
      <c r="A557" s="1"/>
      <c r="C557" s="3"/>
      <c r="D557" s="2"/>
      <c r="E557" s="2"/>
      <c r="F557" s="2"/>
      <c r="G557" s="2"/>
      <c r="H557" s="2"/>
      <c r="I557" s="17"/>
      <c r="J557" s="2"/>
      <c r="K557" s="2"/>
      <c r="L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D557" s="17"/>
      <c r="AF557" s="17"/>
      <c r="AG557" s="17"/>
      <c r="AH557" s="17"/>
    </row>
    <row r="558" spans="1:34" ht="15.75" customHeight="1" x14ac:dyDescent="0.25">
      <c r="A558" s="1"/>
      <c r="C558" s="3"/>
      <c r="D558" s="2"/>
      <c r="E558" s="2"/>
      <c r="F558" s="2"/>
      <c r="G558" s="2"/>
      <c r="H558" s="2"/>
      <c r="I558" s="17"/>
      <c r="J558" s="2"/>
      <c r="K558" s="2"/>
      <c r="L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D558" s="17"/>
      <c r="AF558" s="17"/>
      <c r="AG558" s="17"/>
      <c r="AH558" s="17"/>
    </row>
    <row r="559" spans="1:34" ht="15.75" customHeight="1" x14ac:dyDescent="0.25">
      <c r="A559" s="1"/>
      <c r="C559" s="3"/>
      <c r="D559" s="2"/>
      <c r="E559" s="2"/>
      <c r="F559" s="2"/>
      <c r="G559" s="2"/>
      <c r="H559" s="2"/>
      <c r="I559" s="17"/>
      <c r="J559" s="2"/>
      <c r="K559" s="2"/>
      <c r="L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D559" s="17"/>
      <c r="AF559" s="17"/>
      <c r="AG559" s="17"/>
      <c r="AH559" s="17"/>
    </row>
    <row r="560" spans="1:34" ht="15.75" customHeight="1" x14ac:dyDescent="0.25">
      <c r="A560" s="1"/>
      <c r="C560" s="3"/>
      <c r="D560" s="2"/>
      <c r="E560" s="2"/>
      <c r="F560" s="2"/>
      <c r="G560" s="2"/>
      <c r="H560" s="2"/>
      <c r="I560" s="17"/>
      <c r="J560" s="2"/>
      <c r="K560" s="2"/>
      <c r="L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D560" s="17"/>
      <c r="AF560" s="17"/>
      <c r="AG560" s="17"/>
      <c r="AH560" s="17"/>
    </row>
    <row r="561" spans="1:34" ht="15.75" customHeight="1" x14ac:dyDescent="0.25">
      <c r="A561" s="1"/>
      <c r="C561" s="3"/>
      <c r="D561" s="2"/>
      <c r="E561" s="2"/>
      <c r="F561" s="2"/>
      <c r="G561" s="2"/>
      <c r="H561" s="2"/>
      <c r="I561" s="17"/>
      <c r="J561" s="2"/>
      <c r="K561" s="2"/>
      <c r="L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D561" s="17"/>
      <c r="AF561" s="17"/>
      <c r="AG561" s="17"/>
      <c r="AH561" s="17"/>
    </row>
    <row r="562" spans="1:34" ht="15.75" customHeight="1" x14ac:dyDescent="0.25">
      <c r="A562" s="1"/>
      <c r="C562" s="3"/>
      <c r="D562" s="2"/>
      <c r="E562" s="2"/>
      <c r="F562" s="2"/>
      <c r="G562" s="2"/>
      <c r="H562" s="2"/>
      <c r="I562" s="17"/>
      <c r="J562" s="2"/>
      <c r="K562" s="2"/>
      <c r="L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D562" s="17"/>
      <c r="AF562" s="17"/>
      <c r="AG562" s="17"/>
      <c r="AH562" s="17"/>
    </row>
    <row r="563" spans="1:34" ht="15.75" customHeight="1" x14ac:dyDescent="0.25">
      <c r="A563" s="1"/>
      <c r="C563" s="3"/>
      <c r="D563" s="2"/>
      <c r="E563" s="2"/>
      <c r="F563" s="2"/>
      <c r="G563" s="2"/>
      <c r="H563" s="2"/>
      <c r="I563" s="17"/>
      <c r="J563" s="2"/>
      <c r="K563" s="2"/>
      <c r="L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D563" s="17"/>
      <c r="AF563" s="17"/>
      <c r="AG563" s="17"/>
      <c r="AH563" s="17"/>
    </row>
    <row r="564" spans="1:34" ht="15.75" customHeight="1" x14ac:dyDescent="0.25">
      <c r="A564" s="1"/>
      <c r="C564" s="3"/>
      <c r="D564" s="2"/>
      <c r="E564" s="2"/>
      <c r="F564" s="2"/>
      <c r="G564" s="2"/>
      <c r="H564" s="2"/>
      <c r="I564" s="17"/>
      <c r="J564" s="2"/>
      <c r="K564" s="2"/>
      <c r="L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D564" s="17"/>
      <c r="AF564" s="17"/>
      <c r="AG564" s="17"/>
      <c r="AH564" s="17"/>
    </row>
    <row r="565" spans="1:34" ht="15.75" customHeight="1" x14ac:dyDescent="0.25">
      <c r="A565" s="1"/>
      <c r="C565" s="3"/>
      <c r="D565" s="2"/>
      <c r="E565" s="2"/>
      <c r="F565" s="2"/>
      <c r="G565" s="2"/>
      <c r="H565" s="2"/>
      <c r="I565" s="17"/>
      <c r="J565" s="2"/>
      <c r="K565" s="2"/>
      <c r="L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D565" s="17"/>
      <c r="AF565" s="17"/>
      <c r="AG565" s="17"/>
      <c r="AH565" s="17"/>
    </row>
    <row r="566" spans="1:34" ht="15.75" customHeight="1" x14ac:dyDescent="0.25">
      <c r="A566" s="1"/>
      <c r="C566" s="3"/>
      <c r="D566" s="2"/>
      <c r="E566" s="2"/>
      <c r="F566" s="2"/>
      <c r="G566" s="2"/>
      <c r="H566" s="2"/>
      <c r="I566" s="17"/>
      <c r="J566" s="2"/>
      <c r="K566" s="2"/>
      <c r="L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D566" s="17"/>
      <c r="AF566" s="17"/>
      <c r="AG566" s="17"/>
      <c r="AH566" s="17"/>
    </row>
    <row r="567" spans="1:34" ht="15.75" customHeight="1" x14ac:dyDescent="0.25">
      <c r="A567" s="1"/>
      <c r="C567" s="3"/>
      <c r="D567" s="2"/>
      <c r="E567" s="2"/>
      <c r="F567" s="2"/>
      <c r="G567" s="2"/>
      <c r="H567" s="2"/>
      <c r="I567" s="17"/>
      <c r="J567" s="2"/>
      <c r="K567" s="2"/>
      <c r="L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D567" s="17"/>
      <c r="AF567" s="17"/>
      <c r="AG567" s="17"/>
      <c r="AH567" s="17"/>
    </row>
    <row r="568" spans="1:34" ht="15.75" customHeight="1" x14ac:dyDescent="0.25">
      <c r="A568" s="1"/>
      <c r="C568" s="3"/>
      <c r="D568" s="2"/>
      <c r="E568" s="2"/>
      <c r="F568" s="2"/>
      <c r="G568" s="2"/>
      <c r="H568" s="2"/>
      <c r="I568" s="17"/>
      <c r="J568" s="2"/>
      <c r="K568" s="2"/>
      <c r="L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D568" s="17"/>
      <c r="AF568" s="17"/>
      <c r="AG568" s="17"/>
      <c r="AH568" s="17"/>
    </row>
    <row r="569" spans="1:34" ht="15.75" customHeight="1" x14ac:dyDescent="0.25">
      <c r="A569" s="1"/>
      <c r="C569" s="3"/>
      <c r="D569" s="2"/>
      <c r="E569" s="2"/>
      <c r="F569" s="2"/>
      <c r="G569" s="2"/>
      <c r="H569" s="2"/>
      <c r="I569" s="17"/>
      <c r="J569" s="2"/>
      <c r="K569" s="2"/>
      <c r="L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D569" s="17"/>
      <c r="AF569" s="17"/>
      <c r="AG569" s="17"/>
      <c r="AH569" s="17"/>
    </row>
    <row r="570" spans="1:34" ht="15.75" customHeight="1" x14ac:dyDescent="0.25">
      <c r="A570" s="1"/>
      <c r="C570" s="3"/>
      <c r="D570" s="2"/>
      <c r="E570" s="2"/>
      <c r="F570" s="2"/>
      <c r="G570" s="2"/>
      <c r="H570" s="2"/>
      <c r="I570" s="17"/>
      <c r="J570" s="2"/>
      <c r="K570" s="2"/>
      <c r="L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D570" s="17"/>
      <c r="AF570" s="17"/>
      <c r="AG570" s="17"/>
      <c r="AH570" s="17"/>
    </row>
    <row r="571" spans="1:34" ht="15.75" customHeight="1" x14ac:dyDescent="0.25">
      <c r="A571" s="1"/>
      <c r="C571" s="3"/>
      <c r="D571" s="2"/>
      <c r="E571" s="2"/>
      <c r="F571" s="2"/>
      <c r="G571" s="2"/>
      <c r="H571" s="2"/>
      <c r="I571" s="17"/>
      <c r="J571" s="2"/>
      <c r="K571" s="2"/>
      <c r="L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D571" s="17"/>
      <c r="AF571" s="17"/>
      <c r="AG571" s="17"/>
      <c r="AH571" s="17"/>
    </row>
    <row r="572" spans="1:34" ht="15.75" customHeight="1" x14ac:dyDescent="0.25">
      <c r="A572" s="1"/>
      <c r="C572" s="3"/>
      <c r="D572" s="2"/>
      <c r="E572" s="2"/>
      <c r="F572" s="2"/>
      <c r="G572" s="2"/>
      <c r="H572" s="2"/>
      <c r="I572" s="17"/>
      <c r="J572" s="2"/>
      <c r="K572" s="2"/>
      <c r="L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D572" s="17"/>
      <c r="AF572" s="17"/>
      <c r="AG572" s="17"/>
      <c r="AH572" s="17"/>
    </row>
    <row r="573" spans="1:34" ht="15.75" customHeight="1" x14ac:dyDescent="0.25">
      <c r="A573" s="1"/>
      <c r="C573" s="3"/>
      <c r="D573" s="2"/>
      <c r="E573" s="2"/>
      <c r="F573" s="2"/>
      <c r="G573" s="2"/>
      <c r="H573" s="2"/>
      <c r="I573" s="17"/>
      <c r="J573" s="2"/>
      <c r="K573" s="2"/>
      <c r="L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D573" s="17"/>
      <c r="AF573" s="17"/>
      <c r="AG573" s="17"/>
      <c r="AH573" s="17"/>
    </row>
    <row r="574" spans="1:34" ht="15.75" customHeight="1" x14ac:dyDescent="0.25">
      <c r="A574" s="1"/>
      <c r="C574" s="3"/>
      <c r="D574" s="2"/>
      <c r="E574" s="2"/>
      <c r="F574" s="2"/>
      <c r="G574" s="2"/>
      <c r="H574" s="2"/>
      <c r="I574" s="17"/>
      <c r="J574" s="2"/>
      <c r="K574" s="2"/>
      <c r="L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D574" s="17"/>
      <c r="AF574" s="17"/>
      <c r="AG574" s="17"/>
      <c r="AH574" s="17"/>
    </row>
    <row r="575" spans="1:34" ht="15.75" customHeight="1" x14ac:dyDescent="0.25">
      <c r="A575" s="1"/>
      <c r="C575" s="3"/>
      <c r="D575" s="2"/>
      <c r="E575" s="2"/>
      <c r="F575" s="2"/>
      <c r="G575" s="2"/>
      <c r="H575" s="2"/>
      <c r="I575" s="17"/>
      <c r="J575" s="2"/>
      <c r="K575" s="2"/>
      <c r="L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D575" s="17"/>
      <c r="AF575" s="17"/>
      <c r="AG575" s="17"/>
      <c r="AH575" s="17"/>
    </row>
    <row r="576" spans="1:34" ht="15.75" customHeight="1" x14ac:dyDescent="0.25">
      <c r="A576" s="1"/>
      <c r="C576" s="3"/>
      <c r="D576" s="2"/>
      <c r="E576" s="2"/>
      <c r="F576" s="2"/>
      <c r="G576" s="2"/>
      <c r="H576" s="2"/>
      <c r="I576" s="17"/>
      <c r="J576" s="2"/>
      <c r="K576" s="2"/>
      <c r="L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D576" s="17"/>
      <c r="AF576" s="17"/>
      <c r="AG576" s="17"/>
      <c r="AH576" s="17"/>
    </row>
    <row r="577" spans="1:34" ht="15.75" customHeight="1" x14ac:dyDescent="0.25">
      <c r="A577" s="1"/>
      <c r="C577" s="3"/>
      <c r="D577" s="2"/>
      <c r="E577" s="2"/>
      <c r="F577" s="2"/>
      <c r="G577" s="2"/>
      <c r="H577" s="2"/>
      <c r="I577" s="17"/>
      <c r="J577" s="2"/>
      <c r="K577" s="2"/>
      <c r="L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D577" s="17"/>
      <c r="AF577" s="17"/>
      <c r="AG577" s="17"/>
      <c r="AH577" s="17"/>
    </row>
    <row r="578" spans="1:34" ht="15.75" customHeight="1" x14ac:dyDescent="0.25">
      <c r="A578" s="1"/>
      <c r="C578" s="3"/>
      <c r="D578" s="2"/>
      <c r="E578" s="2"/>
      <c r="F578" s="2"/>
      <c r="G578" s="2"/>
      <c r="H578" s="2"/>
      <c r="I578" s="17"/>
      <c r="J578" s="2"/>
      <c r="K578" s="2"/>
      <c r="L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D578" s="17"/>
      <c r="AF578" s="17"/>
      <c r="AG578" s="17"/>
      <c r="AH578" s="17"/>
    </row>
    <row r="579" spans="1:34" ht="15.75" customHeight="1" x14ac:dyDescent="0.25">
      <c r="A579" s="1"/>
      <c r="C579" s="3"/>
      <c r="D579" s="2"/>
      <c r="E579" s="2"/>
      <c r="F579" s="2"/>
      <c r="G579" s="2"/>
      <c r="H579" s="2"/>
      <c r="I579" s="17"/>
      <c r="J579" s="2"/>
      <c r="K579" s="2"/>
      <c r="L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D579" s="17"/>
      <c r="AF579" s="17"/>
      <c r="AG579" s="17"/>
      <c r="AH579" s="17"/>
    </row>
    <row r="580" spans="1:34" ht="15.75" customHeight="1" x14ac:dyDescent="0.25">
      <c r="A580" s="1"/>
      <c r="C580" s="3"/>
      <c r="D580" s="2"/>
      <c r="E580" s="2"/>
      <c r="F580" s="2"/>
      <c r="G580" s="2"/>
      <c r="H580" s="2"/>
      <c r="I580" s="17"/>
      <c r="J580" s="2"/>
      <c r="K580" s="2"/>
      <c r="L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D580" s="17"/>
      <c r="AF580" s="17"/>
      <c r="AG580" s="17"/>
      <c r="AH580" s="17"/>
    </row>
    <row r="581" spans="1:34" ht="15.75" customHeight="1" x14ac:dyDescent="0.25">
      <c r="A581" s="1"/>
      <c r="C581" s="3"/>
      <c r="D581" s="2"/>
      <c r="E581" s="2"/>
      <c r="F581" s="2"/>
      <c r="G581" s="2"/>
      <c r="H581" s="2"/>
      <c r="I581" s="17"/>
      <c r="J581" s="2"/>
      <c r="K581" s="2"/>
      <c r="L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D581" s="17"/>
      <c r="AF581" s="17"/>
      <c r="AG581" s="17"/>
      <c r="AH581" s="17"/>
    </row>
    <row r="582" spans="1:34" ht="15.75" customHeight="1" x14ac:dyDescent="0.25">
      <c r="A582" s="1"/>
      <c r="C582" s="3"/>
      <c r="D582" s="2"/>
      <c r="E582" s="2"/>
      <c r="F582" s="2"/>
      <c r="G582" s="2"/>
      <c r="H582" s="2"/>
      <c r="I582" s="17"/>
      <c r="J582" s="2"/>
      <c r="K582" s="2"/>
      <c r="L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D582" s="17"/>
      <c r="AF582" s="17"/>
      <c r="AG582" s="17"/>
      <c r="AH582" s="17"/>
    </row>
    <row r="583" spans="1:34" ht="15.75" customHeight="1" x14ac:dyDescent="0.25">
      <c r="A583" s="1"/>
      <c r="C583" s="3"/>
      <c r="D583" s="2"/>
      <c r="E583" s="2"/>
      <c r="F583" s="2"/>
      <c r="G583" s="2"/>
      <c r="H583" s="2"/>
      <c r="I583" s="17"/>
      <c r="J583" s="2"/>
      <c r="K583" s="2"/>
      <c r="L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D583" s="17"/>
      <c r="AF583" s="17"/>
      <c r="AG583" s="17"/>
      <c r="AH583" s="17"/>
    </row>
    <row r="584" spans="1:34" ht="15.75" customHeight="1" x14ac:dyDescent="0.25">
      <c r="A584" s="1"/>
      <c r="C584" s="3"/>
      <c r="D584" s="2"/>
      <c r="E584" s="2"/>
      <c r="F584" s="2"/>
      <c r="G584" s="2"/>
      <c r="H584" s="2"/>
      <c r="I584" s="17"/>
      <c r="J584" s="2"/>
      <c r="K584" s="2"/>
      <c r="L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D584" s="17"/>
      <c r="AF584" s="17"/>
      <c r="AG584" s="17"/>
      <c r="AH584" s="17"/>
    </row>
    <row r="585" spans="1:34" ht="15.75" customHeight="1" x14ac:dyDescent="0.25">
      <c r="A585" s="1"/>
      <c r="C585" s="3"/>
      <c r="D585" s="2"/>
      <c r="E585" s="2"/>
      <c r="F585" s="2"/>
      <c r="G585" s="2"/>
      <c r="H585" s="2"/>
      <c r="I585" s="17"/>
      <c r="J585" s="2"/>
      <c r="K585" s="2"/>
      <c r="L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D585" s="17"/>
      <c r="AF585" s="17"/>
      <c r="AG585" s="17"/>
      <c r="AH585" s="17"/>
    </row>
    <row r="586" spans="1:34" ht="15.75" customHeight="1" x14ac:dyDescent="0.25">
      <c r="A586" s="1"/>
      <c r="C586" s="3"/>
      <c r="D586" s="2"/>
      <c r="E586" s="2"/>
      <c r="F586" s="2"/>
      <c r="G586" s="2"/>
      <c r="H586" s="2"/>
      <c r="I586" s="17"/>
      <c r="J586" s="2"/>
      <c r="K586" s="2"/>
      <c r="L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D586" s="17"/>
      <c r="AF586" s="17"/>
      <c r="AG586" s="17"/>
      <c r="AH586" s="17"/>
    </row>
    <row r="587" spans="1:34" ht="15.75" customHeight="1" x14ac:dyDescent="0.25">
      <c r="A587" s="1"/>
      <c r="C587" s="3"/>
      <c r="D587" s="2"/>
      <c r="E587" s="2"/>
      <c r="F587" s="2"/>
      <c r="G587" s="2"/>
      <c r="H587" s="2"/>
      <c r="I587" s="17"/>
      <c r="J587" s="2"/>
      <c r="K587" s="2"/>
      <c r="L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D587" s="17"/>
      <c r="AF587" s="17"/>
      <c r="AG587" s="17"/>
      <c r="AH587" s="17"/>
    </row>
    <row r="588" spans="1:34" ht="15.75" customHeight="1" x14ac:dyDescent="0.25">
      <c r="A588" s="1"/>
      <c r="C588" s="3"/>
      <c r="D588" s="2"/>
      <c r="E588" s="2"/>
      <c r="F588" s="2"/>
      <c r="G588" s="2"/>
      <c r="H588" s="2"/>
      <c r="I588" s="17"/>
      <c r="J588" s="2"/>
      <c r="K588" s="2"/>
      <c r="L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D588" s="17"/>
      <c r="AF588" s="17"/>
      <c r="AG588" s="17"/>
      <c r="AH588" s="17"/>
    </row>
    <row r="589" spans="1:34" ht="15.75" customHeight="1" x14ac:dyDescent="0.25">
      <c r="A589" s="1"/>
      <c r="C589" s="3"/>
      <c r="D589" s="2"/>
      <c r="E589" s="2"/>
      <c r="F589" s="2"/>
      <c r="G589" s="2"/>
      <c r="H589" s="2"/>
      <c r="I589" s="17"/>
      <c r="J589" s="2"/>
      <c r="K589" s="2"/>
      <c r="L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D589" s="17"/>
      <c r="AF589" s="17"/>
      <c r="AG589" s="17"/>
      <c r="AH589" s="17"/>
    </row>
    <row r="590" spans="1:34" ht="15.75" customHeight="1" x14ac:dyDescent="0.25">
      <c r="A590" s="1"/>
      <c r="C590" s="3"/>
      <c r="D590" s="2"/>
      <c r="E590" s="2"/>
      <c r="F590" s="2"/>
      <c r="G590" s="2"/>
      <c r="H590" s="2"/>
      <c r="I590" s="17"/>
      <c r="J590" s="2"/>
      <c r="K590" s="2"/>
      <c r="L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D590" s="17"/>
      <c r="AF590" s="17"/>
      <c r="AG590" s="17"/>
      <c r="AH590" s="17"/>
    </row>
    <row r="591" spans="1:34" ht="15.75" customHeight="1" x14ac:dyDescent="0.25">
      <c r="A591" s="1"/>
      <c r="C591" s="3"/>
      <c r="D591" s="2"/>
      <c r="E591" s="2"/>
      <c r="F591" s="2"/>
      <c r="G591" s="2"/>
      <c r="H591" s="2"/>
      <c r="I591" s="17"/>
      <c r="J591" s="2"/>
      <c r="K591" s="2"/>
      <c r="L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D591" s="17"/>
      <c r="AF591" s="17"/>
      <c r="AG591" s="17"/>
      <c r="AH591" s="17"/>
    </row>
    <row r="592" spans="1:34" ht="15.75" customHeight="1" x14ac:dyDescent="0.25">
      <c r="A592" s="1"/>
      <c r="C592" s="3"/>
      <c r="D592" s="2"/>
      <c r="E592" s="2"/>
      <c r="F592" s="2"/>
      <c r="G592" s="2"/>
      <c r="H592" s="2"/>
      <c r="I592" s="17"/>
      <c r="J592" s="2"/>
      <c r="K592" s="2"/>
      <c r="L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D592" s="17"/>
      <c r="AF592" s="17"/>
      <c r="AG592" s="17"/>
      <c r="AH592" s="17"/>
    </row>
    <row r="593" spans="1:34" ht="15.75" customHeight="1" x14ac:dyDescent="0.25">
      <c r="A593" s="1"/>
      <c r="C593" s="3"/>
      <c r="D593" s="2"/>
      <c r="E593" s="2"/>
      <c r="F593" s="2"/>
      <c r="G593" s="2"/>
      <c r="H593" s="2"/>
      <c r="I593" s="17"/>
      <c r="J593" s="2"/>
      <c r="K593" s="2"/>
      <c r="L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D593" s="17"/>
      <c r="AF593" s="17"/>
      <c r="AG593" s="17"/>
      <c r="AH593" s="17"/>
    </row>
    <row r="594" spans="1:34" ht="15.75" customHeight="1" x14ac:dyDescent="0.25">
      <c r="A594" s="1"/>
      <c r="C594" s="3"/>
      <c r="D594" s="2"/>
      <c r="E594" s="2"/>
      <c r="F594" s="2"/>
      <c r="G594" s="2"/>
      <c r="H594" s="2"/>
      <c r="I594" s="17"/>
      <c r="J594" s="2"/>
      <c r="K594" s="2"/>
      <c r="L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D594" s="17"/>
      <c r="AF594" s="17"/>
      <c r="AG594" s="17"/>
      <c r="AH594" s="17"/>
    </row>
    <row r="595" spans="1:34" ht="15.75" customHeight="1" x14ac:dyDescent="0.25">
      <c r="A595" s="1"/>
      <c r="C595" s="3"/>
      <c r="D595" s="2"/>
      <c r="E595" s="2"/>
      <c r="F595" s="2"/>
      <c r="G595" s="2"/>
      <c r="H595" s="2"/>
      <c r="I595" s="17"/>
      <c r="J595" s="2"/>
      <c r="K595" s="2"/>
      <c r="L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D595" s="17"/>
      <c r="AF595" s="17"/>
      <c r="AG595" s="17"/>
      <c r="AH595" s="17"/>
    </row>
    <row r="596" spans="1:34" ht="15.75" customHeight="1" x14ac:dyDescent="0.25">
      <c r="A596" s="1"/>
      <c r="C596" s="3"/>
      <c r="D596" s="2"/>
      <c r="E596" s="2"/>
      <c r="F596" s="2"/>
      <c r="G596" s="2"/>
      <c r="H596" s="2"/>
      <c r="I596" s="17"/>
      <c r="J596" s="2"/>
      <c r="K596" s="2"/>
      <c r="L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D596" s="17"/>
      <c r="AF596" s="17"/>
      <c r="AG596" s="17"/>
      <c r="AH596" s="17"/>
    </row>
    <row r="597" spans="1:34" ht="15.75" customHeight="1" x14ac:dyDescent="0.25">
      <c r="A597" s="1"/>
      <c r="C597" s="3"/>
      <c r="D597" s="2"/>
      <c r="E597" s="2"/>
      <c r="F597" s="2"/>
      <c r="G597" s="2"/>
      <c r="H597" s="2"/>
      <c r="I597" s="17"/>
      <c r="J597" s="2"/>
      <c r="K597" s="2"/>
      <c r="L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D597" s="17"/>
      <c r="AF597" s="17"/>
      <c r="AG597" s="17"/>
      <c r="AH597" s="17"/>
    </row>
    <row r="598" spans="1:34" ht="15.75" customHeight="1" x14ac:dyDescent="0.25">
      <c r="A598" s="1"/>
      <c r="C598" s="3"/>
      <c r="D598" s="2"/>
      <c r="E598" s="2"/>
      <c r="F598" s="2"/>
      <c r="G598" s="2"/>
      <c r="H598" s="2"/>
      <c r="I598" s="17"/>
      <c r="J598" s="2"/>
      <c r="K598" s="2"/>
      <c r="L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D598" s="17"/>
      <c r="AF598" s="17"/>
      <c r="AG598" s="17"/>
      <c r="AH598" s="17"/>
    </row>
    <row r="599" spans="1:34" ht="15.75" customHeight="1" x14ac:dyDescent="0.25">
      <c r="A599" s="1"/>
      <c r="C599" s="3"/>
      <c r="D599" s="2"/>
      <c r="E599" s="2"/>
      <c r="F599" s="2"/>
      <c r="G599" s="2"/>
      <c r="H599" s="2"/>
      <c r="I599" s="17"/>
      <c r="J599" s="2"/>
      <c r="K599" s="2"/>
      <c r="L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D599" s="17"/>
      <c r="AF599" s="17"/>
      <c r="AG599" s="17"/>
      <c r="AH599" s="17"/>
    </row>
    <row r="600" spans="1:34" ht="15.75" customHeight="1" x14ac:dyDescent="0.25">
      <c r="A600" s="1"/>
      <c r="C600" s="3"/>
      <c r="D600" s="2"/>
      <c r="E600" s="2"/>
      <c r="F600" s="2"/>
      <c r="G600" s="2"/>
      <c r="H600" s="2"/>
      <c r="I600" s="17"/>
      <c r="J600" s="2"/>
      <c r="K600" s="2"/>
      <c r="L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D600" s="17"/>
      <c r="AF600" s="17"/>
      <c r="AG600" s="17"/>
      <c r="AH600" s="17"/>
    </row>
    <row r="601" spans="1:34" ht="15.75" customHeight="1" x14ac:dyDescent="0.25">
      <c r="A601" s="1"/>
      <c r="C601" s="3"/>
      <c r="D601" s="2"/>
      <c r="E601" s="2"/>
      <c r="F601" s="2"/>
      <c r="G601" s="2"/>
      <c r="H601" s="2"/>
      <c r="I601" s="17"/>
      <c r="J601" s="2"/>
      <c r="K601" s="2"/>
      <c r="L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D601" s="17"/>
      <c r="AF601" s="17"/>
      <c r="AG601" s="17"/>
      <c r="AH601" s="17"/>
    </row>
    <row r="602" spans="1:34" ht="15.75" customHeight="1" x14ac:dyDescent="0.25">
      <c r="A602" s="1"/>
      <c r="C602" s="3"/>
      <c r="D602" s="2"/>
      <c r="E602" s="2"/>
      <c r="F602" s="2"/>
      <c r="G602" s="2"/>
      <c r="H602" s="2"/>
      <c r="I602" s="17"/>
      <c r="J602" s="2"/>
      <c r="K602" s="2"/>
      <c r="L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D602" s="17"/>
      <c r="AF602" s="17"/>
      <c r="AG602" s="17"/>
      <c r="AH602" s="17"/>
    </row>
    <row r="603" spans="1:34" ht="15.75" customHeight="1" x14ac:dyDescent="0.25">
      <c r="A603" s="1"/>
      <c r="C603" s="3"/>
      <c r="D603" s="2"/>
      <c r="E603" s="2"/>
      <c r="F603" s="2"/>
      <c r="G603" s="2"/>
      <c r="H603" s="2"/>
      <c r="I603" s="17"/>
      <c r="J603" s="2"/>
      <c r="K603" s="2"/>
      <c r="L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D603" s="17"/>
      <c r="AF603" s="17"/>
      <c r="AG603" s="17"/>
      <c r="AH603" s="17"/>
    </row>
    <row r="604" spans="1:34" ht="15.75" customHeight="1" x14ac:dyDescent="0.25">
      <c r="A604" s="1"/>
      <c r="C604" s="3"/>
      <c r="D604" s="2"/>
      <c r="E604" s="2"/>
      <c r="F604" s="2"/>
      <c r="G604" s="2"/>
      <c r="H604" s="2"/>
      <c r="I604" s="17"/>
      <c r="J604" s="2"/>
      <c r="K604" s="2"/>
      <c r="L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D604" s="17"/>
      <c r="AF604" s="17"/>
      <c r="AG604" s="17"/>
      <c r="AH604" s="17"/>
    </row>
    <row r="605" spans="1:34" ht="15.75" customHeight="1" x14ac:dyDescent="0.25">
      <c r="A605" s="1"/>
      <c r="C605" s="3"/>
      <c r="D605" s="2"/>
      <c r="E605" s="2"/>
      <c r="F605" s="2"/>
      <c r="G605" s="2"/>
      <c r="H605" s="2"/>
      <c r="I605" s="17"/>
      <c r="J605" s="2"/>
      <c r="K605" s="2"/>
      <c r="L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D605" s="17"/>
      <c r="AF605" s="17"/>
      <c r="AG605" s="17"/>
      <c r="AH605" s="17"/>
    </row>
    <row r="606" spans="1:34" ht="15.75" customHeight="1" x14ac:dyDescent="0.25">
      <c r="A606" s="1"/>
      <c r="C606" s="3"/>
      <c r="D606" s="2"/>
      <c r="E606" s="2"/>
      <c r="F606" s="2"/>
      <c r="G606" s="2"/>
      <c r="H606" s="2"/>
      <c r="I606" s="17"/>
      <c r="J606" s="2"/>
      <c r="K606" s="2"/>
      <c r="L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D606" s="17"/>
      <c r="AF606" s="17"/>
      <c r="AG606" s="17"/>
      <c r="AH606" s="17"/>
    </row>
    <row r="607" spans="1:34" ht="15.75" customHeight="1" x14ac:dyDescent="0.25">
      <c r="A607" s="1"/>
      <c r="C607" s="3"/>
      <c r="D607" s="2"/>
      <c r="E607" s="2"/>
      <c r="F607" s="2"/>
      <c r="G607" s="2"/>
      <c r="H607" s="2"/>
      <c r="I607" s="17"/>
      <c r="J607" s="2"/>
      <c r="K607" s="2"/>
      <c r="L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D607" s="17"/>
      <c r="AF607" s="17"/>
      <c r="AG607" s="17"/>
      <c r="AH607" s="17"/>
    </row>
    <row r="608" spans="1:34" ht="15.75" customHeight="1" x14ac:dyDescent="0.25">
      <c r="A608" s="1"/>
      <c r="C608" s="3"/>
      <c r="D608" s="2"/>
      <c r="E608" s="2"/>
      <c r="F608" s="2"/>
      <c r="G608" s="2"/>
      <c r="H608" s="2"/>
      <c r="I608" s="17"/>
      <c r="J608" s="2"/>
      <c r="K608" s="2"/>
      <c r="L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D608" s="17"/>
      <c r="AF608" s="17"/>
      <c r="AG608" s="17"/>
      <c r="AH608" s="17"/>
    </row>
    <row r="609" spans="1:34" ht="15.75" customHeight="1" x14ac:dyDescent="0.25">
      <c r="A609" s="1"/>
      <c r="C609" s="3"/>
      <c r="D609" s="2"/>
      <c r="E609" s="2"/>
      <c r="F609" s="2"/>
      <c r="G609" s="2"/>
      <c r="H609" s="2"/>
      <c r="I609" s="17"/>
      <c r="J609" s="2"/>
      <c r="K609" s="2"/>
      <c r="L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D609" s="17"/>
      <c r="AF609" s="17"/>
      <c r="AG609" s="17"/>
      <c r="AH609" s="17"/>
    </row>
    <row r="610" spans="1:34" ht="15.75" customHeight="1" x14ac:dyDescent="0.25">
      <c r="A610" s="1"/>
      <c r="C610" s="3"/>
      <c r="D610" s="2"/>
      <c r="E610" s="2"/>
      <c r="F610" s="2"/>
      <c r="G610" s="2"/>
      <c r="H610" s="2"/>
      <c r="I610" s="17"/>
      <c r="J610" s="2"/>
      <c r="K610" s="2"/>
      <c r="L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D610" s="17"/>
      <c r="AF610" s="17"/>
      <c r="AG610" s="17"/>
      <c r="AH610" s="17"/>
    </row>
    <row r="611" spans="1:34" ht="15.75" customHeight="1" x14ac:dyDescent="0.25">
      <c r="A611" s="1"/>
      <c r="C611" s="3"/>
      <c r="D611" s="2"/>
      <c r="E611" s="2"/>
      <c r="F611" s="2"/>
      <c r="G611" s="2"/>
      <c r="H611" s="2"/>
      <c r="I611" s="17"/>
      <c r="J611" s="2"/>
      <c r="K611" s="2"/>
      <c r="L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D611" s="17"/>
      <c r="AF611" s="17"/>
      <c r="AG611" s="17"/>
      <c r="AH611" s="17"/>
    </row>
    <row r="612" spans="1:34" ht="15.75" customHeight="1" x14ac:dyDescent="0.25">
      <c r="A612" s="1"/>
      <c r="C612" s="3"/>
      <c r="D612" s="2"/>
      <c r="E612" s="2"/>
      <c r="F612" s="2"/>
      <c r="G612" s="2"/>
      <c r="H612" s="2"/>
      <c r="I612" s="17"/>
      <c r="J612" s="2"/>
      <c r="K612" s="2"/>
      <c r="L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D612" s="17"/>
      <c r="AF612" s="17"/>
      <c r="AG612" s="17"/>
      <c r="AH612" s="17"/>
    </row>
    <row r="613" spans="1:34" ht="15.75" customHeight="1" x14ac:dyDescent="0.25">
      <c r="A613" s="1"/>
      <c r="C613" s="3"/>
      <c r="D613" s="2"/>
      <c r="E613" s="2"/>
      <c r="F613" s="2"/>
      <c r="G613" s="2"/>
      <c r="H613" s="2"/>
      <c r="I613" s="17"/>
      <c r="J613" s="2"/>
      <c r="K613" s="2"/>
      <c r="L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D613" s="17"/>
      <c r="AF613" s="17"/>
      <c r="AG613" s="17"/>
      <c r="AH613" s="17"/>
    </row>
    <row r="614" spans="1:34" ht="15.75" customHeight="1" x14ac:dyDescent="0.25">
      <c r="A614" s="1"/>
      <c r="C614" s="3"/>
      <c r="D614" s="2"/>
      <c r="E614" s="2"/>
      <c r="F614" s="2"/>
      <c r="G614" s="2"/>
      <c r="H614" s="2"/>
      <c r="I614" s="17"/>
      <c r="J614" s="2"/>
      <c r="K614" s="2"/>
      <c r="L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D614" s="17"/>
      <c r="AF614" s="17"/>
      <c r="AG614" s="17"/>
      <c r="AH614" s="17"/>
    </row>
    <row r="615" spans="1:34" ht="15.75" customHeight="1" x14ac:dyDescent="0.25">
      <c r="A615" s="1"/>
      <c r="C615" s="3"/>
      <c r="D615" s="2"/>
      <c r="E615" s="2"/>
      <c r="F615" s="2"/>
      <c r="G615" s="2"/>
      <c r="H615" s="2"/>
      <c r="I615" s="17"/>
      <c r="J615" s="2"/>
      <c r="K615" s="2"/>
      <c r="L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D615" s="17"/>
      <c r="AF615" s="17"/>
      <c r="AG615" s="17"/>
      <c r="AH615" s="17"/>
    </row>
    <row r="616" spans="1:34" ht="15.75" customHeight="1" x14ac:dyDescent="0.25">
      <c r="A616" s="1"/>
      <c r="C616" s="3"/>
      <c r="D616" s="2"/>
      <c r="E616" s="2"/>
      <c r="F616" s="2"/>
      <c r="G616" s="2"/>
      <c r="H616" s="2"/>
      <c r="I616" s="17"/>
      <c r="J616" s="2"/>
      <c r="K616" s="2"/>
      <c r="L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D616" s="17"/>
      <c r="AF616" s="17"/>
      <c r="AG616" s="17"/>
      <c r="AH616" s="17"/>
    </row>
    <row r="617" spans="1:34" ht="15.75" customHeight="1" x14ac:dyDescent="0.25">
      <c r="A617" s="1"/>
      <c r="C617" s="3"/>
      <c r="D617" s="2"/>
      <c r="E617" s="2"/>
      <c r="F617" s="2"/>
      <c r="G617" s="2"/>
      <c r="H617" s="2"/>
      <c r="I617" s="17"/>
      <c r="J617" s="2"/>
      <c r="K617" s="2"/>
      <c r="L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D617" s="17"/>
      <c r="AF617" s="17"/>
      <c r="AG617" s="17"/>
      <c r="AH617" s="17"/>
    </row>
    <row r="618" spans="1:34" ht="15.75" customHeight="1" x14ac:dyDescent="0.25">
      <c r="A618" s="1"/>
      <c r="C618" s="3"/>
      <c r="D618" s="2"/>
      <c r="E618" s="2"/>
      <c r="F618" s="2"/>
      <c r="G618" s="2"/>
      <c r="H618" s="2"/>
      <c r="I618" s="17"/>
      <c r="J618" s="2"/>
      <c r="K618" s="2"/>
      <c r="L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D618" s="17"/>
      <c r="AF618" s="17"/>
      <c r="AG618" s="17"/>
      <c r="AH618" s="17"/>
    </row>
    <row r="619" spans="1:34" ht="15.75" customHeight="1" x14ac:dyDescent="0.25">
      <c r="A619" s="1"/>
      <c r="C619" s="3"/>
      <c r="D619" s="2"/>
      <c r="E619" s="2"/>
      <c r="F619" s="2"/>
      <c r="G619" s="2"/>
      <c r="H619" s="2"/>
      <c r="I619" s="17"/>
      <c r="J619" s="2"/>
      <c r="K619" s="2"/>
      <c r="L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D619" s="17"/>
      <c r="AF619" s="17"/>
      <c r="AG619" s="17"/>
      <c r="AH619" s="17"/>
    </row>
    <row r="620" spans="1:34" ht="15.75" customHeight="1" x14ac:dyDescent="0.25">
      <c r="A620" s="1"/>
      <c r="C620" s="3"/>
      <c r="D620" s="2"/>
      <c r="E620" s="2"/>
      <c r="F620" s="2"/>
      <c r="G620" s="2"/>
      <c r="H620" s="2"/>
      <c r="I620" s="17"/>
      <c r="J620" s="2"/>
      <c r="K620" s="2"/>
      <c r="L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D620" s="17"/>
      <c r="AF620" s="17"/>
      <c r="AG620" s="17"/>
      <c r="AH620" s="17"/>
    </row>
    <row r="621" spans="1:34" ht="15.75" customHeight="1" x14ac:dyDescent="0.25">
      <c r="A621" s="1"/>
      <c r="C621" s="3"/>
      <c r="D621" s="2"/>
      <c r="E621" s="2"/>
      <c r="F621" s="2"/>
      <c r="G621" s="2"/>
      <c r="H621" s="2"/>
      <c r="I621" s="17"/>
      <c r="J621" s="2"/>
      <c r="K621" s="2"/>
      <c r="L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D621" s="17"/>
      <c r="AF621" s="17"/>
      <c r="AG621" s="17"/>
      <c r="AH621" s="17"/>
    </row>
    <row r="622" spans="1:34" ht="15.75" customHeight="1" x14ac:dyDescent="0.25">
      <c r="A622" s="1"/>
      <c r="C622" s="3"/>
      <c r="D622" s="2"/>
      <c r="E622" s="2"/>
      <c r="F622" s="2"/>
      <c r="G622" s="2"/>
      <c r="H622" s="2"/>
      <c r="I622" s="17"/>
      <c r="J622" s="2"/>
      <c r="K622" s="2"/>
      <c r="L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D622" s="17"/>
      <c r="AF622" s="17"/>
      <c r="AG622" s="17"/>
      <c r="AH622" s="17"/>
    </row>
    <row r="623" spans="1:34" ht="15.75" customHeight="1" x14ac:dyDescent="0.25">
      <c r="A623" s="1"/>
      <c r="C623" s="3"/>
      <c r="D623" s="2"/>
      <c r="E623" s="2"/>
      <c r="F623" s="2"/>
      <c r="G623" s="2"/>
      <c r="H623" s="2"/>
      <c r="I623" s="17"/>
      <c r="J623" s="2"/>
      <c r="K623" s="2"/>
      <c r="L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D623" s="17"/>
      <c r="AF623" s="17"/>
      <c r="AG623" s="17"/>
      <c r="AH623" s="17"/>
    </row>
    <row r="624" spans="1:34" ht="15.75" customHeight="1" x14ac:dyDescent="0.25">
      <c r="A624" s="1"/>
      <c r="C624" s="3"/>
      <c r="D624" s="2"/>
      <c r="E624" s="2"/>
      <c r="F624" s="2"/>
      <c r="G624" s="2"/>
      <c r="H624" s="2"/>
      <c r="I624" s="17"/>
      <c r="J624" s="2"/>
      <c r="K624" s="2"/>
      <c r="L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D624" s="17"/>
      <c r="AF624" s="17"/>
      <c r="AG624" s="17"/>
      <c r="AH624" s="17"/>
    </row>
    <row r="625" spans="1:34" ht="15.75" customHeight="1" x14ac:dyDescent="0.25">
      <c r="A625" s="1"/>
      <c r="C625" s="3"/>
      <c r="D625" s="2"/>
      <c r="E625" s="2"/>
      <c r="F625" s="2"/>
      <c r="G625" s="2"/>
      <c r="H625" s="2"/>
      <c r="I625" s="17"/>
      <c r="J625" s="2"/>
      <c r="K625" s="2"/>
      <c r="L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D625" s="17"/>
      <c r="AF625" s="17"/>
      <c r="AG625" s="17"/>
      <c r="AH625" s="17"/>
    </row>
    <row r="626" spans="1:34" ht="15.75" customHeight="1" x14ac:dyDescent="0.25">
      <c r="A626" s="1"/>
      <c r="C626" s="3"/>
      <c r="D626" s="2"/>
      <c r="E626" s="2"/>
      <c r="F626" s="2"/>
      <c r="G626" s="2"/>
      <c r="H626" s="2"/>
      <c r="I626" s="17"/>
      <c r="J626" s="2"/>
      <c r="K626" s="2"/>
      <c r="L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D626" s="17"/>
      <c r="AF626" s="17"/>
      <c r="AG626" s="17"/>
      <c r="AH626" s="17"/>
    </row>
    <row r="627" spans="1:34" ht="15.75" customHeight="1" x14ac:dyDescent="0.25">
      <c r="A627" s="1"/>
      <c r="C627" s="3"/>
      <c r="D627" s="2"/>
      <c r="E627" s="2"/>
      <c r="F627" s="2"/>
      <c r="G627" s="2"/>
      <c r="H627" s="2"/>
      <c r="I627" s="17"/>
      <c r="J627" s="2"/>
      <c r="K627" s="2"/>
      <c r="L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D627" s="17"/>
      <c r="AF627" s="17"/>
      <c r="AG627" s="17"/>
      <c r="AH627" s="17"/>
    </row>
    <row r="628" spans="1:34" ht="15.75" customHeight="1" x14ac:dyDescent="0.25">
      <c r="A628" s="1"/>
      <c r="C628" s="3"/>
      <c r="D628" s="2"/>
      <c r="E628" s="2"/>
      <c r="F628" s="2"/>
      <c r="G628" s="2"/>
      <c r="H628" s="2"/>
      <c r="I628" s="17"/>
      <c r="J628" s="2"/>
      <c r="K628" s="2"/>
      <c r="L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D628" s="17"/>
      <c r="AF628" s="17"/>
      <c r="AG628" s="17"/>
      <c r="AH628" s="17"/>
    </row>
    <row r="629" spans="1:34" ht="15.75" customHeight="1" x14ac:dyDescent="0.25">
      <c r="A629" s="1"/>
      <c r="C629" s="3"/>
      <c r="D629" s="2"/>
      <c r="E629" s="2"/>
      <c r="F629" s="2"/>
      <c r="G629" s="2"/>
      <c r="H629" s="2"/>
      <c r="I629" s="17"/>
      <c r="J629" s="2"/>
      <c r="K629" s="2"/>
      <c r="L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D629" s="17"/>
      <c r="AF629" s="17"/>
      <c r="AG629" s="17"/>
      <c r="AH629" s="17"/>
    </row>
    <row r="630" spans="1:34" ht="15.75" customHeight="1" x14ac:dyDescent="0.25">
      <c r="A630" s="1"/>
      <c r="C630" s="3"/>
      <c r="D630" s="2"/>
      <c r="E630" s="2"/>
      <c r="F630" s="2"/>
      <c r="G630" s="2"/>
      <c r="H630" s="2"/>
      <c r="I630" s="17"/>
      <c r="J630" s="2"/>
      <c r="K630" s="2"/>
      <c r="L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D630" s="17"/>
      <c r="AF630" s="17"/>
      <c r="AG630" s="17"/>
      <c r="AH630" s="17"/>
    </row>
    <row r="631" spans="1:34" ht="15.75" customHeight="1" x14ac:dyDescent="0.25">
      <c r="A631" s="1"/>
      <c r="C631" s="3"/>
      <c r="D631" s="2"/>
      <c r="E631" s="2"/>
      <c r="F631" s="2"/>
      <c r="G631" s="2"/>
      <c r="H631" s="2"/>
      <c r="I631" s="17"/>
      <c r="J631" s="2"/>
      <c r="K631" s="2"/>
      <c r="L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D631" s="17"/>
      <c r="AF631" s="17"/>
      <c r="AG631" s="17"/>
      <c r="AH631" s="17"/>
    </row>
    <row r="632" spans="1:34" ht="15.75" customHeight="1" x14ac:dyDescent="0.25">
      <c r="A632" s="1"/>
      <c r="C632" s="3"/>
      <c r="D632" s="2"/>
      <c r="E632" s="2"/>
      <c r="F632" s="2"/>
      <c r="G632" s="2"/>
      <c r="H632" s="2"/>
      <c r="I632" s="17"/>
      <c r="J632" s="2"/>
      <c r="K632" s="2"/>
      <c r="L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D632" s="17"/>
      <c r="AF632" s="17"/>
      <c r="AG632" s="17"/>
      <c r="AH632" s="17"/>
    </row>
    <row r="633" spans="1:34" ht="15.75" customHeight="1" x14ac:dyDescent="0.25">
      <c r="A633" s="1"/>
      <c r="C633" s="3"/>
      <c r="D633" s="2"/>
      <c r="E633" s="2"/>
      <c r="F633" s="2"/>
      <c r="G633" s="2"/>
      <c r="H633" s="2"/>
      <c r="I633" s="17"/>
      <c r="J633" s="2"/>
      <c r="K633" s="2"/>
      <c r="L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D633" s="17"/>
      <c r="AF633" s="17"/>
      <c r="AG633" s="17"/>
      <c r="AH633" s="17"/>
    </row>
    <row r="634" spans="1:34" ht="15.75" customHeight="1" x14ac:dyDescent="0.25">
      <c r="A634" s="1"/>
      <c r="C634" s="3"/>
      <c r="D634" s="2"/>
      <c r="E634" s="2"/>
      <c r="F634" s="2"/>
      <c r="G634" s="2"/>
      <c r="H634" s="2"/>
      <c r="I634" s="17"/>
      <c r="J634" s="2"/>
      <c r="K634" s="2"/>
      <c r="L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D634" s="17"/>
      <c r="AF634" s="17"/>
      <c r="AG634" s="17"/>
      <c r="AH634" s="17"/>
    </row>
    <row r="635" spans="1:34" ht="15.75" customHeight="1" x14ac:dyDescent="0.25">
      <c r="A635" s="1"/>
      <c r="C635" s="3"/>
      <c r="D635" s="2"/>
      <c r="E635" s="2"/>
      <c r="F635" s="2"/>
      <c r="G635" s="2"/>
      <c r="H635" s="2"/>
      <c r="I635" s="17"/>
      <c r="J635" s="2"/>
      <c r="K635" s="2"/>
      <c r="L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D635" s="17"/>
      <c r="AF635" s="17"/>
      <c r="AG635" s="17"/>
      <c r="AH635" s="17"/>
    </row>
    <row r="636" spans="1:34" ht="15.75" customHeight="1" x14ac:dyDescent="0.25">
      <c r="A636" s="1"/>
      <c r="C636" s="3"/>
      <c r="D636" s="2"/>
      <c r="E636" s="2"/>
      <c r="F636" s="2"/>
      <c r="G636" s="2"/>
      <c r="H636" s="2"/>
      <c r="I636" s="17"/>
      <c r="J636" s="2"/>
      <c r="K636" s="2"/>
      <c r="L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D636" s="17"/>
      <c r="AF636" s="17"/>
      <c r="AG636" s="17"/>
      <c r="AH636" s="17"/>
    </row>
    <row r="637" spans="1:34" ht="15.75" customHeight="1" x14ac:dyDescent="0.25">
      <c r="A637" s="1"/>
      <c r="C637" s="3"/>
      <c r="D637" s="2"/>
      <c r="E637" s="2"/>
      <c r="F637" s="2"/>
      <c r="G637" s="2"/>
      <c r="H637" s="2"/>
      <c r="I637" s="17"/>
      <c r="J637" s="2"/>
      <c r="K637" s="2"/>
      <c r="L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D637" s="17"/>
      <c r="AF637" s="17"/>
      <c r="AG637" s="17"/>
      <c r="AH637" s="17"/>
    </row>
    <row r="638" spans="1:34" ht="15.75" customHeight="1" x14ac:dyDescent="0.25">
      <c r="A638" s="1"/>
      <c r="C638" s="3"/>
      <c r="D638" s="2"/>
      <c r="E638" s="2"/>
      <c r="F638" s="2"/>
      <c r="G638" s="2"/>
      <c r="H638" s="2"/>
      <c r="I638" s="17"/>
      <c r="J638" s="2"/>
      <c r="K638" s="2"/>
      <c r="L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D638" s="17"/>
      <c r="AF638" s="17"/>
      <c r="AG638" s="17"/>
      <c r="AH638" s="17"/>
    </row>
    <row r="639" spans="1:34" ht="15.75" customHeight="1" x14ac:dyDescent="0.25">
      <c r="A639" s="1"/>
      <c r="C639" s="3"/>
      <c r="D639" s="2"/>
      <c r="E639" s="2"/>
      <c r="F639" s="2"/>
      <c r="G639" s="2"/>
      <c r="H639" s="2"/>
      <c r="I639" s="17"/>
      <c r="J639" s="2"/>
      <c r="K639" s="2"/>
      <c r="L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D639" s="17"/>
      <c r="AF639" s="17"/>
      <c r="AG639" s="17"/>
      <c r="AH639" s="17"/>
    </row>
    <row r="640" spans="1:34" ht="15.75" customHeight="1" x14ac:dyDescent="0.25">
      <c r="A640" s="1"/>
      <c r="C640" s="3"/>
      <c r="D640" s="2"/>
      <c r="E640" s="2"/>
      <c r="F640" s="2"/>
      <c r="G640" s="2"/>
      <c r="H640" s="2"/>
      <c r="I640" s="17"/>
      <c r="J640" s="2"/>
      <c r="K640" s="2"/>
      <c r="L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D640" s="17"/>
      <c r="AF640" s="17"/>
      <c r="AG640" s="17"/>
      <c r="AH640" s="17"/>
    </row>
    <row r="641" spans="1:34" ht="15.75" customHeight="1" x14ac:dyDescent="0.25">
      <c r="A641" s="1"/>
      <c r="C641" s="3"/>
      <c r="D641" s="2"/>
      <c r="E641" s="2"/>
      <c r="F641" s="2"/>
      <c r="G641" s="2"/>
      <c r="H641" s="2"/>
      <c r="I641" s="17"/>
      <c r="J641" s="2"/>
      <c r="K641" s="2"/>
      <c r="L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D641" s="17"/>
      <c r="AF641" s="17"/>
      <c r="AG641" s="17"/>
      <c r="AH641" s="17"/>
    </row>
    <row r="642" spans="1:34" ht="15.75" customHeight="1" x14ac:dyDescent="0.25">
      <c r="A642" s="1"/>
      <c r="C642" s="3"/>
      <c r="D642" s="2"/>
      <c r="E642" s="2"/>
      <c r="F642" s="2"/>
      <c r="G642" s="2"/>
      <c r="H642" s="2"/>
      <c r="I642" s="17"/>
      <c r="J642" s="2"/>
      <c r="K642" s="2"/>
      <c r="L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D642" s="17"/>
      <c r="AF642" s="17"/>
      <c r="AG642" s="17"/>
      <c r="AH642" s="17"/>
    </row>
    <row r="643" spans="1:34" ht="15.75" customHeight="1" x14ac:dyDescent="0.25">
      <c r="A643" s="1"/>
      <c r="C643" s="3"/>
      <c r="D643" s="2"/>
      <c r="E643" s="2"/>
      <c r="F643" s="2"/>
      <c r="G643" s="2"/>
      <c r="H643" s="2"/>
      <c r="I643" s="17"/>
      <c r="J643" s="2"/>
      <c r="K643" s="2"/>
      <c r="L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D643" s="17"/>
      <c r="AF643" s="17"/>
      <c r="AG643" s="17"/>
      <c r="AH643" s="17"/>
    </row>
    <row r="644" spans="1:34" ht="15.75" customHeight="1" x14ac:dyDescent="0.25">
      <c r="A644" s="1"/>
      <c r="C644" s="3"/>
      <c r="D644" s="2"/>
      <c r="E644" s="2"/>
      <c r="F644" s="2"/>
      <c r="G644" s="2"/>
      <c r="H644" s="2"/>
      <c r="I644" s="17"/>
      <c r="J644" s="2"/>
      <c r="K644" s="2"/>
      <c r="L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D644" s="17"/>
      <c r="AF644" s="17"/>
      <c r="AG644" s="17"/>
      <c r="AH644" s="17"/>
    </row>
    <row r="645" spans="1:34" ht="15.75" customHeight="1" x14ac:dyDescent="0.25">
      <c r="A645" s="1"/>
      <c r="C645" s="3"/>
      <c r="D645" s="2"/>
      <c r="E645" s="2"/>
      <c r="F645" s="2"/>
      <c r="G645" s="2"/>
      <c r="H645" s="2"/>
      <c r="I645" s="17"/>
      <c r="J645" s="2"/>
      <c r="K645" s="2"/>
      <c r="L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D645" s="17"/>
      <c r="AF645" s="17"/>
      <c r="AG645" s="17"/>
      <c r="AH645" s="17"/>
    </row>
    <row r="646" spans="1:34" ht="15.75" customHeight="1" x14ac:dyDescent="0.25">
      <c r="A646" s="1"/>
      <c r="C646" s="3"/>
      <c r="D646" s="2"/>
      <c r="E646" s="2"/>
      <c r="F646" s="2"/>
      <c r="G646" s="2"/>
      <c r="H646" s="2"/>
      <c r="I646" s="17"/>
      <c r="J646" s="2"/>
      <c r="K646" s="2"/>
      <c r="L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D646" s="17"/>
      <c r="AF646" s="17"/>
      <c r="AG646" s="17"/>
      <c r="AH646" s="17"/>
    </row>
    <row r="647" spans="1:34" ht="15.75" customHeight="1" x14ac:dyDescent="0.25">
      <c r="A647" s="1"/>
      <c r="C647" s="3"/>
      <c r="D647" s="2"/>
      <c r="E647" s="2"/>
      <c r="F647" s="2"/>
      <c r="G647" s="2"/>
      <c r="H647" s="2"/>
      <c r="I647" s="17"/>
      <c r="J647" s="2"/>
      <c r="K647" s="2"/>
      <c r="L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D647" s="17"/>
      <c r="AF647" s="17"/>
      <c r="AG647" s="17"/>
      <c r="AH647" s="17"/>
    </row>
    <row r="648" spans="1:34" ht="15.75" customHeight="1" x14ac:dyDescent="0.25">
      <c r="A648" s="1"/>
      <c r="C648" s="3"/>
      <c r="D648" s="2"/>
      <c r="E648" s="2"/>
      <c r="F648" s="2"/>
      <c r="G648" s="2"/>
      <c r="H648" s="2"/>
      <c r="I648" s="17"/>
      <c r="J648" s="2"/>
      <c r="K648" s="2"/>
      <c r="L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D648" s="17"/>
      <c r="AF648" s="17"/>
      <c r="AG648" s="17"/>
      <c r="AH648" s="17"/>
    </row>
    <row r="649" spans="1:34" ht="15.75" customHeight="1" x14ac:dyDescent="0.25">
      <c r="A649" s="1"/>
      <c r="C649" s="3"/>
      <c r="D649" s="2"/>
      <c r="E649" s="2"/>
      <c r="F649" s="2"/>
      <c r="G649" s="2"/>
      <c r="H649" s="2"/>
      <c r="I649" s="17"/>
      <c r="J649" s="2"/>
      <c r="K649" s="2"/>
      <c r="L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D649" s="17"/>
      <c r="AF649" s="17"/>
      <c r="AG649" s="17"/>
      <c r="AH649" s="17"/>
    </row>
    <row r="650" spans="1:34" ht="15.75" customHeight="1" x14ac:dyDescent="0.25">
      <c r="A650" s="1"/>
      <c r="C650" s="3"/>
      <c r="D650" s="2"/>
      <c r="E650" s="2"/>
      <c r="F650" s="2"/>
      <c r="G650" s="2"/>
      <c r="H650" s="2"/>
      <c r="I650" s="17"/>
      <c r="J650" s="2"/>
      <c r="K650" s="2"/>
      <c r="L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D650" s="17"/>
      <c r="AF650" s="17"/>
      <c r="AG650" s="17"/>
      <c r="AH650" s="17"/>
    </row>
    <row r="651" spans="1:34" ht="15.75" customHeight="1" x14ac:dyDescent="0.25">
      <c r="A651" s="1"/>
      <c r="C651" s="3"/>
      <c r="D651" s="2"/>
      <c r="E651" s="2"/>
      <c r="F651" s="2"/>
      <c r="G651" s="2"/>
      <c r="H651" s="2"/>
      <c r="I651" s="17"/>
      <c r="J651" s="2"/>
      <c r="K651" s="2"/>
      <c r="L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D651" s="17"/>
      <c r="AF651" s="17"/>
      <c r="AG651" s="17"/>
      <c r="AH651" s="17"/>
    </row>
    <row r="652" spans="1:34" ht="15.75" customHeight="1" x14ac:dyDescent="0.25">
      <c r="A652" s="1"/>
      <c r="C652" s="3"/>
      <c r="D652" s="2"/>
      <c r="E652" s="2"/>
      <c r="F652" s="2"/>
      <c r="G652" s="2"/>
      <c r="H652" s="2"/>
      <c r="I652" s="17"/>
      <c r="J652" s="2"/>
      <c r="K652" s="2"/>
      <c r="L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D652" s="17"/>
      <c r="AF652" s="17"/>
      <c r="AG652" s="17"/>
      <c r="AH652" s="17"/>
    </row>
    <row r="653" spans="1:34" ht="15.75" customHeight="1" x14ac:dyDescent="0.25">
      <c r="A653" s="1"/>
      <c r="C653" s="3"/>
      <c r="D653" s="2"/>
      <c r="E653" s="2"/>
      <c r="F653" s="2"/>
      <c r="G653" s="2"/>
      <c r="H653" s="2"/>
      <c r="I653" s="17"/>
      <c r="J653" s="2"/>
      <c r="K653" s="2"/>
      <c r="L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D653" s="17"/>
      <c r="AF653" s="17"/>
      <c r="AG653" s="17"/>
      <c r="AH653" s="17"/>
    </row>
    <row r="654" spans="1:34" ht="15.75" customHeight="1" x14ac:dyDescent="0.25">
      <c r="A654" s="1"/>
      <c r="C654" s="3"/>
      <c r="D654" s="2"/>
      <c r="E654" s="2"/>
      <c r="F654" s="2"/>
      <c r="G654" s="2"/>
      <c r="H654" s="2"/>
      <c r="I654" s="17"/>
      <c r="J654" s="2"/>
      <c r="K654" s="2"/>
      <c r="L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D654" s="17"/>
      <c r="AF654" s="17"/>
      <c r="AG654" s="17"/>
      <c r="AH654" s="17"/>
    </row>
    <row r="655" spans="1:34" ht="15.75" customHeight="1" x14ac:dyDescent="0.25">
      <c r="A655" s="1"/>
      <c r="C655" s="3"/>
      <c r="D655" s="2"/>
      <c r="E655" s="2"/>
      <c r="F655" s="2"/>
      <c r="G655" s="2"/>
      <c r="H655" s="2"/>
      <c r="I655" s="17"/>
      <c r="J655" s="2"/>
      <c r="K655" s="2"/>
      <c r="L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D655" s="17"/>
      <c r="AF655" s="17"/>
      <c r="AG655" s="17"/>
      <c r="AH655" s="17"/>
    </row>
    <row r="656" spans="1:34" ht="15.75" customHeight="1" x14ac:dyDescent="0.25">
      <c r="A656" s="1"/>
      <c r="C656" s="3"/>
      <c r="D656" s="2"/>
      <c r="E656" s="2"/>
      <c r="F656" s="2"/>
      <c r="G656" s="2"/>
      <c r="H656" s="2"/>
      <c r="I656" s="17"/>
      <c r="J656" s="2"/>
      <c r="K656" s="2"/>
      <c r="L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D656" s="17"/>
      <c r="AF656" s="17"/>
      <c r="AG656" s="17"/>
      <c r="AH656" s="17"/>
    </row>
    <row r="657" spans="1:34" ht="15.75" customHeight="1" x14ac:dyDescent="0.25">
      <c r="A657" s="1"/>
      <c r="C657" s="3"/>
      <c r="D657" s="2"/>
      <c r="E657" s="2"/>
      <c r="F657" s="2"/>
      <c r="G657" s="2"/>
      <c r="H657" s="2"/>
      <c r="I657" s="17"/>
      <c r="J657" s="2"/>
      <c r="K657" s="2"/>
      <c r="L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D657" s="17"/>
      <c r="AF657" s="17"/>
      <c r="AG657" s="17"/>
      <c r="AH657" s="17"/>
    </row>
    <row r="658" spans="1:34" ht="15.75" customHeight="1" x14ac:dyDescent="0.25">
      <c r="A658" s="1"/>
      <c r="C658" s="3"/>
      <c r="D658" s="2"/>
      <c r="E658" s="2"/>
      <c r="F658" s="2"/>
      <c r="G658" s="2"/>
      <c r="H658" s="2"/>
      <c r="I658" s="17"/>
      <c r="J658" s="2"/>
      <c r="K658" s="2"/>
      <c r="L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D658" s="17"/>
      <c r="AF658" s="17"/>
      <c r="AG658" s="17"/>
      <c r="AH658" s="17"/>
    </row>
    <row r="659" spans="1:34" ht="15.75" customHeight="1" x14ac:dyDescent="0.25">
      <c r="A659" s="1"/>
      <c r="C659" s="3"/>
      <c r="D659" s="2"/>
      <c r="E659" s="2"/>
      <c r="F659" s="2"/>
      <c r="G659" s="2"/>
      <c r="H659" s="2"/>
      <c r="I659" s="17"/>
      <c r="J659" s="2"/>
      <c r="K659" s="2"/>
      <c r="L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D659" s="17"/>
      <c r="AF659" s="17"/>
      <c r="AG659" s="17"/>
      <c r="AH659" s="17"/>
    </row>
    <row r="660" spans="1:34" ht="15.75" customHeight="1" x14ac:dyDescent="0.25">
      <c r="A660" s="1"/>
      <c r="C660" s="3"/>
      <c r="D660" s="2"/>
      <c r="E660" s="2"/>
      <c r="F660" s="2"/>
      <c r="G660" s="2"/>
      <c r="H660" s="2"/>
      <c r="I660" s="17"/>
      <c r="J660" s="2"/>
      <c r="K660" s="2"/>
      <c r="L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D660" s="17"/>
      <c r="AF660" s="17"/>
      <c r="AG660" s="17"/>
      <c r="AH660" s="17"/>
    </row>
    <row r="661" spans="1:34" ht="15.75" customHeight="1" x14ac:dyDescent="0.25">
      <c r="A661" s="1"/>
      <c r="C661" s="3"/>
      <c r="D661" s="2"/>
      <c r="E661" s="2"/>
      <c r="F661" s="2"/>
      <c r="G661" s="2"/>
      <c r="H661" s="2"/>
      <c r="I661" s="17"/>
      <c r="J661" s="2"/>
      <c r="K661" s="2"/>
      <c r="L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D661" s="17"/>
      <c r="AF661" s="17"/>
      <c r="AG661" s="17"/>
      <c r="AH661" s="17"/>
    </row>
    <row r="662" spans="1:34" ht="15.75" customHeight="1" x14ac:dyDescent="0.25">
      <c r="A662" s="1"/>
      <c r="C662" s="3"/>
      <c r="D662" s="2"/>
      <c r="E662" s="2"/>
      <c r="F662" s="2"/>
      <c r="G662" s="2"/>
      <c r="H662" s="2"/>
      <c r="I662" s="17"/>
      <c r="J662" s="2"/>
      <c r="K662" s="2"/>
      <c r="L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D662" s="17"/>
      <c r="AF662" s="17"/>
      <c r="AG662" s="17"/>
      <c r="AH662" s="17"/>
    </row>
    <row r="663" spans="1:34" ht="15.75" customHeight="1" x14ac:dyDescent="0.25">
      <c r="A663" s="1"/>
      <c r="C663" s="3"/>
      <c r="D663" s="2"/>
      <c r="E663" s="2"/>
      <c r="F663" s="2"/>
      <c r="G663" s="2"/>
      <c r="H663" s="2"/>
      <c r="I663" s="17"/>
      <c r="J663" s="2"/>
      <c r="K663" s="2"/>
      <c r="L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D663" s="17"/>
      <c r="AF663" s="17"/>
      <c r="AG663" s="17"/>
      <c r="AH663" s="17"/>
    </row>
    <row r="664" spans="1:34" ht="15.75" customHeight="1" x14ac:dyDescent="0.25">
      <c r="A664" s="1"/>
      <c r="C664" s="3"/>
      <c r="D664" s="2"/>
      <c r="E664" s="2"/>
      <c r="F664" s="2"/>
      <c r="G664" s="2"/>
      <c r="H664" s="2"/>
      <c r="I664" s="17"/>
      <c r="J664" s="2"/>
      <c r="K664" s="2"/>
      <c r="L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D664" s="17"/>
      <c r="AF664" s="17"/>
      <c r="AG664" s="17"/>
      <c r="AH664" s="17"/>
    </row>
    <row r="665" spans="1:34" ht="15.75" customHeight="1" x14ac:dyDescent="0.25">
      <c r="A665" s="1"/>
      <c r="C665" s="3"/>
      <c r="D665" s="2"/>
      <c r="E665" s="2"/>
      <c r="F665" s="2"/>
      <c r="G665" s="2"/>
      <c r="H665" s="2"/>
      <c r="I665" s="17"/>
      <c r="J665" s="2"/>
      <c r="K665" s="2"/>
      <c r="L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D665" s="17"/>
      <c r="AF665" s="17"/>
      <c r="AG665" s="17"/>
      <c r="AH665" s="17"/>
    </row>
    <row r="666" spans="1:34" ht="15.75" customHeight="1" x14ac:dyDescent="0.25">
      <c r="A666" s="1"/>
      <c r="C666" s="3"/>
      <c r="D666" s="2"/>
      <c r="E666" s="2"/>
      <c r="F666" s="2"/>
      <c r="G666" s="2"/>
      <c r="H666" s="2"/>
      <c r="I666" s="17"/>
      <c r="J666" s="2"/>
      <c r="K666" s="2"/>
      <c r="L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D666" s="17"/>
      <c r="AF666" s="17"/>
      <c r="AG666" s="17"/>
      <c r="AH666" s="17"/>
    </row>
    <row r="667" spans="1:34" ht="15.75" customHeight="1" x14ac:dyDescent="0.25">
      <c r="A667" s="1"/>
      <c r="C667" s="3"/>
      <c r="D667" s="2"/>
      <c r="E667" s="2"/>
      <c r="F667" s="2"/>
      <c r="G667" s="2"/>
      <c r="H667" s="2"/>
      <c r="I667" s="17"/>
      <c r="J667" s="2"/>
      <c r="K667" s="2"/>
      <c r="L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D667" s="17"/>
      <c r="AF667" s="17"/>
      <c r="AG667" s="17"/>
      <c r="AH667" s="17"/>
    </row>
    <row r="668" spans="1:34" ht="15.75" customHeight="1" x14ac:dyDescent="0.25">
      <c r="A668" s="1"/>
      <c r="C668" s="3"/>
      <c r="D668" s="2"/>
      <c r="E668" s="2"/>
      <c r="F668" s="2"/>
      <c r="G668" s="2"/>
      <c r="H668" s="2"/>
      <c r="I668" s="17"/>
      <c r="J668" s="2"/>
      <c r="K668" s="2"/>
      <c r="L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D668" s="17"/>
      <c r="AF668" s="17"/>
      <c r="AG668" s="17"/>
      <c r="AH668" s="17"/>
    </row>
    <row r="669" spans="1:34" ht="15.75" customHeight="1" x14ac:dyDescent="0.25">
      <c r="A669" s="1"/>
      <c r="C669" s="3"/>
      <c r="D669" s="2"/>
      <c r="E669" s="2"/>
      <c r="F669" s="2"/>
      <c r="G669" s="2"/>
      <c r="H669" s="2"/>
      <c r="I669" s="17"/>
      <c r="J669" s="2"/>
      <c r="K669" s="2"/>
      <c r="L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D669" s="17"/>
      <c r="AF669" s="17"/>
      <c r="AG669" s="17"/>
      <c r="AH669" s="17"/>
    </row>
    <row r="670" spans="1:34" ht="15.75" customHeight="1" x14ac:dyDescent="0.25">
      <c r="A670" s="1"/>
      <c r="C670" s="3"/>
      <c r="D670" s="2"/>
      <c r="E670" s="2"/>
      <c r="F670" s="2"/>
      <c r="G670" s="2"/>
      <c r="H670" s="2"/>
      <c r="I670" s="17"/>
      <c r="J670" s="2"/>
      <c r="K670" s="2"/>
      <c r="L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D670" s="17"/>
      <c r="AF670" s="17"/>
      <c r="AG670" s="17"/>
      <c r="AH670" s="17"/>
    </row>
    <row r="671" spans="1:34" ht="15.75" customHeight="1" x14ac:dyDescent="0.25">
      <c r="A671" s="1"/>
      <c r="C671" s="3"/>
      <c r="D671" s="2"/>
      <c r="E671" s="2"/>
      <c r="F671" s="2"/>
      <c r="G671" s="2"/>
      <c r="H671" s="2"/>
      <c r="I671" s="17"/>
      <c r="J671" s="2"/>
      <c r="K671" s="2"/>
      <c r="L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D671" s="17"/>
      <c r="AF671" s="17"/>
      <c r="AG671" s="17"/>
      <c r="AH671" s="17"/>
    </row>
    <row r="672" spans="1:34" ht="15.75" customHeight="1" x14ac:dyDescent="0.25">
      <c r="A672" s="1"/>
      <c r="C672" s="3"/>
      <c r="D672" s="2"/>
      <c r="E672" s="2"/>
      <c r="F672" s="2"/>
      <c r="G672" s="2"/>
      <c r="H672" s="2"/>
      <c r="I672" s="17"/>
      <c r="J672" s="2"/>
      <c r="K672" s="2"/>
      <c r="L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D672" s="17"/>
      <c r="AF672" s="17"/>
      <c r="AG672" s="17"/>
      <c r="AH672" s="17"/>
    </row>
    <row r="673" spans="1:34" ht="15.75" customHeight="1" x14ac:dyDescent="0.25">
      <c r="A673" s="1"/>
      <c r="C673" s="3"/>
      <c r="D673" s="2"/>
      <c r="E673" s="2"/>
      <c r="F673" s="2"/>
      <c r="G673" s="2"/>
      <c r="H673" s="2"/>
      <c r="I673" s="17"/>
      <c r="J673" s="2"/>
      <c r="K673" s="2"/>
      <c r="L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D673" s="17"/>
      <c r="AF673" s="17"/>
      <c r="AG673" s="17"/>
      <c r="AH673" s="17"/>
    </row>
    <row r="674" spans="1:34" ht="15.75" customHeight="1" x14ac:dyDescent="0.25">
      <c r="A674" s="1"/>
      <c r="C674" s="3"/>
      <c r="D674" s="2"/>
      <c r="E674" s="2"/>
      <c r="F674" s="2"/>
      <c r="G674" s="2"/>
      <c r="H674" s="2"/>
      <c r="I674" s="17"/>
      <c r="J674" s="2"/>
      <c r="K674" s="2"/>
      <c r="L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D674" s="17"/>
      <c r="AF674" s="17"/>
      <c r="AG674" s="17"/>
      <c r="AH674" s="17"/>
    </row>
    <row r="675" spans="1:34" ht="15.75" customHeight="1" x14ac:dyDescent="0.25">
      <c r="A675" s="1"/>
      <c r="C675" s="3"/>
      <c r="D675" s="2"/>
      <c r="E675" s="2"/>
      <c r="F675" s="2"/>
      <c r="G675" s="2"/>
      <c r="H675" s="2"/>
      <c r="I675" s="17"/>
      <c r="J675" s="2"/>
      <c r="K675" s="2"/>
      <c r="L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D675" s="17"/>
      <c r="AF675" s="17"/>
      <c r="AG675" s="17"/>
      <c r="AH675" s="17"/>
    </row>
    <row r="676" spans="1:34" ht="15.75" customHeight="1" x14ac:dyDescent="0.25">
      <c r="A676" s="1"/>
      <c r="C676" s="3"/>
      <c r="D676" s="2"/>
      <c r="E676" s="2"/>
      <c r="F676" s="2"/>
      <c r="G676" s="2"/>
      <c r="H676" s="2"/>
      <c r="I676" s="17"/>
      <c r="J676" s="2"/>
      <c r="K676" s="2"/>
      <c r="L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D676" s="17"/>
      <c r="AF676" s="17"/>
      <c r="AG676" s="17"/>
      <c r="AH676" s="17"/>
    </row>
    <row r="677" spans="1:34" ht="15.75" customHeight="1" x14ac:dyDescent="0.25">
      <c r="A677" s="1"/>
      <c r="C677" s="3"/>
      <c r="D677" s="2"/>
      <c r="E677" s="2"/>
      <c r="F677" s="2"/>
      <c r="G677" s="2"/>
      <c r="H677" s="2"/>
      <c r="I677" s="17"/>
      <c r="J677" s="2"/>
      <c r="K677" s="2"/>
      <c r="L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D677" s="17"/>
      <c r="AF677" s="17"/>
      <c r="AG677" s="17"/>
      <c r="AH677" s="17"/>
    </row>
    <row r="678" spans="1:34" ht="15.75" customHeight="1" x14ac:dyDescent="0.25">
      <c r="A678" s="1"/>
      <c r="C678" s="3"/>
      <c r="D678" s="2"/>
      <c r="E678" s="2"/>
      <c r="F678" s="2"/>
      <c r="G678" s="2"/>
      <c r="H678" s="2"/>
      <c r="I678" s="17"/>
      <c r="J678" s="2"/>
      <c r="K678" s="2"/>
      <c r="L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D678" s="17"/>
      <c r="AF678" s="17"/>
      <c r="AG678" s="17"/>
      <c r="AH678" s="17"/>
    </row>
    <row r="679" spans="1:34" ht="15.75" customHeight="1" x14ac:dyDescent="0.25">
      <c r="A679" s="1"/>
      <c r="C679" s="3"/>
      <c r="D679" s="2"/>
      <c r="E679" s="2"/>
      <c r="F679" s="2"/>
      <c r="G679" s="2"/>
      <c r="H679" s="2"/>
      <c r="I679" s="17"/>
      <c r="J679" s="2"/>
      <c r="K679" s="2"/>
      <c r="L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D679" s="17"/>
      <c r="AF679" s="17"/>
      <c r="AG679" s="17"/>
      <c r="AH679" s="17"/>
    </row>
    <row r="680" spans="1:34" ht="15.75" customHeight="1" x14ac:dyDescent="0.25">
      <c r="A680" s="1"/>
      <c r="C680" s="3"/>
      <c r="D680" s="2"/>
      <c r="E680" s="2"/>
      <c r="F680" s="2"/>
      <c r="G680" s="2"/>
      <c r="H680" s="2"/>
      <c r="I680" s="17"/>
      <c r="J680" s="2"/>
      <c r="K680" s="2"/>
      <c r="L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D680" s="17"/>
      <c r="AF680" s="17"/>
      <c r="AG680" s="17"/>
      <c r="AH680" s="17"/>
    </row>
    <row r="681" spans="1:34" ht="15.75" customHeight="1" x14ac:dyDescent="0.25">
      <c r="A681" s="1"/>
      <c r="C681" s="3"/>
      <c r="D681" s="2"/>
      <c r="E681" s="2"/>
      <c r="F681" s="2"/>
      <c r="G681" s="2"/>
      <c r="H681" s="2"/>
      <c r="I681" s="17"/>
      <c r="J681" s="2"/>
      <c r="K681" s="2"/>
      <c r="L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D681" s="17"/>
      <c r="AF681" s="17"/>
      <c r="AG681" s="17"/>
      <c r="AH681" s="17"/>
    </row>
    <row r="682" spans="1:34" ht="15.75" customHeight="1" x14ac:dyDescent="0.25">
      <c r="A682" s="1"/>
      <c r="C682" s="3"/>
      <c r="D682" s="2"/>
      <c r="E682" s="2"/>
      <c r="F682" s="2"/>
      <c r="G682" s="2"/>
      <c r="H682" s="2"/>
      <c r="I682" s="17"/>
      <c r="J682" s="2"/>
      <c r="K682" s="2"/>
      <c r="L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D682" s="17"/>
      <c r="AF682" s="17"/>
      <c r="AG682" s="17"/>
      <c r="AH682" s="17"/>
    </row>
    <row r="683" spans="1:34" ht="15.75" customHeight="1" x14ac:dyDescent="0.25">
      <c r="A683" s="1"/>
      <c r="C683" s="3"/>
      <c r="D683" s="2"/>
      <c r="E683" s="2"/>
      <c r="F683" s="2"/>
      <c r="G683" s="2"/>
      <c r="H683" s="2"/>
      <c r="I683" s="17"/>
      <c r="J683" s="2"/>
      <c r="K683" s="2"/>
      <c r="L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D683" s="17"/>
      <c r="AF683" s="17"/>
      <c r="AG683" s="17"/>
      <c r="AH683" s="17"/>
    </row>
    <row r="684" spans="1:34" ht="15.75" customHeight="1" x14ac:dyDescent="0.25">
      <c r="A684" s="1"/>
      <c r="C684" s="3"/>
      <c r="D684" s="2"/>
      <c r="E684" s="2"/>
      <c r="F684" s="2"/>
      <c r="G684" s="2"/>
      <c r="H684" s="2"/>
      <c r="I684" s="17"/>
      <c r="J684" s="2"/>
      <c r="K684" s="2"/>
      <c r="L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D684" s="17"/>
      <c r="AF684" s="17"/>
      <c r="AG684" s="17"/>
      <c r="AH684" s="17"/>
    </row>
    <row r="685" spans="1:34" ht="15.75" customHeight="1" x14ac:dyDescent="0.25">
      <c r="A685" s="1"/>
      <c r="C685" s="3"/>
      <c r="D685" s="2"/>
      <c r="E685" s="2"/>
      <c r="F685" s="2"/>
      <c r="G685" s="2"/>
      <c r="H685" s="2"/>
      <c r="I685" s="17"/>
      <c r="J685" s="2"/>
      <c r="K685" s="2"/>
      <c r="L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D685" s="17"/>
      <c r="AF685" s="17"/>
      <c r="AG685" s="17"/>
      <c r="AH685" s="17"/>
    </row>
    <row r="686" spans="1:34" ht="15.75" customHeight="1" x14ac:dyDescent="0.25">
      <c r="A686" s="1"/>
      <c r="C686" s="3"/>
      <c r="D686" s="2"/>
      <c r="E686" s="2"/>
      <c r="F686" s="2"/>
      <c r="G686" s="2"/>
      <c r="H686" s="2"/>
      <c r="I686" s="17"/>
      <c r="J686" s="2"/>
      <c r="K686" s="2"/>
      <c r="L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D686" s="17"/>
      <c r="AF686" s="17"/>
      <c r="AG686" s="17"/>
      <c r="AH686" s="17"/>
    </row>
    <row r="687" spans="1:34" ht="15.75" customHeight="1" x14ac:dyDescent="0.25">
      <c r="A687" s="1"/>
      <c r="C687" s="3"/>
      <c r="D687" s="2"/>
      <c r="E687" s="2"/>
      <c r="F687" s="2"/>
      <c r="G687" s="2"/>
      <c r="H687" s="2"/>
      <c r="I687" s="17"/>
      <c r="J687" s="2"/>
      <c r="K687" s="2"/>
      <c r="L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D687" s="17"/>
      <c r="AF687" s="17"/>
      <c r="AG687" s="17"/>
      <c r="AH687" s="17"/>
    </row>
    <row r="688" spans="1:34" ht="15.75" customHeight="1" x14ac:dyDescent="0.25">
      <c r="A688" s="1"/>
      <c r="C688" s="3"/>
      <c r="D688" s="2"/>
      <c r="E688" s="2"/>
      <c r="F688" s="2"/>
      <c r="G688" s="2"/>
      <c r="H688" s="2"/>
      <c r="I688" s="17"/>
      <c r="J688" s="2"/>
      <c r="K688" s="2"/>
      <c r="L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D688" s="17"/>
      <c r="AF688" s="17"/>
      <c r="AG688" s="17"/>
      <c r="AH688" s="17"/>
    </row>
    <row r="689" spans="1:34" ht="15.75" customHeight="1" x14ac:dyDescent="0.25">
      <c r="A689" s="1"/>
      <c r="C689" s="3"/>
      <c r="D689" s="2"/>
      <c r="E689" s="2"/>
      <c r="F689" s="2"/>
      <c r="G689" s="2"/>
      <c r="H689" s="2"/>
      <c r="I689" s="17"/>
      <c r="J689" s="2"/>
      <c r="K689" s="2"/>
      <c r="L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D689" s="17"/>
      <c r="AF689" s="17"/>
      <c r="AG689" s="17"/>
      <c r="AH689" s="17"/>
    </row>
    <row r="690" spans="1:34" ht="15.75" customHeight="1" x14ac:dyDescent="0.25">
      <c r="A690" s="1"/>
      <c r="C690" s="3"/>
      <c r="D690" s="2"/>
      <c r="E690" s="2"/>
      <c r="F690" s="2"/>
      <c r="G690" s="2"/>
      <c r="H690" s="2"/>
      <c r="I690" s="17"/>
      <c r="J690" s="2"/>
      <c r="K690" s="2"/>
      <c r="L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D690" s="17"/>
      <c r="AF690" s="17"/>
      <c r="AG690" s="17"/>
      <c r="AH690" s="17"/>
    </row>
    <row r="691" spans="1:34" ht="15.75" customHeight="1" x14ac:dyDescent="0.25">
      <c r="A691" s="1"/>
      <c r="C691" s="3"/>
      <c r="D691" s="2"/>
      <c r="E691" s="2"/>
      <c r="F691" s="2"/>
      <c r="G691" s="2"/>
      <c r="H691" s="2"/>
      <c r="I691" s="17"/>
      <c r="J691" s="2"/>
      <c r="K691" s="2"/>
      <c r="L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D691" s="17"/>
      <c r="AF691" s="17"/>
      <c r="AG691" s="17"/>
      <c r="AH691" s="17"/>
    </row>
    <row r="692" spans="1:34" ht="15.75" customHeight="1" x14ac:dyDescent="0.25">
      <c r="A692" s="1"/>
      <c r="C692" s="3"/>
      <c r="D692" s="2"/>
      <c r="E692" s="2"/>
      <c r="F692" s="2"/>
      <c r="G692" s="2"/>
      <c r="H692" s="2"/>
      <c r="I692" s="17"/>
      <c r="J692" s="2"/>
      <c r="K692" s="2"/>
      <c r="L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D692" s="17"/>
      <c r="AF692" s="17"/>
      <c r="AG692" s="17"/>
      <c r="AH692" s="17"/>
    </row>
    <row r="693" spans="1:34" ht="15.75" customHeight="1" x14ac:dyDescent="0.25">
      <c r="A693" s="1"/>
      <c r="C693" s="3"/>
      <c r="D693" s="2"/>
      <c r="E693" s="2"/>
      <c r="F693" s="2"/>
      <c r="G693" s="2"/>
      <c r="H693" s="2"/>
      <c r="I693" s="17"/>
      <c r="J693" s="2"/>
      <c r="K693" s="2"/>
      <c r="L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D693" s="17"/>
      <c r="AF693" s="17"/>
      <c r="AG693" s="17"/>
      <c r="AH693" s="17"/>
    </row>
    <row r="694" spans="1:34" ht="15.75" customHeight="1" x14ac:dyDescent="0.25">
      <c r="A694" s="1"/>
      <c r="C694" s="3"/>
      <c r="D694" s="2"/>
      <c r="E694" s="2"/>
      <c r="F694" s="2"/>
      <c r="G694" s="2"/>
      <c r="H694" s="2"/>
      <c r="I694" s="17"/>
      <c r="J694" s="2"/>
      <c r="K694" s="2"/>
      <c r="L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D694" s="17"/>
      <c r="AF694" s="17"/>
      <c r="AG694" s="17"/>
      <c r="AH694" s="17"/>
    </row>
    <row r="695" spans="1:34" ht="15.75" customHeight="1" x14ac:dyDescent="0.25">
      <c r="A695" s="1"/>
      <c r="C695" s="3"/>
      <c r="D695" s="2"/>
      <c r="E695" s="2"/>
      <c r="F695" s="2"/>
      <c r="G695" s="2"/>
      <c r="H695" s="2"/>
      <c r="I695" s="17"/>
      <c r="J695" s="2"/>
      <c r="K695" s="2"/>
      <c r="L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D695" s="17"/>
      <c r="AF695" s="17"/>
      <c r="AG695" s="17"/>
      <c r="AH695" s="17"/>
    </row>
    <row r="696" spans="1:34" ht="15.75" customHeight="1" x14ac:dyDescent="0.25">
      <c r="A696" s="1"/>
      <c r="C696" s="3"/>
      <c r="D696" s="2"/>
      <c r="E696" s="2"/>
      <c r="F696" s="2"/>
      <c r="G696" s="2"/>
      <c r="H696" s="2"/>
      <c r="I696" s="17"/>
      <c r="J696" s="2"/>
      <c r="K696" s="2"/>
      <c r="L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D696" s="17"/>
      <c r="AF696" s="17"/>
      <c r="AG696" s="17"/>
      <c r="AH696" s="17"/>
    </row>
    <row r="697" spans="1:34" ht="15.75" customHeight="1" x14ac:dyDescent="0.25">
      <c r="A697" s="1"/>
      <c r="C697" s="3"/>
      <c r="D697" s="2"/>
      <c r="E697" s="2"/>
      <c r="F697" s="2"/>
      <c r="G697" s="2"/>
      <c r="H697" s="2"/>
      <c r="I697" s="17"/>
      <c r="J697" s="2"/>
      <c r="K697" s="2"/>
      <c r="L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D697" s="17"/>
      <c r="AF697" s="17"/>
      <c r="AG697" s="17"/>
      <c r="AH697" s="17"/>
    </row>
    <row r="698" spans="1:34" ht="15.75" customHeight="1" x14ac:dyDescent="0.25">
      <c r="A698" s="1"/>
      <c r="C698" s="3"/>
      <c r="D698" s="2"/>
      <c r="E698" s="2"/>
      <c r="F698" s="2"/>
      <c r="G698" s="2"/>
      <c r="H698" s="2"/>
      <c r="I698" s="17"/>
      <c r="J698" s="2"/>
      <c r="K698" s="2"/>
      <c r="L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D698" s="17"/>
      <c r="AF698" s="17"/>
      <c r="AG698" s="17"/>
      <c r="AH698" s="17"/>
    </row>
    <row r="699" spans="1:34" ht="15.75" customHeight="1" x14ac:dyDescent="0.25">
      <c r="A699" s="1"/>
      <c r="C699" s="3"/>
      <c r="D699" s="2"/>
      <c r="E699" s="2"/>
      <c r="F699" s="2"/>
      <c r="G699" s="2"/>
      <c r="H699" s="2"/>
      <c r="I699" s="17"/>
      <c r="J699" s="2"/>
      <c r="K699" s="2"/>
      <c r="L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D699" s="17"/>
      <c r="AF699" s="17"/>
      <c r="AG699" s="17"/>
      <c r="AH699" s="17"/>
    </row>
    <row r="700" spans="1:34" ht="15.75" customHeight="1" x14ac:dyDescent="0.25">
      <c r="A700" s="1"/>
      <c r="C700" s="3"/>
      <c r="D700" s="2"/>
      <c r="E700" s="2"/>
      <c r="F700" s="2"/>
      <c r="G700" s="2"/>
      <c r="H700" s="2"/>
      <c r="I700" s="17"/>
      <c r="J700" s="2"/>
      <c r="K700" s="2"/>
      <c r="L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D700" s="17"/>
      <c r="AF700" s="17"/>
      <c r="AG700" s="17"/>
      <c r="AH700" s="17"/>
    </row>
    <row r="701" spans="1:34" ht="15.75" customHeight="1" x14ac:dyDescent="0.25">
      <c r="A701" s="1"/>
      <c r="C701" s="3"/>
      <c r="D701" s="2"/>
      <c r="E701" s="2"/>
      <c r="F701" s="2"/>
      <c r="G701" s="2"/>
      <c r="H701" s="2"/>
      <c r="I701" s="17"/>
      <c r="J701" s="2"/>
      <c r="K701" s="2"/>
      <c r="L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D701" s="17"/>
      <c r="AF701" s="17"/>
      <c r="AG701" s="17"/>
      <c r="AH701" s="17"/>
    </row>
    <row r="702" spans="1:34" ht="15.75" customHeight="1" x14ac:dyDescent="0.25">
      <c r="A702" s="1"/>
      <c r="C702" s="3"/>
      <c r="D702" s="2"/>
      <c r="E702" s="2"/>
      <c r="F702" s="2"/>
      <c r="G702" s="2"/>
      <c r="H702" s="2"/>
      <c r="I702" s="17"/>
      <c r="J702" s="2"/>
      <c r="K702" s="2"/>
      <c r="L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D702" s="17"/>
      <c r="AF702" s="17"/>
      <c r="AG702" s="17"/>
      <c r="AH702" s="17"/>
    </row>
    <row r="703" spans="1:34" ht="15.75" customHeight="1" x14ac:dyDescent="0.25">
      <c r="A703" s="1"/>
      <c r="C703" s="3"/>
      <c r="D703" s="2"/>
      <c r="E703" s="2"/>
      <c r="F703" s="2"/>
      <c r="G703" s="2"/>
      <c r="H703" s="2"/>
      <c r="I703" s="17"/>
      <c r="J703" s="2"/>
      <c r="K703" s="2"/>
      <c r="L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D703" s="17"/>
      <c r="AF703" s="17"/>
      <c r="AG703" s="17"/>
      <c r="AH703" s="17"/>
    </row>
    <row r="704" spans="1:34" ht="15.75" customHeight="1" x14ac:dyDescent="0.25">
      <c r="A704" s="1"/>
      <c r="C704" s="3"/>
      <c r="D704" s="2"/>
      <c r="E704" s="2"/>
      <c r="F704" s="2"/>
      <c r="G704" s="2"/>
      <c r="H704" s="2"/>
      <c r="I704" s="17"/>
      <c r="J704" s="2"/>
      <c r="K704" s="2"/>
      <c r="L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D704" s="17"/>
      <c r="AF704" s="17"/>
      <c r="AG704" s="17"/>
      <c r="AH704" s="17"/>
    </row>
    <row r="705" spans="1:34" ht="15.75" customHeight="1" x14ac:dyDescent="0.25">
      <c r="A705" s="1"/>
      <c r="C705" s="3"/>
      <c r="D705" s="2"/>
      <c r="E705" s="2"/>
      <c r="F705" s="2"/>
      <c r="G705" s="2"/>
      <c r="H705" s="2"/>
      <c r="I705" s="17"/>
      <c r="J705" s="2"/>
      <c r="K705" s="2"/>
      <c r="L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D705" s="17"/>
      <c r="AF705" s="17"/>
      <c r="AG705" s="17"/>
      <c r="AH705" s="17"/>
    </row>
    <row r="706" spans="1:34" ht="15.75" customHeight="1" x14ac:dyDescent="0.25">
      <c r="A706" s="1"/>
      <c r="C706" s="3"/>
      <c r="D706" s="2"/>
      <c r="E706" s="2"/>
      <c r="F706" s="2"/>
      <c r="G706" s="2"/>
      <c r="H706" s="2"/>
      <c r="I706" s="17"/>
      <c r="J706" s="2"/>
      <c r="K706" s="2"/>
      <c r="L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D706" s="17"/>
      <c r="AF706" s="17"/>
      <c r="AG706" s="17"/>
      <c r="AH706" s="17"/>
    </row>
    <row r="707" spans="1:34" ht="15.75" customHeight="1" x14ac:dyDescent="0.25">
      <c r="A707" s="1"/>
      <c r="C707" s="3"/>
      <c r="D707" s="2"/>
      <c r="E707" s="2"/>
      <c r="F707" s="2"/>
      <c r="G707" s="2"/>
      <c r="H707" s="2"/>
      <c r="I707" s="17"/>
      <c r="J707" s="2"/>
      <c r="K707" s="2"/>
      <c r="L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D707" s="17"/>
      <c r="AF707" s="17"/>
      <c r="AG707" s="17"/>
      <c r="AH707" s="17"/>
    </row>
    <row r="708" spans="1:34" ht="15.75" customHeight="1" x14ac:dyDescent="0.25">
      <c r="A708" s="1"/>
      <c r="C708" s="3"/>
      <c r="D708" s="2"/>
      <c r="E708" s="2"/>
      <c r="F708" s="2"/>
      <c r="G708" s="2"/>
      <c r="H708" s="2"/>
      <c r="I708" s="17"/>
      <c r="J708" s="2"/>
      <c r="K708" s="2"/>
      <c r="L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D708" s="17"/>
      <c r="AF708" s="17"/>
      <c r="AG708" s="17"/>
      <c r="AH708" s="17"/>
    </row>
    <row r="709" spans="1:34" ht="15.75" customHeight="1" x14ac:dyDescent="0.25">
      <c r="A709" s="1"/>
      <c r="C709" s="3"/>
      <c r="D709" s="2"/>
      <c r="E709" s="2"/>
      <c r="F709" s="2"/>
      <c r="G709" s="2"/>
      <c r="H709" s="2"/>
      <c r="I709" s="17"/>
      <c r="J709" s="2"/>
      <c r="K709" s="2"/>
      <c r="L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D709" s="17"/>
      <c r="AF709" s="17"/>
      <c r="AG709" s="17"/>
      <c r="AH709" s="17"/>
    </row>
    <row r="710" spans="1:34" ht="15.75" customHeight="1" x14ac:dyDescent="0.25">
      <c r="A710" s="1"/>
      <c r="C710" s="3"/>
      <c r="D710" s="2"/>
      <c r="E710" s="2"/>
      <c r="F710" s="2"/>
      <c r="G710" s="2"/>
      <c r="H710" s="2"/>
      <c r="I710" s="17"/>
      <c r="J710" s="2"/>
      <c r="K710" s="2"/>
      <c r="L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D710" s="17"/>
      <c r="AF710" s="17"/>
      <c r="AG710" s="17"/>
      <c r="AH710" s="17"/>
    </row>
    <row r="711" spans="1:34" ht="15.75" customHeight="1" x14ac:dyDescent="0.25">
      <c r="A711" s="1"/>
      <c r="C711" s="3"/>
      <c r="D711" s="2"/>
      <c r="E711" s="2"/>
      <c r="F711" s="2"/>
      <c r="G711" s="2"/>
      <c r="H711" s="2"/>
      <c r="I711" s="17"/>
      <c r="J711" s="2"/>
      <c r="K711" s="2"/>
      <c r="L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D711" s="17"/>
      <c r="AF711" s="17"/>
      <c r="AG711" s="17"/>
      <c r="AH711" s="17"/>
    </row>
    <row r="712" spans="1:34" ht="15.75" customHeight="1" x14ac:dyDescent="0.25">
      <c r="A712" s="1"/>
      <c r="C712" s="3"/>
      <c r="D712" s="2"/>
      <c r="E712" s="2"/>
      <c r="F712" s="2"/>
      <c r="G712" s="2"/>
      <c r="H712" s="2"/>
      <c r="I712" s="17"/>
      <c r="J712" s="2"/>
      <c r="K712" s="2"/>
      <c r="L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D712" s="17"/>
      <c r="AF712" s="17"/>
      <c r="AG712" s="17"/>
      <c r="AH712" s="17"/>
    </row>
    <row r="713" spans="1:34" ht="15.75" customHeight="1" x14ac:dyDescent="0.25">
      <c r="A713" s="1"/>
      <c r="C713" s="3"/>
      <c r="D713" s="2"/>
      <c r="E713" s="2"/>
      <c r="F713" s="2"/>
      <c r="G713" s="2"/>
      <c r="H713" s="2"/>
      <c r="I713" s="17"/>
      <c r="J713" s="2"/>
      <c r="K713" s="2"/>
      <c r="L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D713" s="17"/>
      <c r="AF713" s="17"/>
      <c r="AG713" s="17"/>
      <c r="AH713" s="17"/>
    </row>
    <row r="714" spans="1:34" ht="15.75" customHeight="1" x14ac:dyDescent="0.25">
      <c r="A714" s="1"/>
      <c r="C714" s="3"/>
      <c r="D714" s="2"/>
      <c r="E714" s="2"/>
      <c r="F714" s="2"/>
      <c r="G714" s="2"/>
      <c r="H714" s="2"/>
      <c r="I714" s="17"/>
      <c r="J714" s="2"/>
      <c r="K714" s="2"/>
      <c r="L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D714" s="17"/>
      <c r="AF714" s="17"/>
      <c r="AG714" s="17"/>
      <c r="AH714" s="17"/>
    </row>
    <row r="715" spans="1:34" ht="15.75" customHeight="1" x14ac:dyDescent="0.25">
      <c r="A715" s="1"/>
      <c r="C715" s="3"/>
      <c r="D715" s="2"/>
      <c r="E715" s="2"/>
      <c r="F715" s="2"/>
      <c r="G715" s="2"/>
      <c r="H715" s="2"/>
      <c r="I715" s="17"/>
      <c r="J715" s="2"/>
      <c r="K715" s="2"/>
      <c r="L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D715" s="17"/>
      <c r="AF715" s="17"/>
      <c r="AG715" s="17"/>
      <c r="AH715" s="17"/>
    </row>
    <row r="716" spans="1:34" ht="15.75" customHeight="1" x14ac:dyDescent="0.25">
      <c r="A716" s="1"/>
      <c r="C716" s="3"/>
      <c r="D716" s="2"/>
      <c r="E716" s="2"/>
      <c r="F716" s="2"/>
      <c r="G716" s="2"/>
      <c r="H716" s="2"/>
      <c r="I716" s="17"/>
      <c r="J716" s="2"/>
      <c r="K716" s="2"/>
      <c r="L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D716" s="17"/>
      <c r="AF716" s="17"/>
      <c r="AG716" s="17"/>
      <c r="AH716" s="17"/>
    </row>
    <row r="717" spans="1:34" ht="15.75" customHeight="1" x14ac:dyDescent="0.25">
      <c r="A717" s="1"/>
      <c r="C717" s="3"/>
      <c r="D717" s="2"/>
      <c r="E717" s="2"/>
      <c r="F717" s="2"/>
      <c r="G717" s="2"/>
      <c r="H717" s="2"/>
      <c r="I717" s="17"/>
      <c r="J717" s="2"/>
      <c r="K717" s="2"/>
      <c r="L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D717" s="17"/>
      <c r="AF717" s="17"/>
      <c r="AG717" s="17"/>
      <c r="AH717" s="17"/>
    </row>
    <row r="718" spans="1:34" ht="15.75" customHeight="1" x14ac:dyDescent="0.25">
      <c r="A718" s="1"/>
      <c r="C718" s="3"/>
      <c r="D718" s="2"/>
      <c r="E718" s="2"/>
      <c r="F718" s="2"/>
      <c r="G718" s="2"/>
      <c r="H718" s="2"/>
      <c r="I718" s="17"/>
      <c r="J718" s="2"/>
      <c r="K718" s="2"/>
      <c r="L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D718" s="17"/>
      <c r="AF718" s="17"/>
      <c r="AG718" s="17"/>
      <c r="AH718" s="17"/>
    </row>
    <row r="719" spans="1:34" ht="15.75" customHeight="1" x14ac:dyDescent="0.25">
      <c r="A719" s="1"/>
      <c r="C719" s="3"/>
      <c r="D719" s="2"/>
      <c r="E719" s="2"/>
      <c r="F719" s="2"/>
      <c r="G719" s="2"/>
      <c r="H719" s="2"/>
      <c r="I719" s="17"/>
      <c r="J719" s="2"/>
      <c r="K719" s="2"/>
      <c r="L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D719" s="17"/>
      <c r="AF719" s="17"/>
      <c r="AG719" s="17"/>
      <c r="AH719" s="17"/>
    </row>
    <row r="720" spans="1:34" ht="15.75" customHeight="1" x14ac:dyDescent="0.25">
      <c r="A720" s="1"/>
      <c r="C720" s="3"/>
      <c r="D720" s="2"/>
      <c r="E720" s="2"/>
      <c r="F720" s="2"/>
      <c r="G720" s="2"/>
      <c r="H720" s="2"/>
      <c r="I720" s="17"/>
      <c r="J720" s="2"/>
      <c r="K720" s="2"/>
      <c r="L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D720" s="17"/>
      <c r="AF720" s="17"/>
      <c r="AG720" s="17"/>
      <c r="AH720" s="17"/>
    </row>
    <row r="721" spans="1:34" ht="15.75" customHeight="1" x14ac:dyDescent="0.25">
      <c r="A721" s="1"/>
      <c r="C721" s="3"/>
      <c r="D721" s="2"/>
      <c r="E721" s="2"/>
      <c r="F721" s="2"/>
      <c r="G721" s="2"/>
      <c r="H721" s="2"/>
      <c r="I721" s="17"/>
      <c r="J721" s="2"/>
      <c r="K721" s="2"/>
      <c r="L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D721" s="17"/>
      <c r="AF721" s="17"/>
      <c r="AG721" s="17"/>
      <c r="AH721" s="17"/>
    </row>
    <row r="722" spans="1:34" ht="15.75" customHeight="1" x14ac:dyDescent="0.25">
      <c r="A722" s="1"/>
      <c r="C722" s="3"/>
      <c r="D722" s="2"/>
      <c r="E722" s="2"/>
      <c r="F722" s="2"/>
      <c r="G722" s="2"/>
      <c r="H722" s="2"/>
      <c r="I722" s="17"/>
      <c r="J722" s="2"/>
      <c r="K722" s="2"/>
      <c r="L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D722" s="17"/>
      <c r="AF722" s="17"/>
      <c r="AG722" s="17"/>
      <c r="AH722" s="17"/>
    </row>
    <row r="723" spans="1:34" ht="15.75" customHeight="1" x14ac:dyDescent="0.25">
      <c r="A723" s="1"/>
      <c r="C723" s="3"/>
      <c r="D723" s="2"/>
      <c r="E723" s="2"/>
      <c r="F723" s="2"/>
      <c r="G723" s="2"/>
      <c r="H723" s="2"/>
      <c r="I723" s="17"/>
      <c r="J723" s="2"/>
      <c r="K723" s="2"/>
      <c r="L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D723" s="17"/>
      <c r="AF723" s="17"/>
      <c r="AG723" s="17"/>
      <c r="AH723" s="17"/>
    </row>
    <row r="724" spans="1:34" ht="15.75" customHeight="1" x14ac:dyDescent="0.25">
      <c r="A724" s="1"/>
      <c r="C724" s="3"/>
      <c r="D724" s="2"/>
      <c r="E724" s="2"/>
      <c r="F724" s="2"/>
      <c r="G724" s="2"/>
      <c r="H724" s="2"/>
      <c r="I724" s="17"/>
      <c r="J724" s="2"/>
      <c r="K724" s="2"/>
      <c r="L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D724" s="17"/>
      <c r="AF724" s="17"/>
      <c r="AG724" s="17"/>
      <c r="AH724" s="17"/>
    </row>
    <row r="725" spans="1:34" ht="15.75" customHeight="1" x14ac:dyDescent="0.25">
      <c r="A725" s="1"/>
      <c r="C725" s="3"/>
      <c r="D725" s="2"/>
      <c r="E725" s="2"/>
      <c r="F725" s="2"/>
      <c r="G725" s="2"/>
      <c r="H725" s="2"/>
      <c r="I725" s="17"/>
      <c r="J725" s="2"/>
      <c r="K725" s="2"/>
      <c r="L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D725" s="17"/>
      <c r="AF725" s="17"/>
      <c r="AG725" s="17"/>
      <c r="AH725" s="17"/>
    </row>
    <row r="726" spans="1:34" ht="15.75" customHeight="1" x14ac:dyDescent="0.25">
      <c r="A726" s="1"/>
      <c r="C726" s="3"/>
      <c r="D726" s="2"/>
      <c r="E726" s="2"/>
      <c r="F726" s="2"/>
      <c r="G726" s="2"/>
      <c r="H726" s="2"/>
      <c r="I726" s="17"/>
      <c r="J726" s="2"/>
      <c r="K726" s="2"/>
      <c r="L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D726" s="17"/>
      <c r="AF726" s="17"/>
      <c r="AG726" s="17"/>
      <c r="AH726" s="17"/>
    </row>
    <row r="727" spans="1:34" ht="15.75" customHeight="1" x14ac:dyDescent="0.25">
      <c r="A727" s="1"/>
      <c r="C727" s="3"/>
      <c r="D727" s="2"/>
      <c r="E727" s="2"/>
      <c r="F727" s="2"/>
      <c r="G727" s="2"/>
      <c r="H727" s="2"/>
      <c r="I727" s="17"/>
      <c r="J727" s="2"/>
      <c r="K727" s="2"/>
      <c r="L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D727" s="17"/>
      <c r="AF727" s="17"/>
      <c r="AG727" s="17"/>
      <c r="AH727" s="17"/>
    </row>
    <row r="728" spans="1:34" ht="15.75" customHeight="1" x14ac:dyDescent="0.25">
      <c r="A728" s="1"/>
      <c r="C728" s="3"/>
      <c r="D728" s="2"/>
      <c r="E728" s="2"/>
      <c r="F728" s="2"/>
      <c r="G728" s="2"/>
      <c r="H728" s="2"/>
      <c r="I728" s="17"/>
      <c r="J728" s="2"/>
      <c r="K728" s="2"/>
      <c r="L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D728" s="17"/>
      <c r="AF728" s="17"/>
      <c r="AG728" s="17"/>
      <c r="AH728" s="17"/>
    </row>
    <row r="729" spans="1:34" ht="15.75" customHeight="1" x14ac:dyDescent="0.25">
      <c r="A729" s="1"/>
      <c r="C729" s="3"/>
      <c r="D729" s="2"/>
      <c r="E729" s="2"/>
      <c r="F729" s="2"/>
      <c r="G729" s="2"/>
      <c r="H729" s="2"/>
      <c r="I729" s="17"/>
      <c r="J729" s="2"/>
      <c r="K729" s="2"/>
      <c r="L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D729" s="17"/>
      <c r="AF729" s="17"/>
      <c r="AG729" s="17"/>
      <c r="AH729" s="17"/>
    </row>
    <row r="730" spans="1:34" ht="15.75" customHeight="1" x14ac:dyDescent="0.25">
      <c r="A730" s="1"/>
      <c r="C730" s="3"/>
      <c r="D730" s="2"/>
      <c r="E730" s="2"/>
      <c r="F730" s="2"/>
      <c r="G730" s="2"/>
      <c r="H730" s="2"/>
      <c r="I730" s="17"/>
      <c r="J730" s="2"/>
      <c r="K730" s="2"/>
      <c r="L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D730" s="17"/>
      <c r="AF730" s="17"/>
      <c r="AG730" s="17"/>
      <c r="AH730" s="17"/>
    </row>
    <row r="731" spans="1:34" ht="15.75" customHeight="1" x14ac:dyDescent="0.25">
      <c r="A731" s="1"/>
      <c r="C731" s="3"/>
      <c r="D731" s="2"/>
      <c r="E731" s="2"/>
      <c r="F731" s="2"/>
      <c r="G731" s="2"/>
      <c r="H731" s="2"/>
      <c r="I731" s="17"/>
      <c r="J731" s="2"/>
      <c r="K731" s="2"/>
      <c r="L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D731" s="17"/>
      <c r="AF731" s="17"/>
      <c r="AG731" s="17"/>
      <c r="AH731" s="17"/>
    </row>
    <row r="732" spans="1:34" ht="15.75" customHeight="1" x14ac:dyDescent="0.25">
      <c r="A732" s="1"/>
      <c r="C732" s="3"/>
      <c r="D732" s="2"/>
      <c r="E732" s="2"/>
      <c r="F732" s="2"/>
      <c r="G732" s="2"/>
      <c r="H732" s="2"/>
      <c r="I732" s="17"/>
      <c r="J732" s="2"/>
      <c r="K732" s="2"/>
      <c r="L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D732" s="17"/>
      <c r="AF732" s="17"/>
      <c r="AG732" s="17"/>
      <c r="AH732" s="17"/>
    </row>
    <row r="733" spans="1:34" ht="15.75" customHeight="1" x14ac:dyDescent="0.25">
      <c r="A733" s="1"/>
      <c r="C733" s="3"/>
      <c r="D733" s="2"/>
      <c r="E733" s="2"/>
      <c r="F733" s="2"/>
      <c r="G733" s="2"/>
      <c r="H733" s="2"/>
      <c r="I733" s="17"/>
      <c r="J733" s="2"/>
      <c r="K733" s="2"/>
      <c r="L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D733" s="17"/>
      <c r="AF733" s="17"/>
      <c r="AG733" s="17"/>
      <c r="AH733" s="17"/>
    </row>
    <row r="734" spans="1:34" ht="15.75" customHeight="1" x14ac:dyDescent="0.25">
      <c r="A734" s="1"/>
      <c r="C734" s="3"/>
      <c r="D734" s="2"/>
      <c r="E734" s="2"/>
      <c r="F734" s="2"/>
      <c r="G734" s="2"/>
      <c r="H734" s="2"/>
      <c r="I734" s="17"/>
      <c r="J734" s="2"/>
      <c r="K734" s="2"/>
      <c r="L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D734" s="17"/>
      <c r="AF734" s="17"/>
      <c r="AG734" s="17"/>
      <c r="AH734" s="17"/>
    </row>
    <row r="735" spans="1:34" ht="15.75" customHeight="1" x14ac:dyDescent="0.25">
      <c r="A735" s="1"/>
      <c r="C735" s="3"/>
      <c r="D735" s="2"/>
      <c r="E735" s="2"/>
      <c r="F735" s="2"/>
      <c r="G735" s="2"/>
      <c r="H735" s="2"/>
      <c r="I735" s="17"/>
      <c r="J735" s="2"/>
      <c r="K735" s="2"/>
      <c r="L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D735" s="17"/>
      <c r="AF735" s="17"/>
      <c r="AG735" s="17"/>
      <c r="AH735" s="17"/>
    </row>
    <row r="736" spans="1:34" ht="15.75" customHeight="1" x14ac:dyDescent="0.25">
      <c r="A736" s="1"/>
      <c r="C736" s="3"/>
      <c r="D736" s="2"/>
      <c r="E736" s="2"/>
      <c r="F736" s="2"/>
      <c r="G736" s="2"/>
      <c r="H736" s="2"/>
      <c r="I736" s="17"/>
      <c r="J736" s="2"/>
      <c r="K736" s="2"/>
      <c r="L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D736" s="17"/>
      <c r="AF736" s="17"/>
      <c r="AG736" s="17"/>
      <c r="AH736" s="17"/>
    </row>
    <row r="737" spans="1:34" ht="15.75" customHeight="1" x14ac:dyDescent="0.25">
      <c r="A737" s="1"/>
      <c r="C737" s="3"/>
      <c r="D737" s="2"/>
      <c r="E737" s="2"/>
      <c r="F737" s="2"/>
      <c r="G737" s="2"/>
      <c r="H737" s="2"/>
      <c r="I737" s="17"/>
      <c r="J737" s="2"/>
      <c r="K737" s="2"/>
      <c r="L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D737" s="17"/>
      <c r="AF737" s="17"/>
      <c r="AG737" s="17"/>
      <c r="AH737" s="17"/>
    </row>
    <row r="738" spans="1:34" ht="15.75" customHeight="1" x14ac:dyDescent="0.25">
      <c r="A738" s="1"/>
      <c r="C738" s="3"/>
      <c r="D738" s="2"/>
      <c r="E738" s="2"/>
      <c r="F738" s="2"/>
      <c r="G738" s="2"/>
      <c r="H738" s="2"/>
      <c r="I738" s="17"/>
      <c r="J738" s="2"/>
      <c r="K738" s="2"/>
      <c r="L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D738" s="17"/>
      <c r="AF738" s="17"/>
      <c r="AG738" s="17"/>
      <c r="AH738" s="17"/>
    </row>
    <row r="739" spans="1:34" ht="15.75" customHeight="1" x14ac:dyDescent="0.25">
      <c r="A739" s="1"/>
      <c r="C739" s="3"/>
      <c r="D739" s="2"/>
      <c r="E739" s="2"/>
      <c r="F739" s="2"/>
      <c r="G739" s="2"/>
      <c r="H739" s="2"/>
      <c r="I739" s="17"/>
      <c r="J739" s="2"/>
      <c r="K739" s="2"/>
      <c r="L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D739" s="17"/>
      <c r="AF739" s="17"/>
      <c r="AG739" s="17"/>
      <c r="AH739" s="17"/>
    </row>
    <row r="740" spans="1:34" ht="15.75" customHeight="1" x14ac:dyDescent="0.25">
      <c r="A740" s="1"/>
      <c r="C740" s="3"/>
      <c r="D740" s="2"/>
      <c r="E740" s="2"/>
      <c r="F740" s="2"/>
      <c r="G740" s="2"/>
      <c r="H740" s="2"/>
      <c r="I740" s="17"/>
      <c r="J740" s="2"/>
      <c r="K740" s="2"/>
      <c r="L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D740" s="17"/>
      <c r="AF740" s="17"/>
      <c r="AG740" s="17"/>
      <c r="AH740" s="17"/>
    </row>
    <row r="741" spans="1:34" ht="15.75" customHeight="1" x14ac:dyDescent="0.25">
      <c r="A741" s="1"/>
      <c r="C741" s="3"/>
      <c r="D741" s="2"/>
      <c r="E741" s="2"/>
      <c r="F741" s="2"/>
      <c r="G741" s="2"/>
      <c r="H741" s="2"/>
      <c r="I741" s="17"/>
      <c r="J741" s="2"/>
      <c r="K741" s="2"/>
      <c r="L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D741" s="17"/>
      <c r="AF741" s="17"/>
      <c r="AG741" s="17"/>
      <c r="AH741" s="17"/>
    </row>
    <row r="742" spans="1:34" ht="15.75" customHeight="1" x14ac:dyDescent="0.25">
      <c r="A742" s="1"/>
      <c r="C742" s="3"/>
      <c r="D742" s="2"/>
      <c r="E742" s="2"/>
      <c r="F742" s="2"/>
      <c r="G742" s="2"/>
      <c r="H742" s="2"/>
      <c r="I742" s="17"/>
      <c r="J742" s="2"/>
      <c r="K742" s="2"/>
      <c r="L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D742" s="17"/>
      <c r="AF742" s="17"/>
      <c r="AG742" s="17"/>
      <c r="AH742" s="17"/>
    </row>
    <row r="743" spans="1:34" ht="15.75" customHeight="1" x14ac:dyDescent="0.25">
      <c r="A743" s="1"/>
      <c r="C743" s="3"/>
      <c r="D743" s="2"/>
      <c r="E743" s="2"/>
      <c r="F743" s="2"/>
      <c r="G743" s="2"/>
      <c r="H743" s="2"/>
      <c r="I743" s="17"/>
      <c r="J743" s="2"/>
      <c r="K743" s="2"/>
      <c r="L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D743" s="17"/>
      <c r="AF743" s="17"/>
      <c r="AG743" s="17"/>
      <c r="AH743" s="17"/>
    </row>
    <row r="744" spans="1:34" ht="15.75" customHeight="1" x14ac:dyDescent="0.25">
      <c r="A744" s="1"/>
      <c r="C744" s="3"/>
      <c r="D744" s="2"/>
      <c r="E744" s="2"/>
      <c r="F744" s="2"/>
      <c r="G744" s="2"/>
      <c r="H744" s="2"/>
      <c r="I744" s="17"/>
      <c r="J744" s="2"/>
      <c r="K744" s="2"/>
      <c r="L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D744" s="17"/>
      <c r="AF744" s="17"/>
      <c r="AG744" s="17"/>
      <c r="AH744" s="17"/>
    </row>
    <row r="745" spans="1:34" ht="15.75" customHeight="1" x14ac:dyDescent="0.25">
      <c r="A745" s="1"/>
      <c r="C745" s="3"/>
      <c r="D745" s="2"/>
      <c r="E745" s="2"/>
      <c r="F745" s="2"/>
      <c r="G745" s="2"/>
      <c r="H745" s="2"/>
      <c r="I745" s="17"/>
      <c r="J745" s="2"/>
      <c r="K745" s="2"/>
      <c r="L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D745" s="17"/>
      <c r="AF745" s="17"/>
      <c r="AG745" s="17"/>
      <c r="AH745" s="17"/>
    </row>
    <row r="746" spans="1:34" ht="15.75" customHeight="1" x14ac:dyDescent="0.25">
      <c r="A746" s="1"/>
      <c r="C746" s="3"/>
      <c r="D746" s="2"/>
      <c r="E746" s="2"/>
      <c r="F746" s="2"/>
      <c r="G746" s="2"/>
      <c r="H746" s="2"/>
      <c r="I746" s="17"/>
      <c r="J746" s="2"/>
      <c r="K746" s="2"/>
      <c r="L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D746" s="17"/>
      <c r="AF746" s="17"/>
      <c r="AG746" s="17"/>
      <c r="AH746" s="17"/>
    </row>
    <row r="747" spans="1:34" ht="15.75" customHeight="1" x14ac:dyDescent="0.25">
      <c r="A747" s="1"/>
      <c r="C747" s="3"/>
      <c r="D747" s="2"/>
      <c r="E747" s="2"/>
      <c r="F747" s="2"/>
      <c r="G747" s="2"/>
      <c r="H747" s="2"/>
      <c r="I747" s="17"/>
      <c r="J747" s="2"/>
      <c r="K747" s="2"/>
      <c r="L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D747" s="17"/>
      <c r="AF747" s="17"/>
      <c r="AG747" s="17"/>
      <c r="AH747" s="17"/>
    </row>
    <row r="748" spans="1:34" ht="15.75" customHeight="1" x14ac:dyDescent="0.25">
      <c r="A748" s="1"/>
      <c r="C748" s="3"/>
      <c r="D748" s="2"/>
      <c r="E748" s="2"/>
      <c r="F748" s="2"/>
      <c r="G748" s="2"/>
      <c r="H748" s="2"/>
      <c r="I748" s="17"/>
      <c r="J748" s="2"/>
      <c r="K748" s="2"/>
      <c r="L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D748" s="17"/>
      <c r="AF748" s="17"/>
      <c r="AG748" s="17"/>
      <c r="AH748" s="17"/>
    </row>
    <row r="749" spans="1:34" ht="15.75" customHeight="1" x14ac:dyDescent="0.25">
      <c r="A749" s="1"/>
      <c r="C749" s="3"/>
      <c r="D749" s="2"/>
      <c r="E749" s="2"/>
      <c r="F749" s="2"/>
      <c r="G749" s="2"/>
      <c r="H749" s="2"/>
      <c r="I749" s="17"/>
      <c r="J749" s="2"/>
      <c r="K749" s="2"/>
      <c r="L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D749" s="17"/>
      <c r="AF749" s="17"/>
      <c r="AG749" s="17"/>
      <c r="AH749" s="17"/>
    </row>
    <row r="750" spans="1:34" ht="15.75" customHeight="1" x14ac:dyDescent="0.25">
      <c r="A750" s="1"/>
      <c r="C750" s="3"/>
      <c r="D750" s="2"/>
      <c r="E750" s="2"/>
      <c r="F750" s="2"/>
      <c r="G750" s="2"/>
      <c r="H750" s="2"/>
      <c r="I750" s="17"/>
      <c r="J750" s="2"/>
      <c r="K750" s="2"/>
      <c r="L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D750" s="17"/>
      <c r="AF750" s="17"/>
      <c r="AG750" s="17"/>
      <c r="AH750" s="17"/>
    </row>
    <row r="751" spans="1:34" ht="15.75" customHeight="1" x14ac:dyDescent="0.25">
      <c r="A751" s="1"/>
      <c r="C751" s="3"/>
      <c r="D751" s="2"/>
      <c r="E751" s="2"/>
      <c r="F751" s="2"/>
      <c r="G751" s="2"/>
      <c r="H751" s="2"/>
      <c r="I751" s="17"/>
      <c r="J751" s="2"/>
      <c r="K751" s="2"/>
      <c r="L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D751" s="17"/>
      <c r="AF751" s="17"/>
      <c r="AG751" s="17"/>
      <c r="AH751" s="17"/>
    </row>
    <row r="752" spans="1:34" ht="15.75" customHeight="1" x14ac:dyDescent="0.25">
      <c r="A752" s="1"/>
      <c r="C752" s="3"/>
      <c r="D752" s="2"/>
      <c r="E752" s="2"/>
      <c r="F752" s="2"/>
      <c r="G752" s="2"/>
      <c r="H752" s="2"/>
      <c r="I752" s="17"/>
      <c r="J752" s="2"/>
      <c r="K752" s="2"/>
      <c r="L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D752" s="17"/>
      <c r="AF752" s="17"/>
      <c r="AG752" s="17"/>
      <c r="AH752" s="17"/>
    </row>
    <row r="753" spans="1:34" ht="15.75" customHeight="1" x14ac:dyDescent="0.25">
      <c r="A753" s="1"/>
      <c r="C753" s="3"/>
      <c r="D753" s="2"/>
      <c r="E753" s="2"/>
      <c r="F753" s="2"/>
      <c r="G753" s="2"/>
      <c r="H753" s="2"/>
      <c r="I753" s="17"/>
      <c r="J753" s="2"/>
      <c r="K753" s="2"/>
      <c r="L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D753" s="17"/>
      <c r="AF753" s="17"/>
      <c r="AG753" s="17"/>
      <c r="AH753" s="17"/>
    </row>
    <row r="754" spans="1:34" ht="15.75" customHeight="1" x14ac:dyDescent="0.25">
      <c r="A754" s="1"/>
      <c r="C754" s="3"/>
      <c r="D754" s="2"/>
      <c r="E754" s="2"/>
      <c r="F754" s="2"/>
      <c r="G754" s="2"/>
      <c r="H754" s="2"/>
      <c r="I754" s="17"/>
      <c r="J754" s="2"/>
      <c r="K754" s="2"/>
      <c r="L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D754" s="17"/>
      <c r="AF754" s="17"/>
      <c r="AG754" s="17"/>
      <c r="AH754" s="17"/>
    </row>
    <row r="755" spans="1:34" ht="15.75" customHeight="1" x14ac:dyDescent="0.25">
      <c r="A755" s="1"/>
      <c r="C755" s="3"/>
      <c r="D755" s="2"/>
      <c r="E755" s="2"/>
      <c r="F755" s="2"/>
      <c r="G755" s="2"/>
      <c r="H755" s="2"/>
      <c r="I755" s="17"/>
      <c r="J755" s="2"/>
      <c r="K755" s="2"/>
      <c r="L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D755" s="17"/>
      <c r="AF755" s="17"/>
      <c r="AG755" s="17"/>
      <c r="AH755" s="17"/>
    </row>
    <row r="756" spans="1:34" ht="15.75" customHeight="1" x14ac:dyDescent="0.25">
      <c r="A756" s="1"/>
      <c r="C756" s="3"/>
      <c r="D756" s="2"/>
      <c r="E756" s="2"/>
      <c r="F756" s="2"/>
      <c r="G756" s="2"/>
      <c r="H756" s="2"/>
      <c r="I756" s="17"/>
      <c r="J756" s="2"/>
      <c r="K756" s="2"/>
      <c r="L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D756" s="17"/>
      <c r="AF756" s="17"/>
      <c r="AG756" s="17"/>
      <c r="AH756" s="17"/>
    </row>
    <row r="757" spans="1:34" ht="15.75" customHeight="1" x14ac:dyDescent="0.25">
      <c r="A757" s="1"/>
      <c r="C757" s="3"/>
      <c r="D757" s="2"/>
      <c r="E757" s="2"/>
      <c r="F757" s="2"/>
      <c r="G757" s="2"/>
      <c r="H757" s="2"/>
      <c r="I757" s="17"/>
      <c r="J757" s="2"/>
      <c r="K757" s="2"/>
      <c r="L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D757" s="17"/>
      <c r="AF757" s="17"/>
      <c r="AG757" s="17"/>
      <c r="AH757" s="17"/>
    </row>
    <row r="758" spans="1:34" ht="15.75" customHeight="1" x14ac:dyDescent="0.25">
      <c r="A758" s="1"/>
      <c r="C758" s="3"/>
      <c r="D758" s="2"/>
      <c r="E758" s="2"/>
      <c r="F758" s="2"/>
      <c r="G758" s="2"/>
      <c r="H758" s="2"/>
      <c r="I758" s="17"/>
      <c r="J758" s="2"/>
      <c r="K758" s="2"/>
      <c r="L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D758" s="17"/>
      <c r="AF758" s="17"/>
      <c r="AG758" s="17"/>
      <c r="AH758" s="17"/>
    </row>
    <row r="759" spans="1:34" ht="15.75" customHeight="1" x14ac:dyDescent="0.25">
      <c r="A759" s="1"/>
      <c r="C759" s="3"/>
      <c r="D759" s="2"/>
      <c r="E759" s="2"/>
      <c r="F759" s="2"/>
      <c r="G759" s="2"/>
      <c r="H759" s="2"/>
      <c r="I759" s="17"/>
      <c r="J759" s="2"/>
      <c r="K759" s="2"/>
      <c r="L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D759" s="17"/>
      <c r="AF759" s="17"/>
      <c r="AG759" s="17"/>
      <c r="AH759" s="17"/>
    </row>
    <row r="760" spans="1:34" ht="15.75" customHeight="1" x14ac:dyDescent="0.25">
      <c r="A760" s="1"/>
      <c r="C760" s="3"/>
      <c r="D760" s="2"/>
      <c r="E760" s="2"/>
      <c r="F760" s="2"/>
      <c r="G760" s="2"/>
      <c r="H760" s="2"/>
      <c r="I760" s="17"/>
      <c r="J760" s="2"/>
      <c r="K760" s="2"/>
      <c r="L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D760" s="17"/>
      <c r="AF760" s="17"/>
      <c r="AG760" s="17"/>
      <c r="AH760" s="17"/>
    </row>
    <row r="761" spans="1:34" ht="15.75" customHeight="1" x14ac:dyDescent="0.25">
      <c r="A761" s="1"/>
      <c r="C761" s="3"/>
      <c r="D761" s="2"/>
      <c r="E761" s="2"/>
      <c r="F761" s="2"/>
      <c r="G761" s="2"/>
      <c r="H761" s="2"/>
      <c r="I761" s="17"/>
      <c r="J761" s="2"/>
      <c r="K761" s="2"/>
      <c r="L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D761" s="17"/>
      <c r="AF761" s="17"/>
      <c r="AG761" s="17"/>
      <c r="AH761" s="17"/>
    </row>
    <row r="762" spans="1:34" ht="15.75" customHeight="1" x14ac:dyDescent="0.25">
      <c r="A762" s="1"/>
      <c r="C762" s="3"/>
      <c r="D762" s="2"/>
      <c r="E762" s="2"/>
      <c r="F762" s="2"/>
      <c r="G762" s="2"/>
      <c r="H762" s="2"/>
      <c r="I762" s="17"/>
      <c r="J762" s="2"/>
      <c r="K762" s="2"/>
      <c r="L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D762" s="17"/>
      <c r="AF762" s="17"/>
      <c r="AG762" s="17"/>
      <c r="AH762" s="17"/>
    </row>
    <row r="763" spans="1:34" ht="15.75" customHeight="1" x14ac:dyDescent="0.25">
      <c r="A763" s="1"/>
      <c r="C763" s="3"/>
      <c r="D763" s="2"/>
      <c r="E763" s="2"/>
      <c r="F763" s="2"/>
      <c r="G763" s="2"/>
      <c r="H763" s="2"/>
      <c r="I763" s="17"/>
      <c r="J763" s="2"/>
      <c r="K763" s="2"/>
      <c r="L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D763" s="17"/>
      <c r="AF763" s="17"/>
      <c r="AG763" s="17"/>
      <c r="AH763" s="17"/>
    </row>
    <row r="764" spans="1:34" ht="15.75" customHeight="1" x14ac:dyDescent="0.25">
      <c r="A764" s="1"/>
      <c r="C764" s="3"/>
      <c r="D764" s="2"/>
      <c r="E764" s="2"/>
      <c r="F764" s="2"/>
      <c r="G764" s="2"/>
      <c r="H764" s="2"/>
      <c r="I764" s="17"/>
      <c r="J764" s="2"/>
      <c r="K764" s="2"/>
      <c r="L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D764" s="17"/>
      <c r="AF764" s="17"/>
      <c r="AG764" s="17"/>
      <c r="AH764" s="17"/>
    </row>
    <row r="765" spans="1:34" ht="15.75" customHeight="1" x14ac:dyDescent="0.25">
      <c r="A765" s="1"/>
      <c r="C765" s="3"/>
      <c r="D765" s="2"/>
      <c r="E765" s="2"/>
      <c r="F765" s="2"/>
      <c r="G765" s="2"/>
      <c r="H765" s="2"/>
      <c r="I765" s="17"/>
      <c r="J765" s="2"/>
      <c r="K765" s="2"/>
      <c r="L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D765" s="17"/>
      <c r="AF765" s="17"/>
      <c r="AG765" s="17"/>
      <c r="AH765" s="17"/>
    </row>
    <row r="766" spans="1:34" ht="15.75" customHeight="1" x14ac:dyDescent="0.25">
      <c r="A766" s="1"/>
      <c r="C766" s="3"/>
      <c r="D766" s="2"/>
      <c r="E766" s="2"/>
      <c r="F766" s="2"/>
      <c r="G766" s="2"/>
      <c r="H766" s="2"/>
      <c r="I766" s="17"/>
      <c r="J766" s="2"/>
      <c r="K766" s="2"/>
      <c r="L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D766" s="17"/>
      <c r="AF766" s="17"/>
      <c r="AG766" s="17"/>
      <c r="AH766" s="17"/>
    </row>
    <row r="767" spans="1:34" ht="15.75" customHeight="1" x14ac:dyDescent="0.25">
      <c r="A767" s="1"/>
      <c r="C767" s="3"/>
      <c r="D767" s="2"/>
      <c r="E767" s="2"/>
      <c r="F767" s="2"/>
      <c r="G767" s="2"/>
      <c r="H767" s="2"/>
      <c r="I767" s="17"/>
      <c r="J767" s="2"/>
      <c r="K767" s="2"/>
      <c r="L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D767" s="17"/>
      <c r="AF767" s="17"/>
      <c r="AG767" s="17"/>
      <c r="AH767" s="17"/>
    </row>
    <row r="768" spans="1:34" ht="15.75" customHeight="1" x14ac:dyDescent="0.25">
      <c r="A768" s="1"/>
      <c r="C768" s="3"/>
      <c r="D768" s="2"/>
      <c r="E768" s="2"/>
      <c r="F768" s="2"/>
      <c r="G768" s="2"/>
      <c r="H768" s="2"/>
      <c r="I768" s="17"/>
      <c r="J768" s="2"/>
      <c r="K768" s="2"/>
      <c r="L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D768" s="17"/>
      <c r="AF768" s="17"/>
      <c r="AG768" s="17"/>
      <c r="AH768" s="17"/>
    </row>
    <row r="769" spans="1:34" ht="15.75" customHeight="1" x14ac:dyDescent="0.25">
      <c r="A769" s="1"/>
      <c r="C769" s="3"/>
      <c r="D769" s="2"/>
      <c r="E769" s="2"/>
      <c r="F769" s="2"/>
      <c r="G769" s="2"/>
      <c r="H769" s="2"/>
      <c r="I769" s="17"/>
      <c r="J769" s="2"/>
      <c r="K769" s="2"/>
      <c r="L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D769" s="17"/>
      <c r="AF769" s="17"/>
      <c r="AG769" s="17"/>
      <c r="AH769" s="17"/>
    </row>
    <row r="770" spans="1:34" ht="15.75" customHeight="1" x14ac:dyDescent="0.25">
      <c r="A770" s="1"/>
      <c r="C770" s="3"/>
      <c r="D770" s="2"/>
      <c r="E770" s="2"/>
      <c r="F770" s="2"/>
      <c r="G770" s="2"/>
      <c r="H770" s="2"/>
      <c r="I770" s="17"/>
      <c r="J770" s="2"/>
      <c r="K770" s="2"/>
      <c r="L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D770" s="17"/>
      <c r="AF770" s="17"/>
      <c r="AG770" s="17"/>
      <c r="AH770" s="17"/>
    </row>
    <row r="771" spans="1:34" ht="15.75" customHeight="1" x14ac:dyDescent="0.25">
      <c r="A771" s="1"/>
      <c r="C771" s="3"/>
      <c r="D771" s="2"/>
      <c r="E771" s="2"/>
      <c r="F771" s="2"/>
      <c r="G771" s="2"/>
      <c r="H771" s="2"/>
      <c r="I771" s="17"/>
      <c r="J771" s="2"/>
      <c r="K771" s="2"/>
      <c r="L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D771" s="17"/>
      <c r="AF771" s="17"/>
      <c r="AG771" s="17"/>
      <c r="AH771" s="17"/>
    </row>
    <row r="772" spans="1:34" ht="15.75" customHeight="1" x14ac:dyDescent="0.25">
      <c r="A772" s="1"/>
      <c r="C772" s="3"/>
      <c r="D772" s="2"/>
      <c r="E772" s="2"/>
      <c r="F772" s="2"/>
      <c r="G772" s="2"/>
      <c r="H772" s="2"/>
      <c r="I772" s="17"/>
      <c r="J772" s="2"/>
      <c r="K772" s="2"/>
      <c r="L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D772" s="17"/>
      <c r="AF772" s="17"/>
      <c r="AG772" s="17"/>
      <c r="AH772" s="17"/>
    </row>
    <row r="773" spans="1:34" ht="15.75" customHeight="1" x14ac:dyDescent="0.25">
      <c r="A773" s="1"/>
      <c r="C773" s="3"/>
      <c r="D773" s="2"/>
      <c r="E773" s="2"/>
      <c r="F773" s="2"/>
      <c r="G773" s="2"/>
      <c r="H773" s="2"/>
      <c r="I773" s="17"/>
      <c r="J773" s="2"/>
      <c r="K773" s="2"/>
      <c r="L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D773" s="17"/>
      <c r="AF773" s="17"/>
      <c r="AG773" s="17"/>
      <c r="AH773" s="17"/>
    </row>
    <row r="774" spans="1:34" ht="15.75" customHeight="1" x14ac:dyDescent="0.25">
      <c r="A774" s="1"/>
      <c r="C774" s="3"/>
      <c r="D774" s="2"/>
      <c r="E774" s="2"/>
      <c r="F774" s="2"/>
      <c r="G774" s="2"/>
      <c r="H774" s="2"/>
      <c r="I774" s="17"/>
      <c r="J774" s="2"/>
      <c r="K774" s="2"/>
      <c r="L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D774" s="17"/>
      <c r="AF774" s="17"/>
      <c r="AG774" s="17"/>
      <c r="AH774" s="17"/>
    </row>
    <row r="775" spans="1:34" ht="15.75" customHeight="1" x14ac:dyDescent="0.25">
      <c r="A775" s="1"/>
      <c r="C775" s="3"/>
      <c r="D775" s="2"/>
      <c r="E775" s="2"/>
      <c r="F775" s="2"/>
      <c r="G775" s="2"/>
      <c r="H775" s="2"/>
      <c r="I775" s="17"/>
      <c r="J775" s="2"/>
      <c r="K775" s="2"/>
      <c r="L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D775" s="17"/>
      <c r="AF775" s="17"/>
      <c r="AG775" s="17"/>
      <c r="AH775" s="17"/>
    </row>
    <row r="776" spans="1:34" ht="15.75" customHeight="1" x14ac:dyDescent="0.25">
      <c r="A776" s="1"/>
      <c r="C776" s="3"/>
      <c r="D776" s="2"/>
      <c r="E776" s="2"/>
      <c r="F776" s="2"/>
      <c r="G776" s="2"/>
      <c r="H776" s="2"/>
      <c r="I776" s="17"/>
      <c r="J776" s="2"/>
      <c r="K776" s="2"/>
      <c r="L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D776" s="17"/>
      <c r="AF776" s="17"/>
      <c r="AG776" s="17"/>
      <c r="AH776" s="17"/>
    </row>
    <row r="777" spans="1:34" ht="15.75" customHeight="1" x14ac:dyDescent="0.25">
      <c r="A777" s="1"/>
      <c r="C777" s="3"/>
      <c r="D777" s="2"/>
      <c r="E777" s="2"/>
      <c r="F777" s="2"/>
      <c r="G777" s="2"/>
      <c r="H777" s="2"/>
      <c r="I777" s="17"/>
      <c r="J777" s="2"/>
      <c r="K777" s="2"/>
      <c r="L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D777" s="17"/>
      <c r="AF777" s="17"/>
      <c r="AG777" s="17"/>
      <c r="AH777" s="17"/>
    </row>
    <row r="778" spans="1:34" ht="15.75" customHeight="1" x14ac:dyDescent="0.25">
      <c r="A778" s="1"/>
      <c r="C778" s="3"/>
      <c r="D778" s="2"/>
      <c r="E778" s="2"/>
      <c r="F778" s="2"/>
      <c r="G778" s="2"/>
      <c r="H778" s="2"/>
      <c r="I778" s="17"/>
      <c r="J778" s="2"/>
      <c r="K778" s="2"/>
      <c r="L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D778" s="17"/>
      <c r="AF778" s="17"/>
      <c r="AG778" s="17"/>
      <c r="AH778" s="17"/>
    </row>
    <row r="779" spans="1:34" ht="15.75" customHeight="1" x14ac:dyDescent="0.25">
      <c r="A779" s="1"/>
      <c r="C779" s="3"/>
      <c r="D779" s="2"/>
      <c r="E779" s="2"/>
      <c r="F779" s="2"/>
      <c r="G779" s="2"/>
      <c r="H779" s="2"/>
      <c r="I779" s="17"/>
      <c r="J779" s="2"/>
      <c r="K779" s="2"/>
      <c r="L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D779" s="17"/>
      <c r="AF779" s="17"/>
      <c r="AG779" s="17"/>
      <c r="AH779" s="17"/>
    </row>
    <row r="780" spans="1:34" ht="15.75" customHeight="1" x14ac:dyDescent="0.25">
      <c r="A780" s="1"/>
      <c r="C780" s="3"/>
      <c r="D780" s="2"/>
      <c r="E780" s="2"/>
      <c r="F780" s="2"/>
      <c r="G780" s="2"/>
      <c r="H780" s="2"/>
      <c r="I780" s="17"/>
      <c r="J780" s="2"/>
      <c r="K780" s="2"/>
      <c r="L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D780" s="17"/>
      <c r="AF780" s="17"/>
      <c r="AG780" s="17"/>
      <c r="AH780" s="17"/>
    </row>
    <row r="781" spans="1:34" ht="15.75" customHeight="1" x14ac:dyDescent="0.25">
      <c r="A781" s="1"/>
      <c r="C781" s="3"/>
      <c r="D781" s="2"/>
      <c r="E781" s="2"/>
      <c r="F781" s="2"/>
      <c r="G781" s="2"/>
      <c r="H781" s="2"/>
      <c r="I781" s="17"/>
      <c r="J781" s="2"/>
      <c r="K781" s="2"/>
      <c r="L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D781" s="17"/>
      <c r="AF781" s="17"/>
      <c r="AG781" s="17"/>
      <c r="AH781" s="17"/>
    </row>
    <row r="782" spans="1:34" ht="15.75" customHeight="1" x14ac:dyDescent="0.25">
      <c r="A782" s="1"/>
      <c r="C782" s="3"/>
      <c r="D782" s="2"/>
      <c r="E782" s="2"/>
      <c r="F782" s="2"/>
      <c r="G782" s="2"/>
      <c r="H782" s="2"/>
      <c r="I782" s="17"/>
      <c r="J782" s="2"/>
      <c r="K782" s="2"/>
      <c r="L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D782" s="17"/>
      <c r="AF782" s="17"/>
      <c r="AG782" s="17"/>
      <c r="AH782" s="17"/>
    </row>
    <row r="783" spans="1:34" ht="15.75" customHeight="1" x14ac:dyDescent="0.25">
      <c r="A783" s="1"/>
      <c r="C783" s="3"/>
      <c r="D783" s="2"/>
      <c r="E783" s="2"/>
      <c r="F783" s="2"/>
      <c r="G783" s="2"/>
      <c r="H783" s="2"/>
      <c r="I783" s="17"/>
      <c r="J783" s="2"/>
      <c r="K783" s="2"/>
      <c r="L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D783" s="17"/>
      <c r="AF783" s="17"/>
      <c r="AG783" s="17"/>
      <c r="AH783" s="17"/>
    </row>
    <row r="784" spans="1:34" ht="15.75" customHeight="1" x14ac:dyDescent="0.25">
      <c r="A784" s="1"/>
      <c r="C784" s="3"/>
      <c r="D784" s="2"/>
      <c r="E784" s="2"/>
      <c r="F784" s="2"/>
      <c r="G784" s="2"/>
      <c r="H784" s="2"/>
      <c r="I784" s="17"/>
      <c r="J784" s="2"/>
      <c r="K784" s="2"/>
      <c r="L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D784" s="17"/>
      <c r="AF784" s="17"/>
      <c r="AG784" s="17"/>
      <c r="AH784" s="17"/>
    </row>
    <row r="785" spans="1:34" ht="15.75" customHeight="1" x14ac:dyDescent="0.25">
      <c r="A785" s="1"/>
      <c r="C785" s="3"/>
      <c r="D785" s="2"/>
      <c r="E785" s="2"/>
      <c r="F785" s="2"/>
      <c r="G785" s="2"/>
      <c r="H785" s="2"/>
      <c r="I785" s="17"/>
      <c r="J785" s="2"/>
      <c r="K785" s="2"/>
      <c r="L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D785" s="17"/>
      <c r="AF785" s="17"/>
      <c r="AG785" s="17"/>
      <c r="AH785" s="17"/>
    </row>
    <row r="786" spans="1:34" ht="15.75" customHeight="1" x14ac:dyDescent="0.25">
      <c r="A786" s="1"/>
      <c r="C786" s="3"/>
      <c r="D786" s="2"/>
      <c r="E786" s="2"/>
      <c r="F786" s="2"/>
      <c r="G786" s="2"/>
      <c r="H786" s="2"/>
      <c r="I786" s="17"/>
      <c r="J786" s="2"/>
      <c r="K786" s="2"/>
      <c r="L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D786" s="17"/>
      <c r="AF786" s="17"/>
      <c r="AG786" s="17"/>
      <c r="AH786" s="17"/>
    </row>
    <row r="787" spans="1:34" ht="15.75" customHeight="1" x14ac:dyDescent="0.25">
      <c r="A787" s="1"/>
      <c r="C787" s="3"/>
      <c r="D787" s="2"/>
      <c r="E787" s="2"/>
      <c r="F787" s="2"/>
      <c r="G787" s="2"/>
      <c r="H787" s="2"/>
      <c r="I787" s="17"/>
      <c r="J787" s="2"/>
      <c r="K787" s="2"/>
      <c r="L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D787" s="17"/>
      <c r="AF787" s="17"/>
      <c r="AG787" s="17"/>
      <c r="AH787" s="17"/>
    </row>
    <row r="788" spans="1:34" ht="15.75" customHeight="1" x14ac:dyDescent="0.25">
      <c r="A788" s="1"/>
      <c r="C788" s="3"/>
      <c r="D788" s="2"/>
      <c r="E788" s="2"/>
      <c r="F788" s="2"/>
      <c r="G788" s="2"/>
      <c r="H788" s="2"/>
      <c r="I788" s="17"/>
      <c r="J788" s="2"/>
      <c r="K788" s="2"/>
      <c r="L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D788" s="17"/>
      <c r="AF788" s="17"/>
      <c r="AG788" s="17"/>
      <c r="AH788" s="17"/>
    </row>
    <row r="789" spans="1:34" ht="15.75" customHeight="1" x14ac:dyDescent="0.25">
      <c r="A789" s="1"/>
      <c r="C789" s="3"/>
      <c r="D789" s="2"/>
      <c r="E789" s="2"/>
      <c r="F789" s="2"/>
      <c r="G789" s="2"/>
      <c r="H789" s="2"/>
      <c r="I789" s="17"/>
      <c r="J789" s="2"/>
      <c r="K789" s="2"/>
      <c r="L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D789" s="17"/>
      <c r="AF789" s="17"/>
      <c r="AG789" s="17"/>
      <c r="AH789" s="17"/>
    </row>
    <row r="790" spans="1:34" ht="15.75" customHeight="1" x14ac:dyDescent="0.25">
      <c r="A790" s="1"/>
      <c r="C790" s="3"/>
      <c r="D790" s="2"/>
      <c r="E790" s="2"/>
      <c r="F790" s="2"/>
      <c r="G790" s="2"/>
      <c r="H790" s="2"/>
      <c r="I790" s="17"/>
      <c r="J790" s="2"/>
      <c r="K790" s="2"/>
      <c r="L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D790" s="17"/>
      <c r="AF790" s="17"/>
      <c r="AG790" s="17"/>
      <c r="AH790" s="17"/>
    </row>
    <row r="791" spans="1:34" ht="15.75" customHeight="1" x14ac:dyDescent="0.25">
      <c r="A791" s="1"/>
      <c r="C791" s="3"/>
      <c r="D791" s="2"/>
      <c r="E791" s="2"/>
      <c r="F791" s="2"/>
      <c r="G791" s="2"/>
      <c r="H791" s="2"/>
      <c r="I791" s="17"/>
      <c r="J791" s="2"/>
      <c r="K791" s="2"/>
      <c r="L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D791" s="17"/>
      <c r="AF791" s="17"/>
      <c r="AG791" s="17"/>
      <c r="AH791" s="17"/>
    </row>
    <row r="792" spans="1:34" ht="15.75" customHeight="1" x14ac:dyDescent="0.25">
      <c r="A792" s="1"/>
      <c r="C792" s="3"/>
      <c r="D792" s="2"/>
      <c r="E792" s="2"/>
      <c r="F792" s="2"/>
      <c r="G792" s="2"/>
      <c r="H792" s="2"/>
      <c r="I792" s="17"/>
      <c r="J792" s="2"/>
      <c r="K792" s="2"/>
      <c r="L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D792" s="17"/>
      <c r="AF792" s="17"/>
      <c r="AG792" s="17"/>
      <c r="AH792" s="17"/>
    </row>
    <row r="793" spans="1:34" ht="15.75" customHeight="1" x14ac:dyDescent="0.25">
      <c r="A793" s="1"/>
      <c r="C793" s="3"/>
      <c r="D793" s="2"/>
      <c r="E793" s="2"/>
      <c r="F793" s="2"/>
      <c r="G793" s="2"/>
      <c r="H793" s="2"/>
      <c r="I793" s="17"/>
      <c r="J793" s="2"/>
      <c r="K793" s="2"/>
      <c r="L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D793" s="17"/>
      <c r="AF793" s="17"/>
      <c r="AG793" s="17"/>
      <c r="AH793" s="17"/>
    </row>
    <row r="794" spans="1:34" ht="15.75" customHeight="1" x14ac:dyDescent="0.25">
      <c r="A794" s="1"/>
      <c r="C794" s="3"/>
      <c r="D794" s="2"/>
      <c r="E794" s="2"/>
      <c r="F794" s="2"/>
      <c r="G794" s="2"/>
      <c r="H794" s="2"/>
      <c r="I794" s="17"/>
      <c r="J794" s="2"/>
      <c r="K794" s="2"/>
      <c r="L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D794" s="17"/>
      <c r="AF794" s="17"/>
      <c r="AG794" s="17"/>
      <c r="AH794" s="17"/>
    </row>
    <row r="795" spans="1:34" ht="15.75" customHeight="1" x14ac:dyDescent="0.25">
      <c r="A795" s="1"/>
      <c r="C795" s="3"/>
      <c r="D795" s="2"/>
      <c r="E795" s="2"/>
      <c r="F795" s="2"/>
      <c r="G795" s="2"/>
      <c r="H795" s="2"/>
      <c r="I795" s="17"/>
      <c r="J795" s="2"/>
      <c r="K795" s="2"/>
      <c r="L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D795" s="17"/>
      <c r="AF795" s="17"/>
      <c r="AG795" s="17"/>
      <c r="AH795" s="17"/>
    </row>
    <row r="796" spans="1:34" ht="15.75" customHeight="1" x14ac:dyDescent="0.25">
      <c r="A796" s="1"/>
      <c r="C796" s="3"/>
      <c r="D796" s="2"/>
      <c r="E796" s="2"/>
      <c r="F796" s="2"/>
      <c r="G796" s="2"/>
      <c r="H796" s="2"/>
      <c r="I796" s="17"/>
      <c r="J796" s="2"/>
      <c r="K796" s="2"/>
      <c r="L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D796" s="17"/>
      <c r="AF796" s="17"/>
      <c r="AG796" s="17"/>
      <c r="AH796" s="17"/>
    </row>
    <row r="797" spans="1:34" ht="15.75" customHeight="1" x14ac:dyDescent="0.25">
      <c r="A797" s="1"/>
      <c r="C797" s="3"/>
      <c r="D797" s="2"/>
      <c r="E797" s="2"/>
      <c r="F797" s="2"/>
      <c r="G797" s="2"/>
      <c r="H797" s="2"/>
      <c r="I797" s="17"/>
      <c r="J797" s="2"/>
      <c r="K797" s="2"/>
      <c r="L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D797" s="17"/>
      <c r="AF797" s="17"/>
      <c r="AG797" s="17"/>
      <c r="AH797" s="17"/>
    </row>
    <row r="798" spans="1:34" ht="15.75" customHeight="1" x14ac:dyDescent="0.25">
      <c r="A798" s="1"/>
      <c r="C798" s="3"/>
      <c r="D798" s="2"/>
      <c r="E798" s="2"/>
      <c r="F798" s="2"/>
      <c r="G798" s="2"/>
      <c r="H798" s="2"/>
      <c r="I798" s="17"/>
      <c r="J798" s="2"/>
      <c r="K798" s="2"/>
      <c r="L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D798" s="17"/>
      <c r="AF798" s="17"/>
      <c r="AG798" s="17"/>
      <c r="AH798" s="17"/>
    </row>
    <row r="799" spans="1:34" ht="15.75" customHeight="1" x14ac:dyDescent="0.25">
      <c r="A799" s="1"/>
      <c r="C799" s="3"/>
      <c r="D799" s="2"/>
      <c r="E799" s="2"/>
      <c r="F799" s="2"/>
      <c r="G799" s="2"/>
      <c r="H799" s="2"/>
      <c r="I799" s="17"/>
      <c r="J799" s="2"/>
      <c r="K799" s="2"/>
      <c r="L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D799" s="17"/>
      <c r="AF799" s="17"/>
      <c r="AG799" s="17"/>
      <c r="AH799" s="17"/>
    </row>
    <row r="800" spans="1:34" ht="15.75" customHeight="1" x14ac:dyDescent="0.25">
      <c r="A800" s="1"/>
      <c r="C800" s="3"/>
      <c r="D800" s="2"/>
      <c r="E800" s="2"/>
      <c r="F800" s="2"/>
      <c r="G800" s="2"/>
      <c r="H800" s="2"/>
      <c r="I800" s="17"/>
      <c r="J800" s="2"/>
      <c r="K800" s="2"/>
      <c r="L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D800" s="17"/>
      <c r="AF800" s="17"/>
      <c r="AG800" s="17"/>
      <c r="AH800" s="17"/>
    </row>
    <row r="801" spans="1:34" ht="15.75" customHeight="1" x14ac:dyDescent="0.25">
      <c r="A801" s="1"/>
      <c r="C801" s="3"/>
      <c r="D801" s="2"/>
      <c r="E801" s="2"/>
      <c r="F801" s="2"/>
      <c r="G801" s="2"/>
      <c r="H801" s="2"/>
      <c r="I801" s="17"/>
      <c r="J801" s="2"/>
      <c r="K801" s="2"/>
      <c r="L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D801" s="17"/>
      <c r="AF801" s="17"/>
      <c r="AG801" s="17"/>
      <c r="AH801" s="17"/>
    </row>
    <row r="802" spans="1:34" ht="15.75" customHeight="1" x14ac:dyDescent="0.25">
      <c r="A802" s="1"/>
      <c r="C802" s="3"/>
      <c r="D802" s="2"/>
      <c r="E802" s="2"/>
      <c r="F802" s="2"/>
      <c r="G802" s="2"/>
      <c r="H802" s="2"/>
      <c r="I802" s="17"/>
      <c r="J802" s="2"/>
      <c r="K802" s="2"/>
      <c r="L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D802" s="17"/>
      <c r="AF802" s="17"/>
      <c r="AG802" s="17"/>
      <c r="AH802" s="17"/>
    </row>
    <row r="803" spans="1:34" ht="15.75" customHeight="1" x14ac:dyDescent="0.25">
      <c r="A803" s="1"/>
      <c r="C803" s="3"/>
      <c r="D803" s="2"/>
      <c r="E803" s="2"/>
      <c r="F803" s="2"/>
      <c r="G803" s="2"/>
      <c r="H803" s="2"/>
      <c r="I803" s="17"/>
      <c r="J803" s="2"/>
      <c r="K803" s="2"/>
      <c r="L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D803" s="17"/>
      <c r="AF803" s="17"/>
      <c r="AG803" s="17"/>
      <c r="AH803" s="17"/>
    </row>
    <row r="804" spans="1:34" ht="15.75" customHeight="1" x14ac:dyDescent="0.25">
      <c r="A804" s="1"/>
      <c r="C804" s="3"/>
      <c r="D804" s="2"/>
      <c r="E804" s="2"/>
      <c r="F804" s="2"/>
      <c r="G804" s="2"/>
      <c r="H804" s="2"/>
      <c r="I804" s="17"/>
      <c r="J804" s="2"/>
      <c r="K804" s="2"/>
      <c r="L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D804" s="17"/>
      <c r="AF804" s="17"/>
      <c r="AG804" s="17"/>
      <c r="AH804" s="17"/>
    </row>
    <row r="805" spans="1:34" ht="15.75" customHeight="1" x14ac:dyDescent="0.25">
      <c r="A805" s="1"/>
      <c r="C805" s="3"/>
      <c r="D805" s="2"/>
      <c r="E805" s="2"/>
      <c r="F805" s="2"/>
      <c r="G805" s="2"/>
      <c r="H805" s="2"/>
      <c r="I805" s="17"/>
      <c r="J805" s="2"/>
      <c r="K805" s="2"/>
      <c r="L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D805" s="17"/>
      <c r="AF805" s="17"/>
      <c r="AG805" s="17"/>
      <c r="AH805" s="17"/>
    </row>
    <row r="806" spans="1:34" ht="15.75" customHeight="1" x14ac:dyDescent="0.25">
      <c r="A806" s="1"/>
      <c r="C806" s="3"/>
      <c r="D806" s="2"/>
      <c r="E806" s="2"/>
      <c r="F806" s="2"/>
      <c r="G806" s="2"/>
      <c r="H806" s="2"/>
      <c r="I806" s="17"/>
      <c r="J806" s="2"/>
      <c r="K806" s="2"/>
      <c r="L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D806" s="17"/>
      <c r="AF806" s="17"/>
      <c r="AG806" s="17"/>
      <c r="AH806" s="17"/>
    </row>
    <row r="807" spans="1:34" ht="15.75" customHeight="1" x14ac:dyDescent="0.25">
      <c r="A807" s="1"/>
      <c r="C807" s="3"/>
      <c r="D807" s="2"/>
      <c r="E807" s="2"/>
      <c r="F807" s="2"/>
      <c r="G807" s="2"/>
      <c r="H807" s="2"/>
      <c r="I807" s="17"/>
      <c r="J807" s="2"/>
      <c r="K807" s="2"/>
      <c r="L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D807" s="17"/>
      <c r="AF807" s="17"/>
      <c r="AG807" s="17"/>
      <c r="AH807" s="17"/>
    </row>
    <row r="808" spans="1:34" ht="15.75" customHeight="1" x14ac:dyDescent="0.25">
      <c r="A808" s="1"/>
      <c r="C808" s="3"/>
      <c r="D808" s="2"/>
      <c r="E808" s="2"/>
      <c r="F808" s="2"/>
      <c r="G808" s="2"/>
      <c r="H808" s="2"/>
      <c r="I808" s="17"/>
      <c r="J808" s="2"/>
      <c r="K808" s="2"/>
      <c r="L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D808" s="17"/>
      <c r="AF808" s="17"/>
      <c r="AG808" s="17"/>
      <c r="AH808" s="17"/>
    </row>
    <row r="809" spans="1:34" ht="15.75" customHeight="1" x14ac:dyDescent="0.25">
      <c r="A809" s="1"/>
      <c r="C809" s="3"/>
      <c r="D809" s="2"/>
      <c r="E809" s="2"/>
      <c r="F809" s="2"/>
      <c r="G809" s="2"/>
      <c r="H809" s="2"/>
      <c r="I809" s="17"/>
      <c r="J809" s="2"/>
      <c r="K809" s="2"/>
      <c r="L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D809" s="17"/>
      <c r="AF809" s="17"/>
      <c r="AG809" s="17"/>
      <c r="AH809" s="17"/>
    </row>
    <row r="810" spans="1:34" ht="15.75" customHeight="1" x14ac:dyDescent="0.25">
      <c r="A810" s="1"/>
      <c r="C810" s="3"/>
      <c r="D810" s="2"/>
      <c r="E810" s="2"/>
      <c r="F810" s="2"/>
      <c r="G810" s="2"/>
      <c r="H810" s="2"/>
      <c r="I810" s="17"/>
      <c r="J810" s="2"/>
      <c r="K810" s="2"/>
      <c r="L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D810" s="17"/>
      <c r="AF810" s="17"/>
      <c r="AG810" s="17"/>
      <c r="AH810" s="17"/>
    </row>
    <row r="811" spans="1:34" ht="15.75" customHeight="1" x14ac:dyDescent="0.25">
      <c r="A811" s="1"/>
      <c r="C811" s="3"/>
      <c r="D811" s="2"/>
      <c r="E811" s="2"/>
      <c r="F811" s="2"/>
      <c r="G811" s="2"/>
      <c r="H811" s="2"/>
      <c r="I811" s="17"/>
      <c r="J811" s="2"/>
      <c r="K811" s="2"/>
      <c r="L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D811" s="17"/>
      <c r="AF811" s="17"/>
      <c r="AG811" s="17"/>
      <c r="AH811" s="17"/>
    </row>
    <row r="812" spans="1:34" ht="15.75" customHeight="1" x14ac:dyDescent="0.25">
      <c r="A812" s="1"/>
      <c r="C812" s="3"/>
      <c r="D812" s="2"/>
      <c r="E812" s="2"/>
      <c r="F812" s="2"/>
      <c r="G812" s="2"/>
      <c r="H812" s="2"/>
      <c r="I812" s="17"/>
      <c r="J812" s="2"/>
      <c r="K812" s="2"/>
      <c r="L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D812" s="17"/>
      <c r="AF812" s="17"/>
      <c r="AG812" s="17"/>
      <c r="AH812" s="17"/>
    </row>
    <row r="813" spans="1:34" ht="15.75" customHeight="1" x14ac:dyDescent="0.25">
      <c r="A813" s="1"/>
      <c r="C813" s="3"/>
      <c r="D813" s="2"/>
      <c r="E813" s="2"/>
      <c r="F813" s="2"/>
      <c r="G813" s="2"/>
      <c r="H813" s="2"/>
      <c r="I813" s="17"/>
      <c r="J813" s="2"/>
      <c r="K813" s="2"/>
      <c r="L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D813" s="17"/>
      <c r="AF813" s="17"/>
      <c r="AG813" s="17"/>
      <c r="AH813" s="17"/>
    </row>
    <row r="814" spans="1:34" ht="15.75" customHeight="1" x14ac:dyDescent="0.25">
      <c r="A814" s="1"/>
      <c r="C814" s="3"/>
      <c r="D814" s="2"/>
      <c r="E814" s="2"/>
      <c r="F814" s="2"/>
      <c r="G814" s="2"/>
      <c r="H814" s="2"/>
      <c r="I814" s="17"/>
      <c r="J814" s="2"/>
      <c r="K814" s="2"/>
      <c r="L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D814" s="17"/>
      <c r="AF814" s="17"/>
      <c r="AG814" s="17"/>
      <c r="AH814" s="17"/>
    </row>
    <row r="815" spans="1:34" ht="15.75" customHeight="1" x14ac:dyDescent="0.25">
      <c r="A815" s="1"/>
      <c r="C815" s="3"/>
      <c r="D815" s="2"/>
      <c r="E815" s="2"/>
      <c r="F815" s="2"/>
      <c r="G815" s="2"/>
      <c r="H815" s="2"/>
      <c r="I815" s="17"/>
      <c r="J815" s="2"/>
      <c r="K815" s="2"/>
      <c r="L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D815" s="17"/>
      <c r="AF815" s="17"/>
      <c r="AG815" s="17"/>
      <c r="AH815" s="17"/>
    </row>
    <row r="816" spans="1:34" ht="15.75" customHeight="1" x14ac:dyDescent="0.25">
      <c r="A816" s="1"/>
      <c r="C816" s="3"/>
      <c r="D816" s="2"/>
      <c r="E816" s="2"/>
      <c r="F816" s="2"/>
      <c r="G816" s="2"/>
      <c r="H816" s="2"/>
      <c r="I816" s="17"/>
      <c r="J816" s="2"/>
      <c r="K816" s="2"/>
      <c r="L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D816" s="17"/>
      <c r="AF816" s="17"/>
      <c r="AG816" s="17"/>
      <c r="AH816" s="17"/>
    </row>
    <row r="817" spans="1:34" ht="15.75" customHeight="1" x14ac:dyDescent="0.25">
      <c r="A817" s="1"/>
      <c r="C817" s="3"/>
      <c r="D817" s="2"/>
      <c r="E817" s="2"/>
      <c r="F817" s="2"/>
      <c r="G817" s="2"/>
      <c r="H817" s="2"/>
      <c r="I817" s="17"/>
      <c r="J817" s="2"/>
      <c r="K817" s="2"/>
      <c r="L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D817" s="17"/>
      <c r="AF817" s="17"/>
      <c r="AG817" s="17"/>
      <c r="AH817" s="17"/>
    </row>
    <row r="818" spans="1:34" ht="15.75" customHeight="1" x14ac:dyDescent="0.25">
      <c r="A818" s="1"/>
      <c r="C818" s="3"/>
      <c r="D818" s="2"/>
      <c r="E818" s="2"/>
      <c r="F818" s="2"/>
      <c r="G818" s="2"/>
      <c r="H818" s="2"/>
      <c r="I818" s="17"/>
      <c r="J818" s="2"/>
      <c r="K818" s="2"/>
      <c r="L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D818" s="17"/>
      <c r="AF818" s="17"/>
      <c r="AG818" s="17"/>
      <c r="AH818" s="17"/>
    </row>
    <row r="819" spans="1:34" ht="15.75" customHeight="1" x14ac:dyDescent="0.25">
      <c r="A819" s="1"/>
      <c r="C819" s="3"/>
      <c r="D819" s="2"/>
      <c r="E819" s="2"/>
      <c r="F819" s="2"/>
      <c r="G819" s="2"/>
      <c r="H819" s="2"/>
      <c r="I819" s="17"/>
      <c r="J819" s="2"/>
      <c r="K819" s="2"/>
      <c r="L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D819" s="17"/>
      <c r="AF819" s="17"/>
      <c r="AG819" s="17"/>
      <c r="AH819" s="17"/>
    </row>
    <row r="820" spans="1:34" ht="15.75" customHeight="1" x14ac:dyDescent="0.25">
      <c r="A820" s="1"/>
      <c r="C820" s="3"/>
      <c r="D820" s="2"/>
      <c r="E820" s="2"/>
      <c r="F820" s="2"/>
      <c r="G820" s="2"/>
      <c r="H820" s="2"/>
      <c r="I820" s="17"/>
      <c r="J820" s="2"/>
      <c r="K820" s="2"/>
      <c r="L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D820" s="17"/>
      <c r="AF820" s="17"/>
      <c r="AG820" s="17"/>
      <c r="AH820" s="17"/>
    </row>
    <row r="821" spans="1:34" ht="15.75" customHeight="1" x14ac:dyDescent="0.25">
      <c r="A821" s="1"/>
      <c r="C821" s="3"/>
      <c r="D821" s="2"/>
      <c r="E821" s="2"/>
      <c r="F821" s="2"/>
      <c r="G821" s="2"/>
      <c r="H821" s="2"/>
      <c r="I821" s="17"/>
      <c r="J821" s="2"/>
      <c r="K821" s="2"/>
      <c r="L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D821" s="17"/>
      <c r="AF821" s="17"/>
      <c r="AG821" s="17"/>
      <c r="AH821" s="17"/>
    </row>
    <row r="822" spans="1:34" ht="15.75" customHeight="1" x14ac:dyDescent="0.25">
      <c r="A822" s="1"/>
      <c r="C822" s="3"/>
      <c r="D822" s="2"/>
      <c r="E822" s="2"/>
      <c r="F822" s="2"/>
      <c r="G822" s="2"/>
      <c r="H822" s="2"/>
      <c r="I822" s="17"/>
      <c r="J822" s="2"/>
      <c r="K822" s="2"/>
      <c r="L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D822" s="17"/>
      <c r="AF822" s="17"/>
      <c r="AG822" s="17"/>
      <c r="AH822" s="17"/>
    </row>
    <row r="823" spans="1:34" ht="15.75" customHeight="1" x14ac:dyDescent="0.25">
      <c r="A823" s="1"/>
      <c r="C823" s="3"/>
      <c r="D823" s="2"/>
      <c r="E823" s="2"/>
      <c r="F823" s="2"/>
      <c r="G823" s="2"/>
      <c r="H823" s="2"/>
      <c r="I823" s="17"/>
      <c r="J823" s="2"/>
      <c r="K823" s="2"/>
      <c r="L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D823" s="17"/>
      <c r="AF823" s="17"/>
      <c r="AG823" s="17"/>
      <c r="AH823" s="17"/>
    </row>
    <row r="824" spans="1:34" ht="15.75" customHeight="1" x14ac:dyDescent="0.25">
      <c r="A824" s="1"/>
      <c r="C824" s="3"/>
      <c r="D824" s="2"/>
      <c r="E824" s="2"/>
      <c r="F824" s="2"/>
      <c r="G824" s="2"/>
      <c r="H824" s="2"/>
      <c r="I824" s="17"/>
      <c r="J824" s="2"/>
      <c r="K824" s="2"/>
      <c r="L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D824" s="17"/>
      <c r="AF824" s="17"/>
      <c r="AG824" s="17"/>
      <c r="AH824" s="17"/>
    </row>
    <row r="825" spans="1:34" ht="15.75" customHeight="1" x14ac:dyDescent="0.25">
      <c r="A825" s="1"/>
      <c r="C825" s="3"/>
      <c r="D825" s="2"/>
      <c r="E825" s="2"/>
      <c r="F825" s="2"/>
      <c r="G825" s="2"/>
      <c r="H825" s="2"/>
      <c r="I825" s="17"/>
      <c r="J825" s="2"/>
      <c r="K825" s="2"/>
      <c r="L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D825" s="17"/>
      <c r="AF825" s="17"/>
      <c r="AG825" s="17"/>
      <c r="AH825" s="17"/>
    </row>
    <row r="826" spans="1:34" ht="15.75" customHeight="1" x14ac:dyDescent="0.25">
      <c r="A826" s="1"/>
      <c r="C826" s="3"/>
      <c r="D826" s="2"/>
      <c r="E826" s="2"/>
      <c r="F826" s="2"/>
      <c r="G826" s="2"/>
      <c r="H826" s="2"/>
      <c r="I826" s="17"/>
      <c r="J826" s="2"/>
      <c r="K826" s="2"/>
      <c r="L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D826" s="17"/>
      <c r="AF826" s="17"/>
      <c r="AG826" s="17"/>
      <c r="AH826" s="17"/>
    </row>
    <row r="827" spans="1:34" ht="15.75" customHeight="1" x14ac:dyDescent="0.25">
      <c r="A827" s="1"/>
      <c r="C827" s="3"/>
      <c r="D827" s="2"/>
      <c r="E827" s="2"/>
      <c r="F827" s="2"/>
      <c r="G827" s="2"/>
      <c r="H827" s="2"/>
      <c r="I827" s="17"/>
      <c r="J827" s="2"/>
      <c r="K827" s="2"/>
      <c r="L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D827" s="17"/>
      <c r="AF827" s="17"/>
      <c r="AG827" s="17"/>
      <c r="AH827" s="17"/>
    </row>
    <row r="828" spans="1:34" ht="15.75" customHeight="1" x14ac:dyDescent="0.25">
      <c r="A828" s="1"/>
      <c r="C828" s="3"/>
      <c r="D828" s="2"/>
      <c r="E828" s="2"/>
      <c r="F828" s="2"/>
      <c r="G828" s="2"/>
      <c r="H828" s="2"/>
      <c r="I828" s="17"/>
      <c r="J828" s="2"/>
      <c r="K828" s="2"/>
      <c r="L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D828" s="17"/>
      <c r="AF828" s="17"/>
      <c r="AG828" s="17"/>
      <c r="AH828" s="17"/>
    </row>
    <row r="829" spans="1:34" ht="15.75" customHeight="1" x14ac:dyDescent="0.25">
      <c r="A829" s="1"/>
      <c r="C829" s="3"/>
      <c r="D829" s="2"/>
      <c r="E829" s="2"/>
      <c r="F829" s="2"/>
      <c r="G829" s="2"/>
      <c r="H829" s="2"/>
      <c r="I829" s="17"/>
      <c r="J829" s="2"/>
      <c r="K829" s="2"/>
      <c r="L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D829" s="17"/>
      <c r="AF829" s="17"/>
      <c r="AG829" s="17"/>
      <c r="AH829" s="17"/>
    </row>
    <row r="830" spans="1:34" ht="15.75" customHeight="1" x14ac:dyDescent="0.25">
      <c r="A830" s="1"/>
      <c r="C830" s="3"/>
      <c r="D830" s="2"/>
      <c r="E830" s="2"/>
      <c r="F830" s="2"/>
      <c r="G830" s="2"/>
      <c r="H830" s="2"/>
      <c r="I830" s="17"/>
      <c r="J830" s="2"/>
      <c r="K830" s="2"/>
      <c r="L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D830" s="17"/>
      <c r="AF830" s="17"/>
      <c r="AG830" s="17"/>
      <c r="AH830" s="17"/>
    </row>
    <row r="831" spans="1:34" ht="15.75" customHeight="1" x14ac:dyDescent="0.25">
      <c r="A831" s="1"/>
      <c r="C831" s="3"/>
      <c r="D831" s="2"/>
      <c r="E831" s="2"/>
      <c r="F831" s="2"/>
      <c r="G831" s="2"/>
      <c r="H831" s="2"/>
      <c r="I831" s="17"/>
      <c r="J831" s="2"/>
      <c r="K831" s="2"/>
      <c r="L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D831" s="17"/>
      <c r="AF831" s="17"/>
      <c r="AG831" s="17"/>
      <c r="AH831" s="17"/>
    </row>
    <row r="832" spans="1:34" ht="15.75" customHeight="1" x14ac:dyDescent="0.25">
      <c r="A832" s="1"/>
      <c r="C832" s="3"/>
      <c r="D832" s="2"/>
      <c r="E832" s="2"/>
      <c r="F832" s="2"/>
      <c r="G832" s="2"/>
      <c r="H832" s="2"/>
      <c r="I832" s="17"/>
      <c r="J832" s="2"/>
      <c r="K832" s="2"/>
      <c r="L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D832" s="17"/>
      <c r="AF832" s="17"/>
      <c r="AG832" s="17"/>
      <c r="AH832" s="17"/>
    </row>
    <row r="833" spans="1:34" ht="15.75" customHeight="1" x14ac:dyDescent="0.25">
      <c r="A833" s="1"/>
      <c r="C833" s="3"/>
      <c r="D833" s="2"/>
      <c r="E833" s="2"/>
      <c r="F833" s="2"/>
      <c r="G833" s="2"/>
      <c r="H833" s="2"/>
      <c r="I833" s="17"/>
      <c r="J833" s="2"/>
      <c r="K833" s="2"/>
      <c r="L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D833" s="17"/>
      <c r="AF833" s="17"/>
      <c r="AG833" s="17"/>
      <c r="AH833" s="17"/>
    </row>
    <row r="834" spans="1:34" ht="15.75" customHeight="1" x14ac:dyDescent="0.25">
      <c r="A834" s="1"/>
      <c r="C834" s="3"/>
      <c r="D834" s="2"/>
      <c r="E834" s="2"/>
      <c r="F834" s="2"/>
      <c r="G834" s="2"/>
      <c r="H834" s="2"/>
      <c r="I834" s="17"/>
      <c r="J834" s="2"/>
      <c r="K834" s="2"/>
      <c r="L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D834" s="17"/>
      <c r="AF834" s="17"/>
      <c r="AG834" s="17"/>
      <c r="AH834" s="17"/>
    </row>
    <row r="835" spans="1:34" ht="15.75" customHeight="1" x14ac:dyDescent="0.25">
      <c r="A835" s="1"/>
      <c r="C835" s="3"/>
      <c r="D835" s="2"/>
      <c r="E835" s="2"/>
      <c r="F835" s="2"/>
      <c r="G835" s="2"/>
      <c r="H835" s="2"/>
      <c r="I835" s="17"/>
      <c r="J835" s="2"/>
      <c r="K835" s="2"/>
      <c r="L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D835" s="17"/>
      <c r="AF835" s="17"/>
      <c r="AG835" s="17"/>
      <c r="AH835" s="17"/>
    </row>
    <row r="836" spans="1:34" ht="15.75" customHeight="1" x14ac:dyDescent="0.25">
      <c r="A836" s="1"/>
      <c r="C836" s="3"/>
      <c r="D836" s="2"/>
      <c r="E836" s="2"/>
      <c r="F836" s="2"/>
      <c r="G836" s="2"/>
      <c r="H836" s="2"/>
      <c r="I836" s="17"/>
      <c r="J836" s="2"/>
      <c r="K836" s="2"/>
      <c r="L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D836" s="17"/>
      <c r="AF836" s="17"/>
      <c r="AG836" s="17"/>
      <c r="AH836" s="17"/>
    </row>
    <row r="837" spans="1:34" ht="15.75" customHeight="1" x14ac:dyDescent="0.25">
      <c r="A837" s="1"/>
      <c r="C837" s="3"/>
      <c r="D837" s="2"/>
      <c r="E837" s="2"/>
      <c r="F837" s="2"/>
      <c r="G837" s="2"/>
      <c r="H837" s="2"/>
      <c r="I837" s="17"/>
      <c r="J837" s="2"/>
      <c r="K837" s="2"/>
      <c r="L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D837" s="17"/>
      <c r="AF837" s="17"/>
      <c r="AG837" s="17"/>
      <c r="AH837" s="17"/>
    </row>
    <row r="838" spans="1:34" ht="15.75" customHeight="1" x14ac:dyDescent="0.25">
      <c r="A838" s="1"/>
      <c r="C838" s="3"/>
      <c r="D838" s="2"/>
      <c r="E838" s="2"/>
      <c r="F838" s="2"/>
      <c r="G838" s="2"/>
      <c r="H838" s="2"/>
      <c r="I838" s="17"/>
      <c r="J838" s="2"/>
      <c r="K838" s="2"/>
      <c r="L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D838" s="17"/>
      <c r="AF838" s="17"/>
      <c r="AG838" s="17"/>
      <c r="AH838" s="17"/>
    </row>
    <row r="839" spans="1:34" ht="15.75" customHeight="1" x14ac:dyDescent="0.25">
      <c r="A839" s="1"/>
      <c r="C839" s="3"/>
      <c r="D839" s="2"/>
      <c r="E839" s="2"/>
      <c r="F839" s="2"/>
      <c r="G839" s="2"/>
      <c r="H839" s="2"/>
      <c r="I839" s="17"/>
      <c r="J839" s="2"/>
      <c r="K839" s="2"/>
      <c r="L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D839" s="17"/>
      <c r="AF839" s="17"/>
      <c r="AG839" s="17"/>
      <c r="AH839" s="17"/>
    </row>
    <row r="840" spans="1:34" ht="15.75" customHeight="1" x14ac:dyDescent="0.25">
      <c r="A840" s="1"/>
      <c r="C840" s="3"/>
      <c r="D840" s="2"/>
      <c r="E840" s="2"/>
      <c r="F840" s="2"/>
      <c r="G840" s="2"/>
      <c r="H840" s="2"/>
      <c r="I840" s="17"/>
      <c r="J840" s="2"/>
      <c r="K840" s="2"/>
      <c r="L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D840" s="17"/>
      <c r="AF840" s="17"/>
      <c r="AG840" s="17"/>
      <c r="AH840" s="17"/>
    </row>
    <row r="841" spans="1:34" ht="15.75" customHeight="1" x14ac:dyDescent="0.25">
      <c r="A841" s="1"/>
      <c r="C841" s="3"/>
      <c r="D841" s="2"/>
      <c r="E841" s="2"/>
      <c r="F841" s="2"/>
      <c r="G841" s="2"/>
      <c r="H841" s="2"/>
      <c r="I841" s="17"/>
      <c r="J841" s="2"/>
      <c r="K841" s="2"/>
      <c r="L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D841" s="17"/>
      <c r="AF841" s="17"/>
      <c r="AG841" s="17"/>
      <c r="AH841" s="17"/>
    </row>
    <row r="842" spans="1:34" ht="15.75" customHeight="1" x14ac:dyDescent="0.25">
      <c r="A842" s="1"/>
      <c r="C842" s="3"/>
      <c r="D842" s="2"/>
      <c r="E842" s="2"/>
      <c r="F842" s="2"/>
      <c r="G842" s="2"/>
      <c r="H842" s="2"/>
      <c r="I842" s="17"/>
      <c r="J842" s="2"/>
      <c r="K842" s="2"/>
      <c r="L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D842" s="17"/>
      <c r="AF842" s="17"/>
      <c r="AG842" s="17"/>
      <c r="AH842" s="17"/>
    </row>
    <row r="843" spans="1:34" ht="15.75" customHeight="1" x14ac:dyDescent="0.25">
      <c r="A843" s="1"/>
      <c r="C843" s="3"/>
      <c r="D843" s="2"/>
      <c r="E843" s="2"/>
      <c r="F843" s="2"/>
      <c r="G843" s="2"/>
      <c r="H843" s="2"/>
      <c r="I843" s="17"/>
      <c r="J843" s="2"/>
      <c r="K843" s="2"/>
      <c r="L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D843" s="17"/>
      <c r="AF843" s="17"/>
      <c r="AG843" s="17"/>
      <c r="AH843" s="17"/>
    </row>
    <row r="844" spans="1:34" ht="15.75" customHeight="1" x14ac:dyDescent="0.25">
      <c r="A844" s="1"/>
      <c r="C844" s="3"/>
      <c r="D844" s="2"/>
      <c r="E844" s="2"/>
      <c r="F844" s="2"/>
      <c r="G844" s="2"/>
      <c r="H844" s="2"/>
      <c r="I844" s="17"/>
      <c r="J844" s="2"/>
      <c r="K844" s="2"/>
      <c r="L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D844" s="17"/>
      <c r="AF844" s="17"/>
      <c r="AG844" s="17"/>
      <c r="AH844" s="17"/>
    </row>
    <row r="845" spans="1:34" ht="15.75" customHeight="1" x14ac:dyDescent="0.25">
      <c r="A845" s="1"/>
      <c r="C845" s="3"/>
      <c r="D845" s="2"/>
      <c r="E845" s="2"/>
      <c r="F845" s="2"/>
      <c r="G845" s="2"/>
      <c r="H845" s="2"/>
      <c r="I845" s="17"/>
      <c r="J845" s="2"/>
      <c r="K845" s="2"/>
      <c r="L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D845" s="17"/>
      <c r="AF845" s="17"/>
      <c r="AG845" s="17"/>
      <c r="AH845" s="17"/>
    </row>
    <row r="846" spans="1:34" ht="15.75" customHeight="1" x14ac:dyDescent="0.25">
      <c r="A846" s="1"/>
      <c r="C846" s="3"/>
      <c r="D846" s="2"/>
      <c r="E846" s="2"/>
      <c r="F846" s="2"/>
      <c r="G846" s="2"/>
      <c r="H846" s="2"/>
      <c r="I846" s="17"/>
      <c r="J846" s="2"/>
      <c r="K846" s="2"/>
      <c r="L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D846" s="17"/>
      <c r="AF846" s="17"/>
      <c r="AG846" s="17"/>
      <c r="AH846" s="17"/>
    </row>
    <row r="847" spans="1:34" ht="15.75" customHeight="1" x14ac:dyDescent="0.25">
      <c r="A847" s="1"/>
      <c r="C847" s="3"/>
      <c r="D847" s="2"/>
      <c r="E847" s="2"/>
      <c r="F847" s="2"/>
      <c r="G847" s="2"/>
      <c r="H847" s="2"/>
      <c r="I847" s="17"/>
      <c r="J847" s="2"/>
      <c r="K847" s="2"/>
      <c r="L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D847" s="17"/>
      <c r="AF847" s="17"/>
      <c r="AG847" s="17"/>
      <c r="AH847" s="17"/>
    </row>
    <row r="848" spans="1:34" ht="15.75" customHeight="1" x14ac:dyDescent="0.25">
      <c r="A848" s="1"/>
      <c r="C848" s="3"/>
      <c r="D848" s="2"/>
      <c r="E848" s="2"/>
      <c r="F848" s="2"/>
      <c r="G848" s="2"/>
      <c r="H848" s="2"/>
      <c r="I848" s="17"/>
      <c r="J848" s="2"/>
      <c r="K848" s="2"/>
      <c r="L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D848" s="17"/>
      <c r="AF848" s="17"/>
      <c r="AG848" s="17"/>
      <c r="AH848" s="17"/>
    </row>
    <row r="849" spans="1:34" ht="15.75" customHeight="1" x14ac:dyDescent="0.25">
      <c r="A849" s="1"/>
      <c r="C849" s="3"/>
      <c r="D849" s="2"/>
      <c r="E849" s="2"/>
      <c r="F849" s="2"/>
      <c r="G849" s="2"/>
      <c r="H849" s="2"/>
      <c r="I849" s="17"/>
      <c r="J849" s="2"/>
      <c r="K849" s="2"/>
      <c r="L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D849" s="17"/>
      <c r="AF849" s="17"/>
      <c r="AG849" s="17"/>
      <c r="AH849" s="17"/>
    </row>
    <row r="850" spans="1:34" ht="15.75" customHeight="1" x14ac:dyDescent="0.25">
      <c r="A850" s="1"/>
      <c r="C850" s="3"/>
      <c r="D850" s="2"/>
      <c r="E850" s="2"/>
      <c r="F850" s="2"/>
      <c r="G850" s="2"/>
      <c r="H850" s="2"/>
      <c r="I850" s="17"/>
      <c r="J850" s="2"/>
      <c r="K850" s="2"/>
      <c r="L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D850" s="17"/>
      <c r="AF850" s="17"/>
      <c r="AG850" s="17"/>
      <c r="AH850" s="17"/>
    </row>
    <row r="851" spans="1:34" ht="15.75" customHeight="1" x14ac:dyDescent="0.25">
      <c r="A851" s="1"/>
      <c r="C851" s="3"/>
      <c r="D851" s="2"/>
      <c r="E851" s="2"/>
      <c r="F851" s="2"/>
      <c r="G851" s="2"/>
      <c r="H851" s="2"/>
      <c r="I851" s="17"/>
      <c r="J851" s="2"/>
      <c r="K851" s="2"/>
      <c r="L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D851" s="17"/>
      <c r="AF851" s="17"/>
      <c r="AG851" s="17"/>
      <c r="AH851" s="17"/>
    </row>
    <row r="852" spans="1:34" ht="15.75" customHeight="1" x14ac:dyDescent="0.25">
      <c r="A852" s="1"/>
      <c r="C852" s="3"/>
      <c r="D852" s="2"/>
      <c r="E852" s="2"/>
      <c r="F852" s="2"/>
      <c r="G852" s="2"/>
      <c r="H852" s="2"/>
      <c r="I852" s="17"/>
      <c r="J852" s="2"/>
      <c r="K852" s="2"/>
      <c r="L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D852" s="17"/>
      <c r="AF852" s="17"/>
      <c r="AG852" s="17"/>
      <c r="AH852" s="17"/>
    </row>
    <row r="853" spans="1:34" ht="15.75" customHeight="1" x14ac:dyDescent="0.25">
      <c r="A853" s="1"/>
      <c r="C853" s="3"/>
      <c r="D853" s="2"/>
      <c r="E853" s="2"/>
      <c r="F853" s="2"/>
      <c r="G853" s="2"/>
      <c r="H853" s="2"/>
      <c r="I853" s="17"/>
      <c r="J853" s="2"/>
      <c r="K853" s="2"/>
      <c r="L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D853" s="17"/>
      <c r="AF853" s="17"/>
      <c r="AG853" s="17"/>
      <c r="AH853" s="17"/>
    </row>
    <row r="854" spans="1:34" ht="15.75" customHeight="1" x14ac:dyDescent="0.25">
      <c r="A854" s="1"/>
      <c r="C854" s="3"/>
      <c r="D854" s="2"/>
      <c r="E854" s="2"/>
      <c r="F854" s="2"/>
      <c r="G854" s="2"/>
      <c r="H854" s="2"/>
      <c r="I854" s="17"/>
      <c r="J854" s="2"/>
      <c r="K854" s="2"/>
      <c r="L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D854" s="17"/>
      <c r="AF854" s="17"/>
      <c r="AG854" s="17"/>
      <c r="AH854" s="17"/>
    </row>
    <row r="855" spans="1:34" ht="15.75" customHeight="1" x14ac:dyDescent="0.25">
      <c r="A855" s="1"/>
      <c r="C855" s="3"/>
      <c r="D855" s="2"/>
      <c r="E855" s="2"/>
      <c r="F855" s="2"/>
      <c r="G855" s="2"/>
      <c r="H855" s="2"/>
      <c r="I855" s="17"/>
      <c r="J855" s="2"/>
      <c r="K855" s="2"/>
      <c r="L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D855" s="17"/>
      <c r="AF855" s="17"/>
      <c r="AG855" s="17"/>
      <c r="AH855" s="17"/>
    </row>
    <row r="856" spans="1:34" ht="15.75" customHeight="1" x14ac:dyDescent="0.25">
      <c r="A856" s="1"/>
      <c r="C856" s="3"/>
      <c r="D856" s="2"/>
      <c r="E856" s="2"/>
      <c r="F856" s="2"/>
      <c r="G856" s="2"/>
      <c r="H856" s="2"/>
      <c r="I856" s="17"/>
      <c r="J856" s="2"/>
      <c r="K856" s="2"/>
      <c r="L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D856" s="17"/>
      <c r="AF856" s="17"/>
      <c r="AG856" s="17"/>
      <c r="AH856" s="17"/>
    </row>
    <row r="857" spans="1:34" ht="15.75" customHeight="1" x14ac:dyDescent="0.25">
      <c r="A857" s="1"/>
      <c r="C857" s="3"/>
      <c r="D857" s="2"/>
      <c r="E857" s="2"/>
      <c r="F857" s="2"/>
      <c r="G857" s="2"/>
      <c r="H857" s="2"/>
      <c r="I857" s="17"/>
      <c r="J857" s="2"/>
      <c r="K857" s="2"/>
      <c r="L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D857" s="17"/>
      <c r="AF857" s="17"/>
      <c r="AG857" s="17"/>
      <c r="AH857" s="17"/>
    </row>
    <row r="858" spans="1:34" ht="15.75" customHeight="1" x14ac:dyDescent="0.25">
      <c r="A858" s="1"/>
      <c r="C858" s="3"/>
      <c r="D858" s="2"/>
      <c r="E858" s="2"/>
      <c r="F858" s="2"/>
      <c r="G858" s="2"/>
      <c r="H858" s="2"/>
      <c r="I858" s="17"/>
      <c r="J858" s="2"/>
      <c r="K858" s="2"/>
      <c r="L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D858" s="17"/>
      <c r="AF858" s="17"/>
      <c r="AG858" s="17"/>
      <c r="AH858" s="17"/>
    </row>
    <row r="859" spans="1:34" ht="15.75" customHeight="1" x14ac:dyDescent="0.25">
      <c r="A859" s="1"/>
      <c r="C859" s="3"/>
      <c r="D859" s="2"/>
      <c r="E859" s="2"/>
      <c r="F859" s="2"/>
      <c r="G859" s="2"/>
      <c r="H859" s="2"/>
      <c r="I859" s="17"/>
      <c r="J859" s="2"/>
      <c r="K859" s="2"/>
      <c r="L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D859" s="17"/>
      <c r="AF859" s="17"/>
      <c r="AG859" s="17"/>
      <c r="AH859" s="17"/>
    </row>
    <row r="860" spans="1:34" ht="15.75" customHeight="1" x14ac:dyDescent="0.25">
      <c r="A860" s="1"/>
      <c r="C860" s="3"/>
      <c r="D860" s="2"/>
      <c r="E860" s="2"/>
      <c r="F860" s="2"/>
      <c r="G860" s="2"/>
      <c r="H860" s="2"/>
      <c r="I860" s="17"/>
      <c r="J860" s="2"/>
      <c r="K860" s="2"/>
      <c r="L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D860" s="17"/>
      <c r="AF860" s="17"/>
      <c r="AG860" s="17"/>
      <c r="AH860" s="17"/>
    </row>
    <row r="861" spans="1:34" ht="15.75" customHeight="1" x14ac:dyDescent="0.25">
      <c r="A861" s="1"/>
      <c r="C861" s="3"/>
      <c r="D861" s="2"/>
      <c r="E861" s="2"/>
      <c r="F861" s="2"/>
      <c r="G861" s="2"/>
      <c r="H861" s="2"/>
      <c r="I861" s="17"/>
      <c r="J861" s="2"/>
      <c r="K861" s="2"/>
      <c r="L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D861" s="17"/>
      <c r="AF861" s="17"/>
      <c r="AG861" s="17"/>
      <c r="AH861" s="17"/>
    </row>
    <row r="862" spans="1:34" ht="15.75" customHeight="1" x14ac:dyDescent="0.25">
      <c r="A862" s="1"/>
      <c r="C862" s="3"/>
      <c r="D862" s="2"/>
      <c r="E862" s="2"/>
      <c r="F862" s="2"/>
      <c r="G862" s="2"/>
      <c r="H862" s="2"/>
      <c r="I862" s="17"/>
      <c r="J862" s="2"/>
      <c r="K862" s="2"/>
      <c r="L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D862" s="17"/>
      <c r="AF862" s="17"/>
      <c r="AG862" s="17"/>
      <c r="AH862" s="17"/>
    </row>
    <row r="863" spans="1:34" ht="15.75" customHeight="1" x14ac:dyDescent="0.25">
      <c r="A863" s="1"/>
      <c r="C863" s="3"/>
      <c r="D863" s="2"/>
      <c r="E863" s="2"/>
      <c r="F863" s="2"/>
      <c r="G863" s="2"/>
      <c r="H863" s="2"/>
      <c r="I863" s="17"/>
      <c r="J863" s="2"/>
      <c r="K863" s="2"/>
      <c r="L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D863" s="17"/>
      <c r="AF863" s="17"/>
      <c r="AG863" s="17"/>
      <c r="AH863" s="17"/>
    </row>
    <row r="864" spans="1:34" ht="15.75" customHeight="1" x14ac:dyDescent="0.25">
      <c r="A864" s="1"/>
      <c r="C864" s="3"/>
      <c r="D864" s="2"/>
      <c r="E864" s="2"/>
      <c r="F864" s="2"/>
      <c r="G864" s="2"/>
      <c r="H864" s="2"/>
      <c r="I864" s="17"/>
      <c r="J864" s="2"/>
      <c r="K864" s="2"/>
      <c r="L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D864" s="17"/>
      <c r="AF864" s="17"/>
      <c r="AG864" s="17"/>
      <c r="AH864" s="17"/>
    </row>
    <row r="865" spans="1:34" ht="15.75" customHeight="1" x14ac:dyDescent="0.25">
      <c r="A865" s="1"/>
      <c r="C865" s="3"/>
      <c r="D865" s="2"/>
      <c r="E865" s="2"/>
      <c r="F865" s="2"/>
      <c r="G865" s="2"/>
      <c r="H865" s="2"/>
      <c r="I865" s="17"/>
      <c r="J865" s="2"/>
      <c r="K865" s="2"/>
      <c r="L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D865" s="17"/>
      <c r="AF865" s="17"/>
      <c r="AG865" s="17"/>
      <c r="AH865" s="17"/>
    </row>
    <row r="866" spans="1:34" ht="15.75" customHeight="1" x14ac:dyDescent="0.25">
      <c r="A866" s="1"/>
      <c r="C866" s="3"/>
      <c r="D866" s="2"/>
      <c r="E866" s="2"/>
      <c r="F866" s="2"/>
      <c r="G866" s="2"/>
      <c r="H866" s="2"/>
      <c r="I866" s="17"/>
      <c r="J866" s="2"/>
      <c r="K866" s="2"/>
      <c r="L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D866" s="17"/>
      <c r="AF866" s="17"/>
      <c r="AG866" s="17"/>
      <c r="AH866" s="17"/>
    </row>
    <row r="867" spans="1:34" ht="15.75" customHeight="1" x14ac:dyDescent="0.25">
      <c r="A867" s="1"/>
      <c r="C867" s="3"/>
      <c r="D867" s="2"/>
      <c r="E867" s="2"/>
      <c r="F867" s="2"/>
      <c r="G867" s="2"/>
      <c r="H867" s="2"/>
      <c r="I867" s="17"/>
      <c r="J867" s="2"/>
      <c r="K867" s="2"/>
      <c r="L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D867" s="17"/>
      <c r="AF867" s="17"/>
      <c r="AG867" s="17"/>
      <c r="AH867" s="17"/>
    </row>
    <row r="868" spans="1:34" ht="15.75" customHeight="1" x14ac:dyDescent="0.25">
      <c r="A868" s="1"/>
      <c r="C868" s="3"/>
      <c r="D868" s="2"/>
      <c r="E868" s="2"/>
      <c r="F868" s="2"/>
      <c r="G868" s="2"/>
      <c r="H868" s="2"/>
      <c r="I868" s="17"/>
      <c r="J868" s="2"/>
      <c r="K868" s="2"/>
      <c r="L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D868" s="17"/>
      <c r="AF868" s="17"/>
      <c r="AG868" s="17"/>
      <c r="AH868" s="17"/>
    </row>
    <row r="869" spans="1:34" ht="15.75" customHeight="1" x14ac:dyDescent="0.25">
      <c r="A869" s="1"/>
      <c r="C869" s="3"/>
      <c r="D869" s="2"/>
      <c r="E869" s="2"/>
      <c r="F869" s="2"/>
      <c r="G869" s="2"/>
      <c r="H869" s="2"/>
      <c r="I869" s="17"/>
      <c r="J869" s="2"/>
      <c r="K869" s="2"/>
      <c r="L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D869" s="17"/>
      <c r="AF869" s="17"/>
      <c r="AG869" s="17"/>
      <c r="AH869" s="17"/>
    </row>
    <row r="870" spans="1:34" ht="15.75" customHeight="1" x14ac:dyDescent="0.25">
      <c r="A870" s="1"/>
      <c r="C870" s="3"/>
      <c r="D870" s="2"/>
      <c r="E870" s="2"/>
      <c r="F870" s="2"/>
      <c r="G870" s="2"/>
      <c r="H870" s="2"/>
      <c r="I870" s="17"/>
      <c r="J870" s="2"/>
      <c r="K870" s="2"/>
      <c r="L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D870" s="17"/>
      <c r="AF870" s="17"/>
      <c r="AG870" s="17"/>
      <c r="AH870" s="17"/>
    </row>
    <row r="871" spans="1:34" ht="15.75" customHeight="1" x14ac:dyDescent="0.25">
      <c r="A871" s="1"/>
      <c r="C871" s="3"/>
      <c r="D871" s="2"/>
      <c r="E871" s="2"/>
      <c r="F871" s="2"/>
      <c r="G871" s="2"/>
      <c r="H871" s="2"/>
      <c r="I871" s="17"/>
      <c r="J871" s="2"/>
      <c r="K871" s="2"/>
      <c r="L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D871" s="17"/>
      <c r="AF871" s="17"/>
      <c r="AG871" s="17"/>
      <c r="AH871" s="17"/>
    </row>
    <row r="872" spans="1:34" ht="15.75" customHeight="1" x14ac:dyDescent="0.25">
      <c r="A872" s="1"/>
      <c r="C872" s="3"/>
      <c r="D872" s="2"/>
      <c r="E872" s="2"/>
      <c r="F872" s="2"/>
      <c r="G872" s="2"/>
      <c r="H872" s="2"/>
      <c r="I872" s="17"/>
      <c r="J872" s="2"/>
      <c r="K872" s="2"/>
      <c r="L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D872" s="17"/>
      <c r="AF872" s="17"/>
      <c r="AG872" s="17"/>
      <c r="AH872" s="17"/>
    </row>
    <row r="873" spans="1:34" ht="15.75" customHeight="1" x14ac:dyDescent="0.25">
      <c r="A873" s="1"/>
      <c r="C873" s="3"/>
      <c r="D873" s="2"/>
      <c r="E873" s="2"/>
      <c r="F873" s="2"/>
      <c r="G873" s="2"/>
      <c r="H873" s="2"/>
      <c r="I873" s="17"/>
      <c r="J873" s="2"/>
      <c r="K873" s="2"/>
      <c r="L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D873" s="17"/>
      <c r="AF873" s="17"/>
      <c r="AG873" s="17"/>
      <c r="AH873" s="17"/>
    </row>
    <row r="874" spans="1:34" ht="15.75" customHeight="1" x14ac:dyDescent="0.25">
      <c r="A874" s="1"/>
      <c r="C874" s="3"/>
      <c r="D874" s="2"/>
      <c r="E874" s="2"/>
      <c r="F874" s="2"/>
      <c r="G874" s="2"/>
      <c r="H874" s="2"/>
      <c r="I874" s="17"/>
      <c r="J874" s="2"/>
      <c r="K874" s="2"/>
      <c r="L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D874" s="17"/>
      <c r="AF874" s="17"/>
      <c r="AG874" s="17"/>
      <c r="AH874" s="17"/>
    </row>
    <row r="875" spans="1:34" ht="15.75" customHeight="1" x14ac:dyDescent="0.25">
      <c r="A875" s="1"/>
      <c r="C875" s="3"/>
      <c r="D875" s="2"/>
      <c r="E875" s="2"/>
      <c r="F875" s="2"/>
      <c r="G875" s="2"/>
      <c r="H875" s="2"/>
      <c r="I875" s="17"/>
      <c r="J875" s="2"/>
      <c r="K875" s="2"/>
      <c r="L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D875" s="17"/>
      <c r="AF875" s="17"/>
      <c r="AG875" s="17"/>
      <c r="AH875" s="17"/>
    </row>
    <row r="876" spans="1:34" ht="15.75" customHeight="1" x14ac:dyDescent="0.25">
      <c r="A876" s="1"/>
      <c r="C876" s="3"/>
      <c r="D876" s="2"/>
      <c r="E876" s="2"/>
      <c r="F876" s="2"/>
      <c r="G876" s="2"/>
      <c r="H876" s="2"/>
      <c r="I876" s="17"/>
      <c r="J876" s="2"/>
      <c r="K876" s="2"/>
      <c r="L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D876" s="17"/>
      <c r="AF876" s="17"/>
      <c r="AG876" s="17"/>
      <c r="AH876" s="17"/>
    </row>
    <row r="877" spans="1:34" ht="15.75" customHeight="1" x14ac:dyDescent="0.25">
      <c r="A877" s="1"/>
      <c r="C877" s="3"/>
      <c r="D877" s="2"/>
      <c r="E877" s="2"/>
      <c r="F877" s="2"/>
      <c r="G877" s="2"/>
      <c r="H877" s="2"/>
      <c r="I877" s="17"/>
      <c r="J877" s="2"/>
      <c r="K877" s="2"/>
      <c r="L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D877" s="17"/>
      <c r="AF877" s="17"/>
      <c r="AG877" s="17"/>
      <c r="AH877" s="17"/>
    </row>
    <row r="878" spans="1:34" ht="15.75" customHeight="1" x14ac:dyDescent="0.25">
      <c r="A878" s="1"/>
      <c r="C878" s="3"/>
      <c r="D878" s="2"/>
      <c r="E878" s="2"/>
      <c r="F878" s="2"/>
      <c r="G878" s="2"/>
      <c r="H878" s="2"/>
      <c r="I878" s="17"/>
      <c r="J878" s="2"/>
      <c r="K878" s="2"/>
      <c r="L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D878" s="17"/>
      <c r="AF878" s="17"/>
      <c r="AG878" s="17"/>
      <c r="AH878" s="17"/>
    </row>
    <row r="879" spans="1:34" ht="15.75" customHeight="1" x14ac:dyDescent="0.25">
      <c r="A879" s="1"/>
      <c r="C879" s="3"/>
      <c r="D879" s="2"/>
      <c r="E879" s="2"/>
      <c r="F879" s="2"/>
      <c r="G879" s="2"/>
      <c r="H879" s="2"/>
      <c r="I879" s="17"/>
      <c r="J879" s="2"/>
      <c r="K879" s="2"/>
      <c r="L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D879" s="17"/>
      <c r="AF879" s="17"/>
      <c r="AG879" s="17"/>
      <c r="AH879" s="17"/>
    </row>
    <row r="880" spans="1:34" ht="15.75" customHeight="1" x14ac:dyDescent="0.25">
      <c r="A880" s="1"/>
      <c r="C880" s="3"/>
      <c r="D880" s="2"/>
      <c r="E880" s="2"/>
      <c r="F880" s="2"/>
      <c r="G880" s="2"/>
      <c r="H880" s="2"/>
      <c r="I880" s="17"/>
      <c r="J880" s="2"/>
      <c r="K880" s="2"/>
      <c r="L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D880" s="17"/>
      <c r="AF880" s="17"/>
      <c r="AG880" s="17"/>
      <c r="AH880" s="17"/>
    </row>
    <row r="881" spans="1:34" ht="15.75" customHeight="1" x14ac:dyDescent="0.25">
      <c r="A881" s="1"/>
      <c r="C881" s="3"/>
      <c r="D881" s="2"/>
      <c r="E881" s="2"/>
      <c r="F881" s="2"/>
      <c r="G881" s="2"/>
      <c r="H881" s="2"/>
      <c r="I881" s="17"/>
      <c r="J881" s="2"/>
      <c r="K881" s="2"/>
      <c r="L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D881" s="17"/>
      <c r="AF881" s="17"/>
      <c r="AG881" s="17"/>
      <c r="AH881" s="17"/>
    </row>
    <row r="882" spans="1:34" ht="15.75" customHeight="1" x14ac:dyDescent="0.25">
      <c r="A882" s="1"/>
      <c r="C882" s="3"/>
      <c r="D882" s="2"/>
      <c r="E882" s="2"/>
      <c r="F882" s="2"/>
      <c r="G882" s="2"/>
      <c r="H882" s="2"/>
      <c r="I882" s="17"/>
      <c r="J882" s="2"/>
      <c r="K882" s="2"/>
      <c r="L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D882" s="17"/>
      <c r="AF882" s="17"/>
      <c r="AG882" s="17"/>
      <c r="AH882" s="17"/>
    </row>
    <row r="883" spans="1:34" ht="15.75" customHeight="1" x14ac:dyDescent="0.25">
      <c r="A883" s="1"/>
      <c r="C883" s="3"/>
      <c r="D883" s="2"/>
      <c r="E883" s="2"/>
      <c r="F883" s="2"/>
      <c r="G883" s="2"/>
      <c r="H883" s="2"/>
      <c r="I883" s="17"/>
      <c r="J883" s="2"/>
      <c r="K883" s="2"/>
      <c r="L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D883" s="17"/>
      <c r="AF883" s="17"/>
      <c r="AG883" s="17"/>
      <c r="AH883" s="17"/>
    </row>
    <row r="884" spans="1:34" ht="15.75" customHeight="1" x14ac:dyDescent="0.25">
      <c r="A884" s="1"/>
      <c r="C884" s="3"/>
      <c r="D884" s="2"/>
      <c r="E884" s="2"/>
      <c r="F884" s="2"/>
      <c r="G884" s="2"/>
      <c r="H884" s="2"/>
      <c r="I884" s="17"/>
      <c r="J884" s="2"/>
      <c r="K884" s="2"/>
      <c r="L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D884" s="17"/>
      <c r="AF884" s="17"/>
      <c r="AG884" s="17"/>
      <c r="AH884" s="17"/>
    </row>
    <row r="885" spans="1:34" ht="15.75" customHeight="1" x14ac:dyDescent="0.25">
      <c r="A885" s="1"/>
      <c r="C885" s="3"/>
      <c r="D885" s="2"/>
      <c r="E885" s="2"/>
      <c r="F885" s="2"/>
      <c r="G885" s="2"/>
      <c r="H885" s="2"/>
      <c r="I885" s="17"/>
      <c r="J885" s="2"/>
      <c r="K885" s="2"/>
      <c r="L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D885" s="17"/>
      <c r="AF885" s="17"/>
      <c r="AG885" s="17"/>
      <c r="AH885" s="17"/>
    </row>
    <row r="886" spans="1:34" ht="15.75" customHeight="1" x14ac:dyDescent="0.25">
      <c r="A886" s="1"/>
      <c r="C886" s="3"/>
      <c r="D886" s="2"/>
      <c r="E886" s="2"/>
      <c r="F886" s="2"/>
      <c r="G886" s="2"/>
      <c r="H886" s="2"/>
      <c r="I886" s="17"/>
      <c r="J886" s="2"/>
      <c r="K886" s="2"/>
      <c r="L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D886" s="17"/>
      <c r="AF886" s="17"/>
      <c r="AG886" s="17"/>
      <c r="AH886" s="17"/>
    </row>
    <row r="887" spans="1:34" ht="15.75" customHeight="1" x14ac:dyDescent="0.25">
      <c r="A887" s="1"/>
      <c r="C887" s="3"/>
      <c r="D887" s="2"/>
      <c r="E887" s="2"/>
      <c r="F887" s="2"/>
      <c r="G887" s="2"/>
      <c r="H887" s="2"/>
      <c r="I887" s="17"/>
      <c r="J887" s="2"/>
      <c r="K887" s="2"/>
      <c r="L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D887" s="17"/>
      <c r="AF887" s="17"/>
      <c r="AG887" s="17"/>
      <c r="AH887" s="17"/>
    </row>
    <row r="888" spans="1:34" ht="15.75" customHeight="1" x14ac:dyDescent="0.25">
      <c r="A888" s="1"/>
      <c r="C888" s="3"/>
      <c r="D888" s="2"/>
      <c r="E888" s="2"/>
      <c r="F888" s="2"/>
      <c r="G888" s="2"/>
      <c r="H888" s="2"/>
      <c r="I888" s="17"/>
      <c r="J888" s="2"/>
      <c r="K888" s="2"/>
      <c r="L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D888" s="17"/>
      <c r="AF888" s="17"/>
      <c r="AG888" s="17"/>
      <c r="AH888" s="17"/>
    </row>
    <row r="889" spans="1:34" ht="15.75" customHeight="1" x14ac:dyDescent="0.25">
      <c r="A889" s="1"/>
      <c r="C889" s="3"/>
      <c r="D889" s="2"/>
      <c r="E889" s="2"/>
      <c r="F889" s="2"/>
      <c r="G889" s="2"/>
      <c r="H889" s="2"/>
      <c r="I889" s="17"/>
      <c r="J889" s="2"/>
      <c r="K889" s="2"/>
      <c r="L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D889" s="17"/>
      <c r="AF889" s="17"/>
      <c r="AG889" s="17"/>
      <c r="AH889" s="17"/>
    </row>
    <row r="890" spans="1:34" ht="15.75" customHeight="1" x14ac:dyDescent="0.25">
      <c r="A890" s="1"/>
      <c r="C890" s="3"/>
      <c r="D890" s="2"/>
      <c r="E890" s="2"/>
      <c r="F890" s="2"/>
      <c r="G890" s="2"/>
      <c r="H890" s="2"/>
      <c r="I890" s="17"/>
      <c r="J890" s="2"/>
      <c r="K890" s="2"/>
      <c r="L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D890" s="17"/>
      <c r="AF890" s="17"/>
      <c r="AG890" s="17"/>
      <c r="AH890" s="17"/>
    </row>
    <row r="891" spans="1:34" ht="15.75" customHeight="1" x14ac:dyDescent="0.25">
      <c r="A891" s="1"/>
      <c r="C891" s="3"/>
      <c r="D891" s="2"/>
      <c r="E891" s="2"/>
      <c r="F891" s="2"/>
      <c r="G891" s="2"/>
      <c r="H891" s="2"/>
      <c r="I891" s="17"/>
      <c r="J891" s="2"/>
      <c r="K891" s="2"/>
      <c r="L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D891" s="17"/>
      <c r="AF891" s="17"/>
      <c r="AG891" s="17"/>
      <c r="AH891" s="17"/>
    </row>
    <row r="892" spans="1:34" ht="15.75" customHeight="1" x14ac:dyDescent="0.25">
      <c r="A892" s="1"/>
      <c r="C892" s="3"/>
      <c r="D892" s="2"/>
      <c r="E892" s="2"/>
      <c r="F892" s="2"/>
      <c r="G892" s="2"/>
      <c r="H892" s="2"/>
      <c r="I892" s="17"/>
      <c r="J892" s="2"/>
      <c r="K892" s="2"/>
      <c r="L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D892" s="17"/>
      <c r="AF892" s="17"/>
      <c r="AG892" s="17"/>
      <c r="AH892" s="17"/>
    </row>
    <row r="893" spans="1:34" ht="15.75" customHeight="1" x14ac:dyDescent="0.25">
      <c r="A893" s="1"/>
      <c r="C893" s="3"/>
      <c r="D893" s="2"/>
      <c r="E893" s="2"/>
      <c r="F893" s="2"/>
      <c r="G893" s="2"/>
      <c r="H893" s="2"/>
      <c r="I893" s="17"/>
      <c r="J893" s="2"/>
      <c r="K893" s="2"/>
      <c r="L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D893" s="17"/>
      <c r="AF893" s="17"/>
      <c r="AG893" s="17"/>
      <c r="AH893" s="17"/>
    </row>
    <row r="894" spans="1:34" ht="15.75" customHeight="1" x14ac:dyDescent="0.25">
      <c r="A894" s="1"/>
      <c r="C894" s="3"/>
      <c r="D894" s="2"/>
      <c r="E894" s="2"/>
      <c r="F894" s="2"/>
      <c r="G894" s="2"/>
      <c r="H894" s="2"/>
      <c r="I894" s="17"/>
      <c r="J894" s="2"/>
      <c r="K894" s="2"/>
      <c r="L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D894" s="17"/>
      <c r="AF894" s="17"/>
      <c r="AG894" s="17"/>
      <c r="AH894" s="17"/>
    </row>
    <row r="895" spans="1:34" ht="15.75" customHeight="1" x14ac:dyDescent="0.25">
      <c r="A895" s="1"/>
      <c r="C895" s="3"/>
      <c r="D895" s="2"/>
      <c r="E895" s="2"/>
      <c r="F895" s="2"/>
      <c r="G895" s="2"/>
      <c r="H895" s="2"/>
      <c r="I895" s="17"/>
      <c r="J895" s="2"/>
      <c r="K895" s="2"/>
      <c r="L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D895" s="17"/>
      <c r="AF895" s="17"/>
      <c r="AG895" s="17"/>
      <c r="AH895" s="17"/>
    </row>
    <row r="896" spans="1:34" ht="15.75" customHeight="1" x14ac:dyDescent="0.25">
      <c r="A896" s="1"/>
      <c r="C896" s="3"/>
      <c r="D896" s="2"/>
      <c r="E896" s="2"/>
      <c r="F896" s="2"/>
      <c r="G896" s="2"/>
      <c r="H896" s="2"/>
      <c r="I896" s="17"/>
      <c r="J896" s="2"/>
      <c r="K896" s="2"/>
      <c r="L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D896" s="17"/>
      <c r="AF896" s="17"/>
      <c r="AG896" s="17"/>
      <c r="AH896" s="17"/>
    </row>
    <row r="897" spans="1:34" ht="15.75" customHeight="1" x14ac:dyDescent="0.25">
      <c r="A897" s="1"/>
      <c r="C897" s="3"/>
      <c r="D897" s="2"/>
      <c r="E897" s="2"/>
      <c r="F897" s="2"/>
      <c r="G897" s="2"/>
      <c r="H897" s="2"/>
      <c r="I897" s="17"/>
      <c r="J897" s="2"/>
      <c r="K897" s="2"/>
      <c r="L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D897" s="17"/>
      <c r="AF897" s="17"/>
      <c r="AG897" s="17"/>
      <c r="AH897" s="17"/>
    </row>
    <row r="898" spans="1:34" ht="15.75" customHeight="1" x14ac:dyDescent="0.25">
      <c r="A898" s="1"/>
      <c r="C898" s="3"/>
      <c r="D898" s="2"/>
      <c r="E898" s="2"/>
      <c r="F898" s="2"/>
      <c r="G898" s="2"/>
      <c r="H898" s="2"/>
      <c r="I898" s="17"/>
      <c r="J898" s="2"/>
      <c r="K898" s="2"/>
      <c r="L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D898" s="17"/>
      <c r="AF898" s="17"/>
      <c r="AG898" s="17"/>
      <c r="AH898" s="17"/>
    </row>
    <row r="899" spans="1:34" ht="15.75" customHeight="1" x14ac:dyDescent="0.25">
      <c r="A899" s="1"/>
      <c r="C899" s="3"/>
      <c r="D899" s="2"/>
      <c r="E899" s="2"/>
      <c r="F899" s="2"/>
      <c r="G899" s="2"/>
      <c r="H899" s="2"/>
      <c r="I899" s="17"/>
      <c r="J899" s="2"/>
      <c r="K899" s="2"/>
      <c r="L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D899" s="17"/>
      <c r="AF899" s="17"/>
      <c r="AG899" s="17"/>
      <c r="AH899" s="17"/>
    </row>
    <row r="900" spans="1:34" ht="15.75" customHeight="1" x14ac:dyDescent="0.25">
      <c r="A900" s="1"/>
      <c r="C900" s="3"/>
      <c r="D900" s="2"/>
      <c r="E900" s="2"/>
      <c r="F900" s="2"/>
      <c r="G900" s="2"/>
      <c r="H900" s="2"/>
      <c r="I900" s="17"/>
      <c r="J900" s="2"/>
      <c r="K900" s="2"/>
      <c r="L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D900" s="17"/>
      <c r="AF900" s="17"/>
      <c r="AG900" s="17"/>
      <c r="AH900" s="17"/>
    </row>
    <row r="901" spans="1:34" ht="15.75" customHeight="1" x14ac:dyDescent="0.25">
      <c r="A901" s="1"/>
      <c r="C901" s="3"/>
      <c r="D901" s="2"/>
      <c r="E901" s="2"/>
      <c r="F901" s="2"/>
      <c r="G901" s="2"/>
      <c r="H901" s="2"/>
      <c r="I901" s="17"/>
      <c r="J901" s="2"/>
      <c r="K901" s="2"/>
      <c r="L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D901" s="17"/>
      <c r="AF901" s="17"/>
      <c r="AG901" s="17"/>
      <c r="AH901" s="17"/>
    </row>
    <row r="902" spans="1:34" ht="15.75" customHeight="1" x14ac:dyDescent="0.25">
      <c r="A902" s="1"/>
      <c r="C902" s="3"/>
      <c r="D902" s="2"/>
      <c r="E902" s="2"/>
      <c r="F902" s="2"/>
      <c r="G902" s="2"/>
      <c r="H902" s="2"/>
      <c r="I902" s="17"/>
      <c r="J902" s="2"/>
      <c r="K902" s="2"/>
      <c r="L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D902" s="17"/>
      <c r="AF902" s="17"/>
      <c r="AG902" s="17"/>
      <c r="AH902" s="17"/>
    </row>
    <row r="903" spans="1:34" ht="15.75" customHeight="1" x14ac:dyDescent="0.25">
      <c r="A903" s="1"/>
      <c r="C903" s="3"/>
      <c r="D903" s="2"/>
      <c r="E903" s="2"/>
      <c r="F903" s="2"/>
      <c r="G903" s="2"/>
      <c r="H903" s="2"/>
      <c r="I903" s="17"/>
      <c r="J903" s="2"/>
      <c r="K903" s="2"/>
      <c r="L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D903" s="17"/>
      <c r="AF903" s="17"/>
      <c r="AG903" s="17"/>
      <c r="AH903" s="17"/>
    </row>
    <row r="904" spans="1:34" ht="15.75" customHeight="1" x14ac:dyDescent="0.25">
      <c r="A904" s="1"/>
      <c r="C904" s="3"/>
      <c r="D904" s="2"/>
      <c r="E904" s="2"/>
      <c r="F904" s="2"/>
      <c r="G904" s="2"/>
      <c r="H904" s="2"/>
      <c r="I904" s="17"/>
      <c r="J904" s="2"/>
      <c r="K904" s="2"/>
      <c r="L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D904" s="17"/>
      <c r="AF904" s="17"/>
      <c r="AG904" s="17"/>
      <c r="AH904" s="17"/>
    </row>
    <row r="905" spans="1:34" ht="15.75" customHeight="1" x14ac:dyDescent="0.25">
      <c r="A905" s="1"/>
      <c r="C905" s="3"/>
      <c r="D905" s="2"/>
      <c r="E905" s="2"/>
      <c r="F905" s="2"/>
      <c r="G905" s="2"/>
      <c r="H905" s="2"/>
      <c r="I905" s="17"/>
      <c r="J905" s="2"/>
      <c r="K905" s="2"/>
      <c r="L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D905" s="17"/>
      <c r="AF905" s="17"/>
      <c r="AG905" s="17"/>
      <c r="AH905" s="17"/>
    </row>
    <row r="906" spans="1:34" ht="15.75" customHeight="1" x14ac:dyDescent="0.25">
      <c r="A906" s="1"/>
      <c r="C906" s="3"/>
      <c r="D906" s="2"/>
      <c r="E906" s="2"/>
      <c r="F906" s="2"/>
      <c r="G906" s="2"/>
      <c r="H906" s="2"/>
      <c r="I906" s="17"/>
      <c r="J906" s="2"/>
      <c r="K906" s="2"/>
      <c r="L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D906" s="17"/>
      <c r="AF906" s="17"/>
      <c r="AG906" s="17"/>
      <c r="AH906" s="17"/>
    </row>
    <row r="907" spans="1:34" ht="15.75" customHeight="1" x14ac:dyDescent="0.25">
      <c r="A907" s="1"/>
      <c r="C907" s="3"/>
      <c r="D907" s="2"/>
      <c r="E907" s="2"/>
      <c r="F907" s="2"/>
      <c r="G907" s="2"/>
      <c r="H907" s="2"/>
      <c r="I907" s="17"/>
      <c r="J907" s="2"/>
      <c r="K907" s="2"/>
      <c r="L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D907" s="17"/>
      <c r="AF907" s="17"/>
      <c r="AG907" s="17"/>
      <c r="AH907" s="17"/>
    </row>
    <row r="908" spans="1:34" ht="15.75" customHeight="1" x14ac:dyDescent="0.25">
      <c r="A908" s="1"/>
      <c r="C908" s="3"/>
      <c r="D908" s="2"/>
      <c r="E908" s="2"/>
      <c r="F908" s="2"/>
      <c r="G908" s="2"/>
      <c r="H908" s="2"/>
      <c r="I908" s="17"/>
      <c r="J908" s="2"/>
      <c r="K908" s="2"/>
      <c r="L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D908" s="17"/>
      <c r="AF908" s="17"/>
      <c r="AG908" s="17"/>
      <c r="AH908" s="17"/>
    </row>
    <row r="909" spans="1:34" ht="15.75" customHeight="1" x14ac:dyDescent="0.25">
      <c r="A909" s="1"/>
      <c r="C909" s="3"/>
      <c r="D909" s="2"/>
      <c r="E909" s="2"/>
      <c r="F909" s="2"/>
      <c r="G909" s="2"/>
      <c r="H909" s="2"/>
      <c r="I909" s="17"/>
      <c r="J909" s="2"/>
      <c r="K909" s="2"/>
      <c r="L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D909" s="17"/>
      <c r="AF909" s="17"/>
      <c r="AG909" s="17"/>
      <c r="AH909" s="17"/>
    </row>
    <row r="910" spans="1:34" ht="15.75" customHeight="1" x14ac:dyDescent="0.25">
      <c r="A910" s="1"/>
      <c r="C910" s="3"/>
      <c r="D910" s="2"/>
      <c r="E910" s="2"/>
      <c r="F910" s="2"/>
      <c r="G910" s="2"/>
      <c r="H910" s="2"/>
      <c r="I910" s="17"/>
      <c r="J910" s="2"/>
      <c r="K910" s="2"/>
      <c r="L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D910" s="17"/>
      <c r="AF910" s="17"/>
      <c r="AG910" s="17"/>
      <c r="AH910" s="17"/>
    </row>
    <row r="911" spans="1:34" ht="15.75" customHeight="1" x14ac:dyDescent="0.25">
      <c r="A911" s="1"/>
      <c r="C911" s="3"/>
      <c r="D911" s="2"/>
      <c r="E911" s="2"/>
      <c r="F911" s="2"/>
      <c r="G911" s="2"/>
      <c r="H911" s="2"/>
      <c r="I911" s="17"/>
      <c r="J911" s="2"/>
      <c r="K911" s="2"/>
      <c r="L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D911" s="17"/>
      <c r="AF911" s="17"/>
      <c r="AG911" s="17"/>
      <c r="AH911" s="17"/>
    </row>
    <row r="912" spans="1:34" ht="15.75" customHeight="1" x14ac:dyDescent="0.25">
      <c r="A912" s="1"/>
      <c r="C912" s="3"/>
      <c r="D912" s="2"/>
      <c r="E912" s="2"/>
      <c r="F912" s="2"/>
      <c r="G912" s="2"/>
      <c r="H912" s="2"/>
      <c r="I912" s="17"/>
      <c r="J912" s="2"/>
      <c r="K912" s="2"/>
      <c r="L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D912" s="17"/>
      <c r="AF912" s="17"/>
      <c r="AG912" s="17"/>
      <c r="AH912" s="17"/>
    </row>
    <row r="913" spans="1:34" ht="15.75" customHeight="1" x14ac:dyDescent="0.25">
      <c r="A913" s="1"/>
      <c r="C913" s="3"/>
      <c r="D913" s="2"/>
      <c r="E913" s="2"/>
      <c r="F913" s="2"/>
      <c r="G913" s="2"/>
      <c r="H913" s="2"/>
      <c r="I913" s="17"/>
      <c r="J913" s="2"/>
      <c r="K913" s="2"/>
      <c r="L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D913" s="17"/>
      <c r="AF913" s="17"/>
      <c r="AG913" s="17"/>
      <c r="AH913" s="17"/>
    </row>
    <row r="914" spans="1:34" ht="15.75" customHeight="1" x14ac:dyDescent="0.25">
      <c r="A914" s="1"/>
      <c r="C914" s="3"/>
      <c r="D914" s="2"/>
      <c r="E914" s="2"/>
      <c r="F914" s="2"/>
      <c r="G914" s="2"/>
      <c r="H914" s="2"/>
      <c r="I914" s="17"/>
      <c r="J914" s="2"/>
      <c r="K914" s="2"/>
      <c r="L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D914" s="17"/>
      <c r="AF914" s="17"/>
      <c r="AG914" s="17"/>
      <c r="AH914" s="17"/>
    </row>
    <row r="915" spans="1:34" ht="15.75" customHeight="1" x14ac:dyDescent="0.25">
      <c r="A915" s="1"/>
      <c r="C915" s="3"/>
      <c r="D915" s="2"/>
      <c r="E915" s="2"/>
      <c r="F915" s="2"/>
      <c r="G915" s="2"/>
      <c r="H915" s="2"/>
      <c r="I915" s="17"/>
      <c r="J915" s="2"/>
      <c r="K915" s="2"/>
      <c r="L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D915" s="17"/>
      <c r="AF915" s="17"/>
      <c r="AG915" s="17"/>
      <c r="AH915" s="17"/>
    </row>
    <row r="916" spans="1:34" ht="15.75" customHeight="1" x14ac:dyDescent="0.25">
      <c r="A916" s="1"/>
      <c r="C916" s="3"/>
      <c r="D916" s="2"/>
      <c r="E916" s="2"/>
      <c r="F916" s="2"/>
      <c r="G916" s="2"/>
      <c r="H916" s="2"/>
      <c r="I916" s="17"/>
      <c r="J916" s="2"/>
      <c r="K916" s="2"/>
      <c r="L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D916" s="17"/>
      <c r="AF916" s="17"/>
      <c r="AG916" s="17"/>
      <c r="AH916" s="17"/>
    </row>
    <row r="917" spans="1:34" ht="15.75" customHeight="1" x14ac:dyDescent="0.25">
      <c r="A917" s="1"/>
      <c r="C917" s="3"/>
      <c r="D917" s="2"/>
      <c r="E917" s="2"/>
      <c r="F917" s="2"/>
      <c r="G917" s="2"/>
      <c r="H917" s="2"/>
      <c r="I917" s="17"/>
      <c r="J917" s="2"/>
      <c r="K917" s="2"/>
      <c r="L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D917" s="17"/>
      <c r="AF917" s="17"/>
      <c r="AG917" s="17"/>
      <c r="AH917" s="17"/>
    </row>
    <row r="918" spans="1:34" ht="15.75" customHeight="1" x14ac:dyDescent="0.25">
      <c r="A918" s="1"/>
      <c r="C918" s="3"/>
      <c r="D918" s="2"/>
      <c r="E918" s="2"/>
      <c r="F918" s="2"/>
      <c r="G918" s="2"/>
      <c r="H918" s="2"/>
      <c r="I918" s="17"/>
      <c r="J918" s="2"/>
      <c r="K918" s="2"/>
      <c r="L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D918" s="17"/>
      <c r="AF918" s="17"/>
      <c r="AG918" s="17"/>
      <c r="AH918" s="17"/>
    </row>
    <row r="919" spans="1:34" ht="15.75" customHeight="1" x14ac:dyDescent="0.25">
      <c r="A919" s="1"/>
      <c r="C919" s="3"/>
      <c r="D919" s="2"/>
      <c r="E919" s="2"/>
      <c r="F919" s="2"/>
      <c r="G919" s="2"/>
      <c r="H919" s="2"/>
      <c r="I919" s="17"/>
      <c r="J919" s="2"/>
      <c r="K919" s="2"/>
      <c r="L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D919" s="17"/>
      <c r="AF919" s="17"/>
      <c r="AG919" s="17"/>
      <c r="AH919" s="17"/>
    </row>
    <row r="920" spans="1:34" ht="15.75" customHeight="1" x14ac:dyDescent="0.25">
      <c r="A920" s="1"/>
      <c r="C920" s="3"/>
      <c r="D920" s="2"/>
      <c r="E920" s="2"/>
      <c r="F920" s="2"/>
      <c r="G920" s="2"/>
      <c r="H920" s="2"/>
      <c r="I920" s="17"/>
      <c r="J920" s="2"/>
      <c r="K920" s="2"/>
      <c r="L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D920" s="17"/>
      <c r="AF920" s="17"/>
      <c r="AG920" s="17"/>
      <c r="AH920" s="17"/>
    </row>
    <row r="921" spans="1:34" ht="15.75" customHeight="1" x14ac:dyDescent="0.25">
      <c r="A921" s="1"/>
      <c r="C921" s="3"/>
      <c r="D921" s="2"/>
      <c r="E921" s="2"/>
      <c r="F921" s="2"/>
      <c r="G921" s="2"/>
      <c r="H921" s="2"/>
      <c r="I921" s="17"/>
      <c r="J921" s="2"/>
      <c r="K921" s="2"/>
      <c r="L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D921" s="17"/>
      <c r="AF921" s="17"/>
      <c r="AG921" s="17"/>
      <c r="AH921" s="17"/>
    </row>
    <row r="922" spans="1:34" ht="15.75" customHeight="1" x14ac:dyDescent="0.25">
      <c r="A922" s="1"/>
      <c r="C922" s="3"/>
      <c r="D922" s="2"/>
      <c r="E922" s="2"/>
      <c r="F922" s="2"/>
      <c r="G922" s="2"/>
      <c r="H922" s="2"/>
      <c r="I922" s="17"/>
      <c r="J922" s="2"/>
      <c r="K922" s="2"/>
      <c r="L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D922" s="17"/>
      <c r="AF922" s="17"/>
      <c r="AG922" s="17"/>
      <c r="AH922" s="17"/>
    </row>
    <row r="923" spans="1:34" ht="15.75" customHeight="1" x14ac:dyDescent="0.25">
      <c r="A923" s="1"/>
      <c r="C923" s="3"/>
      <c r="D923" s="2"/>
      <c r="E923" s="2"/>
      <c r="F923" s="2"/>
      <c r="G923" s="2"/>
      <c r="H923" s="2"/>
      <c r="I923" s="17"/>
      <c r="J923" s="2"/>
      <c r="K923" s="2"/>
      <c r="L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D923" s="17"/>
      <c r="AF923" s="17"/>
      <c r="AG923" s="17"/>
      <c r="AH923" s="17"/>
    </row>
    <row r="924" spans="1:34" ht="15.75" customHeight="1" x14ac:dyDescent="0.25">
      <c r="A924" s="1"/>
      <c r="C924" s="3"/>
      <c r="D924" s="2"/>
      <c r="E924" s="2"/>
      <c r="F924" s="2"/>
      <c r="G924" s="2"/>
      <c r="H924" s="2"/>
      <c r="I924" s="17"/>
      <c r="J924" s="2"/>
      <c r="K924" s="2"/>
      <c r="L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D924" s="17"/>
      <c r="AF924" s="17"/>
      <c r="AG924" s="17"/>
      <c r="AH924" s="17"/>
    </row>
    <row r="925" spans="1:34" ht="15.75" customHeight="1" x14ac:dyDescent="0.25">
      <c r="A925" s="1"/>
      <c r="C925" s="3"/>
      <c r="D925" s="2"/>
      <c r="E925" s="2"/>
      <c r="F925" s="2"/>
      <c r="G925" s="2"/>
      <c r="H925" s="2"/>
      <c r="I925" s="17"/>
      <c r="J925" s="2"/>
      <c r="K925" s="2"/>
      <c r="L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D925" s="17"/>
      <c r="AF925" s="17"/>
      <c r="AG925" s="17"/>
      <c r="AH925" s="17"/>
    </row>
    <row r="926" spans="1:34" ht="15.75" customHeight="1" x14ac:dyDescent="0.25">
      <c r="A926" s="1"/>
      <c r="C926" s="3"/>
      <c r="D926" s="2"/>
      <c r="E926" s="2"/>
      <c r="F926" s="2"/>
      <c r="G926" s="2"/>
      <c r="H926" s="2"/>
      <c r="I926" s="17"/>
      <c r="J926" s="2"/>
      <c r="K926" s="2"/>
      <c r="L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D926" s="17"/>
      <c r="AF926" s="17"/>
      <c r="AG926" s="17"/>
      <c r="AH926" s="17"/>
    </row>
    <row r="927" spans="1:34" ht="15.75" customHeight="1" x14ac:dyDescent="0.25">
      <c r="A927" s="1"/>
      <c r="C927" s="3"/>
      <c r="D927" s="2"/>
      <c r="E927" s="2"/>
      <c r="F927" s="2"/>
      <c r="G927" s="2"/>
      <c r="H927" s="2"/>
      <c r="I927" s="17"/>
      <c r="J927" s="2"/>
      <c r="K927" s="2"/>
      <c r="L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D927" s="17"/>
      <c r="AF927" s="17"/>
      <c r="AG927" s="17"/>
      <c r="AH927" s="17"/>
    </row>
    <row r="928" spans="1:34" ht="15.75" customHeight="1" x14ac:dyDescent="0.25">
      <c r="A928" s="1"/>
      <c r="C928" s="3"/>
      <c r="D928" s="2"/>
      <c r="E928" s="2"/>
      <c r="F928" s="2"/>
      <c r="G928" s="2"/>
      <c r="H928" s="2"/>
      <c r="I928" s="17"/>
      <c r="J928" s="2"/>
      <c r="K928" s="2"/>
      <c r="L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D928" s="17"/>
      <c r="AF928" s="17"/>
      <c r="AG928" s="17"/>
      <c r="AH928" s="17"/>
    </row>
    <row r="929" spans="1:34" ht="15.75" customHeight="1" x14ac:dyDescent="0.25">
      <c r="A929" s="1"/>
      <c r="C929" s="3"/>
      <c r="D929" s="2"/>
      <c r="E929" s="2"/>
      <c r="F929" s="2"/>
      <c r="G929" s="2"/>
      <c r="H929" s="2"/>
      <c r="I929" s="17"/>
      <c r="J929" s="2"/>
      <c r="K929" s="2"/>
      <c r="L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D929" s="17"/>
      <c r="AF929" s="17"/>
      <c r="AG929" s="17"/>
      <c r="AH929" s="17"/>
    </row>
    <row r="930" spans="1:34" ht="15.75" customHeight="1" x14ac:dyDescent="0.25">
      <c r="A930" s="1"/>
      <c r="C930" s="3"/>
      <c r="D930" s="2"/>
      <c r="E930" s="2"/>
      <c r="F930" s="2"/>
      <c r="G930" s="2"/>
      <c r="H930" s="2"/>
      <c r="I930" s="17"/>
      <c r="J930" s="2"/>
      <c r="K930" s="2"/>
      <c r="L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D930" s="17"/>
      <c r="AF930" s="17"/>
      <c r="AG930" s="17"/>
      <c r="AH930" s="17"/>
    </row>
    <row r="931" spans="1:34" ht="15.75" customHeight="1" x14ac:dyDescent="0.25">
      <c r="A931" s="1"/>
      <c r="C931" s="3"/>
      <c r="D931" s="2"/>
      <c r="E931" s="2"/>
      <c r="F931" s="2"/>
      <c r="G931" s="2"/>
      <c r="H931" s="2"/>
      <c r="I931" s="17"/>
      <c r="J931" s="2"/>
      <c r="K931" s="2"/>
      <c r="L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D931" s="17"/>
      <c r="AF931" s="17"/>
      <c r="AG931" s="17"/>
      <c r="AH931" s="17"/>
    </row>
    <row r="932" spans="1:34" ht="15.75" customHeight="1" x14ac:dyDescent="0.25">
      <c r="A932" s="1"/>
      <c r="C932" s="3"/>
      <c r="D932" s="2"/>
      <c r="E932" s="2"/>
      <c r="F932" s="2"/>
      <c r="G932" s="2"/>
      <c r="H932" s="2"/>
      <c r="I932" s="17"/>
      <c r="J932" s="2"/>
      <c r="K932" s="2"/>
      <c r="L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D932" s="17"/>
      <c r="AF932" s="17"/>
      <c r="AG932" s="17"/>
      <c r="AH932" s="17"/>
    </row>
    <row r="933" spans="1:34" ht="15.75" customHeight="1" x14ac:dyDescent="0.25">
      <c r="A933" s="1"/>
      <c r="C933" s="3"/>
      <c r="D933" s="2"/>
      <c r="E933" s="2"/>
      <c r="F933" s="2"/>
      <c r="G933" s="2"/>
      <c r="H933" s="2"/>
      <c r="I933" s="17"/>
      <c r="J933" s="2"/>
      <c r="K933" s="2"/>
      <c r="L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D933" s="17"/>
      <c r="AF933" s="17"/>
      <c r="AG933" s="17"/>
      <c r="AH933" s="17"/>
    </row>
    <row r="934" spans="1:34" ht="15.75" customHeight="1" x14ac:dyDescent="0.25">
      <c r="A934" s="1"/>
      <c r="C934" s="3"/>
      <c r="D934" s="2"/>
      <c r="E934" s="2"/>
      <c r="F934" s="2"/>
      <c r="G934" s="2"/>
      <c r="H934" s="2"/>
      <c r="I934" s="17"/>
      <c r="J934" s="2"/>
      <c r="K934" s="2"/>
      <c r="L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D934" s="17"/>
      <c r="AF934" s="17"/>
      <c r="AG934" s="17"/>
      <c r="AH934" s="17"/>
    </row>
    <row r="935" spans="1:34" ht="15.75" customHeight="1" x14ac:dyDescent="0.25">
      <c r="A935" s="1"/>
      <c r="C935" s="3"/>
      <c r="D935" s="2"/>
      <c r="E935" s="2"/>
      <c r="F935" s="2"/>
      <c r="G935" s="2"/>
      <c r="H935" s="2"/>
      <c r="I935" s="17"/>
      <c r="J935" s="2"/>
      <c r="K935" s="2"/>
      <c r="L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D935" s="17"/>
      <c r="AF935" s="17"/>
      <c r="AG935" s="17"/>
      <c r="AH935" s="17"/>
    </row>
    <row r="936" spans="1:34" ht="15.75" customHeight="1" x14ac:dyDescent="0.25">
      <c r="A936" s="1"/>
      <c r="C936" s="3"/>
      <c r="D936" s="2"/>
      <c r="E936" s="2"/>
      <c r="F936" s="2"/>
      <c r="G936" s="2"/>
      <c r="H936" s="2"/>
      <c r="I936" s="17"/>
      <c r="J936" s="2"/>
      <c r="K936" s="2"/>
      <c r="L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D936" s="17"/>
      <c r="AF936" s="17"/>
      <c r="AG936" s="17"/>
      <c r="AH936" s="17"/>
    </row>
    <row r="937" spans="1:34" ht="15.75" customHeight="1" x14ac:dyDescent="0.25">
      <c r="A937" s="1"/>
      <c r="C937" s="3"/>
      <c r="D937" s="2"/>
      <c r="E937" s="2"/>
      <c r="F937" s="2"/>
      <c r="G937" s="2"/>
      <c r="H937" s="2"/>
      <c r="I937" s="17"/>
      <c r="J937" s="2"/>
      <c r="K937" s="2"/>
      <c r="L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D937" s="17"/>
      <c r="AF937" s="17"/>
      <c r="AG937" s="17"/>
      <c r="AH937" s="17"/>
    </row>
    <row r="938" spans="1:34" ht="15.75" customHeight="1" x14ac:dyDescent="0.25">
      <c r="A938" s="1"/>
      <c r="C938" s="3"/>
      <c r="D938" s="2"/>
      <c r="E938" s="2"/>
      <c r="F938" s="2"/>
      <c r="G938" s="2"/>
      <c r="H938" s="2"/>
      <c r="I938" s="17"/>
      <c r="J938" s="2"/>
      <c r="K938" s="2"/>
      <c r="L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D938" s="17"/>
      <c r="AF938" s="17"/>
      <c r="AG938" s="17"/>
      <c r="AH938" s="17"/>
    </row>
    <row r="939" spans="1:34" ht="15.75" customHeight="1" x14ac:dyDescent="0.25">
      <c r="A939" s="1"/>
      <c r="C939" s="3"/>
      <c r="D939" s="2"/>
      <c r="E939" s="2"/>
      <c r="F939" s="2"/>
      <c r="G939" s="2"/>
      <c r="H939" s="2"/>
      <c r="I939" s="17"/>
      <c r="J939" s="2"/>
      <c r="K939" s="2"/>
      <c r="L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D939" s="17"/>
      <c r="AF939" s="17"/>
      <c r="AG939" s="17"/>
      <c r="AH939" s="17"/>
    </row>
    <row r="940" spans="1:34" ht="15.75" customHeight="1" x14ac:dyDescent="0.25">
      <c r="A940" s="1"/>
      <c r="C940" s="3"/>
      <c r="D940" s="2"/>
      <c r="E940" s="2"/>
      <c r="F940" s="2"/>
      <c r="G940" s="2"/>
      <c r="H940" s="2"/>
      <c r="I940" s="17"/>
      <c r="J940" s="2"/>
      <c r="K940" s="2"/>
      <c r="L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D940" s="17"/>
      <c r="AF940" s="17"/>
      <c r="AG940" s="17"/>
      <c r="AH940" s="17"/>
    </row>
    <row r="941" spans="1:34" ht="15.75" customHeight="1" x14ac:dyDescent="0.25">
      <c r="A941" s="1"/>
      <c r="C941" s="3"/>
      <c r="D941" s="2"/>
      <c r="E941" s="2"/>
      <c r="F941" s="2"/>
      <c r="G941" s="2"/>
      <c r="H941" s="2"/>
      <c r="I941" s="17"/>
      <c r="J941" s="2"/>
      <c r="K941" s="2"/>
      <c r="L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D941" s="17"/>
      <c r="AF941" s="17"/>
      <c r="AG941" s="17"/>
      <c r="AH941" s="17"/>
    </row>
    <row r="942" spans="1:34" ht="15.75" customHeight="1" x14ac:dyDescent="0.25">
      <c r="A942" s="1"/>
      <c r="C942" s="3"/>
      <c r="D942" s="2"/>
      <c r="E942" s="2"/>
      <c r="F942" s="2"/>
      <c r="G942" s="2"/>
      <c r="H942" s="2"/>
      <c r="I942" s="17"/>
      <c r="J942" s="2"/>
      <c r="K942" s="2"/>
      <c r="L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D942" s="17"/>
      <c r="AF942" s="17"/>
      <c r="AG942" s="17"/>
      <c r="AH942" s="17"/>
    </row>
    <row r="943" spans="1:34" ht="15.75" customHeight="1" x14ac:dyDescent="0.25">
      <c r="A943" s="1"/>
      <c r="C943" s="3"/>
      <c r="D943" s="2"/>
      <c r="E943" s="2"/>
      <c r="F943" s="2"/>
      <c r="G943" s="2"/>
      <c r="H943" s="2"/>
      <c r="I943" s="17"/>
      <c r="J943" s="2"/>
      <c r="K943" s="2"/>
      <c r="L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D943" s="17"/>
      <c r="AF943" s="17"/>
      <c r="AG943" s="17"/>
      <c r="AH943" s="17"/>
    </row>
    <row r="944" spans="1:34" ht="15.75" customHeight="1" x14ac:dyDescent="0.25">
      <c r="A944" s="1"/>
      <c r="C944" s="3"/>
      <c r="D944" s="2"/>
      <c r="E944" s="2"/>
      <c r="F944" s="2"/>
      <c r="G944" s="2"/>
      <c r="H944" s="2"/>
      <c r="I944" s="17"/>
      <c r="J944" s="2"/>
      <c r="K944" s="2"/>
      <c r="L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D944" s="17"/>
      <c r="AF944" s="17"/>
      <c r="AG944" s="17"/>
      <c r="AH944" s="17"/>
    </row>
    <row r="945" spans="1:34" ht="15.75" customHeight="1" x14ac:dyDescent="0.25">
      <c r="A945" s="1"/>
      <c r="C945" s="3"/>
      <c r="D945" s="2"/>
      <c r="E945" s="2"/>
      <c r="F945" s="2"/>
      <c r="G945" s="2"/>
      <c r="H945" s="2"/>
      <c r="I945" s="17"/>
      <c r="J945" s="2"/>
      <c r="K945" s="2"/>
      <c r="L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D945" s="17"/>
      <c r="AF945" s="17"/>
      <c r="AG945" s="17"/>
      <c r="AH945" s="17"/>
    </row>
    <row r="946" spans="1:34" ht="15.75" customHeight="1" x14ac:dyDescent="0.25">
      <c r="A946" s="1"/>
      <c r="C946" s="3"/>
      <c r="D946" s="2"/>
      <c r="E946" s="2"/>
      <c r="F946" s="2"/>
      <c r="G946" s="2"/>
      <c r="H946" s="2"/>
      <c r="I946" s="17"/>
      <c r="J946" s="2"/>
      <c r="K946" s="2"/>
      <c r="L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D946" s="17"/>
      <c r="AF946" s="17"/>
      <c r="AG946" s="17"/>
      <c r="AH946" s="17"/>
    </row>
    <row r="947" spans="1:34" ht="15.75" customHeight="1" x14ac:dyDescent="0.25">
      <c r="A947" s="1"/>
      <c r="C947" s="3"/>
      <c r="D947" s="2"/>
      <c r="E947" s="2"/>
      <c r="F947" s="2"/>
      <c r="G947" s="2"/>
      <c r="H947" s="2"/>
      <c r="I947" s="17"/>
      <c r="J947" s="2"/>
      <c r="K947" s="2"/>
      <c r="L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D947" s="17"/>
      <c r="AF947" s="17"/>
      <c r="AG947" s="17"/>
      <c r="AH947" s="17"/>
    </row>
    <row r="948" spans="1:34" ht="15.75" customHeight="1" x14ac:dyDescent="0.25">
      <c r="A948" s="1"/>
      <c r="C948" s="3"/>
      <c r="D948" s="2"/>
      <c r="E948" s="2"/>
      <c r="F948" s="2"/>
      <c r="G948" s="2"/>
      <c r="H948" s="2"/>
      <c r="I948" s="17"/>
      <c r="J948" s="2"/>
      <c r="K948" s="2"/>
      <c r="L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D948" s="17"/>
      <c r="AF948" s="17"/>
      <c r="AG948" s="17"/>
      <c r="AH948" s="17"/>
    </row>
    <row r="949" spans="1:34" ht="15.75" customHeight="1" x14ac:dyDescent="0.25">
      <c r="A949" s="1"/>
      <c r="C949" s="3"/>
      <c r="D949" s="2"/>
      <c r="E949" s="2"/>
      <c r="F949" s="2"/>
      <c r="G949" s="2"/>
      <c r="H949" s="2"/>
      <c r="I949" s="17"/>
      <c r="J949" s="2"/>
      <c r="K949" s="2"/>
      <c r="L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D949" s="17"/>
      <c r="AF949" s="17"/>
      <c r="AG949" s="17"/>
      <c r="AH949" s="17"/>
    </row>
    <row r="950" spans="1:34" ht="15.75" customHeight="1" x14ac:dyDescent="0.25">
      <c r="A950" s="1"/>
      <c r="C950" s="3"/>
      <c r="D950" s="2"/>
      <c r="E950" s="2"/>
      <c r="F950" s="2"/>
      <c r="G950" s="2"/>
      <c r="H950" s="2"/>
      <c r="I950" s="17"/>
      <c r="J950" s="2"/>
      <c r="K950" s="2"/>
      <c r="L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D950" s="17"/>
      <c r="AF950" s="17"/>
      <c r="AG950" s="17"/>
      <c r="AH950" s="17"/>
    </row>
    <row r="951" spans="1:34" ht="15.75" customHeight="1" x14ac:dyDescent="0.25">
      <c r="A951" s="1"/>
      <c r="C951" s="3"/>
      <c r="D951" s="2"/>
      <c r="E951" s="2"/>
      <c r="F951" s="2"/>
      <c r="G951" s="2"/>
      <c r="H951" s="2"/>
      <c r="I951" s="17"/>
      <c r="J951" s="2"/>
      <c r="K951" s="2"/>
      <c r="L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D951" s="17"/>
      <c r="AF951" s="17"/>
      <c r="AG951" s="17"/>
      <c r="AH951" s="17"/>
    </row>
    <row r="952" spans="1:34" ht="15.75" customHeight="1" x14ac:dyDescent="0.25">
      <c r="A952" s="1"/>
      <c r="C952" s="3"/>
      <c r="D952" s="2"/>
      <c r="E952" s="2"/>
      <c r="F952" s="2"/>
      <c r="G952" s="2"/>
      <c r="H952" s="2"/>
      <c r="I952" s="17"/>
      <c r="J952" s="2"/>
      <c r="K952" s="2"/>
      <c r="L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D952" s="17"/>
      <c r="AF952" s="17"/>
      <c r="AG952" s="17"/>
      <c r="AH952" s="17"/>
    </row>
    <row r="953" spans="1:34" ht="15.75" customHeight="1" x14ac:dyDescent="0.25">
      <c r="A953" s="1"/>
      <c r="C953" s="3"/>
      <c r="D953" s="2"/>
      <c r="E953" s="2"/>
      <c r="F953" s="2"/>
      <c r="G953" s="2"/>
      <c r="H953" s="2"/>
      <c r="I953" s="17"/>
      <c r="J953" s="2"/>
      <c r="K953" s="2"/>
      <c r="L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D953" s="17"/>
      <c r="AF953" s="17"/>
      <c r="AG953" s="17"/>
      <c r="AH953" s="17"/>
    </row>
    <row r="954" spans="1:34" ht="15.75" customHeight="1" x14ac:dyDescent="0.25">
      <c r="A954" s="1"/>
      <c r="C954" s="3"/>
      <c r="D954" s="2"/>
      <c r="E954" s="2"/>
      <c r="F954" s="2"/>
      <c r="G954" s="2"/>
      <c r="H954" s="2"/>
      <c r="I954" s="17"/>
      <c r="J954" s="2"/>
      <c r="K954" s="2"/>
      <c r="L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D954" s="17"/>
      <c r="AF954" s="17"/>
      <c r="AG954" s="17"/>
      <c r="AH954" s="17"/>
    </row>
    <row r="955" spans="1:34" ht="15.75" customHeight="1" x14ac:dyDescent="0.25">
      <c r="A955" s="1"/>
      <c r="C955" s="3"/>
      <c r="D955" s="2"/>
      <c r="E955" s="2"/>
      <c r="F955" s="2"/>
      <c r="G955" s="2"/>
      <c r="H955" s="2"/>
      <c r="I955" s="17"/>
      <c r="J955" s="2"/>
      <c r="K955" s="2"/>
      <c r="L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D955" s="17"/>
      <c r="AF955" s="17"/>
      <c r="AG955" s="17"/>
      <c r="AH955" s="17"/>
    </row>
    <row r="956" spans="1:34" ht="15.75" customHeight="1" x14ac:dyDescent="0.25">
      <c r="A956" s="1"/>
      <c r="C956" s="3"/>
      <c r="D956" s="2"/>
      <c r="E956" s="2"/>
      <c r="F956" s="2"/>
      <c r="G956" s="2"/>
      <c r="H956" s="2"/>
      <c r="I956" s="17"/>
      <c r="J956" s="2"/>
      <c r="K956" s="2"/>
      <c r="L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D956" s="17"/>
      <c r="AF956" s="17"/>
      <c r="AG956" s="17"/>
      <c r="AH956" s="17"/>
    </row>
    <row r="957" spans="1:34" ht="15.75" customHeight="1" x14ac:dyDescent="0.25">
      <c r="A957" s="1"/>
      <c r="C957" s="3"/>
      <c r="D957" s="2"/>
      <c r="E957" s="2"/>
      <c r="F957" s="2"/>
      <c r="G957" s="2"/>
      <c r="H957" s="2"/>
      <c r="I957" s="17"/>
      <c r="J957" s="2"/>
      <c r="K957" s="2"/>
      <c r="L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D957" s="17"/>
      <c r="AF957" s="17"/>
      <c r="AG957" s="17"/>
      <c r="AH957" s="17"/>
    </row>
    <row r="958" spans="1:34" ht="15.75" customHeight="1" x14ac:dyDescent="0.25">
      <c r="A958" s="1"/>
      <c r="C958" s="3"/>
      <c r="D958" s="2"/>
      <c r="E958" s="2"/>
      <c r="F958" s="2"/>
      <c r="G958" s="2"/>
      <c r="H958" s="2"/>
      <c r="I958" s="17"/>
      <c r="J958" s="2"/>
      <c r="K958" s="2"/>
      <c r="L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D958" s="17"/>
      <c r="AF958" s="17"/>
      <c r="AG958" s="17"/>
      <c r="AH958" s="17"/>
    </row>
    <row r="959" spans="1:34" ht="15.75" customHeight="1" x14ac:dyDescent="0.25">
      <c r="A959" s="1"/>
      <c r="C959" s="3"/>
      <c r="D959" s="2"/>
      <c r="E959" s="2"/>
      <c r="F959" s="2"/>
      <c r="G959" s="2"/>
      <c r="H959" s="2"/>
      <c r="I959" s="17"/>
      <c r="J959" s="2"/>
      <c r="K959" s="2"/>
      <c r="L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D959" s="17"/>
      <c r="AF959" s="17"/>
      <c r="AG959" s="17"/>
      <c r="AH959" s="17"/>
    </row>
    <row r="960" spans="1:34" ht="15.75" customHeight="1" x14ac:dyDescent="0.25">
      <c r="A960" s="1"/>
      <c r="C960" s="3"/>
      <c r="D960" s="2"/>
      <c r="E960" s="2"/>
      <c r="F960" s="2"/>
      <c r="G960" s="2"/>
      <c r="H960" s="2"/>
      <c r="I960" s="17"/>
      <c r="J960" s="2"/>
      <c r="K960" s="2"/>
      <c r="L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D960" s="17"/>
      <c r="AF960" s="17"/>
      <c r="AG960" s="17"/>
      <c r="AH960" s="17"/>
    </row>
    <row r="961" spans="1:34" ht="15.75" customHeight="1" x14ac:dyDescent="0.25">
      <c r="A961" s="1"/>
      <c r="C961" s="3"/>
      <c r="D961" s="2"/>
      <c r="E961" s="2"/>
      <c r="F961" s="2"/>
      <c r="G961" s="2"/>
      <c r="H961" s="2"/>
      <c r="I961" s="17"/>
      <c r="J961" s="2"/>
      <c r="K961" s="2"/>
      <c r="L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D961" s="17"/>
      <c r="AF961" s="17"/>
      <c r="AG961" s="17"/>
      <c r="AH961" s="17"/>
    </row>
    <row r="962" spans="1:34" ht="15.75" customHeight="1" x14ac:dyDescent="0.25">
      <c r="A962" s="1"/>
      <c r="C962" s="3"/>
      <c r="D962" s="2"/>
      <c r="E962" s="2"/>
      <c r="F962" s="2"/>
      <c r="G962" s="2"/>
      <c r="H962" s="2"/>
      <c r="I962" s="17"/>
      <c r="J962" s="2"/>
      <c r="K962" s="2"/>
      <c r="L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D962" s="17"/>
      <c r="AF962" s="17"/>
      <c r="AG962" s="17"/>
      <c r="AH962" s="17"/>
    </row>
    <row r="963" spans="1:34" ht="15.75" customHeight="1" x14ac:dyDescent="0.25">
      <c r="A963" s="1"/>
      <c r="C963" s="3"/>
      <c r="D963" s="2"/>
      <c r="E963" s="2"/>
      <c r="F963" s="2"/>
      <c r="G963" s="2"/>
      <c r="H963" s="2"/>
      <c r="I963" s="17"/>
      <c r="J963" s="2"/>
      <c r="K963" s="2"/>
      <c r="L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D963" s="17"/>
      <c r="AF963" s="17"/>
      <c r="AG963" s="17"/>
      <c r="AH963" s="17"/>
    </row>
    <row r="964" spans="1:34" ht="15.75" customHeight="1" x14ac:dyDescent="0.25">
      <c r="A964" s="1"/>
      <c r="C964" s="3"/>
      <c r="D964" s="2"/>
      <c r="E964" s="2"/>
      <c r="F964" s="2"/>
      <c r="G964" s="2"/>
      <c r="H964" s="2"/>
      <c r="I964" s="17"/>
      <c r="J964" s="2"/>
      <c r="K964" s="2"/>
      <c r="L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D964" s="17"/>
      <c r="AF964" s="17"/>
      <c r="AG964" s="17"/>
      <c r="AH964" s="17"/>
    </row>
    <row r="965" spans="1:34" ht="15.75" customHeight="1" x14ac:dyDescent="0.25">
      <c r="A965" s="1"/>
      <c r="C965" s="3"/>
      <c r="D965" s="2"/>
      <c r="E965" s="2"/>
      <c r="F965" s="2"/>
      <c r="G965" s="2"/>
      <c r="H965" s="2"/>
      <c r="I965" s="17"/>
      <c r="J965" s="2"/>
      <c r="K965" s="2"/>
      <c r="L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D965" s="17"/>
      <c r="AF965" s="17"/>
      <c r="AG965" s="17"/>
      <c r="AH965" s="17"/>
    </row>
    <row r="966" spans="1:34" ht="15.75" customHeight="1" x14ac:dyDescent="0.25">
      <c r="A966" s="1"/>
      <c r="C966" s="3"/>
      <c r="D966" s="2"/>
      <c r="E966" s="2"/>
      <c r="F966" s="2"/>
      <c r="G966" s="2"/>
      <c r="H966" s="2"/>
      <c r="I966" s="17"/>
      <c r="J966" s="2"/>
      <c r="K966" s="2"/>
      <c r="L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D966" s="17"/>
      <c r="AF966" s="17"/>
      <c r="AG966" s="17"/>
      <c r="AH966" s="17"/>
    </row>
    <row r="967" spans="1:34" ht="15.75" customHeight="1" x14ac:dyDescent="0.25">
      <c r="A967" s="1"/>
      <c r="C967" s="3"/>
      <c r="D967" s="2"/>
      <c r="E967" s="2"/>
      <c r="F967" s="2"/>
      <c r="G967" s="2"/>
      <c r="H967" s="2"/>
      <c r="I967" s="17"/>
      <c r="J967" s="2"/>
      <c r="K967" s="2"/>
      <c r="L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D967" s="17"/>
      <c r="AF967" s="17"/>
      <c r="AG967" s="17"/>
      <c r="AH967" s="17"/>
    </row>
    <row r="968" spans="1:34" ht="15.75" customHeight="1" x14ac:dyDescent="0.25">
      <c r="A968" s="1"/>
      <c r="C968" s="3"/>
      <c r="D968" s="2"/>
      <c r="E968" s="2"/>
      <c r="F968" s="2"/>
      <c r="G968" s="2"/>
      <c r="H968" s="2"/>
      <c r="I968" s="17"/>
      <c r="J968" s="2"/>
      <c r="K968" s="2"/>
      <c r="L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D968" s="17"/>
      <c r="AF968" s="17"/>
      <c r="AG968" s="17"/>
      <c r="AH968" s="17"/>
    </row>
    <row r="969" spans="1:34" ht="15.75" customHeight="1" x14ac:dyDescent="0.25">
      <c r="A969" s="1"/>
      <c r="C969" s="3"/>
      <c r="D969" s="2"/>
      <c r="E969" s="2"/>
      <c r="F969" s="2"/>
      <c r="G969" s="2"/>
      <c r="H969" s="2"/>
      <c r="I969" s="17"/>
      <c r="J969" s="2"/>
      <c r="K969" s="2"/>
      <c r="L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D969" s="17"/>
      <c r="AF969" s="17"/>
      <c r="AG969" s="17"/>
      <c r="AH969" s="17"/>
    </row>
    <row r="970" spans="1:34" ht="15.75" customHeight="1" x14ac:dyDescent="0.25">
      <c r="A970" s="1"/>
      <c r="C970" s="3"/>
      <c r="D970" s="2"/>
      <c r="E970" s="2"/>
      <c r="F970" s="2"/>
      <c r="G970" s="2"/>
      <c r="H970" s="2"/>
      <c r="I970" s="17"/>
      <c r="J970" s="2"/>
      <c r="K970" s="2"/>
      <c r="L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D970" s="17"/>
      <c r="AF970" s="17"/>
      <c r="AG970" s="17"/>
      <c r="AH970" s="17"/>
    </row>
    <row r="971" spans="1:34" ht="15.75" customHeight="1" x14ac:dyDescent="0.25">
      <c r="A971" s="1"/>
      <c r="C971" s="3"/>
      <c r="D971" s="2"/>
      <c r="E971" s="2"/>
      <c r="F971" s="2"/>
      <c r="G971" s="2"/>
      <c r="H971" s="2"/>
      <c r="I971" s="17"/>
      <c r="J971" s="2"/>
      <c r="K971" s="2"/>
      <c r="L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D971" s="17"/>
      <c r="AF971" s="17"/>
      <c r="AG971" s="17"/>
      <c r="AH971" s="17"/>
    </row>
    <row r="972" spans="1:34" ht="15.75" customHeight="1" x14ac:dyDescent="0.25">
      <c r="A972" s="1"/>
      <c r="C972" s="3"/>
      <c r="D972" s="2"/>
      <c r="E972" s="2"/>
      <c r="F972" s="2"/>
      <c r="G972" s="2"/>
      <c r="H972" s="2"/>
      <c r="I972" s="17"/>
      <c r="J972" s="2"/>
      <c r="K972" s="2"/>
      <c r="L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D972" s="17"/>
      <c r="AF972" s="17"/>
      <c r="AG972" s="17"/>
      <c r="AH972" s="17"/>
    </row>
    <row r="973" spans="1:34" ht="15.75" customHeight="1" x14ac:dyDescent="0.25">
      <c r="A973" s="1"/>
      <c r="C973" s="3"/>
      <c r="D973" s="2"/>
      <c r="E973" s="2"/>
      <c r="F973" s="2"/>
      <c r="G973" s="2"/>
      <c r="H973" s="2"/>
      <c r="I973" s="17"/>
      <c r="J973" s="2"/>
      <c r="K973" s="2"/>
      <c r="L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D973" s="17"/>
      <c r="AF973" s="17"/>
      <c r="AG973" s="17"/>
      <c r="AH973" s="17"/>
    </row>
    <row r="974" spans="1:34" ht="15.75" customHeight="1" x14ac:dyDescent="0.25">
      <c r="A974" s="1"/>
      <c r="C974" s="3"/>
      <c r="D974" s="2"/>
      <c r="E974" s="2"/>
      <c r="F974" s="2"/>
      <c r="G974" s="2"/>
      <c r="H974" s="2"/>
      <c r="I974" s="17"/>
      <c r="J974" s="2"/>
      <c r="K974" s="2"/>
      <c r="L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D974" s="17"/>
      <c r="AF974" s="17"/>
      <c r="AG974" s="17"/>
      <c r="AH974" s="17"/>
    </row>
    <row r="975" spans="1:34" ht="15.75" customHeight="1" x14ac:dyDescent="0.25">
      <c r="A975" s="1"/>
      <c r="C975" s="3"/>
      <c r="D975" s="2"/>
      <c r="E975" s="2"/>
      <c r="F975" s="2"/>
      <c r="G975" s="2"/>
      <c r="H975" s="2"/>
      <c r="I975" s="17"/>
      <c r="J975" s="2"/>
      <c r="K975" s="2"/>
      <c r="L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D975" s="17"/>
      <c r="AF975" s="17"/>
      <c r="AG975" s="17"/>
      <c r="AH975" s="17"/>
    </row>
    <row r="976" spans="1:34" ht="15.75" customHeight="1" x14ac:dyDescent="0.25">
      <c r="A976" s="1"/>
      <c r="C976" s="3"/>
      <c r="D976" s="2"/>
      <c r="E976" s="2"/>
      <c r="F976" s="2"/>
      <c r="G976" s="2"/>
      <c r="H976" s="2"/>
      <c r="I976" s="17"/>
      <c r="J976" s="2"/>
      <c r="K976" s="2"/>
      <c r="L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D976" s="17"/>
      <c r="AF976" s="17"/>
      <c r="AG976" s="17"/>
      <c r="AH976" s="17"/>
    </row>
    <row r="977" spans="1:34" ht="15.75" customHeight="1" x14ac:dyDescent="0.25">
      <c r="A977" s="1"/>
      <c r="C977" s="3"/>
      <c r="D977" s="2"/>
      <c r="E977" s="2"/>
      <c r="F977" s="2"/>
      <c r="G977" s="2"/>
      <c r="H977" s="2"/>
      <c r="I977" s="17"/>
      <c r="J977" s="2"/>
      <c r="K977" s="2"/>
      <c r="L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D977" s="17"/>
      <c r="AF977" s="17"/>
      <c r="AG977" s="17"/>
      <c r="AH977" s="17"/>
    </row>
    <row r="978" spans="1:34" ht="15.75" customHeight="1" x14ac:dyDescent="0.25">
      <c r="A978" s="1"/>
      <c r="C978" s="3"/>
      <c r="D978" s="2"/>
      <c r="E978" s="2"/>
      <c r="F978" s="2"/>
      <c r="G978" s="2"/>
      <c r="H978" s="2"/>
      <c r="I978" s="17"/>
      <c r="J978" s="2"/>
      <c r="K978" s="2"/>
      <c r="L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D978" s="17"/>
      <c r="AF978" s="17"/>
      <c r="AG978" s="17"/>
      <c r="AH978" s="17"/>
    </row>
    <row r="979" spans="1:34" ht="15.75" customHeight="1" x14ac:dyDescent="0.25">
      <c r="A979" s="1"/>
      <c r="C979" s="3"/>
      <c r="D979" s="2"/>
      <c r="E979" s="2"/>
      <c r="F979" s="2"/>
      <c r="G979" s="2"/>
      <c r="H979" s="2"/>
      <c r="I979" s="17"/>
      <c r="J979" s="2"/>
      <c r="K979" s="2"/>
      <c r="L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D979" s="17"/>
      <c r="AF979" s="17"/>
      <c r="AG979" s="17"/>
      <c r="AH979" s="17"/>
    </row>
    <row r="980" spans="1:34" ht="15.75" customHeight="1" x14ac:dyDescent="0.25">
      <c r="A980" s="1"/>
      <c r="C980" s="3"/>
      <c r="D980" s="2"/>
      <c r="E980" s="2"/>
      <c r="F980" s="2"/>
      <c r="G980" s="2"/>
      <c r="H980" s="2"/>
      <c r="I980" s="17"/>
      <c r="J980" s="2"/>
      <c r="K980" s="2"/>
      <c r="L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D980" s="17"/>
      <c r="AF980" s="17"/>
      <c r="AG980" s="17"/>
      <c r="AH980" s="17"/>
    </row>
    <row r="981" spans="1:34" ht="15.75" customHeight="1" x14ac:dyDescent="0.25">
      <c r="A981" s="1"/>
      <c r="C981" s="3"/>
      <c r="D981" s="2"/>
      <c r="E981" s="2"/>
      <c r="F981" s="2"/>
      <c r="G981" s="2"/>
      <c r="H981" s="2"/>
      <c r="I981" s="17"/>
      <c r="J981" s="2"/>
      <c r="K981" s="2"/>
      <c r="L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D981" s="17"/>
      <c r="AF981" s="17"/>
      <c r="AG981" s="17"/>
      <c r="AH981" s="17"/>
    </row>
    <row r="982" spans="1:34" ht="15.75" customHeight="1" x14ac:dyDescent="0.25">
      <c r="A982" s="1"/>
      <c r="C982" s="3"/>
      <c r="D982" s="2"/>
      <c r="E982" s="2"/>
      <c r="F982" s="2"/>
      <c r="G982" s="2"/>
      <c r="H982" s="2"/>
      <c r="I982" s="17"/>
      <c r="J982" s="2"/>
      <c r="K982" s="2"/>
      <c r="L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D982" s="17"/>
      <c r="AF982" s="17"/>
      <c r="AG982" s="17"/>
      <c r="AH982" s="17"/>
    </row>
    <row r="983" spans="1:34" ht="15.75" customHeight="1" x14ac:dyDescent="0.25">
      <c r="A983" s="1"/>
      <c r="C983" s="3"/>
      <c r="D983" s="2"/>
      <c r="E983" s="2"/>
      <c r="F983" s="2"/>
      <c r="G983" s="2"/>
      <c r="H983" s="2"/>
      <c r="I983" s="17"/>
      <c r="J983" s="2"/>
      <c r="K983" s="2"/>
      <c r="L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D983" s="17"/>
      <c r="AF983" s="17"/>
      <c r="AG983" s="17"/>
      <c r="AH983" s="17"/>
    </row>
    <row r="984" spans="1:34" ht="15.75" customHeight="1" x14ac:dyDescent="0.25">
      <c r="A984" s="1"/>
      <c r="C984" s="3"/>
      <c r="D984" s="2"/>
      <c r="E984" s="2"/>
      <c r="F984" s="2"/>
      <c r="G984" s="2"/>
      <c r="H984" s="2"/>
      <c r="I984" s="17"/>
      <c r="J984" s="2"/>
      <c r="K984" s="2"/>
      <c r="L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D984" s="17"/>
      <c r="AF984" s="17"/>
      <c r="AG984" s="17"/>
      <c r="AH984" s="17"/>
    </row>
    <row r="985" spans="1:34" ht="15.75" customHeight="1" x14ac:dyDescent="0.25">
      <c r="A985" s="1"/>
      <c r="C985" s="3"/>
      <c r="D985" s="2"/>
      <c r="E985" s="2"/>
      <c r="F985" s="2"/>
      <c r="G985" s="2"/>
      <c r="H985" s="2"/>
      <c r="I985" s="17"/>
      <c r="J985" s="2"/>
      <c r="K985" s="2"/>
      <c r="L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D985" s="17"/>
      <c r="AF985" s="17"/>
      <c r="AG985" s="17"/>
      <c r="AH985" s="17"/>
    </row>
    <row r="986" spans="1:34" ht="15.75" customHeight="1" x14ac:dyDescent="0.25">
      <c r="A986" s="1"/>
      <c r="C986" s="3"/>
      <c r="D986" s="2"/>
      <c r="E986" s="2"/>
      <c r="F986" s="2"/>
      <c r="G986" s="2"/>
      <c r="H986" s="2"/>
      <c r="I986" s="17"/>
      <c r="J986" s="2"/>
      <c r="K986" s="2"/>
      <c r="L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D986" s="17"/>
      <c r="AF986" s="17"/>
      <c r="AG986" s="17"/>
      <c r="AH986" s="17"/>
    </row>
    <row r="987" spans="1:34" ht="15.75" customHeight="1" x14ac:dyDescent="0.25">
      <c r="A987" s="1"/>
      <c r="C987" s="3"/>
      <c r="D987" s="2"/>
      <c r="E987" s="2"/>
      <c r="F987" s="2"/>
      <c r="G987" s="2"/>
      <c r="H987" s="2"/>
      <c r="I987" s="17"/>
      <c r="J987" s="2"/>
      <c r="K987" s="2"/>
      <c r="L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D987" s="17"/>
      <c r="AF987" s="17"/>
      <c r="AG987" s="17"/>
      <c r="AH987" s="17"/>
    </row>
    <row r="988" spans="1:34" ht="15.75" customHeight="1" x14ac:dyDescent="0.25">
      <c r="A988" s="1"/>
      <c r="C988" s="3"/>
      <c r="D988" s="2"/>
      <c r="E988" s="2"/>
      <c r="F988" s="2"/>
      <c r="G988" s="2"/>
      <c r="H988" s="2"/>
      <c r="I988" s="17"/>
      <c r="J988" s="2"/>
      <c r="K988" s="2"/>
      <c r="L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D988" s="17"/>
      <c r="AF988" s="17"/>
      <c r="AG988" s="17"/>
      <c r="AH988" s="17"/>
    </row>
    <row r="989" spans="1:34" ht="15.75" customHeight="1" x14ac:dyDescent="0.25">
      <c r="A989" s="1"/>
      <c r="C989" s="3"/>
      <c r="D989" s="2"/>
      <c r="E989" s="2"/>
      <c r="F989" s="2"/>
      <c r="G989" s="2"/>
      <c r="H989" s="2"/>
      <c r="I989" s="17"/>
      <c r="J989" s="2"/>
      <c r="K989" s="2"/>
      <c r="L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D989" s="17"/>
      <c r="AF989" s="17"/>
      <c r="AG989" s="17"/>
      <c r="AH989" s="17"/>
    </row>
    <row r="990" spans="1:34" ht="15.75" customHeight="1" x14ac:dyDescent="0.25">
      <c r="A990" s="1"/>
      <c r="C990" s="3"/>
      <c r="D990" s="2"/>
      <c r="E990" s="2"/>
      <c r="F990" s="2"/>
      <c r="G990" s="2"/>
      <c r="H990" s="2"/>
      <c r="I990" s="17"/>
      <c r="J990" s="2"/>
      <c r="K990" s="2"/>
      <c r="L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D990" s="17"/>
      <c r="AF990" s="17"/>
      <c r="AG990" s="17"/>
      <c r="AH990" s="17"/>
    </row>
    <row r="991" spans="1:34" ht="15.75" customHeight="1" x14ac:dyDescent="0.25">
      <c r="A991" s="1"/>
      <c r="C991" s="3"/>
      <c r="D991" s="2"/>
      <c r="E991" s="2"/>
      <c r="F991" s="2"/>
      <c r="G991" s="2"/>
      <c r="H991" s="2"/>
      <c r="I991" s="17"/>
      <c r="J991" s="2"/>
      <c r="K991" s="2"/>
      <c r="L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D991" s="17"/>
      <c r="AF991" s="17"/>
      <c r="AG991" s="17"/>
      <c r="AH991" s="17"/>
    </row>
    <row r="992" spans="1:34" ht="15.75" customHeight="1" x14ac:dyDescent="0.25">
      <c r="A992" s="1"/>
      <c r="C992" s="3"/>
      <c r="D992" s="2"/>
      <c r="E992" s="2"/>
      <c r="F992" s="2"/>
      <c r="G992" s="2"/>
      <c r="H992" s="2"/>
      <c r="I992" s="17"/>
      <c r="J992" s="2"/>
      <c r="K992" s="2"/>
      <c r="L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D992" s="17"/>
      <c r="AF992" s="17"/>
      <c r="AG992" s="17"/>
      <c r="AH992" s="17"/>
    </row>
    <row r="993" spans="1:34" ht="15.75" customHeight="1" x14ac:dyDescent="0.25">
      <c r="A993" s="1"/>
      <c r="C993" s="3"/>
      <c r="D993" s="2"/>
      <c r="E993" s="2"/>
      <c r="F993" s="2"/>
      <c r="G993" s="2"/>
      <c r="H993" s="2"/>
      <c r="I993" s="17"/>
      <c r="J993" s="2"/>
      <c r="K993" s="2"/>
      <c r="L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D993" s="17"/>
      <c r="AF993" s="17"/>
      <c r="AG993" s="17"/>
      <c r="AH993" s="17"/>
    </row>
    <row r="994" spans="1:34" ht="15.75" customHeight="1" x14ac:dyDescent="0.25">
      <c r="A994" s="1"/>
      <c r="C994" s="3"/>
      <c r="D994" s="2"/>
      <c r="E994" s="2"/>
      <c r="F994" s="2"/>
      <c r="G994" s="2"/>
      <c r="H994" s="2"/>
      <c r="I994" s="17"/>
      <c r="J994" s="2"/>
      <c r="K994" s="2"/>
      <c r="L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D994" s="17"/>
      <c r="AF994" s="17"/>
      <c r="AG994" s="17"/>
      <c r="AH994" s="17"/>
    </row>
    <row r="995" spans="1:34" ht="15.75" customHeight="1" x14ac:dyDescent="0.25">
      <c r="A995" s="1"/>
      <c r="C995" s="3"/>
      <c r="D995" s="2"/>
      <c r="E995" s="2"/>
      <c r="F995" s="2"/>
      <c r="G995" s="2"/>
      <c r="H995" s="2"/>
      <c r="I995" s="17"/>
      <c r="J995" s="2"/>
      <c r="K995" s="2"/>
      <c r="L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D995" s="17"/>
      <c r="AF995" s="17"/>
      <c r="AG995" s="17"/>
      <c r="AH995" s="17"/>
    </row>
    <row r="996" spans="1:34" ht="15.75" customHeight="1" x14ac:dyDescent="0.25">
      <c r="A996" s="1"/>
      <c r="C996" s="3"/>
      <c r="D996" s="2"/>
      <c r="E996" s="2"/>
      <c r="F996" s="2"/>
      <c r="G996" s="2"/>
      <c r="H996" s="2"/>
      <c r="I996" s="17"/>
      <c r="J996" s="2"/>
      <c r="K996" s="2"/>
      <c r="L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D996" s="17"/>
      <c r="AF996" s="17"/>
      <c r="AG996" s="17"/>
      <c r="AH996" s="17"/>
    </row>
    <row r="997" spans="1:34" ht="15.75" customHeight="1" x14ac:dyDescent="0.25">
      <c r="A997" s="1"/>
      <c r="C997" s="3"/>
      <c r="D997" s="2"/>
      <c r="E997" s="2"/>
      <c r="F997" s="2"/>
      <c r="G997" s="2"/>
      <c r="H997" s="2"/>
      <c r="I997" s="17"/>
      <c r="J997" s="2"/>
      <c r="K997" s="2"/>
      <c r="L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D997" s="17"/>
      <c r="AF997" s="17"/>
      <c r="AG997" s="17"/>
      <c r="AH997" s="17"/>
    </row>
    <row r="998" spans="1:34" ht="15.75" customHeight="1" x14ac:dyDescent="0.25">
      <c r="A998" s="1"/>
      <c r="C998" s="3"/>
      <c r="D998" s="2"/>
      <c r="E998" s="2"/>
      <c r="F998" s="2"/>
      <c r="G998" s="2"/>
      <c r="H998" s="2"/>
      <c r="I998" s="17"/>
      <c r="J998" s="2"/>
      <c r="K998" s="2"/>
      <c r="L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D998" s="17"/>
      <c r="AF998" s="17"/>
      <c r="AG998" s="17"/>
      <c r="AH998" s="17"/>
    </row>
    <row r="999" spans="1:34" ht="15.75" customHeight="1" x14ac:dyDescent="0.25">
      <c r="A999" s="1"/>
      <c r="C999" s="3"/>
      <c r="D999" s="2"/>
      <c r="E999" s="2"/>
      <c r="F999" s="2"/>
      <c r="G999" s="2"/>
      <c r="H999" s="2"/>
      <c r="I999" s="17"/>
      <c r="J999" s="2"/>
      <c r="K999" s="2"/>
      <c r="L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D999" s="17"/>
      <c r="AF999" s="17"/>
      <c r="AG999" s="17"/>
      <c r="AH999" s="17"/>
    </row>
    <row r="1000" spans="1:34" ht="15.75" customHeight="1" x14ac:dyDescent="0.25">
      <c r="A1000" s="1"/>
      <c r="C1000" s="3"/>
      <c r="D1000" s="2"/>
      <c r="E1000" s="2"/>
      <c r="F1000" s="2"/>
      <c r="G1000" s="2"/>
      <c r="H1000" s="2"/>
      <c r="I1000" s="17"/>
      <c r="J1000" s="2"/>
      <c r="K1000" s="2"/>
      <c r="L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D1000" s="17"/>
      <c r="AF1000" s="17"/>
      <c r="AG1000" s="17"/>
      <c r="AH1000" s="17"/>
    </row>
  </sheetData>
  <conditionalFormatting sqref="I31:I64 M31:M385 I66:I385">
    <cfRule type="cellIs" dxfId="67" priority="4" operator="greaterThan">
      <formula>0</formula>
    </cfRule>
  </conditionalFormatting>
  <conditionalFormatting sqref="C31:C64 C117:C385 C66:C114">
    <cfRule type="cellIs" dxfId="66" priority="5" operator="greaterThan">
      <formula>0</formula>
    </cfRule>
  </conditionalFormatting>
  <conditionalFormatting sqref="C31:C64 C117:C385 C66:C11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65" priority="7" operator="greaterThan">
      <formula>0</formula>
    </cfRule>
  </conditionalFormatting>
  <conditionalFormatting sqref="C115">
    <cfRule type="cellIs" dxfId="64" priority="8" operator="greaterThan">
      <formula>0</formula>
    </cfRule>
  </conditionalFormatting>
  <conditionalFormatting sqref="C65">
    <cfRule type="cellIs" dxfId="63" priority="2" operator="greaterThan">
      <formula>0</formula>
    </cfRule>
  </conditionalFormatting>
  <conditionalFormatting sqref="C6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62" priority="1" operator="greaterThan">
      <formula>0</formula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C1:S16"/>
  <sheetViews>
    <sheetView workbookViewId="0">
      <selection activeCell="G2" sqref="G2"/>
    </sheetView>
  </sheetViews>
  <sheetFormatPr defaultColWidth="12.625" defaultRowHeight="15" customHeight="1" x14ac:dyDescent="0.2"/>
  <sheetData>
    <row r="1" spans="3:19" x14ac:dyDescent="0.25">
      <c r="F1" s="2" t="s">
        <v>32</v>
      </c>
      <c r="G1" s="4">
        <v>800</v>
      </c>
      <c r="H1" s="5" t="s">
        <v>33</v>
      </c>
    </row>
    <row r="3" spans="3:19" x14ac:dyDescent="0.25">
      <c r="N3" s="5" t="s">
        <v>34</v>
      </c>
    </row>
    <row r="4" spans="3:19" x14ac:dyDescent="0.25">
      <c r="N4" s="5" t="s">
        <v>35</v>
      </c>
    </row>
    <row r="5" spans="3:19" x14ac:dyDescent="0.25">
      <c r="C5" s="5">
        <v>1</v>
      </c>
    </row>
    <row r="6" spans="3:19" x14ac:dyDescent="0.25">
      <c r="N6" s="5" t="s">
        <v>36</v>
      </c>
    </row>
    <row r="16" spans="3:19" x14ac:dyDescent="0.25">
      <c r="Q16" s="2" t="s">
        <v>32</v>
      </c>
      <c r="R16" s="4">
        <f>G1</f>
        <v>800</v>
      </c>
      <c r="S16" s="5" t="s">
        <v>33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07038-CF7B-457D-A7BA-E5363072984F}">
  <dimension ref="A1:AK385"/>
  <sheetViews>
    <sheetView topLeftCell="B1" workbookViewId="0">
      <selection activeCell="I66" sqref="I66"/>
    </sheetView>
  </sheetViews>
  <sheetFormatPr defaultRowHeight="14.25" x14ac:dyDescent="0.2"/>
  <cols>
    <col min="1" max="16" width="9" customWidth="1"/>
    <col min="17" max="17" width="18.75" customWidth="1"/>
    <col min="18" max="29" width="9" customWidth="1"/>
    <col min="30" max="30" width="10.75" bestFit="1" customWidth="1"/>
    <col min="31" max="31" width="43.5" customWidth="1"/>
    <col min="32" max="32" width="13.25" bestFit="1" customWidth="1"/>
    <col min="33" max="33" width="15.25" bestFit="1" customWidth="1"/>
    <col min="34" max="34" width="0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0" t="s">
        <v>42</v>
      </c>
      <c r="AE1" s="2" t="s">
        <v>24</v>
      </c>
      <c r="AF1" s="21" t="s">
        <v>43</v>
      </c>
      <c r="AG1" s="21" t="s">
        <v>44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-64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-63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-62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-61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-60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-59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-58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-57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-56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-55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-54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-53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-52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-51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-50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-49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-48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-47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-46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-45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-44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-43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-42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-41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-40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-39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-38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-37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-36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-35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SUM((450000-LOOKUP(2,1/(ISNUMBER($K$1:$K$194)),$K$1:$K$194))/1000)</f>
        <v>445.6824285714286</v>
      </c>
    </row>
    <row r="32" spans="1:37" ht="15" x14ac:dyDescent="0.25">
      <c r="A32" s="1">
        <v>44208</v>
      </c>
      <c r="B32" s="2">
        <f t="shared" si="0"/>
        <v>-34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-33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-32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-31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-30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-29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TREND(E37:INDEX(firstdoses450,1-$B37),$A37:INDEX(dates450,1-$B37),$A37:$A385)</f>
        <v>295509.17849463224</v>
      </c>
      <c r="G37" s="2">
        <f>IF(F37&gt;500000,$AK$31*1000,F37)</f>
        <v>295509.17849463224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TREND(O37:INDEX(bothdoses450,1-$B37),$A37:INDEX(dates450,1-$B37),$A37:$A385)</f>
        <v>299046.66359448433</v>
      </c>
      <c r="Q37" s="2">
        <f>IF(P37&gt;450000,450000,P37)</f>
        <v>299046.66359448433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-28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301463.77439484</v>
      </c>
      <c r="G38" s="2">
        <f>IF(F38&gt;$AK$31*1000,$AK$31*1000,F38)</f>
        <v>301463.77439484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304987.88580963016</v>
      </c>
      <c r="Q38" s="2">
        <f t="shared" ref="Q38:Q101" si="25">IF(P38&gt;450000,450000,P38)</f>
        <v>304987.88580963016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-27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307418.37029504776</v>
      </c>
      <c r="G39" s="2">
        <f>IF(F39&gt;$AK$31*1000,$AK$31*1000,F39)</f>
        <v>307418.37029504776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310929.10802480578</v>
      </c>
      <c r="Q39" s="2">
        <f t="shared" si="25"/>
        <v>310929.10802480578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-26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313372.96619525552</v>
      </c>
      <c r="G40" s="2">
        <f>IF(F40&gt;$AK$31*1000,$AK$31*1000,F40)</f>
        <v>313372.96619525552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316870.33023995161</v>
      </c>
      <c r="Q40" s="2">
        <f t="shared" si="25"/>
        <v>316870.33023995161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-25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319327.56209546328</v>
      </c>
      <c r="G41" s="2">
        <f t="shared" ref="G41:G291" si="26">IF(F41&gt;$AK$31*1000,$AK$31*1000,F41)</f>
        <v>319327.56209546328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322811.55245512724</v>
      </c>
      <c r="Q41" s="2">
        <f t="shared" si="25"/>
        <v>322811.55245512724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-24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325282.15799567103</v>
      </c>
      <c r="G42" s="2">
        <f t="shared" si="26"/>
        <v>325282.15799567103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328752.77467027307</v>
      </c>
      <c r="Q42" s="2">
        <f t="shared" si="25"/>
        <v>328752.77467027307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-23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331236.75389587879</v>
      </c>
      <c r="G43" s="2">
        <f t="shared" si="26"/>
        <v>331236.75389587879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334693.99688544869</v>
      </c>
      <c r="Q43" s="2">
        <f t="shared" si="25"/>
        <v>334693.99688544869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-22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337191.34979608655</v>
      </c>
      <c r="G44" s="2">
        <f t="shared" si="26"/>
        <v>337191.34979608655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340635.21910059452</v>
      </c>
      <c r="Q44" s="2">
        <f t="shared" si="25"/>
        <v>340635.21910059452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-21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343145.94569629431</v>
      </c>
      <c r="G45" s="2">
        <f t="shared" si="26"/>
        <v>343145.94569629431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346576.44131577015</v>
      </c>
      <c r="Q45" s="2">
        <f t="shared" si="25"/>
        <v>346576.44131577015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-20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349100.54159650207</v>
      </c>
      <c r="G46" s="2">
        <f t="shared" si="26"/>
        <v>349100.54159650207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352517.66353091598</v>
      </c>
      <c r="Q46" s="2">
        <f t="shared" si="25"/>
        <v>352517.66353091598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-19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355055.13749670982</v>
      </c>
      <c r="G47" s="2">
        <f t="shared" si="26"/>
        <v>355055.13749670982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358458.8857460916</v>
      </c>
      <c r="Q47" s="2">
        <f t="shared" si="25"/>
        <v>358458.8857460916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-18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361009.73339691758</v>
      </c>
      <c r="G48" s="2">
        <f t="shared" si="26"/>
        <v>361009.73339691758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364400.10796123743</v>
      </c>
      <c r="Q48" s="2">
        <f t="shared" si="25"/>
        <v>364400.10796123743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-17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366964.32929712534</v>
      </c>
      <c r="G49" s="2">
        <f t="shared" si="26"/>
        <v>366964.32929712534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370341.33017638326</v>
      </c>
      <c r="Q49" s="2">
        <f t="shared" si="25"/>
        <v>370341.33017638326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-16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372918.9251973033</v>
      </c>
      <c r="G50" s="2">
        <f t="shared" si="26"/>
        <v>372918.9251973033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376282.55239155889</v>
      </c>
      <c r="Q50" s="2">
        <f t="shared" si="25"/>
        <v>376282.55239155889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-15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378873.52109751105</v>
      </c>
      <c r="G51" s="2">
        <f t="shared" si="26"/>
        <v>378873.52109751105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382223.77460670471</v>
      </c>
      <c r="Q51" s="2">
        <f t="shared" si="25"/>
        <v>382223.77460670471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-14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384828.11699771881</v>
      </c>
      <c r="G52" s="2">
        <f t="shared" si="26"/>
        <v>384828.11699771881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388164.99682188034</v>
      </c>
      <c r="Q52" s="2">
        <f t="shared" si="25"/>
        <v>388164.99682188034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-13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390782.71289792657</v>
      </c>
      <c r="G53" s="2">
        <f t="shared" si="26"/>
        <v>390782.71289792657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394106.21903702617</v>
      </c>
      <c r="Q53" s="2">
        <f t="shared" si="25"/>
        <v>394106.21903702617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-12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396737.30879813433</v>
      </c>
      <c r="G54" s="2">
        <f t="shared" si="26"/>
        <v>396737.30879813433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400047.4412522018</v>
      </c>
      <c r="Q54" s="2">
        <f t="shared" si="25"/>
        <v>400047.4412522018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-11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402691.90469834208</v>
      </c>
      <c r="G55" s="2">
        <f t="shared" si="26"/>
        <v>402691.90469834208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405988.66346734762</v>
      </c>
      <c r="Q55" s="2">
        <f t="shared" si="25"/>
        <v>405988.66346734762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-10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408646.50059854984</v>
      </c>
      <c r="G56" s="2">
        <f t="shared" si="26"/>
        <v>408646.50059854984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411929.88568252325</v>
      </c>
      <c r="Q56" s="2">
        <f t="shared" si="25"/>
        <v>411929.88568252325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-9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414601.0964987576</v>
      </c>
      <c r="G57" s="2">
        <f t="shared" si="26"/>
        <v>414601.0964987576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417871.10789766908</v>
      </c>
      <c r="Q57" s="2">
        <f t="shared" si="25"/>
        <v>417871.10789766908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-8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420555.69239896536</v>
      </c>
      <c r="G58" s="2">
        <f t="shared" si="26"/>
        <v>420555.69239896536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423812.33011284471</v>
      </c>
      <c r="Q58" s="2">
        <f t="shared" si="25"/>
        <v>423812.33011284471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-7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426510.28829917312</v>
      </c>
      <c r="G59" s="2">
        <f t="shared" si="26"/>
        <v>426510.28829917312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429753.55232799053</v>
      </c>
      <c r="Q59" s="2">
        <f t="shared" si="25"/>
        <v>429753.55232799053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-6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432464.88419938087</v>
      </c>
      <c r="G60" s="2">
        <f t="shared" si="26"/>
        <v>432464.88419938087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435694.77454316616</v>
      </c>
      <c r="Q60" s="2">
        <f t="shared" si="25"/>
        <v>435694.77454316616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-5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438419.48009958863</v>
      </c>
      <c r="G61" s="2">
        <f t="shared" si="26"/>
        <v>438419.48009958863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441635.99675831199</v>
      </c>
      <c r="Q61" s="2">
        <f t="shared" si="25"/>
        <v>441635.99675831199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-4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444374.07599979639</v>
      </c>
      <c r="G62" s="2">
        <f t="shared" si="26"/>
        <v>444374.07599979639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447577.21897348762</v>
      </c>
      <c r="Q62" s="2">
        <f t="shared" si="25"/>
        <v>447577.21897348762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-3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450328.67190000415</v>
      </c>
      <c r="G63" s="2">
        <f t="shared" si="26"/>
        <v>445682.42857142858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453518.44118863344</v>
      </c>
      <c r="Q63" s="2">
        <f t="shared" si="25"/>
        <v>450000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-2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456283.26780021191</v>
      </c>
      <c r="G64" s="2">
        <f t="shared" si="26"/>
        <v>445682.42857142858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459459.66340377927</v>
      </c>
      <c r="Q64" s="2">
        <f t="shared" si="25"/>
        <v>450000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7"/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462237.86370041966</v>
      </c>
      <c r="G65" s="2">
        <f t="shared" si="26"/>
        <v>445682.42857142858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465400.8856189549</v>
      </c>
      <c r="Q65" s="2">
        <f t="shared" si="25"/>
        <v>450000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0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468192.45960062742</v>
      </c>
      <c r="G66" s="2">
        <f t="shared" si="26"/>
        <v>445682.42857142858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471342.10783410072</v>
      </c>
      <c r="Q66" s="2">
        <f t="shared" si="25"/>
        <v>450000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1</v>
      </c>
      <c r="C67" s="7"/>
      <c r="D67" s="2" t="e">
        <f t="shared" si="12"/>
        <v>#N/A</v>
      </c>
      <c r="E67" s="2" t="e">
        <f t="shared" si="22"/>
        <v>#N/A</v>
      </c>
      <c r="F67" s="2">
        <v>474147.05550083518</v>
      </c>
      <c r="G67" s="2">
        <f t="shared" si="26"/>
        <v>445682.42857142858</v>
      </c>
      <c r="H67" s="2">
        <f t="shared" si="13"/>
        <v>16021789.428571429</v>
      </c>
      <c r="I67" s="7"/>
      <c r="J67" s="2" t="e">
        <f t="shared" si="14"/>
        <v>#N/A</v>
      </c>
      <c r="K67" s="2" t="e">
        <f t="shared" si="23"/>
        <v>#N/A</v>
      </c>
      <c r="L67" s="2">
        <f t="array" ref="L67">IF(COUNT($C68)=0,IF(COUNT($C67)=1,I67,SUM(L66+LOOKUP(2,1/(ISNUMBER($K$1:$K$194)),$K$1:$K$194))),I67)</f>
        <v>550932.57142857148</v>
      </c>
      <c r="M67" s="8" t="e">
        <f t="shared" si="28"/>
        <v>#N/A</v>
      </c>
      <c r="N67" s="2" t="e">
        <f t="shared" si="15"/>
        <v>#N/A</v>
      </c>
      <c r="O67" s="2" t="e">
        <f t="shared" si="24"/>
        <v>#N/A</v>
      </c>
      <c r="P67" s="2">
        <v>477283.33004927635</v>
      </c>
      <c r="Q67" s="2">
        <f t="shared" si="25"/>
        <v>450000</v>
      </c>
      <c r="R67" s="2">
        <f t="shared" si="16"/>
        <v>16572722</v>
      </c>
      <c r="S67" s="2">
        <f t="shared" si="17"/>
        <v>445682.4285714291</v>
      </c>
      <c r="T67" s="2">
        <f t="shared" si="18"/>
        <v>4317.5714285714785</v>
      </c>
      <c r="U67" s="2">
        <f t="shared" si="19"/>
        <v>450000</v>
      </c>
      <c r="V67" s="2">
        <f t="shared" si="5"/>
        <v>560036.0294117647</v>
      </c>
      <c r="W67" s="2">
        <f t="shared" si="20"/>
        <v>13421.029411764699</v>
      </c>
      <c r="X67" s="2">
        <f t="shared" si="6"/>
        <v>436578.9705882353</v>
      </c>
      <c r="Y67" s="2">
        <f t="shared" si="7"/>
        <v>16012685.970588235</v>
      </c>
      <c r="Z67" s="2" t="str">
        <f t="shared" si="8"/>
        <v>HERE</v>
      </c>
      <c r="AA67" s="2">
        <f>IF(Z67="HERE",Y67,AA66+Graph!$G$1*1000)</f>
        <v>16012685.970588235</v>
      </c>
      <c r="AB67" s="2">
        <f t="shared" si="21"/>
        <v>436578.97058823518</v>
      </c>
      <c r="AC67" s="2">
        <f t="shared" si="9"/>
        <v>560036.0294117647</v>
      </c>
      <c r="AD67" s="3">
        <f t="shared" si="10"/>
        <v>16012685.970588235</v>
      </c>
      <c r="AE67" s="2">
        <f>IF(AE65&gt;=52800000,52800000,IF(AB46=Graph!G$1*1000,AE66+Graph!G$1*1000,AC67))</f>
        <v>560036.0294117647</v>
      </c>
      <c r="AF67" s="3">
        <f t="shared" si="11"/>
        <v>560036.0294117647</v>
      </c>
      <c r="AG67" s="3">
        <f t="shared" si="27"/>
        <v>6471656.0999999996</v>
      </c>
      <c r="AH67" s="3" t="e">
        <f t="shared" si="3"/>
        <v>#N/A</v>
      </c>
    </row>
    <row r="68" spans="1:34" ht="15" x14ac:dyDescent="0.25">
      <c r="A68" s="1">
        <v>44244</v>
      </c>
      <c r="B68" s="2">
        <f t="shared" si="0"/>
        <v>2</v>
      </c>
      <c r="C68" s="7"/>
      <c r="D68" s="2" t="e">
        <f t="shared" si="12"/>
        <v>#N/A</v>
      </c>
      <c r="E68" s="2" t="e">
        <f t="shared" si="22"/>
        <v>#N/A</v>
      </c>
      <c r="F68" s="2">
        <v>480101.65140104294</v>
      </c>
      <c r="G68" s="2">
        <f t="shared" si="26"/>
        <v>445682.42857142858</v>
      </c>
      <c r="H68" s="2">
        <f t="shared" si="13"/>
        <v>16467471.857142858</v>
      </c>
      <c r="I68" s="7"/>
      <c r="J68" s="2" t="e">
        <f t="shared" si="14"/>
        <v>#N/A</v>
      </c>
      <c r="K68" s="2" t="e">
        <f t="shared" si="23"/>
        <v>#N/A</v>
      </c>
      <c r="L68" s="2">
        <f t="array" ref="L68">IF(COUNT($C69)=0,IF(COUNT($C68)=1,I68,SUM(L67+LOOKUP(2,1/(ISNUMBER($K$1:$K$194)),$K$1:$K$194))),I68)</f>
        <v>555250.14285714296</v>
      </c>
      <c r="M68" s="8" t="e">
        <f t="shared" si="28"/>
        <v>#N/A</v>
      </c>
      <c r="N68" s="2" t="e">
        <f t="shared" si="15"/>
        <v>#N/A</v>
      </c>
      <c r="O68" s="2" t="e">
        <f t="shared" si="24"/>
        <v>#N/A</v>
      </c>
      <c r="P68" s="2">
        <v>483224.55226442218</v>
      </c>
      <c r="Q68" s="2">
        <f t="shared" si="25"/>
        <v>450000</v>
      </c>
      <c r="R68" s="2">
        <f t="shared" si="16"/>
        <v>17022722</v>
      </c>
      <c r="S68" s="2">
        <f t="shared" si="17"/>
        <v>445682.4285714291</v>
      </c>
      <c r="T68" s="2">
        <f t="shared" si="18"/>
        <v>4317.5714285714785</v>
      </c>
      <c r="U68" s="2">
        <f t="shared" si="19"/>
        <v>450000</v>
      </c>
      <c r="V68" s="2">
        <f t="shared" si="5"/>
        <v>573457.0588235294</v>
      </c>
      <c r="W68" s="2">
        <f t="shared" si="20"/>
        <v>13421.029411764699</v>
      </c>
      <c r="X68" s="2">
        <f t="shared" si="6"/>
        <v>436578.9705882353</v>
      </c>
      <c r="Y68" s="2">
        <f t="shared" si="7"/>
        <v>16449264.94117647</v>
      </c>
      <c r="Z68" s="2" t="str">
        <f t="shared" si="8"/>
        <v>HERE</v>
      </c>
      <c r="AA68" s="2">
        <f>IF(Z68="HERE",Y68,AA67+Graph!$G$1*1000)</f>
        <v>16449264.94117647</v>
      </c>
      <c r="AB68" s="2">
        <f t="shared" si="21"/>
        <v>436578.97058823518</v>
      </c>
      <c r="AC68" s="2">
        <f t="shared" si="9"/>
        <v>573457.0588235294</v>
      </c>
      <c r="AD68" s="3">
        <f t="shared" si="10"/>
        <v>16449264.94117647</v>
      </c>
      <c r="AE68" s="2">
        <f>IF(AE66&gt;=52800000,52800000,IF(AB47=Graph!G$1*1000,AE67+Graph!G$1*1000,AC68))</f>
        <v>573457.0588235294</v>
      </c>
      <c r="AF68" s="3">
        <f t="shared" si="11"/>
        <v>573457.0588235294</v>
      </c>
      <c r="AG68" s="3">
        <f t="shared" si="27"/>
        <v>6726303.3500000006</v>
      </c>
      <c r="AH68" s="3" t="e">
        <f t="shared" si="3"/>
        <v>#N/A</v>
      </c>
    </row>
    <row r="69" spans="1:34" ht="15" x14ac:dyDescent="0.25">
      <c r="A69" s="1">
        <v>44245</v>
      </c>
      <c r="B69" s="2">
        <f t="shared" si="0"/>
        <v>3</v>
      </c>
      <c r="C69" s="7"/>
      <c r="D69" s="2" t="e">
        <f t="shared" si="12"/>
        <v>#N/A</v>
      </c>
      <c r="E69" s="2" t="e">
        <f t="shared" si="22"/>
        <v>#N/A</v>
      </c>
      <c r="F69" s="2">
        <v>486056.2473012507</v>
      </c>
      <c r="G69" s="2">
        <f t="shared" si="26"/>
        <v>445682.42857142858</v>
      </c>
      <c r="H69" s="2">
        <f t="shared" si="13"/>
        <v>16913154.285714287</v>
      </c>
      <c r="I69" s="7"/>
      <c r="J69" s="2" t="e">
        <f t="shared" si="14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559567.71428571444</v>
      </c>
      <c r="M69" s="8" t="e">
        <f t="shared" si="28"/>
        <v>#N/A</v>
      </c>
      <c r="N69" s="2" t="e">
        <f t="shared" si="15"/>
        <v>#N/A</v>
      </c>
      <c r="O69" s="2" t="e">
        <f t="shared" si="24"/>
        <v>#N/A</v>
      </c>
      <c r="P69" s="2">
        <v>489165.77447959781</v>
      </c>
      <c r="Q69" s="2">
        <f t="shared" si="25"/>
        <v>450000</v>
      </c>
      <c r="R69" s="2">
        <f t="shared" si="16"/>
        <v>17472722</v>
      </c>
      <c r="S69" s="2">
        <f t="shared" si="17"/>
        <v>445682.4285714291</v>
      </c>
      <c r="T69" s="2">
        <f t="shared" si="18"/>
        <v>4317.5714285714785</v>
      </c>
      <c r="U69" s="2">
        <f t="shared" si="19"/>
        <v>450000</v>
      </c>
      <c r="V69" s="2">
        <f t="shared" si="5"/>
        <v>586878.0882352941</v>
      </c>
      <c r="W69" s="2">
        <f t="shared" si="20"/>
        <v>13421.029411764699</v>
      </c>
      <c r="X69" s="2">
        <f t="shared" si="6"/>
        <v>436578.9705882353</v>
      </c>
      <c r="Y69" s="2">
        <f t="shared" si="7"/>
        <v>16885843.911764707</v>
      </c>
      <c r="Z69" s="2" t="str">
        <f t="shared" si="8"/>
        <v>HERE</v>
      </c>
      <c r="AA69" s="2">
        <f>IF(Z69="HERE",Y69,AA68+Graph!$G$1*1000)</f>
        <v>16885843.911764707</v>
      </c>
      <c r="AB69" s="2">
        <f t="shared" si="21"/>
        <v>436578.97058823705</v>
      </c>
      <c r="AC69" s="2">
        <f t="shared" si="9"/>
        <v>586878.0882352941</v>
      </c>
      <c r="AD69" s="3">
        <f t="shared" si="10"/>
        <v>16885843.911764707</v>
      </c>
      <c r="AE69" s="2">
        <f>IF(AE67&gt;=52800000,52800000,IF(AB48=Graph!G$1*1000,AE68+Graph!G$1*1000,AC69))</f>
        <v>586878.0882352941</v>
      </c>
      <c r="AF69" s="3">
        <f t="shared" si="11"/>
        <v>586878.0882352941</v>
      </c>
      <c r="AG69" s="3">
        <f t="shared" si="27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4</v>
      </c>
      <c r="C70" s="7"/>
      <c r="D70" s="2" t="e">
        <f t="shared" si="12"/>
        <v>#N/A</v>
      </c>
      <c r="E70" s="2" t="e">
        <f t="shared" si="22"/>
        <v>#N/A</v>
      </c>
      <c r="F70" s="2">
        <v>492010.84320145845</v>
      </c>
      <c r="G70" s="2">
        <f t="shared" si="26"/>
        <v>445682.42857142858</v>
      </c>
      <c r="H70" s="2">
        <f t="shared" si="13"/>
        <v>17358836.714285716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563885.28571428591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495106.99669474363</v>
      </c>
      <c r="Q70" s="2">
        <f t="shared" si="25"/>
        <v>450000</v>
      </c>
      <c r="R70" s="2">
        <f t="shared" si="16"/>
        <v>17922722</v>
      </c>
      <c r="S70" s="2">
        <f t="shared" si="17"/>
        <v>445682.4285714291</v>
      </c>
      <c r="T70" s="2">
        <f t="shared" si="18"/>
        <v>4317.5714285714785</v>
      </c>
      <c r="U70" s="2">
        <f t="shared" si="19"/>
        <v>450000</v>
      </c>
      <c r="V70" s="2">
        <f t="shared" si="5"/>
        <v>600299.1176470588</v>
      </c>
      <c r="W70" s="2">
        <f t="shared" si="20"/>
        <v>13421.029411764699</v>
      </c>
      <c r="X70" s="2">
        <f t="shared" si="6"/>
        <v>436578.9705882353</v>
      </c>
      <c r="Y70" s="2">
        <f t="shared" si="7"/>
        <v>17322422.882352944</v>
      </c>
      <c r="Z70" s="2" t="str">
        <f t="shared" si="8"/>
        <v>HERE</v>
      </c>
      <c r="AA70" s="2">
        <f>IF(Z70="HERE",Y70,AA69+Graph!$G$1*1000)</f>
        <v>17322422.882352944</v>
      </c>
      <c r="AB70" s="2">
        <f t="shared" si="21"/>
        <v>436578.97058823705</v>
      </c>
      <c r="AC70" s="2">
        <f t="shared" si="9"/>
        <v>600299.1176470588</v>
      </c>
      <c r="AD70" s="3">
        <f t="shared" si="10"/>
        <v>17322422.882352944</v>
      </c>
      <c r="AE70" s="2">
        <f>IF(AE68&gt;=52800000,52800000,IF(AB49=Graph!G$1*1000,AE69+Graph!G$1*1000,AC70))</f>
        <v>600299.1176470588</v>
      </c>
      <c r="AF70" s="3">
        <f t="shared" si="11"/>
        <v>600299.1176470588</v>
      </c>
      <c r="AG70" s="3">
        <f t="shared" si="27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5</v>
      </c>
      <c r="C71" s="7"/>
      <c r="D71" s="2" t="e">
        <f t="shared" si="12"/>
        <v>#N/A</v>
      </c>
      <c r="E71" s="2" t="e">
        <f t="shared" si="22"/>
        <v>#N/A</v>
      </c>
      <c r="F71" s="2">
        <v>497965.43910166621</v>
      </c>
      <c r="G71" s="2">
        <f t="shared" si="26"/>
        <v>445682.42857142858</v>
      </c>
      <c r="H71" s="2">
        <f t="shared" si="13"/>
        <v>17804519.142857146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568202.85714285739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501048.21890991926</v>
      </c>
      <c r="Q71" s="2">
        <f t="shared" si="25"/>
        <v>450000</v>
      </c>
      <c r="R71" s="2">
        <f t="shared" si="16"/>
        <v>18372722</v>
      </c>
      <c r="S71" s="2">
        <f t="shared" si="17"/>
        <v>445682.4285714291</v>
      </c>
      <c r="T71" s="2">
        <f t="shared" si="18"/>
        <v>4317.5714285714785</v>
      </c>
      <c r="U71" s="2">
        <f t="shared" si="19"/>
        <v>450000</v>
      </c>
      <c r="V71" s="2">
        <f t="shared" si="5"/>
        <v>613720.1470588235</v>
      </c>
      <c r="W71" s="2">
        <f t="shared" si="20"/>
        <v>13421.029411764699</v>
      </c>
      <c r="X71" s="2">
        <f t="shared" si="6"/>
        <v>436578.9705882353</v>
      </c>
      <c r="Y71" s="2">
        <f t="shared" si="7"/>
        <v>17759001.852941182</v>
      </c>
      <c r="Z71" s="2" t="str">
        <f t="shared" si="8"/>
        <v>HERE</v>
      </c>
      <c r="AA71" s="2">
        <f>IF(Z71="HERE",Y71,AA70+Graph!$G$1*1000)</f>
        <v>17759001.852941182</v>
      </c>
      <c r="AB71" s="2">
        <f t="shared" si="21"/>
        <v>436578.97058823705</v>
      </c>
      <c r="AC71" s="2">
        <f t="shared" si="9"/>
        <v>613720.1470588235</v>
      </c>
      <c r="AD71" s="3">
        <f t="shared" si="10"/>
        <v>17759001.852941182</v>
      </c>
      <c r="AE71" s="2">
        <f>IF(AE69&gt;=52800000,52800000,IF(AB50=Graph!G$1*1000,AE70+Graph!G$1*1000,AC71))</f>
        <v>613720.1470588235</v>
      </c>
      <c r="AF71" s="3">
        <f t="shared" si="11"/>
        <v>613720.1470588235</v>
      </c>
      <c r="AG71" s="3">
        <f t="shared" si="27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6</v>
      </c>
      <c r="C72" s="7"/>
      <c r="D72" s="2" t="e">
        <f t="shared" si="12"/>
        <v>#N/A</v>
      </c>
      <c r="E72" s="2" t="e">
        <f t="shared" si="22"/>
        <v>#N/A</v>
      </c>
      <c r="F72" s="2">
        <v>503920.03500187397</v>
      </c>
      <c r="G72" s="2">
        <f t="shared" si="26"/>
        <v>445682.42857142858</v>
      </c>
      <c r="H72" s="2">
        <f t="shared" si="13"/>
        <v>18250201.571428575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572520.42857142887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506989.44112506509</v>
      </c>
      <c r="Q72" s="2">
        <f t="shared" si="25"/>
        <v>450000</v>
      </c>
      <c r="R72" s="2">
        <f t="shared" si="16"/>
        <v>18822722</v>
      </c>
      <c r="S72" s="2">
        <f t="shared" si="17"/>
        <v>445682.4285714291</v>
      </c>
      <c r="T72" s="2">
        <f t="shared" si="18"/>
        <v>4317.5714285714785</v>
      </c>
      <c r="U72" s="2">
        <f t="shared" si="19"/>
        <v>450000</v>
      </c>
      <c r="V72" s="2">
        <f t="shared" si="5"/>
        <v>627141.17647058819</v>
      </c>
      <c r="W72" s="2">
        <f t="shared" si="20"/>
        <v>13421.029411764699</v>
      </c>
      <c r="X72" s="2">
        <f t="shared" si="6"/>
        <v>436578.9705882353</v>
      </c>
      <c r="Y72" s="2">
        <f t="shared" si="7"/>
        <v>18195580.823529419</v>
      </c>
      <c r="Z72" s="2" t="str">
        <f t="shared" si="8"/>
        <v>HERE</v>
      </c>
      <c r="AA72" s="2">
        <f>IF(Z72="HERE",Y72,AA71+Graph!$G$1*1000)</f>
        <v>18195580.823529419</v>
      </c>
      <c r="AB72" s="2">
        <f t="shared" si="21"/>
        <v>436578.97058823705</v>
      </c>
      <c r="AC72" s="2">
        <f t="shared" si="9"/>
        <v>627141.17647058819</v>
      </c>
      <c r="AD72" s="3">
        <f t="shared" si="10"/>
        <v>18195580.823529419</v>
      </c>
      <c r="AE72" s="2">
        <f>IF(AE70&gt;=52800000,52800000,IF(AB51=Graph!G$1*1000,AE71+Graph!G$1*1000,AC72))</f>
        <v>627141.17647058819</v>
      </c>
      <c r="AF72" s="3">
        <f t="shared" si="11"/>
        <v>627141.17647058819</v>
      </c>
      <c r="AG72" s="3">
        <f t="shared" si="27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7</v>
      </c>
      <c r="C73" s="7"/>
      <c r="D73" s="2" t="e">
        <f t="shared" si="12"/>
        <v>#N/A</v>
      </c>
      <c r="E73" s="2" t="e">
        <f t="shared" si="22"/>
        <v>#N/A</v>
      </c>
      <c r="F73" s="2">
        <v>509874.63090208173</v>
      </c>
      <c r="G73" s="2">
        <f t="shared" si="26"/>
        <v>445682.42857142858</v>
      </c>
      <c r="H73" s="2">
        <f t="shared" si="13"/>
        <v>18695884.000000004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576838.00000000035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512930.66334024072</v>
      </c>
      <c r="Q73" s="2">
        <f t="shared" si="25"/>
        <v>450000</v>
      </c>
      <c r="R73" s="2">
        <f t="shared" si="16"/>
        <v>19272722</v>
      </c>
      <c r="S73" s="2">
        <f t="shared" si="17"/>
        <v>445682.4285714291</v>
      </c>
      <c r="T73" s="2">
        <f t="shared" si="18"/>
        <v>4317.5714285714785</v>
      </c>
      <c r="U73" s="2">
        <f t="shared" si="19"/>
        <v>450000</v>
      </c>
      <c r="V73" s="2">
        <f t="shared" si="5"/>
        <v>640562.20588235301</v>
      </c>
      <c r="W73" s="2">
        <f t="shared" si="20"/>
        <v>13421.029411764815</v>
      </c>
      <c r="X73" s="2">
        <f t="shared" si="6"/>
        <v>436578.97058823518</v>
      </c>
      <c r="Y73" s="2">
        <f t="shared" si="7"/>
        <v>18632159.794117652</v>
      </c>
      <c r="Z73" s="2" t="str">
        <f t="shared" si="8"/>
        <v>HERE</v>
      </c>
      <c r="AA73" s="2">
        <f>IF(Z73="HERE",Y73,AA72+Graph!$G$1*1000)</f>
        <v>18632159.794117652</v>
      </c>
      <c r="AB73" s="2">
        <f t="shared" si="21"/>
        <v>436578.97058823332</v>
      </c>
      <c r="AC73" s="2">
        <f t="shared" si="9"/>
        <v>640562.20588235301</v>
      </c>
      <c r="AD73" s="3">
        <f t="shared" si="10"/>
        <v>18632159.794117652</v>
      </c>
      <c r="AE73" s="2">
        <f>IF(AE71&gt;=52800000,52800000,IF(AB52=Graph!G$1*1000,AE72+Graph!G$1*1000,AC73))</f>
        <v>640562.20588235301</v>
      </c>
      <c r="AF73" s="3">
        <f t="shared" si="11"/>
        <v>640562.20588235301</v>
      </c>
      <c r="AG73" s="3">
        <f t="shared" si="27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8</v>
      </c>
      <c r="C74" s="7"/>
      <c r="D74" s="2" t="e">
        <f t="shared" si="12"/>
        <v>#N/A</v>
      </c>
      <c r="E74" s="2" t="e">
        <f t="shared" si="22"/>
        <v>#N/A</v>
      </c>
      <c r="F74" s="2">
        <v>515829.22680228949</v>
      </c>
      <c r="G74" s="2">
        <f t="shared" si="26"/>
        <v>445682.42857142858</v>
      </c>
      <c r="H74" s="2">
        <f t="shared" si="13"/>
        <v>19141566.428571433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581155.57142857183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518871.88555538654</v>
      </c>
      <c r="Q74" s="2">
        <f t="shared" si="25"/>
        <v>450000</v>
      </c>
      <c r="R74" s="2">
        <f t="shared" si="16"/>
        <v>19722722</v>
      </c>
      <c r="S74" s="2">
        <f t="shared" si="17"/>
        <v>445682.4285714291</v>
      </c>
      <c r="T74" s="2">
        <f t="shared" si="18"/>
        <v>4317.5714285714785</v>
      </c>
      <c r="U74" s="2">
        <f t="shared" si="19"/>
        <v>450000</v>
      </c>
      <c r="V74" s="2">
        <f t="shared" si="5"/>
        <v>653983.23529411759</v>
      </c>
      <c r="W74" s="2">
        <f t="shared" si="20"/>
        <v>13421.029411764583</v>
      </c>
      <c r="X74" s="2">
        <f t="shared" si="6"/>
        <v>436578.97058823542</v>
      </c>
      <c r="Y74" s="2">
        <f t="shared" si="7"/>
        <v>19068738.764705889</v>
      </c>
      <c r="Z74" s="2" t="str">
        <f t="shared" si="8"/>
        <v>HERE</v>
      </c>
      <c r="AA74" s="2">
        <f>IF(Z74="HERE",Y74,AA73+Graph!$G$1*1000)</f>
        <v>19068738.764705889</v>
      </c>
      <c r="AB74" s="2">
        <f t="shared" si="21"/>
        <v>436578.97058823705</v>
      </c>
      <c r="AC74" s="2">
        <f t="shared" si="9"/>
        <v>653983.23529411759</v>
      </c>
      <c r="AD74" s="3">
        <f t="shared" si="10"/>
        <v>19068738.764705889</v>
      </c>
      <c r="AE74" s="2">
        <f>IF(AE72&gt;=52800000,52800000,IF(AB53=Graph!G$1*1000,AE73+Graph!G$1*1000,AC74))</f>
        <v>653983.23529411759</v>
      </c>
      <c r="AF74" s="3">
        <f t="shared" si="11"/>
        <v>653983.23529411759</v>
      </c>
      <c r="AG74" s="3">
        <f t="shared" si="27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9</v>
      </c>
      <c r="C75" s="7"/>
      <c r="D75" s="2" t="e">
        <f t="shared" si="12"/>
        <v>#N/A</v>
      </c>
      <c r="E75" s="2" t="e">
        <f t="shared" si="22"/>
        <v>#N/A</v>
      </c>
      <c r="F75" s="2">
        <v>521783.82270246744</v>
      </c>
      <c r="G75" s="2">
        <f t="shared" si="26"/>
        <v>445682.42857142858</v>
      </c>
      <c r="H75" s="2">
        <f t="shared" si="13"/>
        <v>19587248.857142862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585473.14285714331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524813.10777056217</v>
      </c>
      <c r="Q75" s="2">
        <f t="shared" si="25"/>
        <v>450000</v>
      </c>
      <c r="R75" s="2">
        <f t="shared" si="16"/>
        <v>20172722</v>
      </c>
      <c r="S75" s="2">
        <f t="shared" si="17"/>
        <v>445682.4285714291</v>
      </c>
      <c r="T75" s="2">
        <f t="shared" si="18"/>
        <v>4317.5714285714785</v>
      </c>
      <c r="U75" s="2">
        <f t="shared" si="19"/>
        <v>450000</v>
      </c>
      <c r="V75" s="2">
        <f t="shared" si="5"/>
        <v>667404.26470588241</v>
      </c>
      <c r="W75" s="2">
        <f t="shared" si="20"/>
        <v>13421.029411764815</v>
      </c>
      <c r="X75" s="2">
        <f t="shared" si="6"/>
        <v>436578.97058823518</v>
      </c>
      <c r="Y75" s="2">
        <f t="shared" si="7"/>
        <v>19505317.735294126</v>
      </c>
      <c r="Z75" s="2" t="str">
        <f t="shared" si="8"/>
        <v>HERE</v>
      </c>
      <c r="AA75" s="2">
        <f>IF(Z75="HERE",Y75,AA74+Graph!$G$1*1000)</f>
        <v>19505317.735294126</v>
      </c>
      <c r="AB75" s="2">
        <f t="shared" si="21"/>
        <v>436578.97058823705</v>
      </c>
      <c r="AC75" s="2">
        <f t="shared" si="9"/>
        <v>667404.26470588241</v>
      </c>
      <c r="AD75" s="3">
        <f t="shared" si="10"/>
        <v>19505317.735294126</v>
      </c>
      <c r="AE75" s="2">
        <f>IF(AE73&gt;=52800000,52800000,IF(AB54=Graph!G$1*1000,AE74+Graph!G$1*1000,AC75))</f>
        <v>667404.26470588241</v>
      </c>
      <c r="AF75" s="3">
        <f t="shared" si="11"/>
        <v>667404.26470588241</v>
      </c>
      <c r="AG75" s="3">
        <f t="shared" si="27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10</v>
      </c>
      <c r="C76" s="7"/>
      <c r="D76" s="2" t="e">
        <f t="shared" si="12"/>
        <v>#N/A</v>
      </c>
      <c r="E76" s="2" t="e">
        <f t="shared" si="22"/>
        <v>#N/A</v>
      </c>
      <c r="F76" s="2">
        <v>527738.4186026752</v>
      </c>
      <c r="G76" s="2">
        <f t="shared" si="26"/>
        <v>445682.42857142858</v>
      </c>
      <c r="H76" s="2">
        <f t="shared" si="13"/>
        <v>20032931.285714291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589790.71428571478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530754.329985708</v>
      </c>
      <c r="Q76" s="2">
        <f t="shared" si="25"/>
        <v>450000</v>
      </c>
      <c r="R76" s="2">
        <f t="shared" si="16"/>
        <v>20622722</v>
      </c>
      <c r="S76" s="2">
        <f t="shared" si="17"/>
        <v>445682.4285714291</v>
      </c>
      <c r="T76" s="2">
        <f t="shared" si="18"/>
        <v>4317.5714285714785</v>
      </c>
      <c r="U76" s="2">
        <f t="shared" si="19"/>
        <v>450000</v>
      </c>
      <c r="V76" s="2">
        <f t="shared" si="5"/>
        <v>680825.29411764699</v>
      </c>
      <c r="W76" s="2">
        <f t="shared" si="20"/>
        <v>13421.029411764583</v>
      </c>
      <c r="X76" s="2">
        <f t="shared" si="6"/>
        <v>436578.97058823542</v>
      </c>
      <c r="Y76" s="2">
        <f t="shared" si="7"/>
        <v>19941896.705882363</v>
      </c>
      <c r="Z76" s="2" t="str">
        <f t="shared" si="8"/>
        <v>HERE</v>
      </c>
      <c r="AA76" s="2">
        <f>IF(Z76="HERE",Y76,AA75+Graph!$G$1*1000)</f>
        <v>19941896.705882363</v>
      </c>
      <c r="AB76" s="2">
        <f t="shared" si="21"/>
        <v>436578.97058823705</v>
      </c>
      <c r="AC76" s="2">
        <f t="shared" si="9"/>
        <v>680825.29411764699</v>
      </c>
      <c r="AD76" s="3">
        <f t="shared" si="10"/>
        <v>19941896.705882363</v>
      </c>
      <c r="AE76" s="2">
        <f>IF(AE74&gt;=52800000,52800000,IF(AB55=Graph!G$1*1000,AE75+Graph!G$1*1000,AC76))</f>
        <v>680825.29411764699</v>
      </c>
      <c r="AF76" s="3">
        <f t="shared" si="11"/>
        <v>680825.29411764699</v>
      </c>
      <c r="AG76" s="3">
        <f t="shared" si="27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11</v>
      </c>
      <c r="C77" s="7"/>
      <c r="D77" s="2" t="e">
        <f t="shared" si="12"/>
        <v>#N/A</v>
      </c>
      <c r="E77" s="2" t="e">
        <f t="shared" si="22"/>
        <v>#N/A</v>
      </c>
      <c r="F77" s="2">
        <v>533693.01450288296</v>
      </c>
      <c r="G77" s="2">
        <f t="shared" si="26"/>
        <v>445682.42857142858</v>
      </c>
      <c r="H77" s="2">
        <f t="shared" si="13"/>
        <v>20478613.71428572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594108.28571428626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536695.55220085382</v>
      </c>
      <c r="Q77" s="2">
        <f t="shared" si="25"/>
        <v>450000</v>
      </c>
      <c r="R77" s="2">
        <f t="shared" si="16"/>
        <v>21072722</v>
      </c>
      <c r="S77" s="2">
        <f t="shared" si="17"/>
        <v>445682.4285714291</v>
      </c>
      <c r="T77" s="2">
        <f t="shared" si="18"/>
        <v>4317.5714285714785</v>
      </c>
      <c r="U77" s="2">
        <f t="shared" si="19"/>
        <v>450000</v>
      </c>
      <c r="V77" s="2">
        <f t="shared" si="5"/>
        <v>694246.32352941181</v>
      </c>
      <c r="W77" s="2">
        <f t="shared" si="20"/>
        <v>13421.029411764815</v>
      </c>
      <c r="X77" s="2">
        <f t="shared" si="6"/>
        <v>436578.97058823518</v>
      </c>
      <c r="Y77" s="2">
        <f t="shared" si="7"/>
        <v>20378475.6764706</v>
      </c>
      <c r="Z77" s="2" t="str">
        <f t="shared" si="8"/>
        <v>HERE</v>
      </c>
      <c r="AA77" s="2">
        <f>IF(Z77="HERE",Y77,AA76+Graph!$G$1*1000)</f>
        <v>20378475.6764706</v>
      </c>
      <c r="AB77" s="2">
        <f t="shared" si="21"/>
        <v>436578.97058823705</v>
      </c>
      <c r="AC77" s="2">
        <f t="shared" si="9"/>
        <v>694246.32352941181</v>
      </c>
      <c r="AD77" s="3">
        <f t="shared" si="10"/>
        <v>20378475.6764706</v>
      </c>
      <c r="AE77" s="2">
        <f>IF(AE75&gt;=52800000,52800000,IF(AB56=Graph!G$1*1000,AE76+Graph!G$1*1000,AC77))</f>
        <v>694246.32352941181</v>
      </c>
      <c r="AF77" s="3">
        <f t="shared" si="11"/>
        <v>694246.32352941181</v>
      </c>
      <c r="AG77" s="3">
        <f t="shared" si="27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12</v>
      </c>
      <c r="C78" s="7"/>
      <c r="D78" s="2" t="e">
        <f t="shared" si="12"/>
        <v>#N/A</v>
      </c>
      <c r="E78" s="2" t="e">
        <f t="shared" si="22"/>
        <v>#N/A</v>
      </c>
      <c r="F78" s="2">
        <v>539647.61040309072</v>
      </c>
      <c r="G78" s="2">
        <f t="shared" si="26"/>
        <v>445682.42857142858</v>
      </c>
      <c r="H78" s="2">
        <f t="shared" si="13"/>
        <v>20924296.142857149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598425.85714285774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542636.77441602945</v>
      </c>
      <c r="Q78" s="2">
        <f t="shared" si="25"/>
        <v>450000</v>
      </c>
      <c r="R78" s="2">
        <f t="shared" si="16"/>
        <v>21522722</v>
      </c>
      <c r="S78" s="2">
        <f t="shared" si="17"/>
        <v>445682.4285714291</v>
      </c>
      <c r="T78" s="2">
        <f t="shared" si="18"/>
        <v>4317.5714285714785</v>
      </c>
      <c r="U78" s="2">
        <f t="shared" si="19"/>
        <v>450000</v>
      </c>
      <c r="V78" s="2">
        <f t="shared" si="5"/>
        <v>707667.3529411765</v>
      </c>
      <c r="W78" s="2">
        <f t="shared" si="20"/>
        <v>13421.029411764699</v>
      </c>
      <c r="X78" s="2">
        <f t="shared" si="6"/>
        <v>436578.9705882353</v>
      </c>
      <c r="Y78" s="2">
        <f t="shared" si="7"/>
        <v>20815054.647058837</v>
      </c>
      <c r="Z78" s="2" t="str">
        <f t="shared" si="8"/>
        <v>HERE</v>
      </c>
      <c r="AA78" s="2">
        <f>IF(Z78="HERE",Y78,AA77+Graph!$G$1*1000)</f>
        <v>20815054.647058837</v>
      </c>
      <c r="AB78" s="2">
        <f t="shared" si="21"/>
        <v>436578.97058823705</v>
      </c>
      <c r="AC78" s="2">
        <f t="shared" si="9"/>
        <v>707667.3529411765</v>
      </c>
      <c r="AD78" s="3">
        <f t="shared" si="10"/>
        <v>20815054.647058837</v>
      </c>
      <c r="AE78" s="2">
        <f>IF(AE76&gt;=52800000,52800000,IF(AB57=Graph!G$1*1000,AE77+Graph!G$1*1000,AC78))</f>
        <v>707667.3529411765</v>
      </c>
      <c r="AF78" s="3">
        <f t="shared" si="11"/>
        <v>707667.3529411765</v>
      </c>
      <c r="AG78" s="3">
        <f t="shared" si="27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13</v>
      </c>
      <c r="C79" s="7"/>
      <c r="D79" s="2" t="e">
        <f t="shared" si="12"/>
        <v>#N/A</v>
      </c>
      <c r="E79" s="2" t="e">
        <f t="shared" si="22"/>
        <v>#N/A</v>
      </c>
      <c r="F79" s="2">
        <v>545602.20630329847</v>
      </c>
      <c r="G79" s="2">
        <f t="shared" si="26"/>
        <v>445682.42857142858</v>
      </c>
      <c r="H79" s="2">
        <f t="shared" si="13"/>
        <v>21369978.571428578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602743.42857142922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548577.99663117528</v>
      </c>
      <c r="Q79" s="2">
        <f t="shared" si="25"/>
        <v>450000</v>
      </c>
      <c r="R79" s="2">
        <f t="shared" si="16"/>
        <v>21972722</v>
      </c>
      <c r="S79" s="2">
        <f t="shared" si="17"/>
        <v>445682.4285714291</v>
      </c>
      <c r="T79" s="2">
        <f t="shared" si="18"/>
        <v>4317.5714285714785</v>
      </c>
      <c r="U79" s="2">
        <f t="shared" si="19"/>
        <v>450000</v>
      </c>
      <c r="V79" s="2">
        <f t="shared" si="5"/>
        <v>721088.3823529412</v>
      </c>
      <c r="W79" s="2">
        <f t="shared" si="20"/>
        <v>13421.029411764699</v>
      </c>
      <c r="X79" s="2">
        <f t="shared" si="6"/>
        <v>436578.9705882353</v>
      </c>
      <c r="Y79" s="2">
        <f t="shared" si="7"/>
        <v>21251633.617647074</v>
      </c>
      <c r="Z79" s="2" t="str">
        <f t="shared" si="8"/>
        <v>HERE</v>
      </c>
      <c r="AA79" s="2">
        <f>IF(Z79="HERE",Y79,AA78+Graph!$G$1*1000)</f>
        <v>21251633.617647074</v>
      </c>
      <c r="AB79" s="2">
        <f t="shared" si="21"/>
        <v>436578.97058823705</v>
      </c>
      <c r="AC79" s="2">
        <f t="shared" si="9"/>
        <v>721088.3823529412</v>
      </c>
      <c r="AD79" s="3">
        <f t="shared" si="10"/>
        <v>21251633.617647074</v>
      </c>
      <c r="AE79" s="2">
        <f>IF(AE77&gt;=52800000,52800000,IF(AB58=Graph!G$1*1000,AE78+Graph!G$1*1000,AC79))</f>
        <v>721088.3823529412</v>
      </c>
      <c r="AF79" s="3">
        <f t="shared" si="11"/>
        <v>721088.3823529412</v>
      </c>
      <c r="AG79" s="3">
        <f t="shared" si="27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14</v>
      </c>
      <c r="C80" s="7"/>
      <c r="D80" s="2" t="e">
        <f t="shared" si="12"/>
        <v>#N/A</v>
      </c>
      <c r="E80" s="2" t="e">
        <f t="shared" si="22"/>
        <v>#N/A</v>
      </c>
      <c r="F80" s="2">
        <v>551556.80220350623</v>
      </c>
      <c r="G80" s="2">
        <f t="shared" si="26"/>
        <v>445682.42857142858</v>
      </c>
      <c r="H80" s="2">
        <f t="shared" si="13"/>
        <v>21815661.000000007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607061.0000000007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554519.21884635091</v>
      </c>
      <c r="Q80" s="2">
        <f t="shared" si="25"/>
        <v>450000</v>
      </c>
      <c r="R80" s="2">
        <f t="shared" si="16"/>
        <v>22422722</v>
      </c>
      <c r="S80" s="2">
        <f t="shared" si="17"/>
        <v>445682.4285714291</v>
      </c>
      <c r="T80" s="2">
        <f t="shared" si="18"/>
        <v>4317.5714285714785</v>
      </c>
      <c r="U80" s="2">
        <f t="shared" si="19"/>
        <v>450000</v>
      </c>
      <c r="V80" s="2">
        <f t="shared" si="5"/>
        <v>734509.4117647059</v>
      </c>
      <c r="W80" s="2">
        <f t="shared" si="20"/>
        <v>13421.029411764699</v>
      </c>
      <c r="X80" s="2">
        <f t="shared" si="6"/>
        <v>436578.9705882353</v>
      </c>
      <c r="Y80" s="2">
        <f t="shared" si="7"/>
        <v>21688212.588235311</v>
      </c>
      <c r="Z80" s="2" t="str">
        <f t="shared" si="8"/>
        <v>HERE</v>
      </c>
      <c r="AA80" s="2">
        <f>IF(Z80="HERE",Y80,AA79+Graph!$G$1*1000)</f>
        <v>21688212.588235311</v>
      </c>
      <c r="AB80" s="2">
        <f t="shared" si="21"/>
        <v>436578.97058823705</v>
      </c>
      <c r="AC80" s="2">
        <f t="shared" si="9"/>
        <v>734509.4117647059</v>
      </c>
      <c r="AD80" s="3">
        <f t="shared" si="10"/>
        <v>21688212.588235311</v>
      </c>
      <c r="AE80" s="2">
        <f>IF(AE78&gt;=52800000,52800000,IF(AB59=Graph!G$1*1000,AE79+Graph!G$1*1000,AC80))</f>
        <v>734509.4117647059</v>
      </c>
      <c r="AF80" s="3">
        <f t="shared" si="11"/>
        <v>734509.4117647059</v>
      </c>
      <c r="AG80" s="3">
        <f t="shared" si="27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15</v>
      </c>
      <c r="C81" s="7"/>
      <c r="D81" s="2" t="e">
        <f t="shared" si="12"/>
        <v>#N/A</v>
      </c>
      <c r="E81" s="2" t="e">
        <f t="shared" si="22"/>
        <v>#N/A</v>
      </c>
      <c r="F81" s="2">
        <v>557511.39810371399</v>
      </c>
      <c r="G81" s="2">
        <f t="shared" si="26"/>
        <v>445682.42857142858</v>
      </c>
      <c r="H81" s="2">
        <f t="shared" si="13"/>
        <v>22261343.428571437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611378.57142857218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560460.44106149673</v>
      </c>
      <c r="Q81" s="2">
        <f t="shared" si="25"/>
        <v>450000</v>
      </c>
      <c r="R81" s="2">
        <f t="shared" si="16"/>
        <v>22872722</v>
      </c>
      <c r="S81" s="2">
        <f t="shared" si="17"/>
        <v>445682.4285714291</v>
      </c>
      <c r="T81" s="2">
        <f t="shared" si="18"/>
        <v>4317.5714285714785</v>
      </c>
      <c r="U81" s="2">
        <f t="shared" si="19"/>
        <v>450000</v>
      </c>
      <c r="V81" s="2">
        <f t="shared" si="5"/>
        <v>747930.4411764706</v>
      </c>
      <c r="W81" s="2">
        <f t="shared" si="20"/>
        <v>13421.029411764699</v>
      </c>
      <c r="X81" s="2">
        <f t="shared" si="6"/>
        <v>436578.9705882353</v>
      </c>
      <c r="Y81" s="2">
        <f t="shared" si="7"/>
        <v>22124791.558823548</v>
      </c>
      <c r="Z81" s="2" t="str">
        <f t="shared" si="8"/>
        <v>HERE</v>
      </c>
      <c r="AA81" s="2">
        <f>IF(Z81="HERE",Y81,AA80+Graph!$G$1*1000)</f>
        <v>22124791.558823548</v>
      </c>
      <c r="AB81" s="2">
        <f t="shared" si="21"/>
        <v>436578.97058823705</v>
      </c>
      <c r="AC81" s="2">
        <f t="shared" si="9"/>
        <v>747930.4411764706</v>
      </c>
      <c r="AD81" s="3">
        <f t="shared" si="10"/>
        <v>22124791.558823548</v>
      </c>
      <c r="AE81" s="2">
        <f>IF(AE79&gt;=52800000,52800000,IF(AB60=Graph!G$1*1000,AE80+Graph!G$1*1000,AC81))</f>
        <v>747930.4411764706</v>
      </c>
      <c r="AF81" s="3">
        <f t="shared" si="11"/>
        <v>747930.4411764706</v>
      </c>
      <c r="AG81" s="3">
        <f t="shared" si="27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16</v>
      </c>
      <c r="C82" s="7"/>
      <c r="D82" s="2" t="e">
        <f t="shared" si="12"/>
        <v>#N/A</v>
      </c>
      <c r="E82" s="2" t="e">
        <f t="shared" si="22"/>
        <v>#N/A</v>
      </c>
      <c r="F82" s="2">
        <v>563465.99400392175</v>
      </c>
      <c r="G82" s="2">
        <f t="shared" si="26"/>
        <v>445682.42857142858</v>
      </c>
      <c r="H82" s="2">
        <f t="shared" si="13"/>
        <v>22707025.857142866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615696.14285714366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566401.66327667236</v>
      </c>
      <c r="Q82" s="2">
        <f t="shared" si="25"/>
        <v>450000</v>
      </c>
      <c r="R82" s="2">
        <f t="shared" si="16"/>
        <v>23322722</v>
      </c>
      <c r="S82" s="2">
        <f t="shared" si="17"/>
        <v>445682.4285714291</v>
      </c>
      <c r="T82" s="2">
        <f t="shared" si="18"/>
        <v>4317.5714285714785</v>
      </c>
      <c r="U82" s="2">
        <f t="shared" si="19"/>
        <v>450000</v>
      </c>
      <c r="V82" s="2">
        <f t="shared" si="5"/>
        <v>761351.4705882353</v>
      </c>
      <c r="W82" s="2">
        <f t="shared" si="20"/>
        <v>13421.029411764699</v>
      </c>
      <c r="X82" s="2">
        <f t="shared" si="6"/>
        <v>436578.9705882353</v>
      </c>
      <c r="Y82" s="2">
        <f t="shared" si="7"/>
        <v>22561370.529411785</v>
      </c>
      <c r="Z82" s="2" t="str">
        <f t="shared" si="8"/>
        <v>HERE</v>
      </c>
      <c r="AA82" s="2">
        <f>IF(Z82="HERE",Y82,AA81+Graph!$G$1*1000)</f>
        <v>22561370.529411785</v>
      </c>
      <c r="AB82" s="2">
        <f t="shared" si="21"/>
        <v>436578.97058823705</v>
      </c>
      <c r="AC82" s="2">
        <f t="shared" si="9"/>
        <v>761351.4705882353</v>
      </c>
      <c r="AD82" s="3">
        <f t="shared" si="10"/>
        <v>22561370.529411785</v>
      </c>
      <c r="AE82" s="2">
        <f>IF(AE80&gt;=52800000,52800000,IF(AB61=Graph!G$1*1000,AE81+Graph!G$1*1000,AC82))</f>
        <v>761351.4705882353</v>
      </c>
      <c r="AF82" s="3">
        <f t="shared" si="11"/>
        <v>761351.4705882353</v>
      </c>
      <c r="AG82" s="3">
        <f t="shared" si="27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17</v>
      </c>
      <c r="C83" s="7"/>
      <c r="D83" s="2" t="e">
        <f t="shared" si="12"/>
        <v>#N/A</v>
      </c>
      <c r="E83" s="2" t="e">
        <f t="shared" si="22"/>
        <v>#N/A</v>
      </c>
      <c r="F83" s="2">
        <v>569420.58990412951</v>
      </c>
      <c r="G83" s="2">
        <f t="shared" si="26"/>
        <v>445682.42857142858</v>
      </c>
      <c r="H83" s="2">
        <f t="shared" si="13"/>
        <v>23152708.285714295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620013.71428571513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572342.88549181819</v>
      </c>
      <c r="Q83" s="2">
        <f t="shared" si="25"/>
        <v>450000</v>
      </c>
      <c r="R83" s="2">
        <f t="shared" si="16"/>
        <v>23772722</v>
      </c>
      <c r="S83" s="2">
        <f t="shared" si="17"/>
        <v>445682.4285714291</v>
      </c>
      <c r="T83" s="2">
        <f t="shared" si="18"/>
        <v>4317.5714285714785</v>
      </c>
      <c r="U83" s="2">
        <f t="shared" si="19"/>
        <v>450000</v>
      </c>
      <c r="V83" s="2">
        <f t="shared" si="5"/>
        <v>774772.5</v>
      </c>
      <c r="W83" s="2">
        <f t="shared" si="20"/>
        <v>13421.029411764699</v>
      </c>
      <c r="X83" s="2">
        <f t="shared" si="6"/>
        <v>436578.9705882353</v>
      </c>
      <c r="Y83" s="2">
        <f t="shared" si="7"/>
        <v>22997949.500000022</v>
      </c>
      <c r="Z83" s="2" t="str">
        <f t="shared" si="8"/>
        <v>HERE</v>
      </c>
      <c r="AA83" s="2">
        <f>IF(Z83="HERE",Y83,AA82+Graph!$G$1*1000)</f>
        <v>22997949.500000022</v>
      </c>
      <c r="AB83" s="2">
        <f t="shared" si="21"/>
        <v>436578.97058823705</v>
      </c>
      <c r="AC83" s="2">
        <f t="shared" si="9"/>
        <v>774772.5</v>
      </c>
      <c r="AD83" s="3">
        <f t="shared" si="10"/>
        <v>22997949.500000022</v>
      </c>
      <c r="AE83" s="2">
        <f>IF(AE81&gt;=52800000,52800000,IF(AB62=Graph!G$1*1000,AE82+Graph!G$1*1000,AC83))</f>
        <v>774772.5</v>
      </c>
      <c r="AF83" s="3">
        <f t="shared" si="11"/>
        <v>774772.5</v>
      </c>
      <c r="AG83" s="3">
        <f t="shared" si="27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18</v>
      </c>
      <c r="C84" s="7"/>
      <c r="D84" s="2" t="e">
        <f t="shared" si="12"/>
        <v>#N/A</v>
      </c>
      <c r="E84" s="2" t="e">
        <f t="shared" si="22"/>
        <v>#N/A</v>
      </c>
      <c r="F84" s="2">
        <v>575375.18580433726</v>
      </c>
      <c r="G84" s="2">
        <f t="shared" si="26"/>
        <v>445682.42857142858</v>
      </c>
      <c r="H84" s="2">
        <f t="shared" si="13"/>
        <v>23598390.714285724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624331.28571428661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578284.10770699382</v>
      </c>
      <c r="Q84" s="2">
        <f t="shared" si="25"/>
        <v>450000</v>
      </c>
      <c r="R84" s="2">
        <f t="shared" si="16"/>
        <v>24222722</v>
      </c>
      <c r="S84" s="2">
        <f t="shared" si="17"/>
        <v>445682.4285714291</v>
      </c>
      <c r="T84" s="2">
        <f t="shared" si="18"/>
        <v>4317.5714285714785</v>
      </c>
      <c r="U84" s="2">
        <f t="shared" si="19"/>
        <v>450000</v>
      </c>
      <c r="V84" s="2">
        <f t="shared" si="5"/>
        <v>788193.5294117647</v>
      </c>
      <c r="W84" s="2">
        <f t="shared" si="20"/>
        <v>13421.029411764699</v>
      </c>
      <c r="X84" s="2">
        <f t="shared" si="6"/>
        <v>436578.9705882353</v>
      </c>
      <c r="Y84" s="2">
        <f t="shared" si="7"/>
        <v>23434528.470588259</v>
      </c>
      <c r="Z84" s="2" t="str">
        <f t="shared" si="8"/>
        <v>HERE</v>
      </c>
      <c r="AA84" s="2">
        <f>IF(Z84="HERE",Y84,AA83+Graph!$G$1*1000)</f>
        <v>23434528.470588259</v>
      </c>
      <c r="AB84" s="2">
        <f t="shared" si="21"/>
        <v>436578.97058823705</v>
      </c>
      <c r="AC84" s="2">
        <f t="shared" si="9"/>
        <v>788193.5294117647</v>
      </c>
      <c r="AD84" s="3">
        <f t="shared" si="10"/>
        <v>23434528.470588259</v>
      </c>
      <c r="AE84" s="2">
        <f>IF(AE82&gt;=52800000,52800000,IF(AB63=Graph!G$1*1000,AE83+Graph!G$1*1000,AC84))</f>
        <v>788193.5294117647</v>
      </c>
      <c r="AF84" s="3">
        <f t="shared" si="11"/>
        <v>788193.5294117647</v>
      </c>
      <c r="AG84" s="3">
        <f t="shared" si="27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19</v>
      </c>
      <c r="C85" s="7"/>
      <c r="D85" s="2" t="e">
        <f t="shared" si="12"/>
        <v>#N/A</v>
      </c>
      <c r="E85" s="2" t="e">
        <f t="shared" si="22"/>
        <v>#N/A</v>
      </c>
      <c r="F85" s="2">
        <v>581329.78170454502</v>
      </c>
      <c r="G85" s="2">
        <f t="shared" si="26"/>
        <v>445682.42857142858</v>
      </c>
      <c r="H85" s="2">
        <f t="shared" si="13"/>
        <v>24044073.142857153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628648.85714285809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584225.32992213964</v>
      </c>
      <c r="Q85" s="2">
        <f t="shared" si="25"/>
        <v>450000</v>
      </c>
      <c r="R85" s="2">
        <f t="shared" si="16"/>
        <v>24672722</v>
      </c>
      <c r="S85" s="2">
        <f t="shared" si="17"/>
        <v>445682.4285714291</v>
      </c>
      <c r="T85" s="2">
        <f t="shared" si="18"/>
        <v>4317.5714285714785</v>
      </c>
      <c r="U85" s="2">
        <f t="shared" si="19"/>
        <v>450000</v>
      </c>
      <c r="V85" s="2">
        <f t="shared" si="5"/>
        <v>801614.5588235294</v>
      </c>
      <c r="W85" s="2">
        <f t="shared" si="20"/>
        <v>13421.029411764699</v>
      </c>
      <c r="X85" s="2">
        <f t="shared" si="6"/>
        <v>436578.9705882353</v>
      </c>
      <c r="Y85" s="2">
        <f t="shared" si="7"/>
        <v>23871107.441176496</v>
      </c>
      <c r="Z85" s="2" t="str">
        <f t="shared" si="8"/>
        <v>HERE</v>
      </c>
      <c r="AA85" s="2">
        <f>IF(Z85="HERE",Y85,AA84+Graph!$G$1*1000)</f>
        <v>23871107.441176496</v>
      </c>
      <c r="AB85" s="2">
        <f t="shared" si="21"/>
        <v>436578.97058823705</v>
      </c>
      <c r="AC85" s="2">
        <f t="shared" si="9"/>
        <v>801614.5588235294</v>
      </c>
      <c r="AD85" s="3">
        <f t="shared" si="10"/>
        <v>23871107.441176496</v>
      </c>
      <c r="AE85" s="2">
        <f>IF(AE83&gt;=52800000,52800000,IF(AB64=Graph!G$1*1000,AE84+Graph!G$1*1000,AC85))</f>
        <v>801614.5588235294</v>
      </c>
      <c r="AF85" s="3">
        <f t="shared" si="11"/>
        <v>801614.5588235294</v>
      </c>
      <c r="AG85" s="3">
        <f t="shared" si="27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20</v>
      </c>
      <c r="C86" s="7"/>
      <c r="D86" s="2" t="e">
        <f t="shared" si="12"/>
        <v>#N/A</v>
      </c>
      <c r="E86" s="2" t="e">
        <f t="shared" si="22"/>
        <v>#N/A</v>
      </c>
      <c r="F86" s="2">
        <v>587284.37760475278</v>
      </c>
      <c r="G86" s="2">
        <f t="shared" si="26"/>
        <v>445682.42857142858</v>
      </c>
      <c r="H86" s="2">
        <f t="shared" si="13"/>
        <v>24489755.571428582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632966.42857142957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590166.55213731527</v>
      </c>
      <c r="Q86" s="2">
        <f t="shared" si="25"/>
        <v>450000</v>
      </c>
      <c r="R86" s="2">
        <f t="shared" si="16"/>
        <v>25122722</v>
      </c>
      <c r="S86" s="2">
        <f t="shared" si="17"/>
        <v>445682.4285714291</v>
      </c>
      <c r="T86" s="2">
        <f t="shared" si="18"/>
        <v>4317.5714285714785</v>
      </c>
      <c r="U86" s="2">
        <f t="shared" si="19"/>
        <v>450000</v>
      </c>
      <c r="V86" s="2">
        <f t="shared" si="5"/>
        <v>815035.5882352941</v>
      </c>
      <c r="W86" s="2">
        <f t="shared" si="20"/>
        <v>13421.029411764699</v>
      </c>
      <c r="X86" s="2">
        <f t="shared" si="6"/>
        <v>436578.9705882353</v>
      </c>
      <c r="Y86" s="2">
        <f t="shared" si="7"/>
        <v>24307686.411764733</v>
      </c>
      <c r="Z86" s="2" t="str">
        <f t="shared" si="8"/>
        <v>HERE</v>
      </c>
      <c r="AA86" s="2">
        <f>IF(Z86="HERE",Y86,AA85+Graph!$G$1*1000)</f>
        <v>24307686.411764733</v>
      </c>
      <c r="AB86" s="2">
        <f t="shared" si="21"/>
        <v>436578.97058823705</v>
      </c>
      <c r="AC86" s="2">
        <f t="shared" si="9"/>
        <v>815035.5882352941</v>
      </c>
      <c r="AD86" s="3">
        <f t="shared" si="10"/>
        <v>24307686.411764733</v>
      </c>
      <c r="AE86" s="2">
        <f>IF(AE84&gt;=52800000,52800000,IF(AB65=Graph!G$1*1000,AE85+Graph!G$1*1000,AC86))</f>
        <v>815035.5882352941</v>
      </c>
      <c r="AF86" s="3">
        <f t="shared" si="11"/>
        <v>815035.5882352941</v>
      </c>
      <c r="AG86" s="3">
        <f t="shared" si="27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21</v>
      </c>
      <c r="C87" s="7"/>
      <c r="D87" s="2" t="e">
        <f t="shared" si="12"/>
        <v>#N/A</v>
      </c>
      <c r="E87" s="2" t="e">
        <f t="shared" si="22"/>
        <v>#N/A</v>
      </c>
      <c r="F87" s="2">
        <v>593238.97350496054</v>
      </c>
      <c r="G87" s="2">
        <f t="shared" si="26"/>
        <v>445682.42857142858</v>
      </c>
      <c r="H87" s="2">
        <f t="shared" si="13"/>
        <v>24935438.000000011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637284.00000000105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596107.7743524611</v>
      </c>
      <c r="Q87" s="2">
        <f t="shared" si="25"/>
        <v>450000</v>
      </c>
      <c r="R87" s="2">
        <f t="shared" si="16"/>
        <v>25572722</v>
      </c>
      <c r="S87" s="2">
        <f t="shared" si="17"/>
        <v>445682.4285714291</v>
      </c>
      <c r="T87" s="2">
        <f t="shared" si="18"/>
        <v>4317.5714285714785</v>
      </c>
      <c r="U87" s="2">
        <f t="shared" si="19"/>
        <v>450000</v>
      </c>
      <c r="V87" s="2">
        <f t="shared" si="5"/>
        <v>828456.6176470588</v>
      </c>
      <c r="W87" s="2">
        <f t="shared" si="20"/>
        <v>13421.029411764699</v>
      </c>
      <c r="X87" s="2">
        <f t="shared" si="6"/>
        <v>436578.9705882353</v>
      </c>
      <c r="Y87" s="2">
        <f t="shared" si="7"/>
        <v>24744265.382352971</v>
      </c>
      <c r="Z87" s="2" t="str">
        <f t="shared" si="8"/>
        <v>HERE</v>
      </c>
      <c r="AA87" s="2">
        <f>IF(Z87="HERE",Y87,AA86+Graph!$G$1*1000)</f>
        <v>24744265.382352971</v>
      </c>
      <c r="AB87" s="2">
        <f t="shared" si="21"/>
        <v>436578.97058823705</v>
      </c>
      <c r="AC87" s="2">
        <f t="shared" si="9"/>
        <v>828456.6176470588</v>
      </c>
      <c r="AD87" s="3">
        <f t="shared" si="10"/>
        <v>24744265.382352971</v>
      </c>
      <c r="AE87" s="2">
        <f>IF(AE85&gt;=52800000,52800000,IF(AB66=Graph!G$1*1000,AE86+Graph!G$1*1000,AC87))</f>
        <v>828456.6176470588</v>
      </c>
      <c r="AF87" s="3">
        <f t="shared" si="11"/>
        <v>828456.6176470588</v>
      </c>
      <c r="AG87" s="3">
        <f t="shared" si="27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22</v>
      </c>
      <c r="C88" s="7"/>
      <c r="D88" s="2" t="e">
        <f t="shared" si="12"/>
        <v>#N/A</v>
      </c>
      <c r="E88" s="2" t="e">
        <f t="shared" si="22"/>
        <v>#N/A</v>
      </c>
      <c r="F88" s="2">
        <v>599193.56940516829</v>
      </c>
      <c r="G88" s="2">
        <f t="shared" si="26"/>
        <v>445682.42857142858</v>
      </c>
      <c r="H88" s="2">
        <f t="shared" si="13"/>
        <v>25381120.42857144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641601.57142857253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602048.99656763673</v>
      </c>
      <c r="Q88" s="2">
        <f t="shared" si="25"/>
        <v>450000</v>
      </c>
      <c r="R88" s="2">
        <f t="shared" si="16"/>
        <v>26022722</v>
      </c>
      <c r="S88" s="2">
        <f t="shared" si="17"/>
        <v>445682.4285714291</v>
      </c>
      <c r="T88" s="2">
        <f t="shared" si="18"/>
        <v>4317.5714285714785</v>
      </c>
      <c r="U88" s="2">
        <f t="shared" si="19"/>
        <v>450000</v>
      </c>
      <c r="V88" s="2">
        <f t="shared" si="5"/>
        <v>841877.64705882361</v>
      </c>
      <c r="W88" s="2">
        <f t="shared" si="20"/>
        <v>13421.029411764815</v>
      </c>
      <c r="X88" s="2">
        <f t="shared" si="6"/>
        <v>436578.97058823518</v>
      </c>
      <c r="Y88" s="2">
        <f t="shared" si="7"/>
        <v>25180844.352941208</v>
      </c>
      <c r="Z88" s="2" t="str">
        <f t="shared" si="8"/>
        <v>HERE</v>
      </c>
      <c r="AA88" s="2">
        <f>IF(Z88="HERE",Y88,AA87+Graph!$G$1*1000)</f>
        <v>25180844.352941208</v>
      </c>
      <c r="AB88" s="2">
        <f t="shared" si="21"/>
        <v>436578.97058823705</v>
      </c>
      <c r="AC88" s="2">
        <f t="shared" si="9"/>
        <v>841877.64705882361</v>
      </c>
      <c r="AD88" s="3">
        <f t="shared" si="10"/>
        <v>25180844.352941208</v>
      </c>
      <c r="AE88" s="2">
        <f>IF(AE86&gt;=52800000,52800000,IF(AB67=Graph!G$1*1000,AE87+Graph!G$1*1000,AC88))</f>
        <v>841877.64705882361</v>
      </c>
      <c r="AF88" s="3">
        <f t="shared" si="11"/>
        <v>841877.64705882361</v>
      </c>
      <c r="AG88" s="3">
        <f t="shared" si="27"/>
        <v>14439419.175000001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23</v>
      </c>
      <c r="C89" s="7"/>
      <c r="D89" s="2" t="e">
        <f t="shared" si="12"/>
        <v>#N/A</v>
      </c>
      <c r="E89" s="2" t="e">
        <f t="shared" si="22"/>
        <v>#N/A</v>
      </c>
      <c r="F89" s="2">
        <v>605148.16530537605</v>
      </c>
      <c r="G89" s="2">
        <f t="shared" si="26"/>
        <v>445682.42857142858</v>
      </c>
      <c r="H89" s="2">
        <f t="shared" si="13"/>
        <v>25826802.857142869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645919.142857144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607990.21878278255</v>
      </c>
      <c r="Q89" s="2">
        <f t="shared" si="25"/>
        <v>450000</v>
      </c>
      <c r="R89" s="2">
        <f t="shared" si="16"/>
        <v>26472722</v>
      </c>
      <c r="S89" s="2">
        <f t="shared" si="17"/>
        <v>445682.4285714291</v>
      </c>
      <c r="T89" s="2">
        <f t="shared" si="18"/>
        <v>4317.5714285714785</v>
      </c>
      <c r="U89" s="2">
        <f t="shared" si="19"/>
        <v>450000</v>
      </c>
      <c r="V89" s="2">
        <f t="shared" si="5"/>
        <v>855298.67647058819</v>
      </c>
      <c r="W89" s="2">
        <f t="shared" si="20"/>
        <v>13421.029411764583</v>
      </c>
      <c r="X89" s="2">
        <f t="shared" si="6"/>
        <v>436578.97058823542</v>
      </c>
      <c r="Y89" s="2">
        <f t="shared" si="7"/>
        <v>25617423.323529445</v>
      </c>
      <c r="Z89" s="2" t="str">
        <f t="shared" si="8"/>
        <v>HERE</v>
      </c>
      <c r="AA89" s="2">
        <f>IF(Z89="HERE",Y89,AA88+Graph!$G$1*1000)</f>
        <v>25617423.323529445</v>
      </c>
      <c r="AB89" s="2">
        <f t="shared" si="21"/>
        <v>436578.97058823705</v>
      </c>
      <c r="AC89" s="2">
        <f t="shared" si="9"/>
        <v>855298.67647058819</v>
      </c>
      <c r="AD89" s="3">
        <f t="shared" si="10"/>
        <v>25617423.323529445</v>
      </c>
      <c r="AE89" s="2">
        <f>IF(AE87&gt;=52800000,52800000,IF(AB68=Graph!G$1*1000,AE88+Graph!G$1*1000,AC89))</f>
        <v>855298.67647058819</v>
      </c>
      <c r="AF89" s="3">
        <f t="shared" si="11"/>
        <v>855298.67647058819</v>
      </c>
      <c r="AG89" s="3">
        <f t="shared" si="27"/>
        <v>14833011.299999999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24</v>
      </c>
      <c r="C90" s="7"/>
      <c r="D90" s="2" t="e">
        <f t="shared" si="12"/>
        <v>#N/A</v>
      </c>
      <c r="E90" s="2" t="e">
        <f t="shared" si="22"/>
        <v>#N/A</v>
      </c>
      <c r="F90" s="2">
        <v>611102.76120558381</v>
      </c>
      <c r="G90" s="2">
        <f t="shared" si="26"/>
        <v>445682.42857142858</v>
      </c>
      <c r="H90" s="2">
        <f t="shared" si="13"/>
        <v>26272485.285714298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650236.71428571548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613931.44099795818</v>
      </c>
      <c r="Q90" s="2">
        <f t="shared" si="25"/>
        <v>450000</v>
      </c>
      <c r="R90" s="2">
        <f t="shared" si="16"/>
        <v>26922722</v>
      </c>
      <c r="S90" s="2">
        <f t="shared" si="17"/>
        <v>445682.4285714291</v>
      </c>
      <c r="T90" s="2">
        <f t="shared" si="18"/>
        <v>4317.5714285714785</v>
      </c>
      <c r="U90" s="2">
        <f t="shared" si="19"/>
        <v>450000</v>
      </c>
      <c r="V90" s="2">
        <f t="shared" si="5"/>
        <v>868719.70588235301</v>
      </c>
      <c r="W90" s="2">
        <f t="shared" si="20"/>
        <v>13421.029411764815</v>
      </c>
      <c r="X90" s="2">
        <f t="shared" si="6"/>
        <v>436578.97058823518</v>
      </c>
      <c r="Y90" s="2">
        <f t="shared" si="7"/>
        <v>26054002.294117682</v>
      </c>
      <c r="Z90" s="2" t="str">
        <f t="shared" si="8"/>
        <v>HERE</v>
      </c>
      <c r="AA90" s="2">
        <f>IF(Z90="HERE",Y90,AA89+Graph!$G$1*1000)</f>
        <v>26054002.294117682</v>
      </c>
      <c r="AB90" s="2">
        <f t="shared" si="21"/>
        <v>436578.97058823705</v>
      </c>
      <c r="AC90" s="2">
        <f t="shared" si="9"/>
        <v>868719.70588235301</v>
      </c>
      <c r="AD90" s="3">
        <f t="shared" si="10"/>
        <v>26054002.294117682</v>
      </c>
      <c r="AE90" s="2">
        <f>IF(AE88&gt;=52800000,52800000,IF(AB69=Graph!G$1*1000,AE89+Graph!G$1*1000,AC90))</f>
        <v>868719.70588235301</v>
      </c>
      <c r="AF90" s="3">
        <f t="shared" si="11"/>
        <v>868719.70588235301</v>
      </c>
      <c r="AG90" s="3">
        <f t="shared" si="27"/>
        <v>15226603.425000003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25</v>
      </c>
      <c r="C91" s="7"/>
      <c r="D91" s="2" t="e">
        <f t="shared" si="12"/>
        <v>#N/A</v>
      </c>
      <c r="E91" s="2" t="e">
        <f t="shared" si="22"/>
        <v>#N/A</v>
      </c>
      <c r="F91" s="2">
        <v>617057.35710579157</v>
      </c>
      <c r="G91" s="2">
        <f t="shared" si="26"/>
        <v>445682.42857142858</v>
      </c>
      <c r="H91" s="2">
        <f t="shared" si="13"/>
        <v>26718167.714285728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654554.28571428696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619872.66321310401</v>
      </c>
      <c r="Q91" s="2">
        <f t="shared" si="25"/>
        <v>450000</v>
      </c>
      <c r="R91" s="2">
        <f t="shared" si="16"/>
        <v>27372722</v>
      </c>
      <c r="S91" s="2">
        <f t="shared" si="17"/>
        <v>445682.4285714291</v>
      </c>
      <c r="T91" s="2">
        <f t="shared" si="18"/>
        <v>4317.5714285714785</v>
      </c>
      <c r="U91" s="2">
        <f t="shared" si="19"/>
        <v>450000</v>
      </c>
      <c r="V91" s="2">
        <f t="shared" si="5"/>
        <v>882140.73529411759</v>
      </c>
      <c r="W91" s="2">
        <f t="shared" si="20"/>
        <v>13421.029411764583</v>
      </c>
      <c r="X91" s="2">
        <f t="shared" si="6"/>
        <v>436578.97058823542</v>
      </c>
      <c r="Y91" s="2">
        <f t="shared" si="7"/>
        <v>26490581.264705919</v>
      </c>
      <c r="Z91" s="2" t="str">
        <f t="shared" si="8"/>
        <v>HERE</v>
      </c>
      <c r="AA91" s="2">
        <f>IF(Z91="HERE",Y91,AA90+Graph!$G$1*1000)</f>
        <v>26490581.264705919</v>
      </c>
      <c r="AB91" s="2">
        <f t="shared" si="21"/>
        <v>436578.97058823705</v>
      </c>
      <c r="AC91" s="2">
        <f t="shared" si="9"/>
        <v>882140.73529411759</v>
      </c>
      <c r="AD91" s="3">
        <f t="shared" si="10"/>
        <v>26490581.264705919</v>
      </c>
      <c r="AE91" s="2">
        <f>IF(AE89&gt;=52800000,52800000,IF(AB70=Graph!G$1*1000,AE90+Graph!G$1*1000,AC91))</f>
        <v>882140.73529411759</v>
      </c>
      <c r="AF91" s="3">
        <f t="shared" si="11"/>
        <v>882140.73529411759</v>
      </c>
      <c r="AG91" s="3">
        <f t="shared" si="27"/>
        <v>15620195.550000004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26</v>
      </c>
      <c r="C92" s="7"/>
      <c r="D92" s="2" t="e">
        <f t="shared" si="12"/>
        <v>#N/A</v>
      </c>
      <c r="E92" s="2" t="e">
        <f t="shared" si="22"/>
        <v>#N/A</v>
      </c>
      <c r="F92" s="2">
        <v>623011.95300599933</v>
      </c>
      <c r="G92" s="2">
        <f t="shared" si="26"/>
        <v>445682.42857142858</v>
      </c>
      <c r="H92" s="2">
        <f t="shared" si="13"/>
        <v>27163850.142857157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658871.85714285844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625813.88542824984</v>
      </c>
      <c r="Q92" s="2">
        <f t="shared" si="25"/>
        <v>450000</v>
      </c>
      <c r="R92" s="2">
        <f t="shared" si="16"/>
        <v>27822722</v>
      </c>
      <c r="S92" s="2">
        <f t="shared" si="17"/>
        <v>445682.4285714291</v>
      </c>
      <c r="T92" s="2">
        <f t="shared" si="18"/>
        <v>4317.5714285714785</v>
      </c>
      <c r="U92" s="2">
        <f t="shared" si="19"/>
        <v>450000</v>
      </c>
      <c r="V92" s="2">
        <f t="shared" si="5"/>
        <v>895561.76470588241</v>
      </c>
      <c r="W92" s="2">
        <f t="shared" si="20"/>
        <v>13421.029411764815</v>
      </c>
      <c r="X92" s="2">
        <f t="shared" si="6"/>
        <v>436578.97058823518</v>
      </c>
      <c r="Y92" s="2">
        <f t="shared" si="7"/>
        <v>26927160.235294156</v>
      </c>
      <c r="Z92" s="2" t="str">
        <f t="shared" si="8"/>
        <v>HERE</v>
      </c>
      <c r="AA92" s="2">
        <f>IF(Z92="HERE",Y92,AA91+Graph!$G$1*1000)</f>
        <v>26927160.235294156</v>
      </c>
      <c r="AB92" s="2">
        <f t="shared" si="21"/>
        <v>436578.97058823705</v>
      </c>
      <c r="AC92" s="2">
        <f t="shared" si="9"/>
        <v>895561.76470588241</v>
      </c>
      <c r="AD92" s="3">
        <f t="shared" si="10"/>
        <v>26927160.235294156</v>
      </c>
      <c r="AE92" s="2">
        <f>IF(AE90&gt;=52800000,52800000,IF(AB71=Graph!G$1*1000,AE91+Graph!G$1*1000,AC92))</f>
        <v>895561.76470588241</v>
      </c>
      <c r="AF92" s="3">
        <f t="shared" si="11"/>
        <v>895561.76470588241</v>
      </c>
      <c r="AG92" s="3">
        <f t="shared" si="27"/>
        <v>16013787.675000004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27</v>
      </c>
      <c r="C93" s="7"/>
      <c r="D93" s="2" t="e">
        <f t="shared" si="12"/>
        <v>#N/A</v>
      </c>
      <c r="E93" s="2" t="e">
        <f t="shared" si="22"/>
        <v>#N/A</v>
      </c>
      <c r="F93" s="2">
        <v>628966.54890620708</v>
      </c>
      <c r="G93" s="2">
        <f t="shared" si="26"/>
        <v>445682.42857142858</v>
      </c>
      <c r="H93" s="2">
        <f t="shared" si="13"/>
        <v>27609532.571428586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663189.42857142992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631755.10764342546</v>
      </c>
      <c r="Q93" s="2">
        <f t="shared" si="25"/>
        <v>450000</v>
      </c>
      <c r="R93" s="2">
        <f t="shared" si="16"/>
        <v>28272722</v>
      </c>
      <c r="S93" s="2">
        <f t="shared" si="17"/>
        <v>445682.4285714291</v>
      </c>
      <c r="T93" s="2">
        <f t="shared" si="18"/>
        <v>4317.5714285714785</v>
      </c>
      <c r="U93" s="2">
        <f t="shared" si="19"/>
        <v>450000</v>
      </c>
      <c r="V93" s="2">
        <f t="shared" si="5"/>
        <v>908982.79411764699</v>
      </c>
      <c r="W93" s="2">
        <f t="shared" si="20"/>
        <v>13421.029411764583</v>
      </c>
      <c r="X93" s="2">
        <f t="shared" si="6"/>
        <v>436578.97058823542</v>
      </c>
      <c r="Y93" s="2">
        <f t="shared" si="7"/>
        <v>27363739.205882393</v>
      </c>
      <c r="Z93" s="2" t="str">
        <f t="shared" si="8"/>
        <v>HERE</v>
      </c>
      <c r="AA93" s="2">
        <f>IF(Z93="HERE",Y93,AA92+Graph!$G$1*1000)</f>
        <v>27363739.205882393</v>
      </c>
      <c r="AB93" s="2">
        <f t="shared" si="21"/>
        <v>436578.97058823705</v>
      </c>
      <c r="AC93" s="2">
        <f t="shared" si="9"/>
        <v>908982.79411764699</v>
      </c>
      <c r="AD93" s="3">
        <f t="shared" si="10"/>
        <v>27363739.205882393</v>
      </c>
      <c r="AE93" s="2">
        <f>IF(AE91&gt;=52800000,52800000,IF(AB72=Graph!G$1*1000,AE92+Graph!G$1*1000,AC93))</f>
        <v>908982.79411764699</v>
      </c>
      <c r="AF93" s="3">
        <f t="shared" si="11"/>
        <v>908982.79411764699</v>
      </c>
      <c r="AG93" s="3">
        <f t="shared" si="27"/>
        <v>16407379.800000006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28</v>
      </c>
      <c r="C94" s="7"/>
      <c r="D94" s="2" t="e">
        <f t="shared" si="12"/>
        <v>#N/A</v>
      </c>
      <c r="E94" s="2" t="e">
        <f t="shared" si="22"/>
        <v>#N/A</v>
      </c>
      <c r="F94" s="2">
        <v>634921.14480641484</v>
      </c>
      <c r="G94" s="2">
        <f t="shared" si="26"/>
        <v>445682.42857142858</v>
      </c>
      <c r="H94" s="2">
        <f t="shared" si="13"/>
        <v>28055215.000000015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667507.0000000014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637696.32985857129</v>
      </c>
      <c r="Q94" s="2">
        <f t="shared" si="25"/>
        <v>450000</v>
      </c>
      <c r="R94" s="2">
        <f t="shared" si="16"/>
        <v>28722722</v>
      </c>
      <c r="S94" s="2">
        <f t="shared" si="17"/>
        <v>445682.4285714291</v>
      </c>
      <c r="T94" s="2">
        <f t="shared" si="18"/>
        <v>4317.5714285714785</v>
      </c>
      <c r="U94" s="2">
        <f t="shared" si="19"/>
        <v>450000</v>
      </c>
      <c r="V94" s="2">
        <f t="shared" si="5"/>
        <v>922403.82352941181</v>
      </c>
      <c r="W94" s="2">
        <f t="shared" si="20"/>
        <v>13421.029411764815</v>
      </c>
      <c r="X94" s="2">
        <f t="shared" si="6"/>
        <v>436578.97058823518</v>
      </c>
      <c r="Y94" s="2">
        <f t="shared" si="7"/>
        <v>27800318.17647063</v>
      </c>
      <c r="Z94" s="2" t="str">
        <f t="shared" si="8"/>
        <v>HERE</v>
      </c>
      <c r="AA94" s="2">
        <f>IF(Z94="HERE",Y94,AA93+Graph!$G$1*1000)</f>
        <v>27800318.17647063</v>
      </c>
      <c r="AB94" s="2">
        <f t="shared" si="21"/>
        <v>436578.97058823705</v>
      </c>
      <c r="AC94" s="2">
        <f t="shared" si="9"/>
        <v>922403.82352941181</v>
      </c>
      <c r="AD94" s="3">
        <f t="shared" si="10"/>
        <v>27800318.17647063</v>
      </c>
      <c r="AE94" s="2">
        <f>IF(AE92&gt;=52800000,52800000,IF(AB73=Graph!G$1*1000,AE93+Graph!G$1*1000,AC94))</f>
        <v>922403.82352941181</v>
      </c>
      <c r="AF94" s="3">
        <f t="shared" si="11"/>
        <v>922403.82352941181</v>
      </c>
      <c r="AG94" s="3">
        <f t="shared" si="27"/>
        <v>16800971.925000004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29</v>
      </c>
      <c r="C95" s="7"/>
      <c r="D95" s="2" t="e">
        <f t="shared" si="12"/>
        <v>#N/A</v>
      </c>
      <c r="E95" s="2" t="e">
        <f t="shared" si="22"/>
        <v>#N/A</v>
      </c>
      <c r="F95" s="2">
        <v>640875.7407066226</v>
      </c>
      <c r="G95" s="2">
        <f t="shared" si="26"/>
        <v>445682.42857142858</v>
      </c>
      <c r="H95" s="2">
        <f t="shared" si="13"/>
        <v>28500897.428571444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671824.57142857288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643637.55207374692</v>
      </c>
      <c r="Q95" s="2">
        <f t="shared" si="25"/>
        <v>450000</v>
      </c>
      <c r="R95" s="2">
        <f t="shared" si="16"/>
        <v>29172722</v>
      </c>
      <c r="S95" s="2">
        <f t="shared" si="17"/>
        <v>445682.4285714291</v>
      </c>
      <c r="T95" s="2">
        <f t="shared" si="18"/>
        <v>4317.5714285714785</v>
      </c>
      <c r="U95" s="2">
        <f t="shared" si="19"/>
        <v>450000</v>
      </c>
      <c r="V95" s="2">
        <f t="shared" si="5"/>
        <v>935824.8529411765</v>
      </c>
      <c r="W95" s="2">
        <f t="shared" si="20"/>
        <v>13421.029411764699</v>
      </c>
      <c r="X95" s="2">
        <f t="shared" si="6"/>
        <v>436578.9705882353</v>
      </c>
      <c r="Y95" s="2">
        <f t="shared" ref="Y95:Y158" si="29">IF(COUNT($C96)=0,IF(COUNT($C95)=1,C95,SUM(Y94+X95)),C95)</f>
        <v>28236897.147058867</v>
      </c>
      <c r="Z95" s="2" t="str">
        <f t="shared" si="8"/>
        <v>HERE</v>
      </c>
      <c r="AA95" s="2">
        <f>IF(Z95="HERE",Y95,AA94+Graph!$G$1*1000)</f>
        <v>28236897.147058867</v>
      </c>
      <c r="AB95" s="2">
        <f t="shared" si="21"/>
        <v>436578.97058823705</v>
      </c>
      <c r="AC95" s="2">
        <f t="shared" ref="AC95:AC158" si="30">IF(Z96="HERE",V95,AC94)</f>
        <v>935824.8529411765</v>
      </c>
      <c r="AD95" s="3">
        <f t="shared" si="10"/>
        <v>28236897.147058867</v>
      </c>
      <c r="AE95" s="2">
        <f>IF(AE93&gt;=52800000,52800000,IF(AB74=Graph!G$1*1000,AE94+Graph!G$1*1000,AC95))</f>
        <v>935824.8529411765</v>
      </c>
      <c r="AF95" s="3">
        <f t="shared" si="11"/>
        <v>935824.8529411765</v>
      </c>
      <c r="AG95" s="3">
        <f t="shared" si="27"/>
        <v>17194564.050000008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30</v>
      </c>
      <c r="C96" s="7"/>
      <c r="D96" s="2" t="e">
        <f t="shared" si="12"/>
        <v>#N/A</v>
      </c>
      <c r="E96" s="2" t="e">
        <f t="shared" si="22"/>
        <v>#N/A</v>
      </c>
      <c r="F96" s="2">
        <v>646830.33660683036</v>
      </c>
      <c r="G96" s="2">
        <f t="shared" si="26"/>
        <v>445682.42857142858</v>
      </c>
      <c r="H96" s="2">
        <f t="shared" ref="H96:H159" si="31">IF(COUNT($C97)=0,IF(COUNT($C96)=1,C96,SUM(H95+G96)),C96)</f>
        <v>28946579.857142873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676142.14285714435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649578.77428889275</v>
      </c>
      <c r="Q96" s="2">
        <f t="shared" si="25"/>
        <v>450000</v>
      </c>
      <c r="R96" s="2">
        <f t="shared" ref="R96:R159" si="32">IF(COUNT($C97)=0,IF(COUNT($C96)=1,M96,SUM(R95+Q96)),M96)</f>
        <v>29622722</v>
      </c>
      <c r="S96" s="2">
        <f t="shared" si="17"/>
        <v>445682.4285714291</v>
      </c>
      <c r="T96" s="2">
        <f t="shared" si="18"/>
        <v>4317.5714285714785</v>
      </c>
      <c r="U96" s="2">
        <f t="shared" si="19"/>
        <v>450000</v>
      </c>
      <c r="V96" s="2">
        <f t="shared" si="5"/>
        <v>949245.8823529412</v>
      </c>
      <c r="W96" s="2">
        <f t="shared" si="20"/>
        <v>13421.029411764699</v>
      </c>
      <c r="X96" s="2">
        <f t="shared" si="6"/>
        <v>436578.9705882353</v>
      </c>
      <c r="Y96" s="2">
        <f t="shared" si="29"/>
        <v>28673476.117647104</v>
      </c>
      <c r="Z96" s="2" t="str">
        <f t="shared" si="8"/>
        <v>HERE</v>
      </c>
      <c r="AA96" s="2">
        <f>IF(Z96="HERE",Y96,AA95+Graph!$G$1*1000)</f>
        <v>28673476.117647104</v>
      </c>
      <c r="AB96" s="2">
        <f t="shared" si="21"/>
        <v>436578.97058823705</v>
      </c>
      <c r="AC96" s="2">
        <f t="shared" si="30"/>
        <v>949245.8823529412</v>
      </c>
      <c r="AD96" s="3">
        <f t="shared" si="10"/>
        <v>28673476.117647104</v>
      </c>
      <c r="AE96" s="2">
        <f>IF(AE94&gt;=52800000,52800000,IF(AB75=Graph!G$1*1000,AE95+Graph!G$1*1000,AC96))</f>
        <v>949245.8823529412</v>
      </c>
      <c r="AF96" s="3">
        <f t="shared" si="11"/>
        <v>949245.8823529412</v>
      </c>
      <c r="AG96" s="3">
        <f t="shared" si="27"/>
        <v>17588156.175000008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31</v>
      </c>
      <c r="C97" s="7"/>
      <c r="D97" s="2" t="e">
        <f t="shared" si="12"/>
        <v>#N/A</v>
      </c>
      <c r="E97" s="2" t="e">
        <f t="shared" si="22"/>
        <v>#N/A</v>
      </c>
      <c r="F97" s="2">
        <v>652784.93250703812</v>
      </c>
      <c r="G97" s="2">
        <f t="shared" si="26"/>
        <v>445682.42857142858</v>
      </c>
      <c r="H97" s="2">
        <f t="shared" si="31"/>
        <v>29392262.285714302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680459.71428571583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655519.99650406837</v>
      </c>
      <c r="Q97" s="2">
        <f t="shared" si="25"/>
        <v>450000</v>
      </c>
      <c r="R97" s="2">
        <f t="shared" si="32"/>
        <v>30072722</v>
      </c>
      <c r="S97" s="2">
        <f t="shared" si="17"/>
        <v>445682.4285714291</v>
      </c>
      <c r="T97" s="2">
        <f t="shared" si="18"/>
        <v>4317.5714285714785</v>
      </c>
      <c r="U97" s="2">
        <f t="shared" si="19"/>
        <v>450000</v>
      </c>
      <c r="V97" s="2">
        <f t="shared" si="5"/>
        <v>962666.9117647059</v>
      </c>
      <c r="W97" s="2">
        <f t="shared" si="20"/>
        <v>13421.029411764699</v>
      </c>
      <c r="X97" s="2">
        <f t="shared" si="6"/>
        <v>436578.9705882353</v>
      </c>
      <c r="Y97" s="2">
        <f t="shared" si="29"/>
        <v>29110055.088235341</v>
      </c>
      <c r="Z97" s="2" t="str">
        <f t="shared" si="8"/>
        <v>HERE</v>
      </c>
      <c r="AA97" s="2">
        <f>IF(Z97="HERE",Y97,AA96+Graph!$G$1*1000)</f>
        <v>29110055.088235341</v>
      </c>
      <c r="AB97" s="2">
        <f t="shared" si="21"/>
        <v>436578.97058823705</v>
      </c>
      <c r="AC97" s="2">
        <f t="shared" si="30"/>
        <v>962666.9117647059</v>
      </c>
      <c r="AD97" s="3">
        <f t="shared" si="10"/>
        <v>29110055.088235341</v>
      </c>
      <c r="AE97" s="2">
        <f>IF(AE95&gt;=52800000,52800000,IF(AB76=Graph!G$1*1000,AE96+Graph!G$1*1000,AC97))</f>
        <v>962666.9117647059</v>
      </c>
      <c r="AF97" s="3">
        <f t="shared" si="11"/>
        <v>962666.9117647059</v>
      </c>
      <c r="AG97" s="3">
        <f t="shared" si="27"/>
        <v>17981748.300000008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32</v>
      </c>
      <c r="C98" s="7"/>
      <c r="D98" s="2" t="e">
        <f t="shared" si="12"/>
        <v>#N/A</v>
      </c>
      <c r="E98" s="2" t="e">
        <f t="shared" si="22"/>
        <v>#N/A</v>
      </c>
      <c r="F98" s="2">
        <v>658739.52840724587</v>
      </c>
      <c r="G98" s="2">
        <f t="shared" si="26"/>
        <v>445682.42857142858</v>
      </c>
      <c r="H98" s="2">
        <f t="shared" si="31"/>
        <v>29837944.714285731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684777.28571428731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661461.2187192142</v>
      </c>
      <c r="Q98" s="2">
        <f t="shared" si="25"/>
        <v>450000</v>
      </c>
      <c r="R98" s="2">
        <f t="shared" si="32"/>
        <v>30522722</v>
      </c>
      <c r="S98" s="2">
        <f t="shared" si="17"/>
        <v>445682.4285714291</v>
      </c>
      <c r="T98" s="2">
        <f t="shared" si="18"/>
        <v>4317.5714285714785</v>
      </c>
      <c r="U98" s="2">
        <f t="shared" si="19"/>
        <v>450000</v>
      </c>
      <c r="V98" s="2">
        <f t="shared" si="5"/>
        <v>976087.9411764706</v>
      </c>
      <c r="W98" s="2">
        <f t="shared" si="20"/>
        <v>13421.029411764699</v>
      </c>
      <c r="X98" s="2">
        <f t="shared" si="6"/>
        <v>436578.9705882353</v>
      </c>
      <c r="Y98" s="2">
        <f t="shared" si="29"/>
        <v>29546634.058823578</v>
      </c>
      <c r="Z98" s="2" t="str">
        <f t="shared" si="8"/>
        <v>HERE</v>
      </c>
      <c r="AA98" s="2">
        <f>IF(Z98="HERE",Y98,AA97+Graph!$G$1*1000)</f>
        <v>29546634.058823578</v>
      </c>
      <c r="AB98" s="2">
        <f t="shared" si="21"/>
        <v>436578.97058823705</v>
      </c>
      <c r="AC98" s="2">
        <f t="shared" si="30"/>
        <v>976087.9411764706</v>
      </c>
      <c r="AD98" s="3">
        <f t="shared" si="10"/>
        <v>29546634.058823578</v>
      </c>
      <c r="AE98" s="2">
        <f>IF(AE96&gt;=52800000,52800000,IF(AB77=Graph!G$1*1000,AE97+Graph!G$1*1000,AC98))</f>
        <v>976087.9411764706</v>
      </c>
      <c r="AF98" s="3">
        <f t="shared" si="11"/>
        <v>976087.9411764706</v>
      </c>
      <c r="AG98" s="3">
        <f t="shared" si="27"/>
        <v>18375340.425000012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33</v>
      </c>
      <c r="C99" s="7"/>
      <c r="D99" s="2" t="e">
        <f t="shared" si="12"/>
        <v>#N/A</v>
      </c>
      <c r="E99" s="2" t="e">
        <f t="shared" si="22"/>
        <v>#N/A</v>
      </c>
      <c r="F99" s="2">
        <v>664694.12430745363</v>
      </c>
      <c r="G99" s="2">
        <f t="shared" si="26"/>
        <v>445682.42857142858</v>
      </c>
      <c r="H99" s="2">
        <f t="shared" si="31"/>
        <v>30283627.14285716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689094.85714285879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667402.44093438983</v>
      </c>
      <c r="Q99" s="2">
        <f t="shared" si="25"/>
        <v>450000</v>
      </c>
      <c r="R99" s="2">
        <f t="shared" si="32"/>
        <v>30972722</v>
      </c>
      <c r="S99" s="2">
        <f t="shared" si="17"/>
        <v>445682.4285714291</v>
      </c>
      <c r="T99" s="2">
        <f t="shared" si="18"/>
        <v>4317.5714285714785</v>
      </c>
      <c r="U99" s="2">
        <f t="shared" si="19"/>
        <v>450000</v>
      </c>
      <c r="V99" s="2">
        <f t="shared" si="5"/>
        <v>989508.9705882353</v>
      </c>
      <c r="W99" s="2">
        <f t="shared" si="20"/>
        <v>13421.029411764699</v>
      </c>
      <c r="X99" s="2">
        <f t="shared" si="6"/>
        <v>436578.9705882353</v>
      </c>
      <c r="Y99" s="2">
        <f t="shared" si="29"/>
        <v>29983213.029411815</v>
      </c>
      <c r="Z99" s="2" t="str">
        <f t="shared" si="8"/>
        <v>HERE</v>
      </c>
      <c r="AA99" s="2">
        <f>IF(Z99="HERE",Y99,AA98+Graph!$G$1*1000)</f>
        <v>29983213.029411815</v>
      </c>
      <c r="AB99" s="2">
        <f t="shared" si="21"/>
        <v>436578.97058823705</v>
      </c>
      <c r="AC99" s="2">
        <f t="shared" si="30"/>
        <v>989508.9705882353</v>
      </c>
      <c r="AD99" s="3">
        <f t="shared" si="10"/>
        <v>29983213.029411815</v>
      </c>
      <c r="AE99" s="2">
        <f>IF(AE97&gt;=52800000,52800000,IF(AB78=Graph!G$1*1000,AE98+Graph!G$1*1000,AC99))</f>
        <v>989508.9705882353</v>
      </c>
      <c r="AF99" s="3">
        <f t="shared" si="11"/>
        <v>989508.9705882353</v>
      </c>
      <c r="AG99" s="3">
        <f t="shared" si="27"/>
        <v>18768932.550000012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34</v>
      </c>
      <c r="C100" s="14"/>
      <c r="D100" s="13" t="e">
        <f t="shared" si="12"/>
        <v>#N/A</v>
      </c>
      <c r="E100" s="13" t="e">
        <f t="shared" si="22"/>
        <v>#N/A</v>
      </c>
      <c r="F100" s="13">
        <v>670648.72020763159</v>
      </c>
      <c r="G100" s="13">
        <f t="shared" si="26"/>
        <v>445682.42857142858</v>
      </c>
      <c r="H100" s="13">
        <f t="shared" si="31"/>
        <v>30729309.57142859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693412.42857143027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673343.66314953566</v>
      </c>
      <c r="Q100" s="2">
        <f t="shared" si="25"/>
        <v>450000</v>
      </c>
      <c r="R100" s="13">
        <f t="shared" si="32"/>
        <v>31422722</v>
      </c>
      <c r="S100" s="13">
        <f t="shared" si="17"/>
        <v>445682.4285714291</v>
      </c>
      <c r="T100" s="13">
        <f t="shared" si="18"/>
        <v>4317.5714285714785</v>
      </c>
      <c r="U100" s="13">
        <f t="shared" si="19"/>
        <v>450000</v>
      </c>
      <c r="V100" s="13">
        <f t="shared" si="5"/>
        <v>1002930</v>
      </c>
      <c r="W100" s="13">
        <f t="shared" si="20"/>
        <v>13421.029411764699</v>
      </c>
      <c r="X100" s="13">
        <f t="shared" si="6"/>
        <v>436578.9705882353</v>
      </c>
      <c r="Y100" s="2">
        <f t="shared" si="29"/>
        <v>30419792.000000052</v>
      </c>
      <c r="Z100" s="2" t="str">
        <f t="shared" si="8"/>
        <v>HERE</v>
      </c>
      <c r="AA100" s="2">
        <f>IF(Z100="HERE",Y100,AA99+Graph!$G$1*1000)</f>
        <v>30419792.000000052</v>
      </c>
      <c r="AB100" s="2">
        <f t="shared" si="21"/>
        <v>436578.97058823705</v>
      </c>
      <c r="AC100" s="2">
        <f t="shared" si="30"/>
        <v>1002930</v>
      </c>
      <c r="AD100" s="3">
        <f t="shared" si="10"/>
        <v>30419792.000000052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19162524.675000016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35</v>
      </c>
      <c r="C101" s="7"/>
      <c r="D101" s="2" t="e">
        <f t="shared" si="12"/>
        <v>#N/A</v>
      </c>
      <c r="E101" s="2" t="e">
        <f t="shared" si="22"/>
        <v>#N/A</v>
      </c>
      <c r="F101" s="2">
        <v>676603.31610783935</v>
      </c>
      <c r="G101" s="2">
        <f t="shared" si="26"/>
        <v>445682.42857142858</v>
      </c>
      <c r="H101" s="2">
        <f t="shared" si="31"/>
        <v>31174992.000000019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697730.00000000175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679284.88536471128</v>
      </c>
      <c r="Q101" s="2">
        <f t="shared" si="25"/>
        <v>450000</v>
      </c>
      <c r="R101" s="2">
        <f t="shared" si="32"/>
        <v>31872722</v>
      </c>
      <c r="S101" s="2">
        <f t="shared" si="17"/>
        <v>445682.4285714291</v>
      </c>
      <c r="T101" s="2">
        <f t="shared" si="18"/>
        <v>4317.5714285714785</v>
      </c>
      <c r="U101" s="2">
        <f t="shared" si="19"/>
        <v>450000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396562.28571428568</v>
      </c>
      <c r="Y101" s="2">
        <f t="shared" si="29"/>
        <v>30816354.285714339</v>
      </c>
      <c r="Z101" s="2" t="str">
        <f t="shared" si="8"/>
        <v>HERE</v>
      </c>
      <c r="AA101" s="2">
        <f>IF(Z101="HERE",Y101,AA100+Graph!$G$1*1000)</f>
        <v>30816354.285714339</v>
      </c>
      <c r="AB101" s="2">
        <f t="shared" si="21"/>
        <v>396562.28571428731</v>
      </c>
      <c r="AC101" s="2">
        <f t="shared" si="30"/>
        <v>1056367.7142857143</v>
      </c>
      <c r="AD101" s="3">
        <f t="shared" si="10"/>
        <v>30816354.285714339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19556116.800000019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36</v>
      </c>
      <c r="C102" s="7"/>
      <c r="D102" s="2" t="e">
        <f t="shared" si="12"/>
        <v>#N/A</v>
      </c>
      <c r="E102" s="2" t="e">
        <f t="shared" si="22"/>
        <v>#N/A</v>
      </c>
      <c r="F102" s="2">
        <v>682557.9120080471</v>
      </c>
      <c r="G102" s="2">
        <f t="shared" si="26"/>
        <v>445682.42857142858</v>
      </c>
      <c r="H102" s="2">
        <f t="shared" si="31"/>
        <v>31620674.428571448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702047.57142857322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685226.10757985711</v>
      </c>
      <c r="Q102" s="2">
        <f t="shared" ref="Q102:Q165" si="34">IF(P102&gt;450000,450000,P102)</f>
        <v>450000</v>
      </c>
      <c r="R102" s="2">
        <f t="shared" si="32"/>
        <v>32322722</v>
      </c>
      <c r="S102" s="2">
        <f t="shared" si="17"/>
        <v>445682.4285714291</v>
      </c>
      <c r="T102" s="2">
        <f t="shared" si="18"/>
        <v>4317.5714285714785</v>
      </c>
      <c r="U102" s="2">
        <f t="shared" si="19"/>
        <v>450000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396562.28571428568</v>
      </c>
      <c r="Y102" s="2">
        <f t="shared" si="29"/>
        <v>31212916.571428627</v>
      </c>
      <c r="Z102" s="2" t="str">
        <f t="shared" si="8"/>
        <v>HERE</v>
      </c>
      <c r="AA102" s="2">
        <f>IF(Z102="HERE",Y102,AA101+Graph!$G$1*1000)</f>
        <v>31212916.571428627</v>
      </c>
      <c r="AB102" s="2">
        <f t="shared" si="21"/>
        <v>396562.28571428731</v>
      </c>
      <c r="AC102" s="2">
        <f t="shared" si="30"/>
        <v>1109805.4285714286</v>
      </c>
      <c r="AD102" s="3">
        <f t="shared" si="10"/>
        <v>31212916.571428627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19949708.925000016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37</v>
      </c>
      <c r="C103" s="7"/>
      <c r="D103" s="2" t="e">
        <f t="shared" si="12"/>
        <v>#N/A</v>
      </c>
      <c r="E103" s="2" t="e">
        <f t="shared" si="22"/>
        <v>#N/A</v>
      </c>
      <c r="F103" s="2">
        <v>688512.50790825486</v>
      </c>
      <c r="G103" s="2">
        <f t="shared" si="26"/>
        <v>445682.42857142858</v>
      </c>
      <c r="H103" s="2">
        <f t="shared" si="31"/>
        <v>32066356.857142877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706365.1428571447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691167.32979503274</v>
      </c>
      <c r="Q103" s="2">
        <f t="shared" si="34"/>
        <v>450000</v>
      </c>
      <c r="R103" s="2">
        <f t="shared" si="32"/>
        <v>32772722</v>
      </c>
      <c r="S103" s="2">
        <f t="shared" si="17"/>
        <v>445682.4285714291</v>
      </c>
      <c r="T103" s="2">
        <f t="shared" si="18"/>
        <v>4317.5714285714785</v>
      </c>
      <c r="U103" s="2">
        <f t="shared" si="19"/>
        <v>450000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396562.28571428591</v>
      </c>
      <c r="Y103" s="2">
        <f t="shared" si="29"/>
        <v>31609478.857142914</v>
      </c>
      <c r="Z103" s="2" t="str">
        <f t="shared" si="8"/>
        <v>HERE</v>
      </c>
      <c r="AA103" s="2">
        <f>IF(Z103="HERE",Y103,AA102+Graph!$G$1*1000)</f>
        <v>31609478.857142914</v>
      </c>
      <c r="AB103" s="2">
        <f t="shared" si="21"/>
        <v>396562.28571428731</v>
      </c>
      <c r="AC103" s="2">
        <f t="shared" si="30"/>
        <v>1163243.1428571427</v>
      </c>
      <c r="AD103" s="3">
        <f t="shared" si="10"/>
        <v>31609478.857142914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20343301.050000019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38</v>
      </c>
      <c r="C104" s="7"/>
      <c r="D104" s="2" t="e">
        <f t="shared" si="12"/>
        <v>#N/A</v>
      </c>
      <c r="E104" s="2" t="e">
        <f t="shared" si="22"/>
        <v>#N/A</v>
      </c>
      <c r="F104" s="2">
        <v>694467.10380846262</v>
      </c>
      <c r="G104" s="2">
        <f t="shared" si="26"/>
        <v>445682.42857142858</v>
      </c>
      <c r="H104" s="2">
        <f t="shared" si="31"/>
        <v>32512039.285714306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710682.71428571618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697108.55201017857</v>
      </c>
      <c r="Q104" s="2">
        <f t="shared" si="34"/>
        <v>450000</v>
      </c>
      <c r="R104" s="2">
        <f t="shared" si="32"/>
        <v>33222722</v>
      </c>
      <c r="S104" s="2">
        <f t="shared" si="17"/>
        <v>445682.4285714291</v>
      </c>
      <c r="T104" s="2">
        <f t="shared" si="18"/>
        <v>4317.5714285714785</v>
      </c>
      <c r="U104" s="2">
        <f t="shared" si="19"/>
        <v>450000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396562.28571428568</v>
      </c>
      <c r="Y104" s="2">
        <f t="shared" si="29"/>
        <v>32006041.142857201</v>
      </c>
      <c r="Z104" s="2" t="str">
        <f t="shared" si="8"/>
        <v>HERE</v>
      </c>
      <c r="AA104" s="2">
        <f>IF(Z104="HERE",Y104,AA103+Graph!$G$1*1000)</f>
        <v>32006041.142857201</v>
      </c>
      <c r="AB104" s="2">
        <f t="shared" si="21"/>
        <v>396562.28571428731</v>
      </c>
      <c r="AC104" s="2">
        <f t="shared" si="30"/>
        <v>1216680.857142857</v>
      </c>
      <c r="AD104" s="3">
        <f t="shared" si="10"/>
        <v>32006041.142857201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20736893.175000019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39</v>
      </c>
      <c r="C105" s="7"/>
      <c r="D105" s="2" t="e">
        <f t="shared" si="12"/>
        <v>#N/A</v>
      </c>
      <c r="E105" s="2" t="e">
        <f t="shared" si="22"/>
        <v>#N/A</v>
      </c>
      <c r="F105" s="2">
        <v>700421.69970867038</v>
      </c>
      <c r="G105" s="2">
        <f t="shared" si="26"/>
        <v>445682.42857142858</v>
      </c>
      <c r="H105" s="2">
        <f t="shared" si="31"/>
        <v>32957721.714285735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715000.28571428766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703049.77422535419</v>
      </c>
      <c r="Q105" s="2">
        <f t="shared" si="34"/>
        <v>450000</v>
      </c>
      <c r="R105" s="2">
        <f t="shared" si="32"/>
        <v>33672722</v>
      </c>
      <c r="S105" s="2">
        <f t="shared" si="17"/>
        <v>445682.4285714291</v>
      </c>
      <c r="T105" s="2">
        <f t="shared" si="18"/>
        <v>4317.5714285714785</v>
      </c>
      <c r="U105" s="2">
        <f t="shared" si="19"/>
        <v>450000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396562.28571428568</v>
      </c>
      <c r="Y105" s="2">
        <f t="shared" si="29"/>
        <v>32402603.428571489</v>
      </c>
      <c r="Z105" s="2" t="str">
        <f t="shared" si="8"/>
        <v>HERE</v>
      </c>
      <c r="AA105" s="2">
        <f>IF(Z105="HERE",Y105,AA104+Graph!$G$1*1000)</f>
        <v>32402603.428571489</v>
      </c>
      <c r="AB105" s="2">
        <f t="shared" si="21"/>
        <v>396562.28571428731</v>
      </c>
      <c r="AC105" s="2">
        <f t="shared" si="30"/>
        <v>1270118.5714285714</v>
      </c>
      <c r="AD105" s="3">
        <f t="shared" si="10"/>
        <v>32402603.428571489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21130485.300000023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40</v>
      </c>
      <c r="C106" s="7"/>
      <c r="D106" s="2" t="e">
        <f t="shared" si="12"/>
        <v>#N/A</v>
      </c>
      <c r="E106" s="2" t="e">
        <f t="shared" si="22"/>
        <v>#N/A</v>
      </c>
      <c r="F106" s="2">
        <v>706376.29560887814</v>
      </c>
      <c r="G106" s="2">
        <f t="shared" si="26"/>
        <v>445682.42857142858</v>
      </c>
      <c r="H106" s="2">
        <f t="shared" si="31"/>
        <v>33403404.142857164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719317.85714285914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708990.99644050002</v>
      </c>
      <c r="Q106" s="2">
        <f t="shared" si="34"/>
        <v>450000</v>
      </c>
      <c r="R106" s="2">
        <f t="shared" si="32"/>
        <v>34122722</v>
      </c>
      <c r="S106" s="2">
        <f t="shared" si="17"/>
        <v>445682.4285714291</v>
      </c>
      <c r="T106" s="2">
        <f t="shared" si="18"/>
        <v>4317.5714285714785</v>
      </c>
      <c r="U106" s="2">
        <f t="shared" si="19"/>
        <v>450000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396562.28571428568</v>
      </c>
      <c r="Y106" s="2">
        <f t="shared" si="29"/>
        <v>32799165.714285776</v>
      </c>
      <c r="Z106" s="2" t="str">
        <f t="shared" si="8"/>
        <v>HERE</v>
      </c>
      <c r="AA106" s="2">
        <f>IF(Z106="HERE",Y106,AA105+Graph!$G$1*1000)</f>
        <v>32799165.714285776</v>
      </c>
      <c r="AB106" s="2">
        <f t="shared" si="21"/>
        <v>396562.28571428731</v>
      </c>
      <c r="AC106" s="2">
        <f t="shared" si="30"/>
        <v>1323556.2857142857</v>
      </c>
      <c r="AD106" s="3">
        <f t="shared" si="10"/>
        <v>32799165.714285776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21524077.425000027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41</v>
      </c>
      <c r="C107" s="7"/>
      <c r="D107" s="2" t="e">
        <f t="shared" si="12"/>
        <v>#N/A</v>
      </c>
      <c r="E107" s="2" t="e">
        <f t="shared" si="22"/>
        <v>#N/A</v>
      </c>
      <c r="F107" s="2">
        <v>712330.89150908589</v>
      </c>
      <c r="G107" s="2">
        <f t="shared" si="26"/>
        <v>445682.42857142858</v>
      </c>
      <c r="H107" s="2">
        <f t="shared" si="31"/>
        <v>33849086.57142859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723635.42857143062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714932.21865564585</v>
      </c>
      <c r="Q107" s="2">
        <f t="shared" si="34"/>
        <v>450000</v>
      </c>
      <c r="R107" s="2">
        <f t="shared" si="32"/>
        <v>34572722</v>
      </c>
      <c r="S107" s="2">
        <f t="shared" si="17"/>
        <v>445682.42857142538</v>
      </c>
      <c r="T107" s="2">
        <f t="shared" si="18"/>
        <v>4317.5714285714785</v>
      </c>
      <c r="U107" s="2">
        <f t="shared" si="19"/>
        <v>450000</v>
      </c>
      <c r="V107" s="2">
        <f t="shared" si="33"/>
        <v>1376994</v>
      </c>
      <c r="W107" s="2">
        <f t="shared" si="20"/>
        <v>53437.714285714319</v>
      </c>
      <c r="X107" s="2">
        <f t="shared" si="6"/>
        <v>396562.28571428568</v>
      </c>
      <c r="Y107" s="2">
        <f t="shared" si="29"/>
        <v>33195728.000000063</v>
      </c>
      <c r="Z107" s="2" t="str">
        <f t="shared" si="8"/>
        <v>HERE</v>
      </c>
      <c r="AA107" s="2">
        <f>IF(Z107="HERE",Y107,AA106+Graph!$G$1*1000)</f>
        <v>33195728.000000063</v>
      </c>
      <c r="AB107" s="2">
        <f t="shared" si="21"/>
        <v>396562.28571428731</v>
      </c>
      <c r="AC107" s="2">
        <f t="shared" si="30"/>
        <v>1376994</v>
      </c>
      <c r="AD107" s="3">
        <f t="shared" si="10"/>
        <v>33195728.000000063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21917669.550000023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42</v>
      </c>
      <c r="C108" s="7"/>
      <c r="D108" s="2" t="e">
        <f t="shared" si="12"/>
        <v>#N/A</v>
      </c>
      <c r="E108" s="2" t="e">
        <f t="shared" si="22"/>
        <v>#N/A</v>
      </c>
      <c r="F108" s="2">
        <v>718285.48740929365</v>
      </c>
      <c r="G108" s="2">
        <f t="shared" si="26"/>
        <v>445682.42857142858</v>
      </c>
      <c r="H108" s="2">
        <f t="shared" si="31"/>
        <v>34294769.000000015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727953.0000000021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720873.44087082148</v>
      </c>
      <c r="Q108" s="2">
        <f t="shared" si="34"/>
        <v>450000</v>
      </c>
      <c r="R108" s="2">
        <f t="shared" si="32"/>
        <v>35022722</v>
      </c>
      <c r="S108" s="2">
        <f t="shared" si="17"/>
        <v>445682.42857142538</v>
      </c>
      <c r="T108" s="2">
        <f t="shared" si="18"/>
        <v>4317.5714285714785</v>
      </c>
      <c r="U108" s="2">
        <f t="shared" si="19"/>
        <v>450000</v>
      </c>
      <c r="V108" s="2">
        <f t="shared" si="33"/>
        <v>1508825.75</v>
      </c>
      <c r="W108" s="2">
        <f t="shared" si="20"/>
        <v>131831.75</v>
      </c>
      <c r="X108" s="2">
        <f t="shared" si="6"/>
        <v>318168.25</v>
      </c>
      <c r="Y108" s="2">
        <f t="shared" si="29"/>
        <v>33513896.250000063</v>
      </c>
      <c r="Z108" s="2" t="str">
        <f t="shared" si="8"/>
        <v>HERE</v>
      </c>
      <c r="AA108" s="2">
        <f>IF(Z108="HERE",Y108,AA107+Graph!$G$1*1000)</f>
        <v>33513896.250000063</v>
      </c>
      <c r="AB108" s="2">
        <f t="shared" si="21"/>
        <v>318168.25</v>
      </c>
      <c r="AC108" s="2">
        <f t="shared" si="30"/>
        <v>1508825.75</v>
      </c>
      <c r="AD108" s="3">
        <f t="shared" si="10"/>
        <v>33513896.250000063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22311261.675000027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43</v>
      </c>
      <c r="C109" s="7"/>
      <c r="D109" s="2" t="e">
        <f t="shared" si="12"/>
        <v>#N/A</v>
      </c>
      <c r="E109" s="2" t="e">
        <f t="shared" si="22"/>
        <v>#N/A</v>
      </c>
      <c r="F109" s="2">
        <v>724240.08330950141</v>
      </c>
      <c r="G109" s="2">
        <f t="shared" si="26"/>
        <v>445682.42857142858</v>
      </c>
      <c r="H109" s="2">
        <f t="shared" si="31"/>
        <v>34740451.42857144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732270.57142857357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726814.6630859673</v>
      </c>
      <c r="Q109" s="2">
        <f t="shared" si="34"/>
        <v>450000</v>
      </c>
      <c r="R109" s="2">
        <f t="shared" si="32"/>
        <v>35472722</v>
      </c>
      <c r="S109" s="2">
        <f t="shared" si="17"/>
        <v>445682.42857142538</v>
      </c>
      <c r="T109" s="2">
        <f t="shared" si="18"/>
        <v>4317.5714285714785</v>
      </c>
      <c r="U109" s="2">
        <f t="shared" si="19"/>
        <v>450000</v>
      </c>
      <c r="V109" s="2">
        <f t="shared" si="33"/>
        <v>1640657.5</v>
      </c>
      <c r="W109" s="2">
        <f t="shared" si="20"/>
        <v>131831.75</v>
      </c>
      <c r="X109" s="2">
        <f t="shared" si="6"/>
        <v>318168.25</v>
      </c>
      <c r="Y109" s="2">
        <f t="shared" si="29"/>
        <v>33832064.50000006</v>
      </c>
      <c r="Z109" s="2" t="str">
        <f t="shared" si="8"/>
        <v>HERE</v>
      </c>
      <c r="AA109" s="2">
        <f>IF(Z109="HERE",Y109,AA108+Graph!$G$1*1000)</f>
        <v>33832064.50000006</v>
      </c>
      <c r="AB109" s="2">
        <f t="shared" si="21"/>
        <v>318168.24999999627</v>
      </c>
      <c r="AC109" s="2">
        <f t="shared" si="30"/>
        <v>1640657.5</v>
      </c>
      <c r="AD109" s="3">
        <f t="shared" si="10"/>
        <v>33832064.50000006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22704853.800000027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44</v>
      </c>
      <c r="C110" s="7"/>
      <c r="D110" s="2" t="e">
        <f t="shared" si="12"/>
        <v>#N/A</v>
      </c>
      <c r="E110" s="2" t="e">
        <f t="shared" si="22"/>
        <v>#N/A</v>
      </c>
      <c r="F110" s="2">
        <v>730194.67920970917</v>
      </c>
      <c r="G110" s="2">
        <f t="shared" si="26"/>
        <v>445682.42857142858</v>
      </c>
      <c r="H110" s="2">
        <f t="shared" si="31"/>
        <v>35186133.857142866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736588.14285714505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732755.88530114293</v>
      </c>
      <c r="Q110" s="2">
        <f t="shared" si="34"/>
        <v>450000</v>
      </c>
      <c r="R110" s="2">
        <f t="shared" si="32"/>
        <v>35922722</v>
      </c>
      <c r="S110" s="2">
        <f t="shared" si="17"/>
        <v>445682.42857142538</v>
      </c>
      <c r="T110" s="2">
        <f t="shared" si="18"/>
        <v>4317.5714285714785</v>
      </c>
      <c r="U110" s="2">
        <f t="shared" si="19"/>
        <v>450000</v>
      </c>
      <c r="V110" s="2">
        <f t="shared" si="33"/>
        <v>1772489.25</v>
      </c>
      <c r="W110" s="2">
        <f t="shared" si="20"/>
        <v>131831.75</v>
      </c>
      <c r="X110" s="2">
        <f t="shared" si="6"/>
        <v>318168.25</v>
      </c>
      <c r="Y110" s="2">
        <f t="shared" si="29"/>
        <v>34150232.75000006</v>
      </c>
      <c r="Z110" s="2" t="str">
        <f t="shared" si="8"/>
        <v>HERE</v>
      </c>
      <c r="AA110" s="2">
        <f>IF(Z110="HERE",Y110,AA109+Graph!$G$1*1000)</f>
        <v>34150232.75000006</v>
      </c>
      <c r="AB110" s="2">
        <f t="shared" si="21"/>
        <v>318168.25</v>
      </c>
      <c r="AC110" s="2">
        <f t="shared" si="30"/>
        <v>1772489.25</v>
      </c>
      <c r="AD110" s="3">
        <f t="shared" si="10"/>
        <v>34150232.75000006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23098445.925000031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45</v>
      </c>
      <c r="C111" s="7"/>
      <c r="D111" s="2" t="e">
        <f t="shared" si="12"/>
        <v>#N/A</v>
      </c>
      <c r="E111" s="2" t="e">
        <f t="shared" si="22"/>
        <v>#N/A</v>
      </c>
      <c r="F111" s="2">
        <v>736149.27510991693</v>
      </c>
      <c r="G111" s="2">
        <f t="shared" si="26"/>
        <v>445682.42857142858</v>
      </c>
      <c r="H111" s="2">
        <f t="shared" si="31"/>
        <v>35631816.285714291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740905.71428571653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738697.10751628876</v>
      </c>
      <c r="Q111" s="2">
        <f t="shared" si="34"/>
        <v>450000</v>
      </c>
      <c r="R111" s="2">
        <f t="shared" si="32"/>
        <v>36372722</v>
      </c>
      <c r="S111" s="2">
        <f t="shared" si="17"/>
        <v>445682.42857142538</v>
      </c>
      <c r="T111" s="2">
        <f t="shared" si="18"/>
        <v>4317.5714285714785</v>
      </c>
      <c r="U111" s="2">
        <f t="shared" si="19"/>
        <v>450000</v>
      </c>
      <c r="V111" s="2">
        <f t="shared" si="33"/>
        <v>1904321</v>
      </c>
      <c r="W111" s="2">
        <f t="shared" si="20"/>
        <v>131831.75</v>
      </c>
      <c r="X111" s="2">
        <f t="shared" si="6"/>
        <v>318168.25</v>
      </c>
      <c r="Y111" s="2">
        <f t="shared" si="29"/>
        <v>34468401.00000006</v>
      </c>
      <c r="Z111" s="2" t="str">
        <f t="shared" si="8"/>
        <v>HERE</v>
      </c>
      <c r="AA111" s="2">
        <f>IF(Z111="HERE",Y111,AA110+Graph!$G$1*1000)</f>
        <v>34468401.00000006</v>
      </c>
      <c r="AB111" s="2">
        <f t="shared" si="21"/>
        <v>318168.25</v>
      </c>
      <c r="AC111" s="2">
        <f t="shared" si="30"/>
        <v>1904321</v>
      </c>
      <c r="AD111" s="3">
        <f t="shared" si="10"/>
        <v>34468401.00000006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23492038.050000034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46</v>
      </c>
      <c r="C112" s="7"/>
      <c r="D112" s="2" t="e">
        <f t="shared" si="12"/>
        <v>#N/A</v>
      </c>
      <c r="E112" s="2" t="e">
        <f t="shared" si="22"/>
        <v>#N/A</v>
      </c>
      <c r="F112" s="2">
        <v>742103.87101012468</v>
      </c>
      <c r="G112" s="2">
        <f t="shared" si="26"/>
        <v>445682.42857142858</v>
      </c>
      <c r="H112" s="2">
        <f t="shared" si="31"/>
        <v>36077498.714285716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745223.28571428801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744638.32973146439</v>
      </c>
      <c r="Q112" s="2">
        <f t="shared" si="34"/>
        <v>450000</v>
      </c>
      <c r="R112" s="2">
        <f t="shared" si="32"/>
        <v>36822722</v>
      </c>
      <c r="S112" s="2">
        <f t="shared" si="17"/>
        <v>445682.42857142538</v>
      </c>
      <c r="T112" s="2">
        <f t="shared" si="18"/>
        <v>4317.5714285714785</v>
      </c>
      <c r="U112" s="2">
        <f t="shared" si="19"/>
        <v>450000</v>
      </c>
      <c r="V112" s="2">
        <f t="shared" si="33"/>
        <v>2036152.75</v>
      </c>
      <c r="W112" s="2">
        <f t="shared" si="20"/>
        <v>131831.75</v>
      </c>
      <c r="X112" s="2">
        <f t="shared" si="6"/>
        <v>318168.25</v>
      </c>
      <c r="Y112" s="2">
        <f t="shared" si="29"/>
        <v>34786569.25000006</v>
      </c>
      <c r="Z112" s="2" t="str">
        <f t="shared" si="8"/>
        <v>HERE</v>
      </c>
      <c r="AA112" s="2">
        <f>IF(Z112="HERE",Y112,AA111+Graph!$G$1*1000)</f>
        <v>34786569.25000006</v>
      </c>
      <c r="AB112" s="2">
        <f t="shared" si="21"/>
        <v>318168.25</v>
      </c>
      <c r="AC112" s="2">
        <f t="shared" si="30"/>
        <v>2036152.75</v>
      </c>
      <c r="AD112" s="3">
        <f t="shared" si="10"/>
        <v>34786569.25000006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23885630.175000034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47</v>
      </c>
      <c r="C113" s="7"/>
      <c r="D113" s="2" t="e">
        <f t="shared" si="12"/>
        <v>#N/A</v>
      </c>
      <c r="E113" s="2" t="e">
        <f t="shared" si="22"/>
        <v>#N/A</v>
      </c>
      <c r="F113" s="2">
        <v>748058.46691033244</v>
      </c>
      <c r="G113" s="2">
        <f t="shared" si="26"/>
        <v>445682.42857142858</v>
      </c>
      <c r="H113" s="2">
        <f t="shared" si="31"/>
        <v>36523181.142857142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749540.85714285949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750579.55194661021</v>
      </c>
      <c r="Q113" s="2">
        <f t="shared" si="34"/>
        <v>450000</v>
      </c>
      <c r="R113" s="2">
        <f t="shared" si="32"/>
        <v>37272722</v>
      </c>
      <c r="S113" s="2">
        <f t="shared" si="17"/>
        <v>445682.42857142538</v>
      </c>
      <c r="T113" s="2">
        <f t="shared" si="18"/>
        <v>4317.5714285714785</v>
      </c>
      <c r="U113" s="2">
        <f t="shared" si="19"/>
        <v>450000</v>
      </c>
      <c r="V113" s="2">
        <f t="shared" si="33"/>
        <v>2167984.5</v>
      </c>
      <c r="W113" s="2">
        <f t="shared" si="20"/>
        <v>131831.75</v>
      </c>
      <c r="X113" s="2">
        <f t="shared" si="6"/>
        <v>318168.25</v>
      </c>
      <c r="Y113" s="2">
        <f t="shared" si="29"/>
        <v>35104737.50000006</v>
      </c>
      <c r="Z113" s="2" t="str">
        <f t="shared" si="8"/>
        <v>HERE</v>
      </c>
      <c r="AA113" s="2">
        <f>IF(Z113="HERE",Y113,AA112+Graph!$G$1*1000)</f>
        <v>35104737.50000006</v>
      </c>
      <c r="AB113" s="2">
        <f t="shared" si="21"/>
        <v>318168.25</v>
      </c>
      <c r="AC113" s="2">
        <f t="shared" si="30"/>
        <v>2167984.5</v>
      </c>
      <c r="AD113" s="3">
        <f t="shared" si="10"/>
        <v>35104737.50000006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24279222.300000034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48</v>
      </c>
      <c r="C114" s="7"/>
      <c r="D114" s="2" t="e">
        <f t="shared" si="12"/>
        <v>#N/A</v>
      </c>
      <c r="E114" s="2" t="e">
        <f t="shared" si="22"/>
        <v>#N/A</v>
      </c>
      <c r="F114" s="2">
        <v>754013.0628105402</v>
      </c>
      <c r="G114" s="2">
        <f t="shared" si="26"/>
        <v>445682.42857142858</v>
      </c>
      <c r="H114" s="2">
        <f t="shared" si="31"/>
        <v>36968863.571428567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753858.42857143097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756520.77416178584</v>
      </c>
      <c r="Q114" s="2">
        <f t="shared" si="34"/>
        <v>450000</v>
      </c>
      <c r="R114" s="2">
        <f t="shared" si="32"/>
        <v>37722722</v>
      </c>
      <c r="S114" s="2">
        <f t="shared" si="17"/>
        <v>445682.42857142538</v>
      </c>
      <c r="T114" s="2">
        <f t="shared" si="18"/>
        <v>4317.5714285714785</v>
      </c>
      <c r="U114" s="2">
        <f t="shared" si="19"/>
        <v>450000</v>
      </c>
      <c r="V114" s="2">
        <f t="shared" si="33"/>
        <v>2299816.25</v>
      </c>
      <c r="W114" s="2">
        <f t="shared" si="20"/>
        <v>131831.75</v>
      </c>
      <c r="X114" s="2">
        <f t="shared" si="6"/>
        <v>318168.25</v>
      </c>
      <c r="Y114" s="2">
        <f t="shared" si="29"/>
        <v>35422905.75000006</v>
      </c>
      <c r="Z114" s="2" t="str">
        <f t="shared" si="8"/>
        <v>HERE</v>
      </c>
      <c r="AA114" s="2">
        <f>IF(Z114="HERE",Y114,AA113+Graph!$G$1*1000)</f>
        <v>35422905.75000006</v>
      </c>
      <c r="AB114" s="2">
        <f t="shared" si="21"/>
        <v>318168.25</v>
      </c>
      <c r="AC114" s="2">
        <f t="shared" si="30"/>
        <v>2299816.25</v>
      </c>
      <c r="AD114" s="3">
        <f t="shared" si="10"/>
        <v>35422905.75000006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24672814.425000034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49</v>
      </c>
      <c r="C115" s="7"/>
      <c r="D115" s="2" t="e">
        <f t="shared" si="12"/>
        <v>#N/A</v>
      </c>
      <c r="E115" s="2" t="e">
        <f t="shared" si="22"/>
        <v>#N/A</v>
      </c>
      <c r="F115" s="2">
        <v>759967.65871074796</v>
      </c>
      <c r="G115" s="2">
        <f t="shared" si="26"/>
        <v>445682.42857142858</v>
      </c>
      <c r="H115" s="2">
        <f t="shared" si="31"/>
        <v>37414545.999999993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758176.00000000244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762461.99637693167</v>
      </c>
      <c r="Q115" s="2">
        <f t="shared" si="34"/>
        <v>450000</v>
      </c>
      <c r="R115" s="2">
        <f t="shared" si="32"/>
        <v>38172722</v>
      </c>
      <c r="S115" s="2">
        <f t="shared" si="17"/>
        <v>445682.42857142538</v>
      </c>
      <c r="T115" s="2">
        <f t="shared" si="18"/>
        <v>4317.5714285714785</v>
      </c>
      <c r="U115" s="2">
        <f t="shared" si="19"/>
        <v>450000</v>
      </c>
      <c r="V115" s="2">
        <f t="shared" si="33"/>
        <v>2431648</v>
      </c>
      <c r="W115" s="2">
        <f t="shared" si="20"/>
        <v>131831.75</v>
      </c>
      <c r="X115" s="2">
        <f t="shared" si="6"/>
        <v>318168.25</v>
      </c>
      <c r="Y115" s="2">
        <f t="shared" si="29"/>
        <v>35741074.00000006</v>
      </c>
      <c r="Z115" s="2" t="str">
        <f t="shared" si="8"/>
        <v>HERE</v>
      </c>
      <c r="AA115" s="2">
        <f>IF(Z115="HERE",Y115,AA114+Graph!$G$1*1000)</f>
        <v>35741074.00000006</v>
      </c>
      <c r="AB115" s="2">
        <f t="shared" si="21"/>
        <v>318168.25</v>
      </c>
      <c r="AC115" s="2">
        <f t="shared" si="30"/>
        <v>2431648</v>
      </c>
      <c r="AD115" s="3">
        <f t="shared" si="10"/>
        <v>35741074.00000006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25066406.550000038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50</v>
      </c>
      <c r="C116" s="7"/>
      <c r="D116" s="2" t="e">
        <f t="shared" si="12"/>
        <v>#N/A</v>
      </c>
      <c r="E116" s="2" t="e">
        <f t="shared" si="22"/>
        <v>#N/A</v>
      </c>
      <c r="F116" s="2">
        <v>765922.25461095572</v>
      </c>
      <c r="G116" s="2">
        <f t="shared" si="26"/>
        <v>445682.42857142858</v>
      </c>
      <c r="H116" s="2">
        <f t="shared" si="31"/>
        <v>37860228.428571418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762493.57142857392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768403.2185921073</v>
      </c>
      <c r="Q116" s="2">
        <f t="shared" si="34"/>
        <v>450000</v>
      </c>
      <c r="R116" s="2">
        <f t="shared" si="32"/>
        <v>38622722</v>
      </c>
      <c r="S116" s="2">
        <f t="shared" si="17"/>
        <v>445682.42857142538</v>
      </c>
      <c r="T116" s="2">
        <f t="shared" si="18"/>
        <v>4317.5714285714785</v>
      </c>
      <c r="U116" s="2">
        <f t="shared" si="19"/>
        <v>450000</v>
      </c>
      <c r="V116" s="2">
        <f t="shared" si="33"/>
        <v>2639309</v>
      </c>
      <c r="W116" s="2">
        <f t="shared" si="20"/>
        <v>207661</v>
      </c>
      <c r="X116" s="2">
        <f t="shared" si="6"/>
        <v>242339</v>
      </c>
      <c r="Y116" s="2">
        <f t="shared" si="29"/>
        <v>35983413.00000006</v>
      </c>
      <c r="Z116" s="2" t="str">
        <f t="shared" si="8"/>
        <v>HERE</v>
      </c>
      <c r="AA116" s="2">
        <f>IF(Z116="HERE",Y116,AA115+Graph!$G$1*1000)</f>
        <v>35983413.00000006</v>
      </c>
      <c r="AB116" s="2">
        <f t="shared" si="21"/>
        <v>242339</v>
      </c>
      <c r="AC116" s="2">
        <f t="shared" si="30"/>
        <v>2639309</v>
      </c>
      <c r="AD116" s="3">
        <f t="shared" si="10"/>
        <v>35983413.00000006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25459998.675000042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51</v>
      </c>
      <c r="C117" s="7"/>
      <c r="D117" s="2" t="e">
        <f t="shared" si="12"/>
        <v>#N/A</v>
      </c>
      <c r="E117" s="2" t="e">
        <f t="shared" si="22"/>
        <v>#N/A</v>
      </c>
      <c r="F117" s="2">
        <v>771876.85051116347</v>
      </c>
      <c r="G117" s="2">
        <f t="shared" si="26"/>
        <v>445682.42857142858</v>
      </c>
      <c r="H117" s="2">
        <f t="shared" si="31"/>
        <v>38305910.857142843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766811.1428571454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774344.44080725312</v>
      </c>
      <c r="Q117" s="2">
        <f t="shared" si="34"/>
        <v>450000</v>
      </c>
      <c r="R117" s="2">
        <f t="shared" si="32"/>
        <v>39072722</v>
      </c>
      <c r="S117" s="2">
        <f t="shared" si="17"/>
        <v>445682.42857142538</v>
      </c>
      <c r="T117" s="2">
        <f t="shared" si="18"/>
        <v>4317.5714285714785</v>
      </c>
      <c r="U117" s="2">
        <f t="shared" si="19"/>
        <v>450000</v>
      </c>
      <c r="V117" s="2">
        <f t="shared" si="33"/>
        <v>2918252</v>
      </c>
      <c r="W117" s="2">
        <f t="shared" si="20"/>
        <v>278943</v>
      </c>
      <c r="X117" s="2">
        <f t="shared" si="6"/>
        <v>171057</v>
      </c>
      <c r="Y117" s="2">
        <f t="shared" si="29"/>
        <v>36154470.00000006</v>
      </c>
      <c r="Z117" s="2" t="str">
        <f t="shared" si="8"/>
        <v>HERE</v>
      </c>
      <c r="AA117" s="2">
        <f>IF(Z117="HERE",Y117,AA116+Graph!$G$1*1000)</f>
        <v>36154470.00000006</v>
      </c>
      <c r="AB117" s="2">
        <f t="shared" si="21"/>
        <v>171057</v>
      </c>
      <c r="AC117" s="2">
        <f t="shared" si="30"/>
        <v>2918252</v>
      </c>
      <c r="AD117" s="3">
        <f t="shared" si="10"/>
        <v>36154470.00000006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25853590.800000042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52</v>
      </c>
      <c r="C118" s="7"/>
      <c r="D118" s="2" t="e">
        <f t="shared" si="12"/>
        <v>#N/A</v>
      </c>
      <c r="E118" s="2" t="e">
        <f t="shared" si="22"/>
        <v>#N/A</v>
      </c>
      <c r="F118" s="2">
        <v>777831.44641137123</v>
      </c>
      <c r="G118" s="2">
        <f t="shared" si="26"/>
        <v>445682.42857142858</v>
      </c>
      <c r="H118" s="2">
        <f t="shared" si="31"/>
        <v>38751593.285714269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771128.71428571688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780285.66302242875</v>
      </c>
      <c r="Q118" s="2">
        <f t="shared" si="34"/>
        <v>450000</v>
      </c>
      <c r="R118" s="2">
        <f t="shared" si="32"/>
        <v>39522722</v>
      </c>
      <c r="S118" s="2">
        <f t="shared" si="17"/>
        <v>445682.42857142538</v>
      </c>
      <c r="T118" s="2">
        <f t="shared" si="18"/>
        <v>4317.5714285714785</v>
      </c>
      <c r="U118" s="2">
        <f t="shared" si="19"/>
        <v>450000</v>
      </c>
      <c r="V118" s="2">
        <f t="shared" si="33"/>
        <v>3234946</v>
      </c>
      <c r="W118" s="2">
        <f t="shared" si="20"/>
        <v>316694</v>
      </c>
      <c r="X118" s="2">
        <f t="shared" si="6"/>
        <v>133306</v>
      </c>
      <c r="Y118" s="2">
        <f t="shared" si="29"/>
        <v>36287776.00000006</v>
      </c>
      <c r="Z118" s="2" t="str">
        <f t="shared" si="8"/>
        <v>HERE</v>
      </c>
      <c r="AA118" s="2">
        <f>IF(Z118="HERE",Y118,AA117+Graph!$G$1*1000)</f>
        <v>36287776.00000006</v>
      </c>
      <c r="AB118" s="2">
        <f t="shared" si="21"/>
        <v>133306</v>
      </c>
      <c r="AC118" s="2">
        <f t="shared" si="30"/>
        <v>3234946</v>
      </c>
      <c r="AD118" s="3">
        <f t="shared" si="10"/>
        <v>36287776.00000006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26247182.925000045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53</v>
      </c>
      <c r="C119" s="7"/>
      <c r="D119" s="2" t="e">
        <f t="shared" si="12"/>
        <v>#N/A</v>
      </c>
      <c r="E119" s="2" t="e">
        <f t="shared" si="22"/>
        <v>#N/A</v>
      </c>
      <c r="F119" s="2">
        <v>783786.04231157899</v>
      </c>
      <c r="G119" s="2">
        <f t="shared" si="26"/>
        <v>445682.42857142858</v>
      </c>
      <c r="H119" s="2">
        <f t="shared" si="31"/>
        <v>39197275.714285694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775446.28571428836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786226.88523757458</v>
      </c>
      <c r="Q119" s="2">
        <f t="shared" si="34"/>
        <v>450000</v>
      </c>
      <c r="R119" s="2">
        <f t="shared" si="32"/>
        <v>39972722</v>
      </c>
      <c r="S119" s="2">
        <f t="shared" si="17"/>
        <v>445682.42857142538</v>
      </c>
      <c r="T119" s="2">
        <f t="shared" si="18"/>
        <v>4317.5714285714785</v>
      </c>
      <c r="U119" s="2">
        <f t="shared" si="19"/>
        <v>450000</v>
      </c>
      <c r="V119" s="2">
        <f t="shared" si="33"/>
        <v>3559179</v>
      </c>
      <c r="W119" s="2">
        <f t="shared" si="20"/>
        <v>324233</v>
      </c>
      <c r="X119" s="2">
        <f t="shared" si="6"/>
        <v>125767</v>
      </c>
      <c r="Y119" s="2">
        <f t="shared" si="29"/>
        <v>36413543.00000006</v>
      </c>
      <c r="Z119" s="2" t="str">
        <f t="shared" si="8"/>
        <v>HERE</v>
      </c>
      <c r="AA119" s="2">
        <f>IF(Z119="HERE",Y119,AA118+Graph!$G$1*1000)</f>
        <v>36413543.00000006</v>
      </c>
      <c r="AB119" s="2">
        <f t="shared" si="21"/>
        <v>125767</v>
      </c>
      <c r="AC119" s="2">
        <f t="shared" si="30"/>
        <v>3559179</v>
      </c>
      <c r="AD119" s="3">
        <f t="shared" si="10"/>
        <v>36413543.00000006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26640775.050000042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54</v>
      </c>
      <c r="C120" s="7"/>
      <c r="D120" s="2" t="e">
        <f t="shared" si="12"/>
        <v>#N/A</v>
      </c>
      <c r="E120" s="2" t="e">
        <f t="shared" si="22"/>
        <v>#N/A</v>
      </c>
      <c r="F120" s="2">
        <v>789740.63821178675</v>
      </c>
      <c r="G120" s="2">
        <f t="shared" si="26"/>
        <v>445682.42857142858</v>
      </c>
      <c r="H120" s="2">
        <f t="shared" si="31"/>
        <v>39642958.142857119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779763.85714285984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792168.10745275021</v>
      </c>
      <c r="Q120" s="2">
        <f t="shared" si="34"/>
        <v>450000</v>
      </c>
      <c r="R120" s="2">
        <f t="shared" si="32"/>
        <v>40422722</v>
      </c>
      <c r="S120" s="2">
        <f t="shared" si="17"/>
        <v>445682.42857142538</v>
      </c>
      <c r="T120" s="2">
        <f t="shared" si="18"/>
        <v>4317.5714285714785</v>
      </c>
      <c r="U120" s="2">
        <f t="shared" si="19"/>
        <v>450000</v>
      </c>
      <c r="V120" s="2">
        <f t="shared" si="33"/>
        <v>3837094</v>
      </c>
      <c r="W120" s="2">
        <f t="shared" si="20"/>
        <v>277915</v>
      </c>
      <c r="X120" s="2">
        <f t="shared" si="6"/>
        <v>172085</v>
      </c>
      <c r="Y120" s="2">
        <f t="shared" si="29"/>
        <v>36585628.00000006</v>
      </c>
      <c r="Z120" s="2" t="str">
        <f t="shared" si="8"/>
        <v>HERE</v>
      </c>
      <c r="AA120" s="2">
        <f>IF(Z120="HERE",Y120,AA119+Graph!$G$1*1000)</f>
        <v>36585628.00000006</v>
      </c>
      <c r="AB120" s="2">
        <f t="shared" si="21"/>
        <v>172085</v>
      </c>
      <c r="AC120" s="2">
        <f t="shared" si="30"/>
        <v>3837094</v>
      </c>
      <c r="AD120" s="3">
        <f t="shared" si="10"/>
        <v>36585628.00000006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27034367.175000045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55</v>
      </c>
      <c r="C121" s="7"/>
      <c r="D121" s="2" t="e">
        <f t="shared" si="12"/>
        <v>#N/A</v>
      </c>
      <c r="E121" s="2" t="e">
        <f t="shared" si="22"/>
        <v>#N/A</v>
      </c>
      <c r="F121" s="2">
        <v>795695.2341119945</v>
      </c>
      <c r="G121" s="2">
        <f t="shared" si="26"/>
        <v>445682.42857142858</v>
      </c>
      <c r="H121" s="2">
        <f t="shared" si="31"/>
        <v>40088640.571428545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784081.42857143132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798109.32966789603</v>
      </c>
      <c r="Q121" s="2">
        <f t="shared" si="34"/>
        <v>450000</v>
      </c>
      <c r="R121" s="2">
        <f t="shared" si="32"/>
        <v>40872722</v>
      </c>
      <c r="S121" s="2">
        <f t="shared" si="17"/>
        <v>445682.42857142538</v>
      </c>
      <c r="T121" s="2">
        <f t="shared" si="18"/>
        <v>4317.5714285714785</v>
      </c>
      <c r="U121" s="2">
        <f t="shared" si="19"/>
        <v>450000</v>
      </c>
      <c r="V121" s="2">
        <f t="shared" si="33"/>
        <v>4062501</v>
      </c>
      <c r="W121" s="2">
        <f t="shared" si="20"/>
        <v>225407</v>
      </c>
      <c r="X121" s="2">
        <f t="shared" si="6"/>
        <v>224593</v>
      </c>
      <c r="Y121" s="2">
        <f t="shared" si="29"/>
        <v>36810221.00000006</v>
      </c>
      <c r="Z121" s="2" t="str">
        <f t="shared" si="8"/>
        <v>HERE</v>
      </c>
      <c r="AA121" s="2">
        <f>IF(Z121="HERE",Y121,AA120+Graph!$G$1*1000)</f>
        <v>36810221.00000006</v>
      </c>
      <c r="AB121" s="2">
        <f t="shared" si="21"/>
        <v>224593</v>
      </c>
      <c r="AC121" s="2">
        <f t="shared" si="30"/>
        <v>4062501</v>
      </c>
      <c r="AD121" s="3">
        <f t="shared" si="10"/>
        <v>36810221.00000006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27427959.300000049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56</v>
      </c>
      <c r="C122" s="7"/>
      <c r="D122" s="2" t="e">
        <f t="shared" si="12"/>
        <v>#N/A</v>
      </c>
      <c r="E122" s="2" t="e">
        <f t="shared" si="22"/>
        <v>#N/A</v>
      </c>
      <c r="F122" s="2">
        <v>801649.83001220226</v>
      </c>
      <c r="G122" s="2">
        <f t="shared" si="26"/>
        <v>445682.42857142858</v>
      </c>
      <c r="H122" s="2">
        <f t="shared" si="31"/>
        <v>40534322.99999997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788399.00000000279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804050.55188304186</v>
      </c>
      <c r="Q122" s="2">
        <f t="shared" si="34"/>
        <v>450000</v>
      </c>
      <c r="R122" s="2">
        <f t="shared" si="32"/>
        <v>41322722</v>
      </c>
      <c r="S122" s="2">
        <f t="shared" si="17"/>
        <v>445682.42857142538</v>
      </c>
      <c r="T122" s="2">
        <f t="shared" si="18"/>
        <v>4317.5714285714785</v>
      </c>
      <c r="U122" s="2">
        <f t="shared" si="19"/>
        <v>450000</v>
      </c>
      <c r="V122" s="2">
        <f t="shared" si="33"/>
        <v>4266577</v>
      </c>
      <c r="W122" s="2">
        <f t="shared" si="20"/>
        <v>204076</v>
      </c>
      <c r="X122" s="2">
        <f t="shared" si="6"/>
        <v>245924</v>
      </c>
      <c r="Y122" s="2">
        <f t="shared" si="29"/>
        <v>37056145.00000006</v>
      </c>
      <c r="Z122" s="2" t="str">
        <f t="shared" si="8"/>
        <v>HERE</v>
      </c>
      <c r="AA122" s="2">
        <f>IF(Z122="HERE",Y122,AA121+Graph!$G$1*1000)</f>
        <v>37056145.00000006</v>
      </c>
      <c r="AB122" s="2">
        <f t="shared" si="21"/>
        <v>245924</v>
      </c>
      <c r="AC122" s="2">
        <f t="shared" si="30"/>
        <v>4266577</v>
      </c>
      <c r="AD122" s="3">
        <f t="shared" si="10"/>
        <v>37056145.00000006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27787537.242857192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57</v>
      </c>
      <c r="C123" s="7"/>
      <c r="D123" s="2" t="e">
        <f t="shared" si="12"/>
        <v>#N/A</v>
      </c>
      <c r="E123" s="2" t="e">
        <f t="shared" si="22"/>
        <v>#N/A</v>
      </c>
      <c r="F123" s="2">
        <v>807604.42591241002</v>
      </c>
      <c r="G123" s="2">
        <f t="shared" si="26"/>
        <v>445682.42857142858</v>
      </c>
      <c r="H123" s="2">
        <f t="shared" si="31"/>
        <v>40980005.428571396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792716.57142857427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809991.77409821749</v>
      </c>
      <c r="Q123" s="2">
        <f t="shared" si="34"/>
        <v>450000</v>
      </c>
      <c r="R123" s="2">
        <f t="shared" si="32"/>
        <v>41772722</v>
      </c>
      <c r="S123" s="2">
        <f t="shared" si="17"/>
        <v>445682.42857142538</v>
      </c>
      <c r="T123" s="2">
        <f t="shared" si="18"/>
        <v>4317.5714285714785</v>
      </c>
      <c r="U123" s="2">
        <f t="shared" si="19"/>
        <v>450000</v>
      </c>
      <c r="V123" s="2">
        <f t="shared" si="33"/>
        <v>4609740</v>
      </c>
      <c r="W123" s="2">
        <f t="shared" si="20"/>
        <v>343163</v>
      </c>
      <c r="X123" s="2">
        <f t="shared" si="6"/>
        <v>106837</v>
      </c>
      <c r="Y123" s="2">
        <f t="shared" si="29"/>
        <v>37162982.00000006</v>
      </c>
      <c r="Z123" s="2" t="str">
        <f t="shared" si="8"/>
        <v>HERE</v>
      </c>
      <c r="AA123" s="2">
        <f>IF(Z123="HERE",Y123,AA122+Graph!$G$1*1000)</f>
        <v>37162982.00000006</v>
      </c>
      <c r="AB123" s="2">
        <f t="shared" si="21"/>
        <v>106837</v>
      </c>
      <c r="AC123" s="2">
        <f t="shared" si="30"/>
        <v>4609740</v>
      </c>
      <c r="AD123" s="3">
        <f t="shared" si="10"/>
        <v>37162982.00000006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28147115.185714334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58</v>
      </c>
      <c r="C124" s="7"/>
      <c r="D124" s="2" t="e">
        <f t="shared" si="12"/>
        <v>#N/A</v>
      </c>
      <c r="E124" s="2" t="e">
        <f t="shared" si="22"/>
        <v>#N/A</v>
      </c>
      <c r="F124" s="2">
        <v>813559.02181261778</v>
      </c>
      <c r="G124" s="2">
        <f t="shared" si="26"/>
        <v>445682.42857142858</v>
      </c>
      <c r="H124" s="2">
        <f t="shared" si="31"/>
        <v>41425687.857142821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797034.14285714575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815932.99631336331</v>
      </c>
      <c r="Q124" s="2">
        <f t="shared" si="34"/>
        <v>450000</v>
      </c>
      <c r="R124" s="2">
        <f t="shared" si="32"/>
        <v>42222722</v>
      </c>
      <c r="S124" s="2">
        <f t="shared" si="17"/>
        <v>445682.42857142538</v>
      </c>
      <c r="T124" s="2">
        <f t="shared" si="18"/>
        <v>4317.5714285714785</v>
      </c>
      <c r="U124" s="2">
        <f t="shared" si="19"/>
        <v>450000</v>
      </c>
      <c r="V124" s="2">
        <f t="shared" si="33"/>
        <v>4973248</v>
      </c>
      <c r="W124" s="2">
        <f t="shared" si="20"/>
        <v>363508</v>
      </c>
      <c r="X124" s="2">
        <f t="shared" si="6"/>
        <v>86492</v>
      </c>
      <c r="Y124" s="2">
        <f t="shared" si="29"/>
        <v>37249474.00000006</v>
      </c>
      <c r="Z124" s="2" t="str">
        <f t="shared" si="8"/>
        <v>HERE</v>
      </c>
      <c r="AA124" s="2">
        <f>IF(Z124="HERE",Y124,AA123+Graph!$G$1*1000)</f>
        <v>37249474.00000006</v>
      </c>
      <c r="AB124" s="2">
        <f t="shared" si="21"/>
        <v>86492</v>
      </c>
      <c r="AC124" s="2">
        <f t="shared" si="30"/>
        <v>4973248</v>
      </c>
      <c r="AD124" s="3">
        <f t="shared" si="10"/>
        <v>37249474.00000006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28506693.128571481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59</v>
      </c>
      <c r="C125" s="7"/>
      <c r="D125" s="2" t="e">
        <f t="shared" si="12"/>
        <v>#N/A</v>
      </c>
      <c r="E125" s="2" t="e">
        <f t="shared" si="22"/>
        <v>#N/A</v>
      </c>
      <c r="F125" s="2">
        <v>819513.61771282554</v>
      </c>
      <c r="G125" s="2">
        <f t="shared" si="26"/>
        <v>445682.42857142858</v>
      </c>
      <c r="H125" s="2">
        <f t="shared" si="31"/>
        <v>41871370.285714246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801351.71428571723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821874.21852853894</v>
      </c>
      <c r="Q125" s="2">
        <f t="shared" si="34"/>
        <v>450000</v>
      </c>
      <c r="R125" s="2">
        <f t="shared" si="32"/>
        <v>42672722</v>
      </c>
      <c r="S125" s="2">
        <f t="shared" si="17"/>
        <v>445682.42857142538</v>
      </c>
      <c r="T125" s="2">
        <f t="shared" si="18"/>
        <v>4317.5714285714785</v>
      </c>
      <c r="U125" s="2">
        <f t="shared" si="19"/>
        <v>450000</v>
      </c>
      <c r="V125" s="2">
        <f t="shared" si="33"/>
        <v>5383103</v>
      </c>
      <c r="W125" s="2">
        <f t="shared" si="20"/>
        <v>409855</v>
      </c>
      <c r="X125" s="2">
        <f t="shared" si="6"/>
        <v>40145</v>
      </c>
      <c r="Y125" s="2">
        <f t="shared" si="29"/>
        <v>37289619.00000006</v>
      </c>
      <c r="Z125" s="2" t="str">
        <f t="shared" si="8"/>
        <v>HERE</v>
      </c>
      <c r="AA125" s="2">
        <f>IF(Z125="HERE",Y125,AA124+Graph!$G$1*1000)</f>
        <v>37289619.00000006</v>
      </c>
      <c r="AB125" s="2">
        <f t="shared" si="21"/>
        <v>40145</v>
      </c>
      <c r="AC125" s="2">
        <f t="shared" si="30"/>
        <v>5383103</v>
      </c>
      <c r="AD125" s="3">
        <f t="shared" si="10"/>
        <v>37289619.00000006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28866271.071428627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60</v>
      </c>
      <c r="C126" s="7"/>
      <c r="D126" s="2" t="e">
        <f t="shared" si="12"/>
        <v>#N/A</v>
      </c>
      <c r="E126" s="2" t="e">
        <f t="shared" si="22"/>
        <v>#N/A</v>
      </c>
      <c r="F126" s="2">
        <v>825468.21361300349</v>
      </c>
      <c r="G126" s="2">
        <f t="shared" si="26"/>
        <v>445682.42857142858</v>
      </c>
      <c r="H126" s="2">
        <f t="shared" si="31"/>
        <v>42317052.714285672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805669.28571428871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827815.44074368477</v>
      </c>
      <c r="Q126" s="2">
        <f t="shared" si="34"/>
        <v>450000</v>
      </c>
      <c r="R126" s="2">
        <f t="shared" si="32"/>
        <v>43122722</v>
      </c>
      <c r="S126" s="2">
        <f t="shared" si="17"/>
        <v>445682.42857142538</v>
      </c>
      <c r="T126" s="2">
        <f t="shared" si="18"/>
        <v>4317.5714285714785</v>
      </c>
      <c r="U126" s="2">
        <f t="shared" si="19"/>
        <v>450000</v>
      </c>
      <c r="V126" s="2">
        <f t="shared" si="33"/>
        <v>5861351</v>
      </c>
      <c r="W126" s="2">
        <f t="shared" si="20"/>
        <v>478248</v>
      </c>
      <c r="X126" s="2">
        <f t="shared" si="6"/>
        <v>-28248</v>
      </c>
      <c r="Y126" s="2">
        <f t="shared" si="29"/>
        <v>37261371.00000006</v>
      </c>
      <c r="Z126" s="2" t="str">
        <f t="shared" si="8"/>
        <v>HERE</v>
      </c>
      <c r="AA126" s="2">
        <f>IF(Z126="HERE",Y126,AA125+Graph!$G$1*1000)</f>
        <v>37261371.00000006</v>
      </c>
      <c r="AB126" s="2">
        <f t="shared" si="21"/>
        <v>-28248</v>
      </c>
      <c r="AC126" s="2">
        <f t="shared" si="30"/>
        <v>5861351</v>
      </c>
      <c r="AD126" s="3">
        <f t="shared" si="10"/>
        <v>37261371.00000006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29225849.014285769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61</v>
      </c>
      <c r="C127" s="7"/>
      <c r="D127" s="2" t="e">
        <f t="shared" si="12"/>
        <v>#N/A</v>
      </c>
      <c r="E127" s="2" t="e">
        <f t="shared" si="22"/>
        <v>#N/A</v>
      </c>
      <c r="F127" s="2">
        <v>831422.80951321125</v>
      </c>
      <c r="G127" s="2">
        <f t="shared" si="26"/>
        <v>445682.42857142858</v>
      </c>
      <c r="H127" s="2">
        <f t="shared" si="31"/>
        <v>42762735.142857097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809986.85714286019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833756.6629588604</v>
      </c>
      <c r="Q127" s="2">
        <f t="shared" si="34"/>
        <v>450000</v>
      </c>
      <c r="R127" s="2">
        <f t="shared" si="32"/>
        <v>43572722</v>
      </c>
      <c r="S127" s="2">
        <f t="shared" si="17"/>
        <v>445682.42857142538</v>
      </c>
      <c r="T127" s="2">
        <f t="shared" si="18"/>
        <v>4317.5714285714785</v>
      </c>
      <c r="U127" s="2">
        <f t="shared" si="19"/>
        <v>450000</v>
      </c>
      <c r="V127" s="2">
        <f t="shared" si="33"/>
        <v>6353321</v>
      </c>
      <c r="W127" s="2">
        <f t="shared" si="20"/>
        <v>491970</v>
      </c>
      <c r="X127" s="2">
        <f t="shared" si="6"/>
        <v>-41970</v>
      </c>
      <c r="Y127" s="2">
        <f t="shared" si="29"/>
        <v>37219401.00000006</v>
      </c>
      <c r="Z127" s="2" t="str">
        <f t="shared" si="8"/>
        <v>HERE</v>
      </c>
      <c r="AA127" s="2">
        <f>IF(Z127="HERE",Y127,AA126+Graph!$G$1*1000)</f>
        <v>37219401.00000006</v>
      </c>
      <c r="AB127" s="2">
        <f t="shared" si="21"/>
        <v>-41970</v>
      </c>
      <c r="AC127" s="2">
        <f t="shared" si="30"/>
        <v>6353321</v>
      </c>
      <c r="AD127" s="3">
        <f t="shared" si="10"/>
        <v>37219401.00000006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29585426.957142912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62</v>
      </c>
      <c r="C128" s="7"/>
      <c r="D128" s="2" t="e">
        <f t="shared" si="12"/>
        <v>#N/A</v>
      </c>
      <c r="E128" s="2" t="e">
        <f t="shared" si="22"/>
        <v>#N/A</v>
      </c>
      <c r="F128" s="2">
        <v>837377.40541341901</v>
      </c>
      <c r="G128" s="2">
        <f t="shared" si="26"/>
        <v>445682.42857142858</v>
      </c>
      <c r="H128" s="2">
        <f t="shared" si="31"/>
        <v>43208417.571428522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814304.42857143166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839697.88517400622</v>
      </c>
      <c r="Q128" s="2">
        <f t="shared" si="34"/>
        <v>450000</v>
      </c>
      <c r="R128" s="2">
        <f t="shared" si="32"/>
        <v>44022722</v>
      </c>
      <c r="S128" s="2">
        <f t="shared" si="17"/>
        <v>445682.42857142538</v>
      </c>
      <c r="T128" s="2">
        <f t="shared" si="18"/>
        <v>4317.5714285714785</v>
      </c>
      <c r="U128" s="2">
        <f t="shared" si="19"/>
        <v>450000</v>
      </c>
      <c r="V128" s="2">
        <f t="shared" si="33"/>
        <v>6573570</v>
      </c>
      <c r="W128" s="2">
        <f t="shared" si="20"/>
        <v>220249</v>
      </c>
      <c r="X128" s="2">
        <f t="shared" si="6"/>
        <v>229751</v>
      </c>
      <c r="Y128" s="2">
        <f t="shared" si="29"/>
        <v>37449152.00000006</v>
      </c>
      <c r="Z128" s="2" t="str">
        <f t="shared" si="8"/>
        <v>HERE</v>
      </c>
      <c r="AA128" s="2">
        <f>IF(Z128="HERE",Y128,AA127+Graph!$G$1*1000)</f>
        <v>37449152.00000006</v>
      </c>
      <c r="AB128" s="2">
        <f t="shared" si="21"/>
        <v>229751</v>
      </c>
      <c r="AC128" s="2">
        <f t="shared" si="30"/>
        <v>6573570</v>
      </c>
      <c r="AD128" s="3">
        <f t="shared" si="10"/>
        <v>37449152.00000006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29945004.900000058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63</v>
      </c>
      <c r="C129" s="7"/>
      <c r="D129" s="2" t="e">
        <f t="shared" si="12"/>
        <v>#N/A</v>
      </c>
      <c r="E129" s="2" t="e">
        <f t="shared" si="22"/>
        <v>#N/A</v>
      </c>
      <c r="F129" s="2">
        <v>843332.00131362677</v>
      </c>
      <c r="G129" s="2">
        <f t="shared" si="26"/>
        <v>445682.42857142858</v>
      </c>
      <c r="H129" s="2">
        <f t="shared" si="31"/>
        <v>43654099.999999948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818622.00000000314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845639.10738918185</v>
      </c>
      <c r="Q129" s="2">
        <f t="shared" si="34"/>
        <v>450000</v>
      </c>
      <c r="R129" s="2">
        <f t="shared" si="32"/>
        <v>44472722</v>
      </c>
      <c r="S129" s="2">
        <f t="shared" si="17"/>
        <v>445682.42857142538</v>
      </c>
      <c r="T129" s="2">
        <f t="shared" si="18"/>
        <v>4317.5714285714785</v>
      </c>
      <c r="U129" s="2">
        <f t="shared" si="19"/>
        <v>450000</v>
      </c>
      <c r="V129" s="2">
        <f t="shared" si="33"/>
        <v>6853372</v>
      </c>
      <c r="W129" s="2">
        <f t="shared" si="20"/>
        <v>279802</v>
      </c>
      <c r="X129" s="2">
        <f t="shared" si="6"/>
        <v>170198</v>
      </c>
      <c r="Y129" s="2">
        <f t="shared" si="29"/>
        <v>37619350.00000006</v>
      </c>
      <c r="Z129" s="2" t="str">
        <f t="shared" si="8"/>
        <v>HERE</v>
      </c>
      <c r="AA129" s="2">
        <f>IF(Z129="HERE",Y129,AA128+Graph!$G$1*1000)</f>
        <v>37619350.00000006</v>
      </c>
      <c r="AB129" s="2">
        <f t="shared" si="21"/>
        <v>170198</v>
      </c>
      <c r="AC129" s="2">
        <f t="shared" si="30"/>
        <v>6853372</v>
      </c>
      <c r="AD129" s="3">
        <f t="shared" si="10"/>
        <v>37619350.00000006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30237947.912500061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64</v>
      </c>
      <c r="C130" s="7"/>
      <c r="D130" s="2" t="e">
        <f t="shared" si="12"/>
        <v>#N/A</v>
      </c>
      <c r="E130" s="2" t="e">
        <f t="shared" si="22"/>
        <v>#N/A</v>
      </c>
      <c r="F130" s="2">
        <v>849286.59721383452</v>
      </c>
      <c r="G130" s="2">
        <f t="shared" si="26"/>
        <v>445682.42857142858</v>
      </c>
      <c r="H130" s="2">
        <f t="shared" si="31"/>
        <v>44099782.428571373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822939.57142857462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851580.32960432768</v>
      </c>
      <c r="Q130" s="2">
        <f t="shared" si="34"/>
        <v>450000</v>
      </c>
      <c r="R130" s="2">
        <f t="shared" si="32"/>
        <v>44922722</v>
      </c>
      <c r="S130" s="2">
        <f t="shared" si="17"/>
        <v>445682.42857142538</v>
      </c>
      <c r="T130" s="2">
        <f t="shared" si="18"/>
        <v>4317.5714285714785</v>
      </c>
      <c r="U130" s="2">
        <f t="shared" si="19"/>
        <v>450000</v>
      </c>
      <c r="V130" s="2">
        <f t="shared" si="33"/>
        <v>7164387</v>
      </c>
      <c r="W130" s="2">
        <f t="shared" si="20"/>
        <v>311015</v>
      </c>
      <c r="X130" s="2">
        <f t="shared" si="6"/>
        <v>138985</v>
      </c>
      <c r="Y130" s="2">
        <f t="shared" si="29"/>
        <v>37758335.00000006</v>
      </c>
      <c r="Z130" s="2" t="str">
        <f t="shared" si="8"/>
        <v>HERE</v>
      </c>
      <c r="AA130" s="2">
        <f>IF(Z130="HERE",Y130,AA129+Graph!$G$1*1000)</f>
        <v>37758335.00000006</v>
      </c>
      <c r="AB130" s="2">
        <f t="shared" si="21"/>
        <v>138985</v>
      </c>
      <c r="AC130" s="2">
        <f t="shared" si="30"/>
        <v>7164387</v>
      </c>
      <c r="AD130" s="3">
        <f t="shared" si="10"/>
        <v>37758335.00000006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30530890.925000053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65</v>
      </c>
      <c r="C131" s="7"/>
      <c r="D131" s="2" t="e">
        <f t="shared" si="12"/>
        <v>#N/A</v>
      </c>
      <c r="E131" s="2" t="e">
        <f t="shared" si="22"/>
        <v>#N/A</v>
      </c>
      <c r="F131" s="2">
        <v>855241.19311404228</v>
      </c>
      <c r="G131" s="2">
        <f t="shared" si="26"/>
        <v>445682.42857142858</v>
      </c>
      <c r="H131" s="2">
        <f t="shared" si="31"/>
        <v>44545464.857142799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827257.1428571461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857521.55181950331</v>
      </c>
      <c r="Q131" s="2">
        <f t="shared" si="34"/>
        <v>450000</v>
      </c>
      <c r="R131" s="2">
        <f t="shared" si="32"/>
        <v>45372722</v>
      </c>
      <c r="S131" s="2">
        <f t="shared" si="17"/>
        <v>445682.42857142538</v>
      </c>
      <c r="T131" s="2">
        <f t="shared" si="18"/>
        <v>4317.5714285714785</v>
      </c>
      <c r="U131" s="2">
        <f t="shared" si="19"/>
        <v>450000</v>
      </c>
      <c r="V131" s="2">
        <f t="shared" si="33"/>
        <v>7447199</v>
      </c>
      <c r="W131" s="2">
        <f t="shared" si="20"/>
        <v>282812</v>
      </c>
      <c r="X131" s="2">
        <f t="shared" si="6"/>
        <v>167188</v>
      </c>
      <c r="Y131" s="2">
        <f t="shared" si="29"/>
        <v>37925523.00000006</v>
      </c>
      <c r="Z131" s="2" t="str">
        <f t="shared" si="8"/>
        <v>HERE</v>
      </c>
      <c r="AA131" s="2">
        <f>IF(Z131="HERE",Y131,AA130+Graph!$G$1*1000)</f>
        <v>37925523.00000006</v>
      </c>
      <c r="AB131" s="2">
        <f t="shared" si="21"/>
        <v>167188</v>
      </c>
      <c r="AC131" s="2">
        <f t="shared" si="30"/>
        <v>7447199</v>
      </c>
      <c r="AD131" s="3">
        <f t="shared" si="10"/>
        <v>37925523.00000006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30823833.937500052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66</v>
      </c>
      <c r="C132" s="7"/>
      <c r="D132" s="2" t="e">
        <f t="shared" si="12"/>
        <v>#N/A</v>
      </c>
      <c r="E132" s="2" t="e">
        <f t="shared" si="22"/>
        <v>#N/A</v>
      </c>
      <c r="F132" s="2">
        <v>861195.78901425004</v>
      </c>
      <c r="G132" s="2">
        <f t="shared" si="26"/>
        <v>445682.42857142858</v>
      </c>
      <c r="H132" s="2">
        <f t="shared" si="31"/>
        <v>44991147.285714224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831574.71428571758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863462.77403464913</v>
      </c>
      <c r="Q132" s="2">
        <f t="shared" si="34"/>
        <v>450000</v>
      </c>
      <c r="R132" s="2">
        <f t="shared" si="32"/>
        <v>45822722</v>
      </c>
      <c r="S132" s="2">
        <f t="shared" si="17"/>
        <v>445682.42857142538</v>
      </c>
      <c r="T132" s="2">
        <f t="shared" si="18"/>
        <v>4317.5714285714785</v>
      </c>
      <c r="U132" s="2">
        <f t="shared" si="19"/>
        <v>450000</v>
      </c>
      <c r="V132" s="2">
        <f t="shared" si="33"/>
        <v>7891184</v>
      </c>
      <c r="W132" s="2">
        <f t="shared" si="20"/>
        <v>443985</v>
      </c>
      <c r="X132" s="2">
        <f t="shared" si="6"/>
        <v>6015</v>
      </c>
      <c r="Y132" s="2">
        <f t="shared" si="29"/>
        <v>37931538.00000006</v>
      </c>
      <c r="Z132" s="2" t="str">
        <f t="shared" si="8"/>
        <v>HERE</v>
      </c>
      <c r="AA132" s="2">
        <f>IF(Z132="HERE",Y132,AA131+Graph!$G$1*1000)</f>
        <v>37931538.00000006</v>
      </c>
      <c r="AB132" s="2">
        <f t="shared" si="21"/>
        <v>6015</v>
      </c>
      <c r="AC132" s="2">
        <f t="shared" si="30"/>
        <v>7891184</v>
      </c>
      <c r="AD132" s="3">
        <f t="shared" si="10"/>
        <v>37931538.00000006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31116776.950000055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67</v>
      </c>
      <c r="C133" s="7"/>
      <c r="D133" s="2" t="e">
        <f t="shared" si="12"/>
        <v>#N/A</v>
      </c>
      <c r="E133" s="2" t="e">
        <f t="shared" si="22"/>
        <v>#N/A</v>
      </c>
      <c r="F133" s="2">
        <v>867150.3849144578</v>
      </c>
      <c r="G133" s="2">
        <f t="shared" si="26"/>
        <v>445682.42857142858</v>
      </c>
      <c r="H133" s="2">
        <f t="shared" si="31"/>
        <v>45436829.714285649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835892.28571428906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869403.99624982476</v>
      </c>
      <c r="Q133" s="2">
        <f t="shared" si="34"/>
        <v>450000</v>
      </c>
      <c r="R133" s="2">
        <f t="shared" si="32"/>
        <v>46272722</v>
      </c>
      <c r="S133" s="2">
        <f t="shared" si="17"/>
        <v>445682.42857142538</v>
      </c>
      <c r="T133" s="2">
        <f t="shared" si="18"/>
        <v>4317.5714285714785</v>
      </c>
      <c r="U133" s="2">
        <f t="shared" si="19"/>
        <v>450000</v>
      </c>
      <c r="V133" s="2">
        <f t="shared" si="33"/>
        <v>8378940</v>
      </c>
      <c r="W133" s="2">
        <f t="shared" si="20"/>
        <v>487756</v>
      </c>
      <c r="X133" s="2">
        <f t="shared" si="6"/>
        <v>-37756</v>
      </c>
      <c r="Y133" s="2">
        <f t="shared" si="29"/>
        <v>37893782.00000006</v>
      </c>
      <c r="Z133" s="2" t="str">
        <f t="shared" si="8"/>
        <v>HERE</v>
      </c>
      <c r="AA133" s="2">
        <f>IF(Z133="HERE",Y133,AA132+Graph!$G$1*1000)</f>
        <v>37893782.00000006</v>
      </c>
      <c r="AB133" s="2">
        <f t="shared" si="21"/>
        <v>-37756</v>
      </c>
      <c r="AC133" s="2">
        <f t="shared" si="30"/>
        <v>8378940</v>
      </c>
      <c r="AD133" s="3">
        <f t="shared" si="10"/>
        <v>37893782.00000006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31409719.962500054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68</v>
      </c>
      <c r="C134" s="7"/>
      <c r="D134" s="2" t="e">
        <f t="shared" si="12"/>
        <v>#N/A</v>
      </c>
      <c r="E134" s="2" t="e">
        <f t="shared" si="22"/>
        <v>#N/A</v>
      </c>
      <c r="F134" s="2">
        <v>873104.98081466556</v>
      </c>
      <c r="G134" s="2">
        <f t="shared" si="26"/>
        <v>445682.42857142858</v>
      </c>
      <c r="H134" s="2">
        <f t="shared" si="31"/>
        <v>45882512.142857075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840209.85714286054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875345.21846497059</v>
      </c>
      <c r="Q134" s="2">
        <f t="shared" si="34"/>
        <v>450000</v>
      </c>
      <c r="R134" s="2">
        <f t="shared" si="32"/>
        <v>46722722</v>
      </c>
      <c r="S134" s="2">
        <f t="shared" si="17"/>
        <v>445682.42857142538</v>
      </c>
      <c r="T134" s="2">
        <f t="shared" si="18"/>
        <v>4317.5714285714785</v>
      </c>
      <c r="U134" s="2">
        <f t="shared" si="19"/>
        <v>450000</v>
      </c>
      <c r="V134" s="2">
        <f t="shared" si="33"/>
        <v>8977329</v>
      </c>
      <c r="W134" s="2">
        <f t="shared" si="20"/>
        <v>598389</v>
      </c>
      <c r="X134" s="2">
        <f t="shared" si="6"/>
        <v>-148389</v>
      </c>
      <c r="Y134" s="2">
        <f t="shared" si="29"/>
        <v>37745393.00000006</v>
      </c>
      <c r="Z134" s="2" t="str">
        <f t="shared" si="8"/>
        <v>HERE</v>
      </c>
      <c r="AA134" s="2">
        <f>IF(Z134="HERE",Y134,AA133+Graph!$G$1*1000)</f>
        <v>37745393.00000006</v>
      </c>
      <c r="AB134" s="2">
        <f t="shared" si="21"/>
        <v>-148389</v>
      </c>
      <c r="AC134" s="2">
        <f t="shared" si="30"/>
        <v>8977329</v>
      </c>
      <c r="AD134" s="3">
        <f t="shared" si="10"/>
        <v>37745393.00000006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31702662.975000057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69</v>
      </c>
      <c r="C135" s="7"/>
      <c r="D135" s="2" t="e">
        <f t="shared" si="12"/>
        <v>#N/A</v>
      </c>
      <c r="E135" s="2" t="e">
        <f t="shared" si="22"/>
        <v>#N/A</v>
      </c>
      <c r="F135" s="2">
        <v>879059.57671487331</v>
      </c>
      <c r="G135" s="2">
        <f t="shared" si="26"/>
        <v>445682.42857142858</v>
      </c>
      <c r="H135" s="2">
        <f t="shared" si="31"/>
        <v>46328194.5714285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844527.42857143201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881286.44068011642</v>
      </c>
      <c r="Q135" s="2">
        <f t="shared" si="34"/>
        <v>450000</v>
      </c>
      <c r="R135" s="2">
        <f t="shared" si="32"/>
        <v>47172722</v>
      </c>
      <c r="S135" s="2">
        <f t="shared" si="17"/>
        <v>445682.42857142538</v>
      </c>
      <c r="T135" s="2">
        <f t="shared" si="18"/>
        <v>4317.5714285714785</v>
      </c>
      <c r="U135" s="2">
        <f t="shared" si="19"/>
        <v>450000</v>
      </c>
      <c r="V135" s="2">
        <f t="shared" si="33"/>
        <v>9296367</v>
      </c>
      <c r="W135" s="2">
        <f t="shared" si="20"/>
        <v>319038</v>
      </c>
      <c r="X135" s="2">
        <f t="shared" si="6"/>
        <v>130962</v>
      </c>
      <c r="Y135" s="2">
        <f t="shared" si="29"/>
        <v>37876355.00000006</v>
      </c>
      <c r="Z135" s="2" t="str">
        <f t="shared" si="8"/>
        <v>HERE</v>
      </c>
      <c r="AA135" s="2">
        <f>IF(Z135="HERE",Y135,AA134+Graph!$G$1*1000)</f>
        <v>37876355.00000006</v>
      </c>
      <c r="AB135" s="2">
        <f t="shared" si="21"/>
        <v>130962</v>
      </c>
      <c r="AC135" s="2">
        <f t="shared" si="30"/>
        <v>9296367</v>
      </c>
      <c r="AD135" s="3">
        <f t="shared" si="10"/>
        <v>37876355.00000006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31995605.987500053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70</v>
      </c>
      <c r="C136" s="7"/>
      <c r="D136" s="2" t="e">
        <f t="shared" si="12"/>
        <v>#N/A</v>
      </c>
      <c r="E136" s="2" t="e">
        <f t="shared" si="22"/>
        <v>#N/A</v>
      </c>
      <c r="F136" s="2">
        <v>885014.17261508107</v>
      </c>
      <c r="G136" s="2">
        <f t="shared" si="26"/>
        <v>445682.42857142858</v>
      </c>
      <c r="H136" s="2">
        <f t="shared" si="31"/>
        <v>46773876.999999925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848845.00000000349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887227.66289529204</v>
      </c>
      <c r="Q136" s="2">
        <f t="shared" si="34"/>
        <v>450000</v>
      </c>
      <c r="R136" s="2">
        <f t="shared" si="32"/>
        <v>47622722</v>
      </c>
      <c r="S136" s="2">
        <f t="shared" si="17"/>
        <v>445682.42857142538</v>
      </c>
      <c r="T136" s="2">
        <f t="shared" si="18"/>
        <v>4317.5714285714785</v>
      </c>
      <c r="U136" s="2">
        <f t="shared" si="19"/>
        <v>450000</v>
      </c>
      <c r="V136" s="2">
        <f t="shared" si="33"/>
        <v>9646715</v>
      </c>
      <c r="W136" s="2">
        <f t="shared" si="20"/>
        <v>350348</v>
      </c>
      <c r="X136" s="2">
        <f t="shared" si="6"/>
        <v>99652</v>
      </c>
      <c r="Y136" s="2">
        <f t="shared" si="29"/>
        <v>37976007.00000006</v>
      </c>
      <c r="Z136" s="2" t="str">
        <f t="shared" si="8"/>
        <v>HERE</v>
      </c>
      <c r="AA136" s="2">
        <f>IF(Z136="HERE",Y136,AA135+Graph!$G$1*1000)</f>
        <v>37976007.00000006</v>
      </c>
      <c r="AB136" s="2">
        <f t="shared" si="21"/>
        <v>99652</v>
      </c>
      <c r="AC136" s="2">
        <f t="shared" si="30"/>
        <v>9646715</v>
      </c>
      <c r="AD136" s="3">
        <f t="shared" si="10"/>
        <v>37976007.00000006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32288549.000000052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71</v>
      </c>
      <c r="C137" s="7"/>
      <c r="D137" s="2" t="e">
        <f t="shared" si="12"/>
        <v>#N/A</v>
      </c>
      <c r="E137" s="2" t="e">
        <f t="shared" si="22"/>
        <v>#N/A</v>
      </c>
      <c r="F137" s="2">
        <v>890968.76851528883</v>
      </c>
      <c r="G137" s="2">
        <f t="shared" si="26"/>
        <v>445682.42857142858</v>
      </c>
      <c r="H137" s="2">
        <f t="shared" si="31"/>
        <v>47219559.428571351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853162.57142857497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893168.88511043787</v>
      </c>
      <c r="Q137" s="2">
        <f t="shared" si="34"/>
        <v>450000</v>
      </c>
      <c r="R137" s="2">
        <f t="shared" si="32"/>
        <v>48072722</v>
      </c>
      <c r="S137" s="2">
        <f t="shared" si="17"/>
        <v>445682.42857142538</v>
      </c>
      <c r="T137" s="2">
        <f t="shared" si="18"/>
        <v>4317.5714285714785</v>
      </c>
      <c r="U137" s="2">
        <f t="shared" si="19"/>
        <v>450000</v>
      </c>
      <c r="V137" s="2">
        <f t="shared" si="33"/>
        <v>10021471</v>
      </c>
      <c r="W137" s="2">
        <f t="shared" si="20"/>
        <v>374756</v>
      </c>
      <c r="X137" s="2">
        <f t="shared" si="6"/>
        <v>75244</v>
      </c>
      <c r="Y137" s="2">
        <f t="shared" si="29"/>
        <v>38051251.00000006</v>
      </c>
      <c r="Z137" s="2" t="str">
        <f t="shared" si="8"/>
        <v>HERE</v>
      </c>
      <c r="AA137" s="2">
        <f>IF(Z137="HERE",Y137,AA136+Graph!$G$1*1000)</f>
        <v>38051251.00000006</v>
      </c>
      <c r="AB137" s="2">
        <f t="shared" si="21"/>
        <v>75244</v>
      </c>
      <c r="AC137" s="2">
        <f t="shared" si="30"/>
        <v>10021471</v>
      </c>
      <c r="AD137" s="3">
        <f t="shared" si="10"/>
        <v>38051251.00000006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32517037.150000054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72</v>
      </c>
      <c r="C138" s="7"/>
      <c r="D138" s="2" t="e">
        <f t="shared" si="12"/>
        <v>#N/A</v>
      </c>
      <c r="E138" s="2" t="e">
        <f t="shared" si="22"/>
        <v>#N/A</v>
      </c>
      <c r="F138" s="2">
        <v>896923.36441549659</v>
      </c>
      <c r="G138" s="2">
        <f t="shared" si="26"/>
        <v>445682.42857142858</v>
      </c>
      <c r="H138" s="2">
        <f t="shared" si="31"/>
        <v>47665241.857142776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857480.14285714645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899110.1073256135</v>
      </c>
      <c r="Q138" s="2">
        <f t="shared" si="34"/>
        <v>450000</v>
      </c>
      <c r="R138" s="2">
        <f t="shared" si="32"/>
        <v>48522722</v>
      </c>
      <c r="S138" s="2">
        <f t="shared" si="17"/>
        <v>445682.42857142538</v>
      </c>
      <c r="T138" s="2">
        <f t="shared" si="18"/>
        <v>4317.5714285714785</v>
      </c>
      <c r="U138" s="2">
        <f t="shared" si="19"/>
        <v>450000</v>
      </c>
      <c r="V138" s="2">
        <f t="shared" si="33"/>
        <v>10490487</v>
      </c>
      <c r="W138" s="2">
        <f t="shared" si="20"/>
        <v>469016</v>
      </c>
      <c r="X138" s="2">
        <f t="shared" si="6"/>
        <v>-19016</v>
      </c>
      <c r="Y138" s="2">
        <f t="shared" si="29"/>
        <v>38032235.00000006</v>
      </c>
      <c r="Z138" s="2" t="str">
        <f t="shared" si="8"/>
        <v>HERE</v>
      </c>
      <c r="AA138" s="2">
        <f>IF(Z138="HERE",Y138,AA137+Graph!$G$1*1000)</f>
        <v>38032235.00000006</v>
      </c>
      <c r="AB138" s="2">
        <f t="shared" si="21"/>
        <v>-19016</v>
      </c>
      <c r="AC138" s="2">
        <f t="shared" si="30"/>
        <v>10490487</v>
      </c>
      <c r="AD138" s="3">
        <f t="shared" si="10"/>
        <v>38032235.00000006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32684935.600000057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73</v>
      </c>
      <c r="C139" s="7"/>
      <c r="D139" s="2" t="e">
        <f t="shared" si="12"/>
        <v>#N/A</v>
      </c>
      <c r="E139" s="2" t="e">
        <f t="shared" si="22"/>
        <v>#N/A</v>
      </c>
      <c r="F139" s="2">
        <v>902877.96031570435</v>
      </c>
      <c r="G139" s="2">
        <f t="shared" si="26"/>
        <v>445682.42857142858</v>
      </c>
      <c r="H139" s="2">
        <f t="shared" si="31"/>
        <v>48110924.285714202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861797.71428571793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905051.32954075933</v>
      </c>
      <c r="Q139" s="2">
        <f t="shared" si="34"/>
        <v>450000</v>
      </c>
      <c r="R139" s="2">
        <f t="shared" si="32"/>
        <v>48972722</v>
      </c>
      <c r="S139" s="2">
        <f t="shared" si="17"/>
        <v>445682.42857142538</v>
      </c>
      <c r="T139" s="2">
        <f t="shared" si="18"/>
        <v>4317.5714285714785</v>
      </c>
      <c r="U139" s="2">
        <f t="shared" si="19"/>
        <v>450000</v>
      </c>
      <c r="V139" s="2">
        <f t="shared" si="33"/>
        <v>10971047</v>
      </c>
      <c r="W139" s="2">
        <f t="shared" si="20"/>
        <v>480560</v>
      </c>
      <c r="X139" s="2">
        <f t="shared" si="6"/>
        <v>-30560</v>
      </c>
      <c r="Y139" s="2">
        <f t="shared" si="29"/>
        <v>38001675.00000006</v>
      </c>
      <c r="Z139" s="2" t="str">
        <f t="shared" si="8"/>
        <v>HERE</v>
      </c>
      <c r="AA139" s="2">
        <f>IF(Z139="HERE",Y139,AA138+Graph!$G$1*1000)</f>
        <v>38001675.00000006</v>
      </c>
      <c r="AB139" s="2">
        <f t="shared" si="21"/>
        <v>-30560</v>
      </c>
      <c r="AC139" s="2">
        <f t="shared" si="30"/>
        <v>10971047</v>
      </c>
      <c r="AD139" s="3">
        <f t="shared" si="10"/>
        <v>38001675.00000006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32820745.700000055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74</v>
      </c>
      <c r="C140" s="7"/>
      <c r="D140" s="2" t="e">
        <f t="shared" si="12"/>
        <v>#N/A</v>
      </c>
      <c r="E140" s="2" t="e">
        <f t="shared" si="22"/>
        <v>#N/A</v>
      </c>
      <c r="F140" s="2">
        <v>908832.5562159121</v>
      </c>
      <c r="G140" s="2">
        <f t="shared" si="26"/>
        <v>445682.42857142858</v>
      </c>
      <c r="H140" s="2">
        <f t="shared" si="31"/>
        <v>48556606.714285627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866115.28571428941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910992.55175593495</v>
      </c>
      <c r="Q140" s="2">
        <f t="shared" si="34"/>
        <v>450000</v>
      </c>
      <c r="R140" s="2">
        <f t="shared" si="32"/>
        <v>49422722</v>
      </c>
      <c r="S140" s="2">
        <f t="shared" si="17"/>
        <v>445682.42857142538</v>
      </c>
      <c r="T140" s="2">
        <f t="shared" si="18"/>
        <v>4317.5714285714785</v>
      </c>
      <c r="U140" s="2">
        <f t="shared" si="19"/>
        <v>450000</v>
      </c>
      <c r="V140" s="2">
        <f t="shared" si="33"/>
        <v>11465210</v>
      </c>
      <c r="W140" s="2">
        <f t="shared" si="20"/>
        <v>494163</v>
      </c>
      <c r="X140" s="2">
        <f t="shared" si="6"/>
        <v>-44163</v>
      </c>
      <c r="Y140" s="2">
        <f t="shared" si="29"/>
        <v>37957512.00000006</v>
      </c>
      <c r="Z140" s="2" t="str">
        <f t="shared" si="8"/>
        <v>HERE</v>
      </c>
      <c r="AA140" s="2">
        <f>IF(Z140="HERE",Y140,AA139+Graph!$G$1*1000)</f>
        <v>37957512.00000006</v>
      </c>
      <c r="AB140" s="2">
        <f t="shared" si="21"/>
        <v>-44163</v>
      </c>
      <c r="AC140" s="2">
        <f t="shared" si="30"/>
        <v>11465210</v>
      </c>
      <c r="AD140" s="3">
        <f t="shared" si="10"/>
        <v>37957512.00000006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32950147.650000054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75</v>
      </c>
      <c r="C141" s="7"/>
      <c r="D141" s="2" t="e">
        <f t="shared" si="12"/>
        <v>#N/A</v>
      </c>
      <c r="E141" s="2" t="e">
        <f t="shared" si="22"/>
        <v>#N/A</v>
      </c>
      <c r="F141" s="2">
        <v>914787.15211611986</v>
      </c>
      <c r="G141" s="2">
        <f t="shared" si="26"/>
        <v>445682.42857142858</v>
      </c>
      <c r="H141" s="2">
        <f t="shared" si="31"/>
        <v>49002289.142857052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870432.85714286088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916933.77397108078</v>
      </c>
      <c r="Q141" s="2">
        <f t="shared" si="34"/>
        <v>450000</v>
      </c>
      <c r="R141" s="2">
        <f t="shared" si="32"/>
        <v>49872722</v>
      </c>
      <c r="S141" s="2">
        <f t="shared" si="17"/>
        <v>445682.42857142538</v>
      </c>
      <c r="T141" s="2">
        <f t="shared" si="18"/>
        <v>4317.5714285714785</v>
      </c>
      <c r="U141" s="2">
        <f t="shared" si="19"/>
        <v>450000</v>
      </c>
      <c r="V141" s="2">
        <f t="shared" si="33"/>
        <v>12014288</v>
      </c>
      <c r="W141" s="2">
        <f t="shared" si="20"/>
        <v>549078</v>
      </c>
      <c r="X141" s="2">
        <f t="shared" si="6"/>
        <v>-99078</v>
      </c>
      <c r="Y141" s="2">
        <f t="shared" si="29"/>
        <v>37858434.00000006</v>
      </c>
      <c r="Z141" s="2" t="str">
        <f t="shared" si="8"/>
        <v>HERE</v>
      </c>
      <c r="AA141" s="2">
        <f>IF(Z141="HERE",Y141,AA140+Graph!$G$1*1000)</f>
        <v>37858434.00000006</v>
      </c>
      <c r="AB141" s="2">
        <f t="shared" si="21"/>
        <v>-99078</v>
      </c>
      <c r="AC141" s="2">
        <f t="shared" si="30"/>
        <v>12014288</v>
      </c>
      <c r="AD141" s="3">
        <f t="shared" si="10"/>
        <v>37858434.00000006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33118919.900000054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76</v>
      </c>
      <c r="C142" s="7"/>
      <c r="D142" s="2" t="e">
        <f t="shared" si="12"/>
        <v>#N/A</v>
      </c>
      <c r="E142" s="2" t="e">
        <f t="shared" si="22"/>
        <v>#N/A</v>
      </c>
      <c r="F142" s="2">
        <v>920741.74801632762</v>
      </c>
      <c r="G142" s="2">
        <f t="shared" si="26"/>
        <v>445682.42857142858</v>
      </c>
      <c r="H142" s="2">
        <f t="shared" si="31"/>
        <v>49447971.571428478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874750.42857143236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922874.99618625641</v>
      </c>
      <c r="Q142" s="2">
        <f t="shared" si="34"/>
        <v>450000</v>
      </c>
      <c r="R142" s="2">
        <f t="shared" si="32"/>
        <v>50322722</v>
      </c>
      <c r="S142" s="2">
        <f t="shared" si="17"/>
        <v>445682.42857142538</v>
      </c>
      <c r="T142" s="2">
        <f t="shared" si="18"/>
        <v>4317.5714285714785</v>
      </c>
      <c r="U142" s="2">
        <f t="shared" si="19"/>
        <v>450000</v>
      </c>
      <c r="V142" s="2">
        <f t="shared" si="33"/>
        <v>12294006</v>
      </c>
      <c r="W142" s="2">
        <f t="shared" si="20"/>
        <v>279718</v>
      </c>
      <c r="X142" s="2">
        <f t="shared" si="6"/>
        <v>170282</v>
      </c>
      <c r="Y142" s="2">
        <f t="shared" si="29"/>
        <v>38028716.00000006</v>
      </c>
      <c r="Z142" s="2" t="str">
        <f t="shared" si="8"/>
        <v>HERE</v>
      </c>
      <c r="AA142" s="2">
        <f>IF(Z142="HERE",Y142,AA141+Graph!$G$1*1000)</f>
        <v>38028716.00000006</v>
      </c>
      <c r="AB142" s="2">
        <f t="shared" si="21"/>
        <v>170282</v>
      </c>
      <c r="AC142" s="2">
        <f t="shared" si="30"/>
        <v>12294006</v>
      </c>
      <c r="AD142" s="3">
        <f t="shared" si="10"/>
        <v>38028716.00000006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33332323.950000055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77</v>
      </c>
      <c r="C143" s="7"/>
      <c r="D143" s="2" t="e">
        <f t="shared" si="12"/>
        <v>#N/A</v>
      </c>
      <c r="E143" s="2" t="e">
        <f t="shared" si="22"/>
        <v>#N/A</v>
      </c>
      <c r="F143" s="2">
        <v>926696.34391653538</v>
      </c>
      <c r="G143" s="2">
        <f t="shared" si="26"/>
        <v>445682.42857142858</v>
      </c>
      <c r="H143" s="2">
        <f t="shared" si="31"/>
        <v>49893653.999999903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879068.00000000384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928816.21840140224</v>
      </c>
      <c r="Q143" s="2">
        <f t="shared" si="34"/>
        <v>450000</v>
      </c>
      <c r="R143" s="2">
        <f t="shared" si="32"/>
        <v>50772722</v>
      </c>
      <c r="S143" s="2">
        <f t="shared" si="17"/>
        <v>445682.42857142538</v>
      </c>
      <c r="T143" s="2">
        <f t="shared" si="18"/>
        <v>4317.5714285714785</v>
      </c>
      <c r="U143" s="2">
        <f t="shared" si="19"/>
        <v>450000</v>
      </c>
      <c r="V143" s="2">
        <f t="shared" si="33"/>
        <v>12646486</v>
      </c>
      <c r="W143" s="2">
        <f t="shared" si="20"/>
        <v>352480</v>
      </c>
      <c r="X143" s="2">
        <f t="shared" si="6"/>
        <v>97520</v>
      </c>
      <c r="Y143" s="2">
        <f t="shared" si="29"/>
        <v>38126236.00000006</v>
      </c>
      <c r="Z143" s="2" t="str">
        <f t="shared" si="8"/>
        <v>HERE</v>
      </c>
      <c r="AA143" s="2">
        <f>IF(Z143="HERE",Y143,AA142+Graph!$G$1*1000)</f>
        <v>38126236.00000006</v>
      </c>
      <c r="AB143" s="2">
        <f t="shared" si="21"/>
        <v>97520</v>
      </c>
      <c r="AC143" s="2">
        <f t="shared" si="30"/>
        <v>12646486</v>
      </c>
      <c r="AD143" s="3">
        <f t="shared" si="10"/>
        <v>38126236.00000006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33563859.350000054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78</v>
      </c>
      <c r="C144" s="7"/>
      <c r="D144" s="2" t="e">
        <f t="shared" si="12"/>
        <v>#N/A</v>
      </c>
      <c r="E144" s="2" t="e">
        <f t="shared" si="22"/>
        <v>#N/A</v>
      </c>
      <c r="F144" s="2">
        <v>932650.93981674314</v>
      </c>
      <c r="G144" s="2">
        <f t="shared" si="26"/>
        <v>445682.42857142858</v>
      </c>
      <c r="H144" s="2">
        <f t="shared" si="31"/>
        <v>50339336.428571329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883385.57142857532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934757.44061657786</v>
      </c>
      <c r="Q144" s="2">
        <f t="shared" si="34"/>
        <v>450000</v>
      </c>
      <c r="R144" s="2">
        <f t="shared" si="32"/>
        <v>51222722</v>
      </c>
      <c r="S144" s="2">
        <f t="shared" si="17"/>
        <v>445682.42857142538</v>
      </c>
      <c r="T144" s="2">
        <f t="shared" si="18"/>
        <v>4317.5714285714785</v>
      </c>
      <c r="U144" s="2">
        <f t="shared" si="19"/>
        <v>450000</v>
      </c>
      <c r="V144" s="2">
        <f t="shared" si="33"/>
        <v>13058298</v>
      </c>
      <c r="W144" s="2">
        <f t="shared" si="20"/>
        <v>411812</v>
      </c>
      <c r="X144" s="2">
        <f t="shared" si="6"/>
        <v>38188</v>
      </c>
      <c r="Y144" s="2">
        <f t="shared" si="29"/>
        <v>38164424.00000006</v>
      </c>
      <c r="Z144" s="2" t="str">
        <f t="shared" si="8"/>
        <v>HERE</v>
      </c>
      <c r="AA144" s="2">
        <f>IF(Z144="HERE",Y144,AA143+Graph!$G$1*1000)</f>
        <v>38164424.00000006</v>
      </c>
      <c r="AB144" s="2">
        <f t="shared" si="21"/>
        <v>38188</v>
      </c>
      <c r="AC144" s="2">
        <f t="shared" si="30"/>
        <v>13058298</v>
      </c>
      <c r="AD144" s="3">
        <f t="shared" si="10"/>
        <v>38164424.00000006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33677170.800000057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79</v>
      </c>
      <c r="C145" s="7"/>
      <c r="D145" s="2" t="e">
        <f t="shared" si="12"/>
        <v>#N/A</v>
      </c>
      <c r="E145" s="2" t="e">
        <f t="shared" si="22"/>
        <v>#N/A</v>
      </c>
      <c r="F145" s="2">
        <v>938605.53571695089</v>
      </c>
      <c r="G145" s="2">
        <f t="shared" si="26"/>
        <v>445682.42857142858</v>
      </c>
      <c r="H145" s="2">
        <f t="shared" si="31"/>
        <v>50785018.857142754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887703.1428571468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940698.66283172369</v>
      </c>
      <c r="Q145" s="2">
        <f t="shared" si="34"/>
        <v>450000</v>
      </c>
      <c r="R145" s="2">
        <f t="shared" si="32"/>
        <v>51672722</v>
      </c>
      <c r="S145" s="2">
        <f t="shared" si="17"/>
        <v>445682.42857142538</v>
      </c>
      <c r="T145" s="2">
        <f t="shared" si="18"/>
        <v>4317.5714285714785</v>
      </c>
      <c r="U145" s="2">
        <f t="shared" si="19"/>
        <v>450000</v>
      </c>
      <c r="V145" s="2">
        <f t="shared" si="33"/>
        <v>13509108</v>
      </c>
      <c r="W145" s="2">
        <f t="shared" si="20"/>
        <v>450810</v>
      </c>
      <c r="X145" s="2">
        <f t="shared" si="6"/>
        <v>-810</v>
      </c>
      <c r="Y145" s="2">
        <f t="shared" si="29"/>
        <v>38163614.00000006</v>
      </c>
      <c r="Z145" s="2" t="str">
        <f t="shared" si="8"/>
        <v>HERE</v>
      </c>
      <c r="AA145" s="2">
        <f>IF(Z145="HERE",Y145,AA144+Graph!$G$1*1000)</f>
        <v>38163614.00000006</v>
      </c>
      <c r="AB145" s="2">
        <f t="shared" si="21"/>
        <v>-810</v>
      </c>
      <c r="AC145" s="2">
        <f t="shared" si="30"/>
        <v>13509108</v>
      </c>
      <c r="AD145" s="3">
        <f t="shared" si="10"/>
        <v>38163614.00000006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33773189.000000052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80</v>
      </c>
      <c r="C146" s="7"/>
      <c r="D146" s="2" t="e">
        <f t="shared" si="12"/>
        <v>#N/A</v>
      </c>
      <c r="E146" s="2" t="e">
        <f t="shared" si="22"/>
        <v>#N/A</v>
      </c>
      <c r="F146" s="2">
        <v>944560.13161715865</v>
      </c>
      <c r="G146" s="2">
        <f t="shared" si="26"/>
        <v>445682.42857142858</v>
      </c>
      <c r="H146" s="2">
        <f t="shared" si="31"/>
        <v>51230701.285714179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892020.71428571828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946639.88504689932</v>
      </c>
      <c r="Q146" s="2">
        <f t="shared" si="34"/>
        <v>450000</v>
      </c>
      <c r="R146" s="2">
        <f t="shared" si="32"/>
        <v>52122722</v>
      </c>
      <c r="S146" s="2">
        <f t="shared" si="17"/>
        <v>445682.42857142538</v>
      </c>
      <c r="T146" s="2">
        <f t="shared" si="18"/>
        <v>4317.5714285714785</v>
      </c>
      <c r="U146" s="2">
        <f t="shared" si="19"/>
        <v>450000</v>
      </c>
      <c r="V146" s="2">
        <f t="shared" si="33"/>
        <v>14012224</v>
      </c>
      <c r="W146" s="2">
        <f t="shared" si="20"/>
        <v>503116</v>
      </c>
      <c r="X146" s="2">
        <f t="shared" si="6"/>
        <v>-53116</v>
      </c>
      <c r="Y146" s="2">
        <f t="shared" si="29"/>
        <v>38110498.00000006</v>
      </c>
      <c r="Z146" s="2" t="str">
        <f t="shared" si="8"/>
        <v>HERE</v>
      </c>
      <c r="AA146" s="2">
        <f>IF(Z146="HERE",Y146,AA145+Graph!$G$1*1000)</f>
        <v>38110498.00000006</v>
      </c>
      <c r="AB146" s="2">
        <f t="shared" si="21"/>
        <v>-53116</v>
      </c>
      <c r="AC146" s="2">
        <f t="shared" si="30"/>
        <v>14012224</v>
      </c>
      <c r="AD146" s="3">
        <f t="shared" si="10"/>
        <v>38110498.00000006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33829812.250000052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81</v>
      </c>
      <c r="C147" s="7"/>
      <c r="D147" s="2" t="e">
        <f t="shared" si="12"/>
        <v>#N/A</v>
      </c>
      <c r="E147" s="2" t="e">
        <f t="shared" si="22"/>
        <v>#N/A</v>
      </c>
      <c r="F147" s="2">
        <v>950514.72751736641</v>
      </c>
      <c r="G147" s="2">
        <f t="shared" si="26"/>
        <v>445682.42857142858</v>
      </c>
      <c r="H147" s="2">
        <f t="shared" si="31"/>
        <v>51676383.714285605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896338.28571428976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952581.10726204515</v>
      </c>
      <c r="Q147" s="2">
        <f t="shared" si="34"/>
        <v>450000</v>
      </c>
      <c r="R147" s="2">
        <f t="shared" si="32"/>
        <v>52572722</v>
      </c>
      <c r="S147" s="2">
        <f t="shared" si="17"/>
        <v>445682.42857142538</v>
      </c>
      <c r="T147" s="2">
        <f t="shared" si="18"/>
        <v>4317.5714285714785</v>
      </c>
      <c r="U147" s="2">
        <f t="shared" si="19"/>
        <v>450000</v>
      </c>
      <c r="V147" s="2">
        <f t="shared" si="33"/>
        <v>14556827</v>
      </c>
      <c r="W147" s="2">
        <f t="shared" si="20"/>
        <v>544603</v>
      </c>
      <c r="X147" s="2">
        <f t="shared" si="6"/>
        <v>-94603</v>
      </c>
      <c r="Y147" s="2">
        <f t="shared" si="29"/>
        <v>38015895.00000006</v>
      </c>
      <c r="Z147" s="2" t="str">
        <f t="shared" si="8"/>
        <v>HERE</v>
      </c>
      <c r="AA147" s="2">
        <f>IF(Z147="HERE",Y147,AA146+Graph!$G$1*1000)</f>
        <v>38015895.00000006</v>
      </c>
      <c r="AB147" s="2">
        <f t="shared" si="21"/>
        <v>-94603</v>
      </c>
      <c r="AC147" s="2">
        <f t="shared" si="30"/>
        <v>14556827</v>
      </c>
      <c r="AD147" s="3">
        <f t="shared" si="10"/>
        <v>38015895.00000006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33828301.450000055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82</v>
      </c>
      <c r="C148" s="7"/>
      <c r="D148" s="2" t="e">
        <f t="shared" si="12"/>
        <v>#N/A</v>
      </c>
      <c r="E148" s="2" t="e">
        <f t="shared" si="22"/>
        <v>#N/A</v>
      </c>
      <c r="F148" s="2">
        <v>956469.32341757417</v>
      </c>
      <c r="G148" s="2">
        <f t="shared" si="26"/>
        <v>445682.42857142858</v>
      </c>
      <c r="H148" s="2">
        <f t="shared" si="31"/>
        <v>52122066.14285703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900655.85714286123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958522.32947722077</v>
      </c>
      <c r="Q148" s="2">
        <f t="shared" si="34"/>
        <v>450000</v>
      </c>
      <c r="R148" s="2">
        <f t="shared" si="32"/>
        <v>53022722</v>
      </c>
      <c r="S148" s="2">
        <f t="shared" si="17"/>
        <v>445682.42857142538</v>
      </c>
      <c r="T148" s="2">
        <f t="shared" si="18"/>
        <v>4317.5714285714785</v>
      </c>
      <c r="U148" s="2">
        <f t="shared" si="19"/>
        <v>450000</v>
      </c>
      <c r="V148" s="2">
        <f t="shared" si="33"/>
        <v>15062189</v>
      </c>
      <c r="W148" s="2">
        <f t="shared" si="20"/>
        <v>505362</v>
      </c>
      <c r="X148" s="2">
        <f t="shared" si="6"/>
        <v>-55362</v>
      </c>
      <c r="Y148" s="2">
        <f t="shared" si="29"/>
        <v>37960533.00000006</v>
      </c>
      <c r="Z148" s="2" t="str">
        <f t="shared" si="8"/>
        <v>HERE</v>
      </c>
      <c r="AA148" s="2">
        <f>IF(Z148="HERE",Y148,AA147+Graph!$G$1*1000)</f>
        <v>37960533.00000006</v>
      </c>
      <c r="AB148" s="2">
        <f t="shared" si="21"/>
        <v>-55362</v>
      </c>
      <c r="AC148" s="2">
        <f t="shared" si="30"/>
        <v>15062189</v>
      </c>
      <c r="AD148" s="3">
        <f t="shared" si="10"/>
        <v>37960533.00000006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33815126.950000055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83</v>
      </c>
      <c r="C149" s="7"/>
      <c r="D149" s="2" t="e">
        <f t="shared" si="12"/>
        <v>#N/A</v>
      </c>
      <c r="E149" s="2" t="e">
        <f t="shared" si="22"/>
        <v>#N/A</v>
      </c>
      <c r="F149" s="2">
        <v>962423.91931778193</v>
      </c>
      <c r="G149" s="2">
        <f t="shared" si="26"/>
        <v>445682.42857142858</v>
      </c>
      <c r="H149" s="2">
        <f t="shared" si="31"/>
        <v>52567748.571428455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904973.42857143271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964463.5516923666</v>
      </c>
      <c r="Q149" s="2">
        <f t="shared" si="34"/>
        <v>450000</v>
      </c>
      <c r="R149" s="2">
        <f t="shared" si="32"/>
        <v>53472722</v>
      </c>
      <c r="S149" s="2">
        <f t="shared" si="17"/>
        <v>445682.42857142538</v>
      </c>
      <c r="T149" s="2">
        <f t="shared" si="18"/>
        <v>4317.5714285714785</v>
      </c>
      <c r="U149" s="2">
        <f t="shared" si="19"/>
        <v>450000</v>
      </c>
      <c r="V149" s="2">
        <f t="shared" si="33"/>
        <v>15300151</v>
      </c>
      <c r="W149" s="2">
        <f t="shared" si="20"/>
        <v>237962</v>
      </c>
      <c r="X149" s="2">
        <f t="shared" si="6"/>
        <v>212038</v>
      </c>
      <c r="Y149" s="2">
        <f t="shared" si="29"/>
        <v>38172571.00000006</v>
      </c>
      <c r="Z149" s="2" t="str">
        <f t="shared" si="8"/>
        <v>HERE</v>
      </c>
      <c r="AA149" s="2">
        <f>IF(Z149="HERE",Y149,AA148+Graph!$G$1*1000)</f>
        <v>38172571.00000006</v>
      </c>
      <c r="AB149" s="2">
        <f t="shared" si="21"/>
        <v>212038</v>
      </c>
      <c r="AC149" s="2">
        <f t="shared" si="30"/>
        <v>15300151</v>
      </c>
      <c r="AD149" s="3">
        <f t="shared" si="10"/>
        <v>38172571.00000006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34032915.300000057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84</v>
      </c>
      <c r="C150" s="7"/>
      <c r="D150" s="2" t="e">
        <f t="shared" si="12"/>
        <v>#N/A</v>
      </c>
      <c r="E150" s="2" t="e">
        <f t="shared" si="22"/>
        <v>#N/A</v>
      </c>
      <c r="F150" s="2">
        <v>968378.51521798968</v>
      </c>
      <c r="G150" s="2">
        <f t="shared" si="26"/>
        <v>445682.42857142858</v>
      </c>
      <c r="H150" s="2">
        <f t="shared" si="31"/>
        <v>53013430.999999881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909291.00000000419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970404.77390751243</v>
      </c>
      <c r="Q150" s="2">
        <f t="shared" si="34"/>
        <v>450000</v>
      </c>
      <c r="R150" s="2">
        <f t="shared" si="32"/>
        <v>53922722</v>
      </c>
      <c r="S150" s="2">
        <f t="shared" si="17"/>
        <v>445682.42857142538</v>
      </c>
      <c r="T150" s="2">
        <f t="shared" si="18"/>
        <v>4317.5714285714785</v>
      </c>
      <c r="U150" s="2">
        <f t="shared" si="19"/>
        <v>450000</v>
      </c>
      <c r="V150" s="2">
        <f t="shared" si="33"/>
        <v>15576107</v>
      </c>
      <c r="W150" s="2">
        <f t="shared" si="20"/>
        <v>275956</v>
      </c>
      <c r="X150" s="2">
        <f t="shared" si="6"/>
        <v>174044</v>
      </c>
      <c r="Y150" s="2">
        <f t="shared" si="29"/>
        <v>38346615.00000006</v>
      </c>
      <c r="Z150" s="2" t="str">
        <f t="shared" si="8"/>
        <v>HERE</v>
      </c>
      <c r="AA150" s="2">
        <f>IF(Z150="HERE",Y150,AA149+Graph!$G$1*1000)</f>
        <v>38346615.00000006</v>
      </c>
      <c r="AB150" s="2">
        <f t="shared" si="21"/>
        <v>174044</v>
      </c>
      <c r="AC150" s="2">
        <f t="shared" si="30"/>
        <v>15576107</v>
      </c>
      <c r="AD150" s="3">
        <f t="shared" si="10"/>
        <v>38346615.00000006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34200083.600000054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85</v>
      </c>
      <c r="C151" s="7"/>
      <c r="D151" s="2" t="e">
        <f t="shared" si="12"/>
        <v>#N/A</v>
      </c>
      <c r="E151" s="2" t="e">
        <f t="shared" si="22"/>
        <v>#N/A</v>
      </c>
      <c r="F151" s="2">
        <v>974333.11111816764</v>
      </c>
      <c r="G151" s="2">
        <f t="shared" si="26"/>
        <v>445682.42857142858</v>
      </c>
      <c r="H151" s="2">
        <f t="shared" si="31"/>
        <v>53459113.428571306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913608.57142857567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976345.99612268806</v>
      </c>
      <c r="Q151" s="2">
        <f t="shared" si="34"/>
        <v>450000</v>
      </c>
      <c r="R151" s="2">
        <f t="shared" si="32"/>
        <v>54372722</v>
      </c>
      <c r="S151" s="2">
        <f t="shared" si="17"/>
        <v>445682.42857142538</v>
      </c>
      <c r="T151" s="2">
        <f t="shared" si="18"/>
        <v>4317.5714285714785</v>
      </c>
      <c r="U151" s="2">
        <f t="shared" si="19"/>
        <v>450000</v>
      </c>
      <c r="V151" s="2">
        <f t="shared" si="33"/>
        <v>16021789.428571429</v>
      </c>
      <c r="W151" s="2">
        <f t="shared" si="20"/>
        <v>445682.4285714291</v>
      </c>
      <c r="X151" s="2">
        <f t="shared" si="6"/>
        <v>4317.5714285708964</v>
      </c>
      <c r="Y151" s="2">
        <f t="shared" si="29"/>
        <v>38350932.571428627</v>
      </c>
      <c r="Z151" s="2" t="str">
        <f t="shared" si="8"/>
        <v>HERE</v>
      </c>
      <c r="AA151" s="2">
        <f>IF(Z151="HERE",Y151,AA150+Graph!$G$1*1000)</f>
        <v>38350932.571428627</v>
      </c>
      <c r="AB151" s="2">
        <f t="shared" si="21"/>
        <v>4317.5714285671711</v>
      </c>
      <c r="AC151" s="2">
        <f t="shared" si="30"/>
        <v>16021789.428571429</v>
      </c>
      <c r="AD151" s="3">
        <f t="shared" si="10"/>
        <v>38350932.571428627</v>
      </c>
      <c r="AE151" s="2">
        <f>IF(AE149&gt;=52800000,52800000,IF(AB130=Graph!G$1*1000,AE150+Graph!G$1*1000,AC151))</f>
        <v>16021789.428571429</v>
      </c>
      <c r="AF151" s="3">
        <f t="shared" si="11"/>
        <v>16021789.428571429</v>
      </c>
      <c r="AG151" s="3">
        <f t="shared" si="27"/>
        <v>34340720.850000054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86</v>
      </c>
      <c r="C152" s="7"/>
      <c r="D152" s="2" t="e">
        <f t="shared" si="12"/>
        <v>#N/A</v>
      </c>
      <c r="E152" s="2" t="e">
        <f t="shared" si="22"/>
        <v>#N/A</v>
      </c>
      <c r="F152" s="2">
        <v>980287.7070183754</v>
      </c>
      <c r="G152" s="2">
        <f t="shared" si="26"/>
        <v>445682.42857142858</v>
      </c>
      <c r="H152" s="2">
        <f t="shared" si="31"/>
        <v>53904795.857142732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917926.14285714715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982287.21833783388</v>
      </c>
      <c r="Q152" s="2">
        <f t="shared" si="34"/>
        <v>450000</v>
      </c>
      <c r="R152" s="2">
        <f t="shared" si="32"/>
        <v>54822722</v>
      </c>
      <c r="S152" s="2">
        <f t="shared" si="17"/>
        <v>445682.42857142538</v>
      </c>
      <c r="T152" s="2">
        <f t="shared" si="18"/>
        <v>4317.5714285714785</v>
      </c>
      <c r="U152" s="2">
        <f t="shared" si="19"/>
        <v>450000</v>
      </c>
      <c r="V152" s="2">
        <f t="shared" si="33"/>
        <v>16467471.857142858</v>
      </c>
      <c r="W152" s="2">
        <f t="shared" si="20"/>
        <v>445682.4285714291</v>
      </c>
      <c r="X152" s="2">
        <f t="shared" si="6"/>
        <v>4317.5714285708964</v>
      </c>
      <c r="Y152" s="2">
        <f t="shared" si="29"/>
        <v>38355250.142857194</v>
      </c>
      <c r="Z152" s="2" t="str">
        <f t="shared" si="8"/>
        <v>HERE</v>
      </c>
      <c r="AA152" s="2">
        <f>IF(Z152="HERE",Y152,AA151+Graph!$G$1*1000)</f>
        <v>38355250.142857194</v>
      </c>
      <c r="AB152" s="2">
        <f t="shared" si="21"/>
        <v>4317.5714285671711</v>
      </c>
      <c r="AC152" s="2">
        <f t="shared" si="30"/>
        <v>16467471.857142858</v>
      </c>
      <c r="AD152" s="3">
        <f t="shared" si="10"/>
        <v>38355250.142857194</v>
      </c>
      <c r="AE152" s="2">
        <f>IF(AE150&gt;=52800000,52800000,IF(AB131=Graph!G$1*1000,AE151+Graph!G$1*1000,AC152))</f>
        <v>16467471.857142858</v>
      </c>
      <c r="AF152" s="3">
        <f t="shared" si="11"/>
        <v>16467471.857142858</v>
      </c>
      <c r="AG152" s="3">
        <f t="shared" si="27"/>
        <v>34505330.650000058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87</v>
      </c>
      <c r="C153" s="7"/>
      <c r="D153" s="2" t="e">
        <f t="shared" si="12"/>
        <v>#N/A</v>
      </c>
      <c r="E153" s="2" t="e">
        <f t="shared" si="22"/>
        <v>#N/A</v>
      </c>
      <c r="F153" s="2">
        <v>986242.30291858315</v>
      </c>
      <c r="G153" s="2">
        <f t="shared" si="26"/>
        <v>445682.42857142858</v>
      </c>
      <c r="H153" s="2">
        <f t="shared" si="31"/>
        <v>54350478.285714157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922243.71428571863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988228.44055300951</v>
      </c>
      <c r="Q153" s="2">
        <f t="shared" si="34"/>
        <v>450000</v>
      </c>
      <c r="R153" s="2">
        <f t="shared" si="32"/>
        <v>55272722</v>
      </c>
      <c r="S153" s="2">
        <f t="shared" si="17"/>
        <v>445682.42857142538</v>
      </c>
      <c r="T153" s="2">
        <f t="shared" si="18"/>
        <v>4317.5714285714785</v>
      </c>
      <c r="U153" s="2">
        <f t="shared" si="19"/>
        <v>450000</v>
      </c>
      <c r="V153" s="2">
        <f t="shared" si="33"/>
        <v>16913154.285714287</v>
      </c>
      <c r="W153" s="2">
        <f t="shared" si="20"/>
        <v>445682.4285714291</v>
      </c>
      <c r="X153" s="2">
        <f t="shared" si="6"/>
        <v>4317.5714285708964</v>
      </c>
      <c r="Y153" s="2">
        <f t="shared" si="29"/>
        <v>38359567.714285761</v>
      </c>
      <c r="Z153" s="2" t="str">
        <f t="shared" si="8"/>
        <v>HERE</v>
      </c>
      <c r="AA153" s="2">
        <f>IF(Z153="HERE",Y153,AA152+Graph!$G$1*1000)</f>
        <v>38359567.714285761</v>
      </c>
      <c r="AB153" s="2">
        <f t="shared" si="21"/>
        <v>4317.5714285671711</v>
      </c>
      <c r="AC153" s="2">
        <f t="shared" si="30"/>
        <v>16913154.285714287</v>
      </c>
      <c r="AD153" s="3">
        <f t="shared" si="10"/>
        <v>38359567.714285761</v>
      </c>
      <c r="AE153" s="2">
        <f>IF(AE151&gt;=52800000,52800000,IF(AB132=Graph!G$1*1000,AE152+Graph!G$1*1000,AC153))</f>
        <v>16913154.285714287</v>
      </c>
      <c r="AF153" s="3">
        <f t="shared" si="11"/>
        <v>16913154.285714287</v>
      </c>
      <c r="AG153" s="3">
        <f t="shared" si="27"/>
        <v>34532943.400000058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88</v>
      </c>
      <c r="C154" s="7"/>
      <c r="D154" s="2" t="e">
        <f t="shared" si="12"/>
        <v>#N/A</v>
      </c>
      <c r="E154" s="2" t="e">
        <f t="shared" si="22"/>
        <v>#N/A</v>
      </c>
      <c r="F154" s="2">
        <v>992196.89881879091</v>
      </c>
      <c r="G154" s="2">
        <f t="shared" si="26"/>
        <v>445682.42857142858</v>
      </c>
      <c r="H154" s="2">
        <f t="shared" si="31"/>
        <v>54796160.714285582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926561.2857142901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994169.66276815534</v>
      </c>
      <c r="Q154" s="2">
        <f t="shared" si="34"/>
        <v>450000</v>
      </c>
      <c r="R154" s="2">
        <f t="shared" si="32"/>
        <v>55722722</v>
      </c>
      <c r="S154" s="2">
        <f t="shared" si="17"/>
        <v>445682.42857142538</v>
      </c>
      <c r="T154" s="2">
        <f t="shared" si="18"/>
        <v>4317.5714285714785</v>
      </c>
      <c r="U154" s="2">
        <f t="shared" si="19"/>
        <v>450000</v>
      </c>
      <c r="V154" s="2">
        <f t="shared" si="33"/>
        <v>17358836.714285716</v>
      </c>
      <c r="W154" s="2">
        <f t="shared" si="20"/>
        <v>445682.4285714291</v>
      </c>
      <c r="X154" s="2">
        <f t="shared" si="6"/>
        <v>4317.5714285708964</v>
      </c>
      <c r="Y154" s="2">
        <f t="shared" si="29"/>
        <v>38363885.285714328</v>
      </c>
      <c r="Z154" s="2" t="str">
        <f t="shared" si="8"/>
        <v>HERE</v>
      </c>
      <c r="AA154" s="2">
        <f>IF(Z154="HERE",Y154,AA153+Graph!$G$1*1000)</f>
        <v>38363885.285714328</v>
      </c>
      <c r="AB154" s="2">
        <f t="shared" si="21"/>
        <v>4317.5714285671711</v>
      </c>
      <c r="AC154" s="2">
        <f t="shared" si="30"/>
        <v>17358836.714285716</v>
      </c>
      <c r="AD154" s="3">
        <f t="shared" si="10"/>
        <v>38363885.285714328</v>
      </c>
      <c r="AE154" s="2">
        <f>IF(AE152&gt;=52800000,52800000,IF(AB133=Graph!G$1*1000,AE153+Graph!G$1*1000,AC154))</f>
        <v>17358836.714285716</v>
      </c>
      <c r="AF154" s="3">
        <f t="shared" si="11"/>
        <v>17358836.714285716</v>
      </c>
      <c r="AG154" s="3">
        <f t="shared" si="27"/>
        <v>34523350.800000057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89</v>
      </c>
      <c r="C155" s="7"/>
      <c r="D155" s="2" t="e">
        <f t="shared" si="12"/>
        <v>#N/A</v>
      </c>
      <c r="E155" s="2" t="e">
        <f t="shared" si="22"/>
        <v>#N/A</v>
      </c>
      <c r="F155" s="2">
        <v>998151.49471899867</v>
      </c>
      <c r="G155" s="2">
        <f t="shared" si="26"/>
        <v>445682.42857142858</v>
      </c>
      <c r="H155" s="2">
        <f t="shared" si="31"/>
        <v>55241843.142857008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930878.85714286158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1000110.884983331</v>
      </c>
      <c r="Q155" s="2">
        <f t="shared" si="34"/>
        <v>450000</v>
      </c>
      <c r="R155" s="2">
        <f t="shared" si="32"/>
        <v>56172722</v>
      </c>
      <c r="S155" s="2">
        <f t="shared" si="17"/>
        <v>445682.42857142538</v>
      </c>
      <c r="T155" s="2">
        <f t="shared" si="18"/>
        <v>4317.5714285714785</v>
      </c>
      <c r="U155" s="2">
        <f t="shared" si="19"/>
        <v>450000</v>
      </c>
      <c r="V155" s="2">
        <f t="shared" si="33"/>
        <v>17804519.142857146</v>
      </c>
      <c r="W155" s="2">
        <f t="shared" si="20"/>
        <v>445682.4285714291</v>
      </c>
      <c r="X155" s="2">
        <f t="shared" si="6"/>
        <v>4317.5714285708964</v>
      </c>
      <c r="Y155" s="2">
        <f t="shared" si="29"/>
        <v>38368202.857142895</v>
      </c>
      <c r="Z155" s="2" t="str">
        <f t="shared" si="8"/>
        <v>HERE</v>
      </c>
      <c r="AA155" s="2">
        <f>IF(Z155="HERE",Y155,AA154+Graph!$G$1*1000)</f>
        <v>38368202.857142895</v>
      </c>
      <c r="AB155" s="2">
        <f t="shared" si="21"/>
        <v>4317.5714285671711</v>
      </c>
      <c r="AC155" s="2">
        <f t="shared" si="30"/>
        <v>17804519.142857146</v>
      </c>
      <c r="AD155" s="3">
        <f t="shared" si="10"/>
        <v>38368202.857142895</v>
      </c>
      <c r="AE155" s="2">
        <f>IF(AE153&gt;=52800000,52800000,IF(AB134=Graph!G$1*1000,AE154+Graph!G$1*1000,AC155))</f>
        <v>17804519.142857146</v>
      </c>
      <c r="AF155" s="3">
        <f t="shared" si="11"/>
        <v>17804519.142857146</v>
      </c>
      <c r="AG155" s="3">
        <f t="shared" si="27"/>
        <v>34419720.150000058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90</v>
      </c>
      <c r="C156" s="7"/>
      <c r="D156" s="2" t="e">
        <f t="shared" si="12"/>
        <v>#N/A</v>
      </c>
      <c r="E156" s="2" t="e">
        <f t="shared" si="22"/>
        <v>#N/A</v>
      </c>
      <c r="F156" s="2">
        <v>1004106.0906192064</v>
      </c>
      <c r="G156" s="2">
        <f t="shared" si="26"/>
        <v>445682.42857142858</v>
      </c>
      <c r="H156" s="2">
        <f t="shared" si="31"/>
        <v>55687525.571428433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935196.42857143306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1006052.1071984768</v>
      </c>
      <c r="Q156" s="2">
        <f t="shared" si="34"/>
        <v>450000</v>
      </c>
      <c r="R156" s="2">
        <f t="shared" si="32"/>
        <v>56622722</v>
      </c>
      <c r="S156" s="2">
        <f t="shared" si="17"/>
        <v>445682.42857142538</v>
      </c>
      <c r="T156" s="2">
        <f t="shared" si="18"/>
        <v>4317.5714285714785</v>
      </c>
      <c r="U156" s="2">
        <f t="shared" si="19"/>
        <v>450000</v>
      </c>
      <c r="V156" s="2">
        <f t="shared" si="33"/>
        <v>18250201.571428575</v>
      </c>
      <c r="W156" s="2">
        <f t="shared" si="20"/>
        <v>445682.4285714291</v>
      </c>
      <c r="X156" s="2">
        <f t="shared" si="6"/>
        <v>4317.5714285708964</v>
      </c>
      <c r="Y156" s="2">
        <f t="shared" si="29"/>
        <v>38372520.428571463</v>
      </c>
      <c r="Z156" s="2" t="str">
        <f t="shared" si="8"/>
        <v>HERE</v>
      </c>
      <c r="AA156" s="2">
        <f>IF(Z156="HERE",Y156,AA155+Graph!$G$1*1000)</f>
        <v>38372520.428571463</v>
      </c>
      <c r="AB156" s="2">
        <f t="shared" si="21"/>
        <v>4317.5714285671711</v>
      </c>
      <c r="AC156" s="2">
        <f t="shared" si="30"/>
        <v>18250201.571428575</v>
      </c>
      <c r="AD156" s="3">
        <f t="shared" si="10"/>
        <v>38372520.428571463</v>
      </c>
      <c r="AE156" s="2">
        <f>IF(AE154&gt;=52800000,52800000,IF(AB135=Graph!G$1*1000,AE155+Graph!G$1*1000,AC156))</f>
        <v>18250201.571428575</v>
      </c>
      <c r="AF156" s="3">
        <f t="shared" si="11"/>
        <v>18250201.571428575</v>
      </c>
      <c r="AG156" s="3">
        <f t="shared" si="27"/>
        <v>34553537.850000054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91</v>
      </c>
      <c r="C157" s="7"/>
      <c r="D157" s="2" t="e">
        <f t="shared" si="12"/>
        <v>#N/A</v>
      </c>
      <c r="E157" s="2" t="e">
        <f t="shared" si="22"/>
        <v>#N/A</v>
      </c>
      <c r="F157" s="2">
        <v>1010060.6865194142</v>
      </c>
      <c r="G157" s="2">
        <f t="shared" si="26"/>
        <v>445682.42857142858</v>
      </c>
      <c r="H157" s="2">
        <f t="shared" si="31"/>
        <v>56133207.999999858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939514.00000000454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1011993.3294136524</v>
      </c>
      <c r="Q157" s="2">
        <f t="shared" si="34"/>
        <v>450000</v>
      </c>
      <c r="R157" s="2">
        <f t="shared" si="32"/>
        <v>57072722</v>
      </c>
      <c r="S157" s="2">
        <f t="shared" si="17"/>
        <v>445682.42857142538</v>
      </c>
      <c r="T157" s="2">
        <f t="shared" si="18"/>
        <v>4317.5714285714785</v>
      </c>
      <c r="U157" s="2">
        <f t="shared" si="19"/>
        <v>450000</v>
      </c>
      <c r="V157" s="2">
        <f t="shared" si="33"/>
        <v>18695884.000000004</v>
      </c>
      <c r="W157" s="2">
        <f t="shared" si="20"/>
        <v>445682.4285714291</v>
      </c>
      <c r="X157" s="2">
        <f t="shared" si="6"/>
        <v>4317.5714285708964</v>
      </c>
      <c r="Y157" s="2">
        <f t="shared" si="29"/>
        <v>38376838.00000003</v>
      </c>
      <c r="Z157" s="2" t="str">
        <f t="shared" si="8"/>
        <v>HERE</v>
      </c>
      <c r="AA157" s="2">
        <f>IF(Z157="HERE",Y157,AA156+Graph!$G$1*1000)</f>
        <v>38376838.00000003</v>
      </c>
      <c r="AB157" s="2">
        <f t="shared" si="21"/>
        <v>4317.5714285671711</v>
      </c>
      <c r="AC157" s="2">
        <f t="shared" si="30"/>
        <v>18695884.000000004</v>
      </c>
      <c r="AD157" s="3">
        <f t="shared" si="10"/>
        <v>38376838.00000003</v>
      </c>
      <c r="AE157" s="2">
        <f>IF(AE155&gt;=52800000,52800000,IF(AB136=Graph!G$1*1000,AE156+Graph!G$1*1000,AC157))</f>
        <v>18695884.000000004</v>
      </c>
      <c r="AF157" s="3">
        <f t="shared" si="11"/>
        <v>18695884.000000004</v>
      </c>
      <c r="AG157" s="3">
        <f t="shared" si="27"/>
        <v>34660742.050000057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92</v>
      </c>
      <c r="C158" s="7"/>
      <c r="D158" s="2" t="e">
        <f t="shared" si="12"/>
        <v>#N/A</v>
      </c>
      <c r="E158" s="2" t="e">
        <f t="shared" si="22"/>
        <v>#N/A</v>
      </c>
      <c r="F158" s="2">
        <v>1016015.2824196219</v>
      </c>
      <c r="G158" s="2">
        <f t="shared" si="26"/>
        <v>445682.42857142858</v>
      </c>
      <c r="H158" s="2">
        <f t="shared" si="31"/>
        <v>56578890.428571284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943831.57142857602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1017934.5516287982</v>
      </c>
      <c r="Q158" s="2">
        <f t="shared" si="34"/>
        <v>450000</v>
      </c>
      <c r="R158" s="2">
        <f t="shared" si="32"/>
        <v>57522722</v>
      </c>
      <c r="S158" s="2">
        <f t="shared" si="17"/>
        <v>445682.42857142538</v>
      </c>
      <c r="T158" s="2">
        <f t="shared" si="18"/>
        <v>4317.5714285714785</v>
      </c>
      <c r="U158" s="2">
        <f t="shared" si="19"/>
        <v>450000</v>
      </c>
      <c r="V158" s="2">
        <f t="shared" si="33"/>
        <v>19141566.428571433</v>
      </c>
      <c r="W158" s="2">
        <f t="shared" si="20"/>
        <v>445682.4285714291</v>
      </c>
      <c r="X158" s="2">
        <f t="shared" si="6"/>
        <v>4317.5714285708964</v>
      </c>
      <c r="Y158" s="2">
        <f t="shared" si="29"/>
        <v>38381155.571428597</v>
      </c>
      <c r="Z158" s="2" t="str">
        <f t="shared" si="8"/>
        <v>HERE</v>
      </c>
      <c r="AA158" s="2">
        <f>IF(Z158="HERE",Y158,AA157+Graph!$G$1*1000)</f>
        <v>38381155.571428597</v>
      </c>
      <c r="AB158" s="2">
        <f t="shared" si="21"/>
        <v>4317.5714285671711</v>
      </c>
      <c r="AC158" s="2">
        <f t="shared" si="30"/>
        <v>19141566.428571433</v>
      </c>
      <c r="AD158" s="3">
        <f t="shared" si="10"/>
        <v>38381155.571428597</v>
      </c>
      <c r="AE158" s="2">
        <f>IF(AE156&gt;=52800000,52800000,IF(AB137=Graph!G$1*1000,AE157+Graph!G$1*1000,AC158))</f>
        <v>19141566.428571433</v>
      </c>
      <c r="AF158" s="3">
        <f t="shared" si="11"/>
        <v>19141566.428571433</v>
      </c>
      <c r="AG158" s="3">
        <f t="shared" si="27"/>
        <v>34747199.450000055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93</v>
      </c>
      <c r="C159" s="7"/>
      <c r="D159" s="2" t="e">
        <f t="shared" si="12"/>
        <v>#N/A</v>
      </c>
      <c r="E159" s="2" t="e">
        <f t="shared" si="22"/>
        <v>#N/A</v>
      </c>
      <c r="F159" s="2">
        <v>1021969.8783198297</v>
      </c>
      <c r="G159" s="2">
        <f t="shared" si="26"/>
        <v>445682.42857142858</v>
      </c>
      <c r="H159" s="2">
        <f t="shared" si="31"/>
        <v>57024572.857142709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948149.1428571475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1023875.7738439739</v>
      </c>
      <c r="Q159" s="2">
        <f t="shared" si="34"/>
        <v>450000</v>
      </c>
      <c r="R159" s="2">
        <f t="shared" si="32"/>
        <v>57972722</v>
      </c>
      <c r="S159" s="2">
        <f t="shared" si="17"/>
        <v>445682.42857142538</v>
      </c>
      <c r="T159" s="2">
        <f t="shared" si="18"/>
        <v>4317.5714285714785</v>
      </c>
      <c r="U159" s="2">
        <f t="shared" si="19"/>
        <v>450000</v>
      </c>
      <c r="V159" s="2">
        <f t="shared" si="33"/>
        <v>19587248.857142862</v>
      </c>
      <c r="W159" s="2">
        <f t="shared" si="20"/>
        <v>445682.4285714291</v>
      </c>
      <c r="X159" s="2">
        <f t="shared" si="6"/>
        <v>4317.5714285708964</v>
      </c>
      <c r="Y159" s="2">
        <f t="shared" ref="Y159:Y222" si="35">IF(COUNT($C160)=0,IF(COUNT($C159)=1,C159,SUM(Y158+X159)),C159)</f>
        <v>38385473.142857164</v>
      </c>
      <c r="Z159" s="2" t="str">
        <f t="shared" si="8"/>
        <v>HERE</v>
      </c>
      <c r="AA159" s="2">
        <f>IF(Z159="HERE",Y159,AA158+Graph!$G$1*1000)</f>
        <v>38385473.142857164</v>
      </c>
      <c r="AB159" s="2">
        <f t="shared" si="21"/>
        <v>4317.5714285671711</v>
      </c>
      <c r="AC159" s="2">
        <f t="shared" ref="AC159:AC222" si="36">IF(Z160="HERE",V159,AC158)</f>
        <v>19587248.857142862</v>
      </c>
      <c r="AD159" s="3">
        <f t="shared" si="10"/>
        <v>38385473.142857164</v>
      </c>
      <c r="AE159" s="2">
        <f>IF(AE157&gt;=52800000,52800000,IF(AB138=Graph!G$1*1000,AE158+Graph!G$1*1000,AC159))</f>
        <v>19587248.857142862</v>
      </c>
      <c r="AF159" s="3">
        <f t="shared" si="11"/>
        <v>19587248.857142862</v>
      </c>
      <c r="AG159" s="3">
        <f t="shared" si="27"/>
        <v>34753535.850000054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94</v>
      </c>
      <c r="C160" s="7"/>
      <c r="D160" s="2" t="e">
        <f t="shared" si="12"/>
        <v>#N/A</v>
      </c>
      <c r="E160" s="2" t="e">
        <f t="shared" si="22"/>
        <v>#N/A</v>
      </c>
      <c r="F160" s="2">
        <v>1027924.4742200375</v>
      </c>
      <c r="G160" s="2">
        <f t="shared" si="26"/>
        <v>445682.42857142858</v>
      </c>
      <c r="H160" s="2">
        <f t="shared" ref="H160:H223" si="37">IF(COUNT($C161)=0,IF(COUNT($C160)=1,C160,SUM(H159+G160)),C160)</f>
        <v>57470255.285714135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952466.71428571898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1029816.9960591197</v>
      </c>
      <c r="Q160" s="2">
        <f t="shared" si="34"/>
        <v>450000</v>
      </c>
      <c r="R160" s="2">
        <f t="shared" ref="R160:R223" si="38">IF(COUNT($C161)=0,IF(COUNT($C160)=1,M160,SUM(R159+Q160)),M160)</f>
        <v>58422722</v>
      </c>
      <c r="S160" s="2">
        <f t="shared" si="17"/>
        <v>445682.42857142538</v>
      </c>
      <c r="T160" s="2">
        <f t="shared" si="18"/>
        <v>4317.5714285714785</v>
      </c>
      <c r="U160" s="2">
        <f t="shared" si="19"/>
        <v>450000</v>
      </c>
      <c r="V160" s="2">
        <f t="shared" si="33"/>
        <v>20032931.285714291</v>
      </c>
      <c r="W160" s="2">
        <f t="shared" si="20"/>
        <v>445682.4285714291</v>
      </c>
      <c r="X160" s="2">
        <f t="shared" si="6"/>
        <v>4317.5714285708964</v>
      </c>
      <c r="Y160" s="2">
        <f t="shared" si="35"/>
        <v>38389790.714285731</v>
      </c>
      <c r="Z160" s="2" t="str">
        <f t="shared" si="8"/>
        <v>HERE</v>
      </c>
      <c r="AA160" s="2">
        <f>IF(Z160="HERE",Y160,AA159+Graph!$G$1*1000)</f>
        <v>38389790.714285731</v>
      </c>
      <c r="AB160" s="2">
        <f t="shared" si="21"/>
        <v>4317.5714285671711</v>
      </c>
      <c r="AC160" s="2">
        <f t="shared" si="36"/>
        <v>20032931.285714291</v>
      </c>
      <c r="AD160" s="3">
        <f t="shared" si="10"/>
        <v>38389790.714285731</v>
      </c>
      <c r="AE160" s="2">
        <f>IF(AE158&gt;=52800000,52800000,IF(AB139=Graph!G$1*1000,AE159+Graph!G$1*1000,AC160))</f>
        <v>20032931.285714291</v>
      </c>
      <c r="AF160" s="3">
        <f t="shared" si="11"/>
        <v>20032931.285714291</v>
      </c>
      <c r="AG160" s="3">
        <f t="shared" si="27"/>
        <v>34750059.850000054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95</v>
      </c>
      <c r="C161" s="7"/>
      <c r="D161" s="2" t="e">
        <f t="shared" si="12"/>
        <v>#N/A</v>
      </c>
      <c r="E161" s="2" t="e">
        <f t="shared" si="22"/>
        <v>#N/A</v>
      </c>
      <c r="F161" s="2">
        <v>1033879.0701202452</v>
      </c>
      <c r="G161" s="2">
        <f t="shared" si="26"/>
        <v>445682.42857142858</v>
      </c>
      <c r="H161" s="2">
        <f t="shared" si="37"/>
        <v>57915937.71428556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956784.28571429045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1035758.2182742953</v>
      </c>
      <c r="Q161" s="2">
        <f t="shared" si="34"/>
        <v>450000</v>
      </c>
      <c r="R161" s="2">
        <f t="shared" si="38"/>
        <v>58872722</v>
      </c>
      <c r="S161" s="2">
        <f t="shared" si="17"/>
        <v>445682.42857142538</v>
      </c>
      <c r="T161" s="2">
        <f t="shared" si="18"/>
        <v>4317.5714285714785</v>
      </c>
      <c r="U161" s="2">
        <f t="shared" si="19"/>
        <v>450000</v>
      </c>
      <c r="V161" s="2">
        <f t="shared" si="33"/>
        <v>20478613.71428572</v>
      </c>
      <c r="W161" s="2">
        <f t="shared" si="20"/>
        <v>445682.4285714291</v>
      </c>
      <c r="X161" s="2">
        <f t="shared" si="6"/>
        <v>4317.5714285708964</v>
      </c>
      <c r="Y161" s="2">
        <f t="shared" si="35"/>
        <v>38394108.285714298</v>
      </c>
      <c r="Z161" s="2" t="str">
        <f t="shared" si="8"/>
        <v>HERE</v>
      </c>
      <c r="AA161" s="2">
        <f>IF(Z161="HERE",Y161,AA160+Graph!$G$1*1000)</f>
        <v>38394108.285714298</v>
      </c>
      <c r="AB161" s="2">
        <f t="shared" si="21"/>
        <v>4317.5714285671711</v>
      </c>
      <c r="AC161" s="2">
        <f t="shared" si="36"/>
        <v>20478613.71428572</v>
      </c>
      <c r="AD161" s="3">
        <f t="shared" si="10"/>
        <v>38394108.285714298</v>
      </c>
      <c r="AE161" s="2">
        <f>IF(AE159&gt;=52800000,52800000,IF(AB140=Graph!G$1*1000,AE160+Graph!G$1*1000,AC161))</f>
        <v>20478613.71428572</v>
      </c>
      <c r="AF161" s="3">
        <f t="shared" si="11"/>
        <v>20478613.71428572</v>
      </c>
      <c r="AG161" s="3">
        <f t="shared" si="27"/>
        <v>34735021.300000057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96</v>
      </c>
      <c r="C162" s="7"/>
      <c r="D162" s="2" t="e">
        <f t="shared" si="12"/>
        <v>#N/A</v>
      </c>
      <c r="E162" s="2" t="e">
        <f t="shared" si="22"/>
        <v>#N/A</v>
      </c>
      <c r="F162" s="2">
        <v>1039833.666020453</v>
      </c>
      <c r="G162" s="2">
        <f t="shared" si="26"/>
        <v>445682.42857142858</v>
      </c>
      <c r="H162" s="2">
        <f t="shared" si="37"/>
        <v>58361620.142856985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961101.85714286193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1041699.4404894412</v>
      </c>
      <c r="Q162" s="2">
        <f t="shared" si="34"/>
        <v>450000</v>
      </c>
      <c r="R162" s="2">
        <f t="shared" si="38"/>
        <v>59322722</v>
      </c>
      <c r="S162" s="2">
        <f t="shared" si="17"/>
        <v>445682.42857142538</v>
      </c>
      <c r="T162" s="2">
        <f t="shared" si="18"/>
        <v>4317.5714285714785</v>
      </c>
      <c r="U162" s="2">
        <f t="shared" si="19"/>
        <v>450000</v>
      </c>
      <c r="V162" s="2">
        <f t="shared" si="33"/>
        <v>20924296.142857149</v>
      </c>
      <c r="W162" s="2">
        <f t="shared" si="20"/>
        <v>445682.4285714291</v>
      </c>
      <c r="X162" s="2">
        <f t="shared" si="6"/>
        <v>4317.5714285708964</v>
      </c>
      <c r="Y162" s="2">
        <f t="shared" si="35"/>
        <v>38398425.857142866</v>
      </c>
      <c r="Z162" s="2" t="str">
        <f t="shared" si="8"/>
        <v>HERE</v>
      </c>
      <c r="AA162" s="2">
        <f>IF(Z162="HERE",Y162,AA161+Graph!$G$1*1000)</f>
        <v>38398425.857142866</v>
      </c>
      <c r="AB162" s="2">
        <f t="shared" si="21"/>
        <v>4317.5714285671711</v>
      </c>
      <c r="AC162" s="2">
        <f t="shared" si="36"/>
        <v>20924296.142857149</v>
      </c>
      <c r="AD162" s="3">
        <f t="shared" si="10"/>
        <v>38398425.857142866</v>
      </c>
      <c r="AE162" s="2">
        <f>IF(AE160&gt;=52800000,52800000,IF(AB141=Graph!G$1*1000,AE161+Graph!G$1*1000,AC162))</f>
        <v>20924296.142857149</v>
      </c>
      <c r="AF162" s="3">
        <f t="shared" si="11"/>
        <v>20924296.142857149</v>
      </c>
      <c r="AG162" s="3">
        <f t="shared" si="27"/>
        <v>34673305.000000052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97</v>
      </c>
      <c r="C163" s="7"/>
      <c r="D163" s="2" t="e">
        <f t="shared" si="12"/>
        <v>#N/A</v>
      </c>
      <c r="E163" s="2" t="e">
        <f t="shared" si="22"/>
        <v>#N/A</v>
      </c>
      <c r="F163" s="2">
        <v>1045788.2619206607</v>
      </c>
      <c r="G163" s="2">
        <f t="shared" si="26"/>
        <v>445682.42857142858</v>
      </c>
      <c r="H163" s="2">
        <f t="shared" si="37"/>
        <v>58807302.571428411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965419.42857143341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1047640.6627046168</v>
      </c>
      <c r="Q163" s="2">
        <f t="shared" si="34"/>
        <v>450000</v>
      </c>
      <c r="R163" s="2">
        <f t="shared" si="38"/>
        <v>59772722</v>
      </c>
      <c r="S163" s="2">
        <f t="shared" si="17"/>
        <v>445682.42857142538</v>
      </c>
      <c r="T163" s="2">
        <f t="shared" si="18"/>
        <v>4317.5714285714785</v>
      </c>
      <c r="U163" s="2">
        <f t="shared" si="19"/>
        <v>450000</v>
      </c>
      <c r="V163" s="2">
        <f t="shared" si="33"/>
        <v>21369978.571428578</v>
      </c>
      <c r="W163" s="2">
        <f t="shared" si="20"/>
        <v>445682.4285714291</v>
      </c>
      <c r="X163" s="2">
        <f t="shared" si="6"/>
        <v>4317.5714285708964</v>
      </c>
      <c r="Y163" s="2">
        <f t="shared" si="35"/>
        <v>38402743.428571433</v>
      </c>
      <c r="Z163" s="2" t="str">
        <f t="shared" si="8"/>
        <v>HERE</v>
      </c>
      <c r="AA163" s="2">
        <f>IF(Z163="HERE",Y163,AA162+Graph!$G$1*1000)</f>
        <v>38402743.428571433</v>
      </c>
      <c r="AB163" s="2">
        <f t="shared" si="21"/>
        <v>4317.5714285671711</v>
      </c>
      <c r="AC163" s="2">
        <f t="shared" si="36"/>
        <v>21369978.571428578</v>
      </c>
      <c r="AD163" s="3">
        <f t="shared" si="10"/>
        <v>38402743.428571433</v>
      </c>
      <c r="AE163" s="2">
        <f>IF(AE161&gt;=52800000,52800000,IF(AB142=Graph!G$1*1000,AE162+Graph!G$1*1000,AC163))</f>
        <v>21369978.571428578</v>
      </c>
      <c r="AF163" s="3">
        <f t="shared" si="11"/>
        <v>21369978.571428578</v>
      </c>
      <c r="AG163" s="3">
        <f t="shared" si="27"/>
        <v>34840544.700000055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98</v>
      </c>
      <c r="C164" s="7"/>
      <c r="D164" s="2" t="e">
        <f t="shared" si="12"/>
        <v>#N/A</v>
      </c>
      <c r="E164" s="2" t="e">
        <f t="shared" si="22"/>
        <v>#N/A</v>
      </c>
      <c r="F164" s="2">
        <v>1051742.8578208685</v>
      </c>
      <c r="G164" s="2">
        <f t="shared" si="26"/>
        <v>445682.42857142858</v>
      </c>
      <c r="H164" s="2">
        <f t="shared" si="37"/>
        <v>59252984.999999836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969737.00000000489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1053581.8849197626</v>
      </c>
      <c r="Q164" s="2">
        <f t="shared" si="34"/>
        <v>450000</v>
      </c>
      <c r="R164" s="2">
        <f t="shared" si="38"/>
        <v>60222722</v>
      </c>
      <c r="S164" s="2">
        <f t="shared" si="17"/>
        <v>445682.42857142538</v>
      </c>
      <c r="T164" s="2">
        <f t="shared" si="18"/>
        <v>4317.5714285714785</v>
      </c>
      <c r="U164" s="2">
        <f t="shared" si="19"/>
        <v>450000</v>
      </c>
      <c r="V164" s="2">
        <f t="shared" si="33"/>
        <v>21815661.000000007</v>
      </c>
      <c r="W164" s="2">
        <f t="shared" si="20"/>
        <v>445682.4285714291</v>
      </c>
      <c r="X164" s="2">
        <f t="shared" si="6"/>
        <v>4317.5714285708964</v>
      </c>
      <c r="Y164" s="2">
        <f t="shared" si="35"/>
        <v>38407061</v>
      </c>
      <c r="Z164" s="2" t="str">
        <f t="shared" si="8"/>
        <v>HERE</v>
      </c>
      <c r="AA164" s="2">
        <f>IF(Z164="HERE",Y164,AA163+Graph!$G$1*1000)</f>
        <v>38407061</v>
      </c>
      <c r="AB164" s="2">
        <f t="shared" si="21"/>
        <v>4317.5714285671711</v>
      </c>
      <c r="AC164" s="2">
        <f t="shared" si="36"/>
        <v>21815661.000000007</v>
      </c>
      <c r="AD164" s="3">
        <f t="shared" si="10"/>
        <v>38407061</v>
      </c>
      <c r="AE164" s="2">
        <f>IF(AE162&gt;=52800000,52800000,IF(AB143=Graph!G$1*1000,AE163+Graph!G$1*1000,AC164))</f>
        <v>21815661.000000007</v>
      </c>
      <c r="AF164" s="3">
        <f t="shared" si="11"/>
        <v>21815661.000000007</v>
      </c>
      <c r="AG164" s="3">
        <f t="shared" si="27"/>
        <v>34945936.700000055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99</v>
      </c>
      <c r="C165" s="7"/>
      <c r="D165" s="2" t="e">
        <f t="shared" si="12"/>
        <v>#N/A</v>
      </c>
      <c r="E165" s="2" t="e">
        <f t="shared" si="22"/>
        <v>#N/A</v>
      </c>
      <c r="F165" s="2">
        <v>1057697.4537210763</v>
      </c>
      <c r="G165" s="2">
        <f t="shared" si="26"/>
        <v>445682.42857142858</v>
      </c>
      <c r="H165" s="2">
        <f t="shared" si="37"/>
        <v>59698667.428571261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974054.57142857637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1059523.1071349084</v>
      </c>
      <c r="Q165" s="2">
        <f t="shared" si="34"/>
        <v>450000</v>
      </c>
      <c r="R165" s="2">
        <f t="shared" si="38"/>
        <v>60672722</v>
      </c>
      <c r="S165" s="2">
        <f t="shared" si="17"/>
        <v>445682.42857142538</v>
      </c>
      <c r="T165" s="2">
        <f t="shared" si="18"/>
        <v>4317.5714285714785</v>
      </c>
      <c r="U165" s="2">
        <f t="shared" si="19"/>
        <v>450000</v>
      </c>
      <c r="V165" s="2">
        <f t="shared" si="33"/>
        <v>22261343.428571437</v>
      </c>
      <c r="W165" s="2">
        <f t="shared" si="20"/>
        <v>445682.4285714291</v>
      </c>
      <c r="X165" s="2">
        <f t="shared" si="6"/>
        <v>4317.5714285708964</v>
      </c>
      <c r="Y165" s="2">
        <f t="shared" si="35"/>
        <v>38411378.571428567</v>
      </c>
      <c r="Z165" s="2" t="str">
        <f t="shared" si="8"/>
        <v>HERE</v>
      </c>
      <c r="AA165" s="2">
        <f>IF(Z165="HERE",Y165,AA164+Graph!$G$1*1000)</f>
        <v>38411378.571428567</v>
      </c>
      <c r="AB165" s="2">
        <f t="shared" si="21"/>
        <v>4317.5714285671711</v>
      </c>
      <c r="AC165" s="2">
        <f t="shared" si="36"/>
        <v>22261343.428571437</v>
      </c>
      <c r="AD165" s="3">
        <f t="shared" si="10"/>
        <v>38411378.571428567</v>
      </c>
      <c r="AE165" s="2">
        <f>IF(AE163&gt;=52800000,52800000,IF(AB144=Graph!G$1*1000,AE164+Graph!G$1*1000,AC165))</f>
        <v>22261343.428571437</v>
      </c>
      <c r="AF165" s="3">
        <f t="shared" si="11"/>
        <v>22261343.428571437</v>
      </c>
      <c r="AG165" s="3">
        <f t="shared" si="27"/>
        <v>35000896.500000052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100</v>
      </c>
      <c r="C166" s="7"/>
      <c r="D166" s="2" t="e">
        <f t="shared" si="12"/>
        <v>#N/A</v>
      </c>
      <c r="E166" s="2" t="e">
        <f t="shared" si="22"/>
        <v>#N/A</v>
      </c>
      <c r="F166" s="2">
        <v>1063652.049621284</v>
      </c>
      <c r="G166" s="2">
        <f t="shared" si="26"/>
        <v>445682.42857142858</v>
      </c>
      <c r="H166" s="2">
        <f t="shared" si="37"/>
        <v>60144349.857142687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978372.14285714785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1065464.3293500841</v>
      </c>
      <c r="Q166" s="2">
        <f t="shared" ref="Q166:Q229" si="39">IF(P166&gt;450000,450000,P166)</f>
        <v>450000</v>
      </c>
      <c r="R166" s="2">
        <f t="shared" si="38"/>
        <v>61122722</v>
      </c>
      <c r="S166" s="2">
        <f t="shared" si="17"/>
        <v>445682.42857142538</v>
      </c>
      <c r="T166" s="2">
        <f t="shared" si="18"/>
        <v>4317.5714285714785</v>
      </c>
      <c r="U166" s="2">
        <f t="shared" si="19"/>
        <v>450000</v>
      </c>
      <c r="V166" s="2">
        <f t="shared" si="33"/>
        <v>22707025.857142866</v>
      </c>
      <c r="W166" s="2">
        <f t="shared" si="20"/>
        <v>445682.4285714291</v>
      </c>
      <c r="X166" s="2">
        <f t="shared" si="6"/>
        <v>4317.5714285708964</v>
      </c>
      <c r="Y166" s="2">
        <f t="shared" si="35"/>
        <v>38415696.142857134</v>
      </c>
      <c r="Z166" s="2" t="str">
        <f t="shared" si="8"/>
        <v>HERE</v>
      </c>
      <c r="AA166" s="2">
        <f>IF(Z166="HERE",Y166,AA165+Graph!$G$1*1000)</f>
        <v>38415696.142857134</v>
      </c>
      <c r="AB166" s="2">
        <f t="shared" si="21"/>
        <v>4317.5714285671711</v>
      </c>
      <c r="AC166" s="2">
        <f t="shared" si="36"/>
        <v>22707025.857142866</v>
      </c>
      <c r="AD166" s="3">
        <f t="shared" si="10"/>
        <v>38415696.142857134</v>
      </c>
      <c r="AE166" s="2">
        <f>IF(AE164&gt;=52800000,52800000,IF(AB145=Graph!G$1*1000,AE165+Graph!G$1*1000,AC166))</f>
        <v>22707025.857142866</v>
      </c>
      <c r="AF166" s="3">
        <f t="shared" si="11"/>
        <v>22707025.857142866</v>
      </c>
      <c r="AG166" s="3">
        <f t="shared" si="27"/>
        <v>35022708.000000052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101</v>
      </c>
      <c r="C167" s="7"/>
      <c r="D167" s="2" t="e">
        <f t="shared" si="12"/>
        <v>#N/A</v>
      </c>
      <c r="E167" s="2" t="e">
        <f t="shared" si="22"/>
        <v>#N/A</v>
      </c>
      <c r="F167" s="2">
        <v>1069606.6455214918</v>
      </c>
      <c r="G167" s="2">
        <f t="shared" si="26"/>
        <v>445682.42857142858</v>
      </c>
      <c r="H167" s="2">
        <f t="shared" si="37"/>
        <v>60590032.285714112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982689.71428571932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1071405.5515652299</v>
      </c>
      <c r="Q167" s="2">
        <f t="shared" si="39"/>
        <v>450000</v>
      </c>
      <c r="R167" s="2">
        <f t="shared" si="38"/>
        <v>61572722</v>
      </c>
      <c r="S167" s="2">
        <f t="shared" si="17"/>
        <v>445682.42857142538</v>
      </c>
      <c r="T167" s="2">
        <f t="shared" si="18"/>
        <v>4317.5714285714785</v>
      </c>
      <c r="U167" s="2">
        <f t="shared" si="19"/>
        <v>450000</v>
      </c>
      <c r="V167" s="2">
        <f t="shared" si="33"/>
        <v>23152708.285714295</v>
      </c>
      <c r="W167" s="2">
        <f t="shared" si="20"/>
        <v>445682.4285714291</v>
      </c>
      <c r="X167" s="2">
        <f t="shared" si="6"/>
        <v>4317.5714285708964</v>
      </c>
      <c r="Y167" s="2">
        <f t="shared" si="35"/>
        <v>38420013.714285702</v>
      </c>
      <c r="Z167" s="2" t="str">
        <f t="shared" si="8"/>
        <v>HERE</v>
      </c>
      <c r="AA167" s="2">
        <f>IF(Z167="HERE",Y167,AA166+Graph!$G$1*1000)</f>
        <v>38420013.714285702</v>
      </c>
      <c r="AB167" s="2">
        <f t="shared" si="21"/>
        <v>4317.5714285671711</v>
      </c>
      <c r="AC167" s="2">
        <f t="shared" si="36"/>
        <v>23152708.285714295</v>
      </c>
      <c r="AD167" s="3">
        <f t="shared" si="10"/>
        <v>38420013.714285702</v>
      </c>
      <c r="AE167" s="2">
        <f>IF(AE165&gt;=52800000,52800000,IF(AB146=Graph!G$1*1000,AE166+Graph!G$1*1000,AC167))</f>
        <v>23152708.285714295</v>
      </c>
      <c r="AF167" s="3">
        <f t="shared" si="11"/>
        <v>23152708.285714295</v>
      </c>
      <c r="AG167" s="3">
        <f t="shared" si="27"/>
        <v>35000059.400000058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102</v>
      </c>
      <c r="C168" s="7"/>
      <c r="D168" s="2" t="e">
        <f t="shared" si="12"/>
        <v>#N/A</v>
      </c>
      <c r="E168" s="2" t="e">
        <f t="shared" si="22"/>
        <v>#N/A</v>
      </c>
      <c r="F168" s="2">
        <v>1075561.2414216995</v>
      </c>
      <c r="G168" s="2">
        <f t="shared" si="26"/>
        <v>445682.42857142858</v>
      </c>
      <c r="H168" s="2">
        <f t="shared" si="37"/>
        <v>61035714.714285538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987007.2857142908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1077346.7737804055</v>
      </c>
      <c r="Q168" s="2">
        <f t="shared" si="39"/>
        <v>450000</v>
      </c>
      <c r="R168" s="2">
        <f t="shared" si="38"/>
        <v>62022722</v>
      </c>
      <c r="S168" s="2">
        <f t="shared" si="17"/>
        <v>445682.42857142538</v>
      </c>
      <c r="T168" s="2">
        <f t="shared" si="18"/>
        <v>4317.5714285714785</v>
      </c>
      <c r="U168" s="2">
        <f t="shared" si="19"/>
        <v>450000</v>
      </c>
      <c r="V168" s="2">
        <f t="shared" si="33"/>
        <v>23598390.714285724</v>
      </c>
      <c r="W168" s="2">
        <f t="shared" si="20"/>
        <v>445682.4285714291</v>
      </c>
      <c r="X168" s="2">
        <f t="shared" si="6"/>
        <v>4317.5714285708964</v>
      </c>
      <c r="Y168" s="2">
        <f t="shared" si="35"/>
        <v>38424331.285714269</v>
      </c>
      <c r="Z168" s="2" t="str">
        <f t="shared" si="8"/>
        <v>HERE</v>
      </c>
      <c r="AA168" s="2">
        <f>IF(Z168="HERE",Y168,AA167+Graph!$G$1*1000)</f>
        <v>38424331.285714269</v>
      </c>
      <c r="AB168" s="2">
        <f t="shared" si="21"/>
        <v>4317.5714285671711</v>
      </c>
      <c r="AC168" s="2">
        <f t="shared" si="36"/>
        <v>23598390.714285724</v>
      </c>
      <c r="AD168" s="3">
        <f t="shared" si="10"/>
        <v>38424331.285714269</v>
      </c>
      <c r="AE168" s="2">
        <f>IF(AE166&gt;=52800000,52800000,IF(AB147=Graph!G$1*1000,AE167+Graph!G$1*1000,AC168))</f>
        <v>23598390.714285724</v>
      </c>
      <c r="AF168" s="3">
        <f t="shared" si="11"/>
        <v>23598390.714285724</v>
      </c>
      <c r="AG168" s="3">
        <f t="shared" si="27"/>
        <v>34942146.850000054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103</v>
      </c>
      <c r="C169" s="7"/>
      <c r="D169" s="2" t="e">
        <f t="shared" si="12"/>
        <v>#N/A</v>
      </c>
      <c r="E169" s="2" t="e">
        <f t="shared" si="22"/>
        <v>#N/A</v>
      </c>
      <c r="F169" s="2">
        <v>1081515.8373219073</v>
      </c>
      <c r="G169" s="2">
        <f t="shared" si="26"/>
        <v>445682.42857142858</v>
      </c>
      <c r="H169" s="2">
        <f t="shared" si="37"/>
        <v>61481397.142856963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991324.85714286228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1083287.9959955513</v>
      </c>
      <c r="Q169" s="2">
        <f t="shared" si="39"/>
        <v>450000</v>
      </c>
      <c r="R169" s="2">
        <f t="shared" si="38"/>
        <v>62472722</v>
      </c>
      <c r="S169" s="2">
        <f t="shared" si="17"/>
        <v>445682.42857142538</v>
      </c>
      <c r="T169" s="2">
        <f t="shared" si="18"/>
        <v>4317.5714285714785</v>
      </c>
      <c r="U169" s="2">
        <f t="shared" si="19"/>
        <v>450000</v>
      </c>
      <c r="V169" s="2">
        <f t="shared" si="33"/>
        <v>24044073.142857153</v>
      </c>
      <c r="W169" s="2">
        <f t="shared" si="20"/>
        <v>445682.4285714291</v>
      </c>
      <c r="X169" s="2">
        <f t="shared" si="6"/>
        <v>4317.5714285708964</v>
      </c>
      <c r="Y169" s="2">
        <f t="shared" si="35"/>
        <v>38428648.857142836</v>
      </c>
      <c r="Z169" s="2" t="str">
        <f t="shared" si="8"/>
        <v>HERE</v>
      </c>
      <c r="AA169" s="2">
        <f>IF(Z169="HERE",Y169,AA168+Graph!$G$1*1000)</f>
        <v>38428648.857142836</v>
      </c>
      <c r="AB169" s="2">
        <f t="shared" si="21"/>
        <v>4317.5714285671711</v>
      </c>
      <c r="AC169" s="2">
        <f t="shared" si="36"/>
        <v>24044073.142857153</v>
      </c>
      <c r="AD169" s="3">
        <f t="shared" si="10"/>
        <v>38428648.857142836</v>
      </c>
      <c r="AE169" s="2">
        <f>IF(AE167&gt;=52800000,52800000,IF(AB148=Graph!G$1*1000,AE168+Graph!G$1*1000,AC169))</f>
        <v>24044073.142857153</v>
      </c>
      <c r="AF169" s="3">
        <f t="shared" si="11"/>
        <v>24044073.142857153</v>
      </c>
      <c r="AG169" s="3">
        <f t="shared" si="27"/>
        <v>34917589.150000058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104</v>
      </c>
      <c r="C170" s="7"/>
      <c r="D170" s="2" t="e">
        <f t="shared" si="12"/>
        <v>#N/A</v>
      </c>
      <c r="E170" s="2" t="e">
        <f t="shared" si="22"/>
        <v>#N/A</v>
      </c>
      <c r="F170" s="2">
        <v>1087470.433222115</v>
      </c>
      <c r="G170" s="2">
        <f t="shared" si="26"/>
        <v>445682.42857142858</v>
      </c>
      <c r="H170" s="2">
        <f t="shared" si="37"/>
        <v>61927079.571428388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995642.42857143376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1089229.218210727</v>
      </c>
      <c r="Q170" s="2">
        <f t="shared" si="39"/>
        <v>450000</v>
      </c>
      <c r="R170" s="2">
        <f t="shared" si="38"/>
        <v>62922722</v>
      </c>
      <c r="S170" s="2">
        <f t="shared" si="17"/>
        <v>445682.42857142538</v>
      </c>
      <c r="T170" s="2">
        <f t="shared" si="18"/>
        <v>4317.5714285714785</v>
      </c>
      <c r="U170" s="2">
        <f t="shared" si="19"/>
        <v>450000</v>
      </c>
      <c r="V170" s="2">
        <f t="shared" si="33"/>
        <v>24489755.571428582</v>
      </c>
      <c r="W170" s="2">
        <f t="shared" si="20"/>
        <v>445682.4285714291</v>
      </c>
      <c r="X170" s="2">
        <f t="shared" si="6"/>
        <v>4317.5714285708964</v>
      </c>
      <c r="Y170" s="2">
        <f t="shared" si="35"/>
        <v>38432966.428571403</v>
      </c>
      <c r="Z170" s="2" t="str">
        <f t="shared" si="8"/>
        <v>HERE</v>
      </c>
      <c r="AA170" s="2">
        <f>IF(Z170="HERE",Y170,AA169+Graph!$G$1*1000)</f>
        <v>38432966.428571403</v>
      </c>
      <c r="AB170" s="2">
        <f t="shared" si="21"/>
        <v>4317.5714285671711</v>
      </c>
      <c r="AC170" s="2">
        <f t="shared" si="36"/>
        <v>24489755.571428582</v>
      </c>
      <c r="AD170" s="3">
        <f t="shared" si="10"/>
        <v>38432966.428571403</v>
      </c>
      <c r="AE170" s="2">
        <f>IF(AE168&gt;=52800000,52800000,IF(AB149=Graph!G$1*1000,AE169+Graph!G$1*1000,AC170))</f>
        <v>24489755.571428582</v>
      </c>
      <c r="AF170" s="3">
        <f t="shared" si="11"/>
        <v>24489755.571428582</v>
      </c>
      <c r="AG170" s="3">
        <f t="shared" si="27"/>
        <v>35120321.450000055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105</v>
      </c>
      <c r="C171" s="7"/>
      <c r="D171" s="2" t="e">
        <f t="shared" si="12"/>
        <v>#N/A</v>
      </c>
      <c r="E171" s="2" t="e">
        <f t="shared" si="22"/>
        <v>#N/A</v>
      </c>
      <c r="F171" s="2">
        <v>1093425.0291223228</v>
      </c>
      <c r="G171" s="2">
        <f t="shared" si="26"/>
        <v>445682.42857142858</v>
      </c>
      <c r="H171" s="2">
        <f t="shared" si="37"/>
        <v>62372761.999999814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999960.00000000524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1095170.4404258728</v>
      </c>
      <c r="Q171" s="2">
        <f t="shared" si="39"/>
        <v>450000</v>
      </c>
      <c r="R171" s="2">
        <f t="shared" si="38"/>
        <v>63372722</v>
      </c>
      <c r="S171" s="2">
        <f t="shared" si="17"/>
        <v>445682.42857142538</v>
      </c>
      <c r="T171" s="2">
        <f t="shared" si="18"/>
        <v>4317.5714285714785</v>
      </c>
      <c r="U171" s="2">
        <f t="shared" si="19"/>
        <v>450000</v>
      </c>
      <c r="V171" s="2">
        <f t="shared" si="33"/>
        <v>24935438.000000011</v>
      </c>
      <c r="W171" s="2">
        <f t="shared" si="20"/>
        <v>445682.4285714291</v>
      </c>
      <c r="X171" s="2">
        <f t="shared" si="6"/>
        <v>4317.5714285708964</v>
      </c>
      <c r="Y171" s="2">
        <f t="shared" si="35"/>
        <v>38437283.99999997</v>
      </c>
      <c r="Z171" s="2" t="str">
        <f t="shared" si="8"/>
        <v>HERE</v>
      </c>
      <c r="AA171" s="2">
        <f>IF(Z171="HERE",Y171,AA170+Graph!$G$1*1000)</f>
        <v>38437283.99999997</v>
      </c>
      <c r="AB171" s="2">
        <f t="shared" si="21"/>
        <v>4317.5714285671711</v>
      </c>
      <c r="AC171" s="2">
        <f t="shared" si="36"/>
        <v>24935438.000000011</v>
      </c>
      <c r="AD171" s="3">
        <f t="shared" si="10"/>
        <v>38437283.99999997</v>
      </c>
      <c r="AE171" s="2">
        <f>IF(AE169&gt;=52800000,52800000,IF(AB150=Graph!G$1*1000,AE170+Graph!G$1*1000,AC171))</f>
        <v>24935438.000000011</v>
      </c>
      <c r="AF171" s="3">
        <f t="shared" si="11"/>
        <v>24935438.000000011</v>
      </c>
      <c r="AG171" s="3">
        <f t="shared" si="27"/>
        <v>35290758.850000054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106</v>
      </c>
      <c r="C172" s="7"/>
      <c r="D172" s="2" t="e">
        <f t="shared" si="12"/>
        <v>#N/A</v>
      </c>
      <c r="E172" s="2" t="e">
        <f t="shared" si="22"/>
        <v>#N/A</v>
      </c>
      <c r="F172" s="2">
        <v>1099379.6250225306</v>
      </c>
      <c r="G172" s="2">
        <f t="shared" si="26"/>
        <v>445682.42857142858</v>
      </c>
      <c r="H172" s="2">
        <f t="shared" si="37"/>
        <v>62818444.428571239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1004277.5714285767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1101111.6626410484</v>
      </c>
      <c r="Q172" s="2">
        <f t="shared" si="39"/>
        <v>450000</v>
      </c>
      <c r="R172" s="2">
        <f t="shared" si="38"/>
        <v>63822722</v>
      </c>
      <c r="S172" s="2">
        <f t="shared" si="17"/>
        <v>445682.42857142538</v>
      </c>
      <c r="T172" s="2">
        <f t="shared" si="18"/>
        <v>4317.5714285714785</v>
      </c>
      <c r="U172" s="2">
        <f t="shared" si="19"/>
        <v>450000</v>
      </c>
      <c r="V172" s="2">
        <f t="shared" si="33"/>
        <v>25381120.42857144</v>
      </c>
      <c r="W172" s="2">
        <f t="shared" si="20"/>
        <v>445682.4285714291</v>
      </c>
      <c r="X172" s="2">
        <f t="shared" si="6"/>
        <v>4317.5714285708964</v>
      </c>
      <c r="Y172" s="2">
        <f t="shared" si="35"/>
        <v>38441601.571428537</v>
      </c>
      <c r="Z172" s="2" t="str">
        <f t="shared" si="8"/>
        <v>HERE</v>
      </c>
      <c r="AA172" s="2">
        <f>IF(Z172="HERE",Y172,AA171+Graph!$G$1*1000)</f>
        <v>38441601.571428537</v>
      </c>
      <c r="AB172" s="2">
        <f t="shared" si="21"/>
        <v>4317.5714285671711</v>
      </c>
      <c r="AC172" s="2">
        <f t="shared" si="36"/>
        <v>25381120.42857144</v>
      </c>
      <c r="AD172" s="3">
        <f t="shared" si="10"/>
        <v>38441601.571428537</v>
      </c>
      <c r="AE172" s="2">
        <f>IF(AE170&gt;=52800000,52800000,IF(AB151=Graph!G$1*1000,AE171+Graph!G$1*1000,AC172))</f>
        <v>25381120.42857144</v>
      </c>
      <c r="AF172" s="3">
        <f t="shared" si="11"/>
        <v>25381120.42857144</v>
      </c>
      <c r="AG172" s="3">
        <f t="shared" si="27"/>
        <v>35316928.785714336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107</v>
      </c>
      <c r="C173" s="7"/>
      <c r="D173" s="2" t="e">
        <f t="shared" si="12"/>
        <v>#N/A</v>
      </c>
      <c r="E173" s="2" t="e">
        <f t="shared" si="22"/>
        <v>#N/A</v>
      </c>
      <c r="F173" s="2">
        <v>1105334.2209227383</v>
      </c>
      <c r="G173" s="2">
        <f t="shared" si="26"/>
        <v>445682.42857142858</v>
      </c>
      <c r="H173" s="2">
        <f t="shared" si="37"/>
        <v>63264126.857142664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1008595.1428571482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1107052.8848561943</v>
      </c>
      <c r="Q173" s="2">
        <f t="shared" si="39"/>
        <v>450000</v>
      </c>
      <c r="R173" s="2">
        <f t="shared" si="38"/>
        <v>64272722</v>
      </c>
      <c r="S173" s="2">
        <f t="shared" si="17"/>
        <v>445682.42857142538</v>
      </c>
      <c r="T173" s="2">
        <f t="shared" si="18"/>
        <v>4317.5714285714785</v>
      </c>
      <c r="U173" s="2">
        <f t="shared" si="19"/>
        <v>450000</v>
      </c>
      <c r="V173" s="2">
        <f t="shared" si="33"/>
        <v>25826802.857142869</v>
      </c>
      <c r="W173" s="2">
        <f t="shared" si="20"/>
        <v>445682.4285714291</v>
      </c>
      <c r="X173" s="2">
        <f t="shared" si="6"/>
        <v>4317.5714285708964</v>
      </c>
      <c r="Y173" s="2">
        <f t="shared" si="35"/>
        <v>38445919.142857105</v>
      </c>
      <c r="Z173" s="2" t="str">
        <f t="shared" si="8"/>
        <v>HERE</v>
      </c>
      <c r="AA173" s="2">
        <f>IF(Z173="HERE",Y173,AA172+Graph!$G$1*1000)</f>
        <v>38445919.142857105</v>
      </c>
      <c r="AB173" s="2">
        <f t="shared" si="21"/>
        <v>4317.5714285671711</v>
      </c>
      <c r="AC173" s="2">
        <f t="shared" si="36"/>
        <v>25826802.857142869</v>
      </c>
      <c r="AD173" s="3">
        <f t="shared" si="10"/>
        <v>38445919.142857105</v>
      </c>
      <c r="AE173" s="2">
        <f>IF(AE171&gt;=52800000,52800000,IF(AB152=Graph!G$1*1000,AE172+Graph!G$1*1000,AC173))</f>
        <v>25826802.857142869</v>
      </c>
      <c r="AF173" s="3">
        <f t="shared" si="11"/>
        <v>25826802.857142869</v>
      </c>
      <c r="AG173" s="3">
        <f t="shared" si="27"/>
        <v>35343098.721428618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108</v>
      </c>
      <c r="C174" s="7"/>
      <c r="D174" s="2" t="e">
        <f t="shared" si="12"/>
        <v>#N/A</v>
      </c>
      <c r="E174" s="2" t="e">
        <f t="shared" si="22"/>
        <v>#N/A</v>
      </c>
      <c r="F174" s="2">
        <v>1111288.8168229461</v>
      </c>
      <c r="G174" s="2">
        <f t="shared" si="26"/>
        <v>445682.42857142858</v>
      </c>
      <c r="H174" s="2">
        <f t="shared" si="37"/>
        <v>63709809.28571409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1012912.7142857197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1112994.1070713699</v>
      </c>
      <c r="Q174" s="2">
        <f t="shared" si="39"/>
        <v>450000</v>
      </c>
      <c r="R174" s="2">
        <f t="shared" si="38"/>
        <v>64722722</v>
      </c>
      <c r="S174" s="2">
        <f t="shared" si="17"/>
        <v>445682.42857142538</v>
      </c>
      <c r="T174" s="2">
        <f t="shared" si="18"/>
        <v>4317.5714285714785</v>
      </c>
      <c r="U174" s="2">
        <f t="shared" si="19"/>
        <v>450000</v>
      </c>
      <c r="V174" s="2">
        <f t="shared" si="33"/>
        <v>26272485.285714298</v>
      </c>
      <c r="W174" s="2">
        <f t="shared" si="20"/>
        <v>445682.4285714291</v>
      </c>
      <c r="X174" s="2">
        <f t="shared" si="6"/>
        <v>4317.5714285708964</v>
      </c>
      <c r="Y174" s="2">
        <f t="shared" si="35"/>
        <v>38450236.714285672</v>
      </c>
      <c r="Z174" s="2" t="str">
        <f t="shared" si="8"/>
        <v>HERE</v>
      </c>
      <c r="AA174" s="2">
        <f>IF(Z174="HERE",Y174,AA173+Graph!$G$1*1000)</f>
        <v>38450236.714285672</v>
      </c>
      <c r="AB174" s="2">
        <f t="shared" si="21"/>
        <v>4317.5714285671711</v>
      </c>
      <c r="AC174" s="2">
        <f t="shared" si="36"/>
        <v>26272485.285714298</v>
      </c>
      <c r="AD174" s="3">
        <f t="shared" si="10"/>
        <v>38450236.714285672</v>
      </c>
      <c r="AE174" s="2">
        <f>IF(AE172&gt;=52800000,52800000,IF(AB153=Graph!G$1*1000,AE173+Graph!G$1*1000,AC174))</f>
        <v>26272485.285714298</v>
      </c>
      <c r="AF174" s="3">
        <f t="shared" si="11"/>
        <v>26272485.285714298</v>
      </c>
      <c r="AG174" s="3">
        <f t="shared" si="27"/>
        <v>35369268.6571429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109</v>
      </c>
      <c r="C175" s="7"/>
      <c r="D175" s="2" t="e">
        <f t="shared" si="12"/>
        <v>#N/A</v>
      </c>
      <c r="E175" s="2" t="e">
        <f t="shared" si="22"/>
        <v>#N/A</v>
      </c>
      <c r="F175" s="2">
        <v>1117243.4127231538</v>
      </c>
      <c r="G175" s="2">
        <f t="shared" si="26"/>
        <v>445682.42857142858</v>
      </c>
      <c r="H175" s="2">
        <f t="shared" si="37"/>
        <v>64155491.714285515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1017230.2857142912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1118935.3292865157</v>
      </c>
      <c r="Q175" s="2">
        <f t="shared" si="39"/>
        <v>450000</v>
      </c>
      <c r="R175" s="2">
        <f t="shared" si="38"/>
        <v>65172722</v>
      </c>
      <c r="S175" s="2">
        <f t="shared" si="17"/>
        <v>445682.42857142538</v>
      </c>
      <c r="T175" s="2">
        <f t="shared" si="18"/>
        <v>4317.5714285714785</v>
      </c>
      <c r="U175" s="2">
        <f t="shared" si="19"/>
        <v>450000</v>
      </c>
      <c r="V175" s="2">
        <f t="shared" si="33"/>
        <v>26718167.714285728</v>
      </c>
      <c r="W175" s="2">
        <f t="shared" si="20"/>
        <v>445682.4285714291</v>
      </c>
      <c r="X175" s="2">
        <f t="shared" si="6"/>
        <v>4317.5714285708964</v>
      </c>
      <c r="Y175" s="2">
        <f t="shared" si="35"/>
        <v>38454554.285714239</v>
      </c>
      <c r="Z175" s="2" t="str">
        <f t="shared" si="8"/>
        <v>HERE</v>
      </c>
      <c r="AA175" s="2">
        <f>IF(Z175="HERE",Y175,AA174+Graph!$G$1*1000)</f>
        <v>38454554.285714239</v>
      </c>
      <c r="AB175" s="2">
        <f t="shared" si="21"/>
        <v>4317.5714285671711</v>
      </c>
      <c r="AC175" s="2">
        <f t="shared" si="36"/>
        <v>26718167.714285728</v>
      </c>
      <c r="AD175" s="3">
        <f t="shared" si="10"/>
        <v>38454554.285714239</v>
      </c>
      <c r="AE175" s="2">
        <f>IF(AE173&gt;=52800000,52800000,IF(AB154=Graph!G$1*1000,AE174+Graph!G$1*1000,AC175))</f>
        <v>26718167.714285728</v>
      </c>
      <c r="AF175" s="3">
        <f t="shared" si="11"/>
        <v>26718167.714285728</v>
      </c>
      <c r="AG175" s="3">
        <f t="shared" si="27"/>
        <v>35395438.592857182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110</v>
      </c>
      <c r="C176" s="7"/>
      <c r="D176" s="2" t="e">
        <f t="shared" si="12"/>
        <v>#N/A</v>
      </c>
      <c r="E176" s="2" t="e">
        <f t="shared" si="22"/>
        <v>#N/A</v>
      </c>
      <c r="F176" s="2">
        <v>1123198.0086233318</v>
      </c>
      <c r="G176" s="2">
        <f t="shared" si="26"/>
        <v>445682.42857142858</v>
      </c>
      <c r="H176" s="2">
        <f t="shared" si="37"/>
        <v>64601174.142856941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1021547.8571428626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1124876.5515016913</v>
      </c>
      <c r="Q176" s="2">
        <f t="shared" si="39"/>
        <v>450000</v>
      </c>
      <c r="R176" s="2">
        <f t="shared" si="38"/>
        <v>65622722</v>
      </c>
      <c r="S176" s="2">
        <f t="shared" si="17"/>
        <v>445682.42857142538</v>
      </c>
      <c r="T176" s="2">
        <f t="shared" si="18"/>
        <v>4317.5714285714785</v>
      </c>
      <c r="U176" s="2">
        <f t="shared" si="19"/>
        <v>450000</v>
      </c>
      <c r="V176" s="2">
        <f t="shared" si="33"/>
        <v>27163850.142857157</v>
      </c>
      <c r="W176" s="2">
        <f t="shared" si="20"/>
        <v>445682.4285714291</v>
      </c>
      <c r="X176" s="2">
        <f t="shared" si="6"/>
        <v>4317.5714285708964</v>
      </c>
      <c r="Y176" s="2">
        <f t="shared" si="35"/>
        <v>38458871.857142806</v>
      </c>
      <c r="Z176" s="2" t="str">
        <f t="shared" si="8"/>
        <v>HERE</v>
      </c>
      <c r="AA176" s="2">
        <f>IF(Z176="HERE",Y176,AA175+Graph!$G$1*1000)</f>
        <v>38458871.857142806</v>
      </c>
      <c r="AB176" s="2">
        <f t="shared" si="21"/>
        <v>4317.5714285671711</v>
      </c>
      <c r="AC176" s="2">
        <f t="shared" si="36"/>
        <v>27163850.142857157</v>
      </c>
      <c r="AD176" s="3">
        <f t="shared" si="10"/>
        <v>38458871.857142806</v>
      </c>
      <c r="AE176" s="2">
        <f>IF(AE174&gt;=52800000,52800000,IF(AB155=Graph!G$1*1000,AE175+Graph!G$1*1000,AC176))</f>
        <v>27163850.142857157</v>
      </c>
      <c r="AF176" s="3">
        <f t="shared" si="11"/>
        <v>27163850.142857157</v>
      </c>
      <c r="AG176" s="3">
        <f t="shared" si="27"/>
        <v>35421608.528571464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111</v>
      </c>
      <c r="C177" s="7"/>
      <c r="D177" s="2" t="e">
        <f t="shared" si="12"/>
        <v>#N/A</v>
      </c>
      <c r="E177" s="2" t="e">
        <f t="shared" si="22"/>
        <v>#N/A</v>
      </c>
      <c r="F177" s="2">
        <v>1129152.6045235395</v>
      </c>
      <c r="G177" s="2">
        <f t="shared" si="26"/>
        <v>445682.42857142858</v>
      </c>
      <c r="H177" s="2">
        <f t="shared" si="37"/>
        <v>65046856.571428366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1025865.4285714341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1130817.7737168372</v>
      </c>
      <c r="Q177" s="2">
        <f t="shared" si="39"/>
        <v>450000</v>
      </c>
      <c r="R177" s="2">
        <f t="shared" si="38"/>
        <v>66072722</v>
      </c>
      <c r="S177" s="2">
        <f t="shared" si="17"/>
        <v>445682.42857142538</v>
      </c>
      <c r="T177" s="2">
        <f t="shared" si="18"/>
        <v>4317.5714285714785</v>
      </c>
      <c r="U177" s="2">
        <f t="shared" si="19"/>
        <v>450000</v>
      </c>
      <c r="V177" s="2">
        <f t="shared" si="33"/>
        <v>27609532.571428586</v>
      </c>
      <c r="W177" s="2">
        <f t="shared" si="20"/>
        <v>445682.4285714291</v>
      </c>
      <c r="X177" s="2">
        <f t="shared" si="6"/>
        <v>4317.5714285708964</v>
      </c>
      <c r="Y177" s="2">
        <f t="shared" si="35"/>
        <v>38463189.428571373</v>
      </c>
      <c r="Z177" s="2" t="str">
        <f t="shared" si="8"/>
        <v>HERE</v>
      </c>
      <c r="AA177" s="2">
        <f>IF(Z177="HERE",Y177,AA176+Graph!$G$1*1000)</f>
        <v>38463189.428571373</v>
      </c>
      <c r="AB177" s="2">
        <f t="shared" si="21"/>
        <v>4317.5714285671711</v>
      </c>
      <c r="AC177" s="2">
        <f t="shared" si="36"/>
        <v>27609532.571428586</v>
      </c>
      <c r="AD177" s="3">
        <f t="shared" si="10"/>
        <v>38463189.428571373</v>
      </c>
      <c r="AE177" s="2">
        <f>IF(AE175&gt;=52800000,52800000,IF(AB156=Graph!G$1*1000,AE176+Graph!G$1*1000,AC177))</f>
        <v>27609532.571428586</v>
      </c>
      <c r="AF177" s="3">
        <f t="shared" si="11"/>
        <v>27609532.571428586</v>
      </c>
      <c r="AG177" s="3">
        <f t="shared" si="27"/>
        <v>35447778.464285746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112</v>
      </c>
      <c r="C178" s="7"/>
      <c r="D178" s="2" t="e">
        <f t="shared" si="12"/>
        <v>#N/A</v>
      </c>
      <c r="E178" s="2" t="e">
        <f t="shared" si="22"/>
        <v>#N/A</v>
      </c>
      <c r="F178" s="2">
        <v>1135107.2004237473</v>
      </c>
      <c r="G178" s="2">
        <f t="shared" si="26"/>
        <v>445682.42857142858</v>
      </c>
      <c r="H178" s="2">
        <f t="shared" si="37"/>
        <v>65492538.999999791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1030183.0000000056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1136758.9959320128</v>
      </c>
      <c r="Q178" s="2">
        <f t="shared" si="39"/>
        <v>450000</v>
      </c>
      <c r="R178" s="2">
        <f t="shared" si="38"/>
        <v>66522722</v>
      </c>
      <c r="S178" s="2">
        <f t="shared" si="17"/>
        <v>445682.42857142538</v>
      </c>
      <c r="T178" s="2">
        <f t="shared" si="18"/>
        <v>4317.5714285714785</v>
      </c>
      <c r="U178" s="2">
        <f t="shared" si="19"/>
        <v>450000</v>
      </c>
      <c r="V178" s="2">
        <f t="shared" si="33"/>
        <v>28055215.000000015</v>
      </c>
      <c r="W178" s="2">
        <f t="shared" si="20"/>
        <v>445682.4285714291</v>
      </c>
      <c r="X178" s="2">
        <f t="shared" si="6"/>
        <v>4317.5714285708964</v>
      </c>
      <c r="Y178" s="2">
        <f t="shared" si="35"/>
        <v>38467506.99999994</v>
      </c>
      <c r="Z178" s="2" t="str">
        <f t="shared" si="8"/>
        <v>HERE</v>
      </c>
      <c r="AA178" s="2">
        <f>IF(Z178="HERE",Y178,AA177+Graph!$G$1*1000)</f>
        <v>38467506.99999994</v>
      </c>
      <c r="AB178" s="2">
        <f t="shared" si="21"/>
        <v>4317.5714285671711</v>
      </c>
      <c r="AC178" s="2">
        <f t="shared" si="36"/>
        <v>28055215.000000015</v>
      </c>
      <c r="AD178" s="3">
        <f t="shared" si="10"/>
        <v>38467506.99999994</v>
      </c>
      <c r="AE178" s="2">
        <f>IF(AE176&gt;=52800000,52800000,IF(AB157=Graph!G$1*1000,AE177+Graph!G$1*1000,AC178))</f>
        <v>28055215.000000015</v>
      </c>
      <c r="AF178" s="3">
        <f t="shared" si="11"/>
        <v>28055215.000000015</v>
      </c>
      <c r="AG178" s="3">
        <f t="shared" si="27"/>
        <v>35473948.400000028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113</v>
      </c>
      <c r="C179" s="7"/>
      <c r="D179" s="2" t="e">
        <f t="shared" si="12"/>
        <v>#N/A</v>
      </c>
      <c r="E179" s="2" t="e">
        <f t="shared" si="22"/>
        <v>#N/A</v>
      </c>
      <c r="F179" s="2">
        <v>1141061.7963239551</v>
      </c>
      <c r="G179" s="2">
        <f t="shared" si="26"/>
        <v>445682.42857142858</v>
      </c>
      <c r="H179" s="2">
        <f t="shared" si="37"/>
        <v>65938221.428571217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1034500.5714285771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1142700.2181471586</v>
      </c>
      <c r="Q179" s="2">
        <f t="shared" si="39"/>
        <v>450000</v>
      </c>
      <c r="R179" s="2">
        <f t="shared" si="38"/>
        <v>66972722</v>
      </c>
      <c r="S179" s="2">
        <f t="shared" si="17"/>
        <v>445682.42857142538</v>
      </c>
      <c r="T179" s="2">
        <f t="shared" si="18"/>
        <v>4317.5714285714785</v>
      </c>
      <c r="U179" s="2">
        <f t="shared" si="19"/>
        <v>450000</v>
      </c>
      <c r="V179" s="2">
        <f t="shared" si="33"/>
        <v>28500897.428571444</v>
      </c>
      <c r="W179" s="2">
        <f t="shared" si="20"/>
        <v>445682.4285714291</v>
      </c>
      <c r="X179" s="2">
        <f t="shared" si="6"/>
        <v>4317.5714285708964</v>
      </c>
      <c r="Y179" s="2">
        <f t="shared" si="35"/>
        <v>38471824.571428508</v>
      </c>
      <c r="Z179" s="2" t="str">
        <f t="shared" si="8"/>
        <v>HERE</v>
      </c>
      <c r="AA179" s="2">
        <f>IF(Z179="HERE",Y179,AA178+Graph!$G$1*1000)</f>
        <v>38471824.571428508</v>
      </c>
      <c r="AB179" s="2">
        <f t="shared" si="21"/>
        <v>4317.5714285671711</v>
      </c>
      <c r="AC179" s="2">
        <f t="shared" si="36"/>
        <v>28500897.428571444</v>
      </c>
      <c r="AD179" s="3">
        <f t="shared" si="10"/>
        <v>38471824.571428508</v>
      </c>
      <c r="AE179" s="2">
        <f>IF(AE177&gt;=52800000,52800000,IF(AB158=Graph!G$1*1000,AE178+Graph!G$1*1000,AC179))</f>
        <v>28500897.428571444</v>
      </c>
      <c r="AF179" s="3">
        <f t="shared" si="11"/>
        <v>28500897.428571444</v>
      </c>
      <c r="AG179" s="3">
        <f t="shared" si="27"/>
        <v>35500118.33571431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114</v>
      </c>
      <c r="C180" s="7"/>
      <c r="D180" s="2" t="e">
        <f t="shared" si="12"/>
        <v>#N/A</v>
      </c>
      <c r="E180" s="2" t="e">
        <f t="shared" si="22"/>
        <v>#N/A</v>
      </c>
      <c r="F180" s="2">
        <v>1147016.3922241628</v>
      </c>
      <c r="G180" s="2">
        <f t="shared" si="26"/>
        <v>445682.42857142858</v>
      </c>
      <c r="H180" s="2">
        <f t="shared" si="37"/>
        <v>66383903.857142642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1038818.1428571485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1148641.4403623044</v>
      </c>
      <c r="Q180" s="2">
        <f t="shared" si="39"/>
        <v>450000</v>
      </c>
      <c r="R180" s="2">
        <f t="shared" si="38"/>
        <v>67422722</v>
      </c>
      <c r="S180" s="2">
        <f t="shared" si="17"/>
        <v>445682.42857142538</v>
      </c>
      <c r="T180" s="2">
        <f t="shared" si="18"/>
        <v>4317.5714285714785</v>
      </c>
      <c r="U180" s="2">
        <f t="shared" si="19"/>
        <v>450000</v>
      </c>
      <c r="V180" s="2">
        <f t="shared" si="33"/>
        <v>28946579.857142873</v>
      </c>
      <c r="W180" s="2">
        <f t="shared" si="20"/>
        <v>445682.4285714291</v>
      </c>
      <c r="X180" s="2">
        <f t="shared" si="6"/>
        <v>4317.5714285708964</v>
      </c>
      <c r="Y180" s="2">
        <f t="shared" si="35"/>
        <v>38476142.142857075</v>
      </c>
      <c r="Z180" s="2" t="str">
        <f t="shared" si="8"/>
        <v>HERE</v>
      </c>
      <c r="AA180" s="2">
        <f>IF(Z180="HERE",Y180,AA179+Graph!$G$1*1000)</f>
        <v>38476142.142857075</v>
      </c>
      <c r="AB180" s="2">
        <f t="shared" si="21"/>
        <v>4317.5714285671711</v>
      </c>
      <c r="AC180" s="2">
        <f t="shared" si="36"/>
        <v>28946579.857142873</v>
      </c>
      <c r="AD180" s="3">
        <f t="shared" si="10"/>
        <v>38476142.142857075</v>
      </c>
      <c r="AE180" s="2">
        <f>IF(AE178&gt;=52800000,52800000,IF(AB159=Graph!G$1*1000,AE179+Graph!G$1*1000,AC180))</f>
        <v>28946579.857142873</v>
      </c>
      <c r="AF180" s="3">
        <f t="shared" si="11"/>
        <v>28946579.857142873</v>
      </c>
      <c r="AG180" s="3">
        <f t="shared" si="27"/>
        <v>35526288.271428593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115</v>
      </c>
      <c r="C181" s="7"/>
      <c r="D181" s="2" t="e">
        <f t="shared" si="12"/>
        <v>#N/A</v>
      </c>
      <c r="E181" s="2" t="e">
        <f t="shared" si="22"/>
        <v>#N/A</v>
      </c>
      <c r="F181" s="2">
        <v>1152970.9881243706</v>
      </c>
      <c r="G181" s="2">
        <f t="shared" si="26"/>
        <v>445682.42857142858</v>
      </c>
      <c r="H181" s="2">
        <f t="shared" si="37"/>
        <v>66829586.285714068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1043135.71428572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1154582.6625774801</v>
      </c>
      <c r="Q181" s="2">
        <f t="shared" si="39"/>
        <v>450000</v>
      </c>
      <c r="R181" s="2">
        <f t="shared" si="38"/>
        <v>67872722</v>
      </c>
      <c r="S181" s="2">
        <f t="shared" si="17"/>
        <v>445682.42857142538</v>
      </c>
      <c r="T181" s="2">
        <f t="shared" si="18"/>
        <v>4317.5714285714785</v>
      </c>
      <c r="U181" s="2">
        <f t="shared" si="19"/>
        <v>450000</v>
      </c>
      <c r="V181" s="2">
        <f t="shared" si="33"/>
        <v>29392262.285714302</v>
      </c>
      <c r="W181" s="2">
        <f t="shared" si="20"/>
        <v>445682.4285714291</v>
      </c>
      <c r="X181" s="2">
        <f t="shared" si="6"/>
        <v>4317.5714285708964</v>
      </c>
      <c r="Y181" s="2">
        <f t="shared" si="35"/>
        <v>38480459.714285642</v>
      </c>
      <c r="Z181" s="2" t="str">
        <f t="shared" si="8"/>
        <v>HERE</v>
      </c>
      <c r="AA181" s="2">
        <f>IF(Z181="HERE",Y181,AA180+Graph!$G$1*1000)</f>
        <v>38480459.714285642</v>
      </c>
      <c r="AB181" s="2">
        <f t="shared" si="21"/>
        <v>4317.5714285671711</v>
      </c>
      <c r="AC181" s="2">
        <f t="shared" si="36"/>
        <v>29392262.285714302</v>
      </c>
      <c r="AD181" s="3">
        <f t="shared" si="10"/>
        <v>38480459.714285642</v>
      </c>
      <c r="AE181" s="2">
        <f>IF(AE179&gt;=52800000,52800000,IF(AB160=Graph!G$1*1000,AE180+Graph!G$1*1000,AC181))</f>
        <v>29392262.285714302</v>
      </c>
      <c r="AF181" s="3">
        <f t="shared" si="11"/>
        <v>29392262.285714302</v>
      </c>
      <c r="AG181" s="3">
        <f t="shared" si="27"/>
        <v>35552458.207142875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116</v>
      </c>
      <c r="C182" s="7"/>
      <c r="D182" s="2" t="e">
        <f t="shared" si="12"/>
        <v>#N/A</v>
      </c>
      <c r="E182" s="2" t="e">
        <f t="shared" si="22"/>
        <v>#N/A</v>
      </c>
      <c r="F182" s="2">
        <v>1158925.5840245783</v>
      </c>
      <c r="G182" s="2">
        <f t="shared" si="26"/>
        <v>445682.42857142858</v>
      </c>
      <c r="H182" s="2">
        <f t="shared" si="37"/>
        <v>67275268.714285493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1047453.2857142915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1160523.8847926259</v>
      </c>
      <c r="Q182" s="2">
        <f t="shared" si="39"/>
        <v>450000</v>
      </c>
      <c r="R182" s="2">
        <f t="shared" si="38"/>
        <v>68322722</v>
      </c>
      <c r="S182" s="2">
        <f t="shared" si="17"/>
        <v>445682.42857142538</v>
      </c>
      <c r="T182" s="2">
        <f t="shared" si="18"/>
        <v>4317.5714285714785</v>
      </c>
      <c r="U182" s="2">
        <f t="shared" si="19"/>
        <v>450000</v>
      </c>
      <c r="V182" s="2">
        <f t="shared" si="33"/>
        <v>29837944.714285731</v>
      </c>
      <c r="W182" s="2">
        <f t="shared" si="20"/>
        <v>445682.4285714291</v>
      </c>
      <c r="X182" s="2">
        <f t="shared" si="6"/>
        <v>4317.5714285708964</v>
      </c>
      <c r="Y182" s="2">
        <f t="shared" si="35"/>
        <v>38484777.285714209</v>
      </c>
      <c r="Z182" s="2" t="str">
        <f t="shared" si="8"/>
        <v>HERE</v>
      </c>
      <c r="AA182" s="2">
        <f>IF(Z182="HERE",Y182,AA181+Graph!$G$1*1000)</f>
        <v>38484777.285714209</v>
      </c>
      <c r="AB182" s="2">
        <f t="shared" si="21"/>
        <v>4317.5714285671711</v>
      </c>
      <c r="AC182" s="2">
        <f t="shared" si="36"/>
        <v>29837944.714285731</v>
      </c>
      <c r="AD182" s="3">
        <f t="shared" si="10"/>
        <v>38484777.285714209</v>
      </c>
      <c r="AE182" s="2">
        <f>IF(AE180&gt;=52800000,52800000,IF(AB161=Graph!G$1*1000,AE181+Graph!G$1*1000,AC182))</f>
        <v>29837944.714285731</v>
      </c>
      <c r="AF182" s="3">
        <f t="shared" si="11"/>
        <v>29837944.714285731</v>
      </c>
      <c r="AG182" s="3">
        <f t="shared" si="27"/>
        <v>35578628.142857157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117</v>
      </c>
      <c r="C183" s="7"/>
      <c r="D183" s="2" t="e">
        <f t="shared" si="12"/>
        <v>#N/A</v>
      </c>
      <c r="E183" s="2" t="e">
        <f t="shared" si="22"/>
        <v>#N/A</v>
      </c>
      <c r="F183" s="2">
        <v>1164880.1799247861</v>
      </c>
      <c r="G183" s="2">
        <f t="shared" si="26"/>
        <v>445682.42857142858</v>
      </c>
      <c r="H183" s="2">
        <f t="shared" si="37"/>
        <v>67720951.142856926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1051770.8571428629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1166465.1070078015</v>
      </c>
      <c r="Q183" s="2">
        <f t="shared" si="39"/>
        <v>450000</v>
      </c>
      <c r="R183" s="2">
        <f t="shared" si="38"/>
        <v>68772722</v>
      </c>
      <c r="S183" s="2">
        <f t="shared" si="17"/>
        <v>445682.42857143283</v>
      </c>
      <c r="T183" s="2">
        <f t="shared" si="18"/>
        <v>4317.571428571362</v>
      </c>
      <c r="U183" s="2">
        <f t="shared" si="19"/>
        <v>450000</v>
      </c>
      <c r="V183" s="2">
        <f t="shared" si="33"/>
        <v>30283627.14285716</v>
      </c>
      <c r="W183" s="2">
        <f t="shared" si="20"/>
        <v>445682.4285714291</v>
      </c>
      <c r="X183" s="2">
        <f t="shared" si="6"/>
        <v>4317.5714285708964</v>
      </c>
      <c r="Y183" s="2">
        <f t="shared" si="35"/>
        <v>38489094.857142776</v>
      </c>
      <c r="Z183" s="2" t="str">
        <f t="shared" si="8"/>
        <v>HERE</v>
      </c>
      <c r="AA183" s="2">
        <f>IF(Z183="HERE",Y183,AA182+Graph!$G$1*1000)</f>
        <v>38489094.857142776</v>
      </c>
      <c r="AB183" s="2">
        <f t="shared" si="21"/>
        <v>4317.5714285671711</v>
      </c>
      <c r="AC183" s="2">
        <f t="shared" si="36"/>
        <v>30283627.14285716</v>
      </c>
      <c r="AD183" s="3">
        <f t="shared" si="10"/>
        <v>38489094.857142776</v>
      </c>
      <c r="AE183" s="2">
        <f>IF(AE181&gt;=52800000,52800000,IF(AB162=Graph!G$1*1000,AE182+Graph!G$1*1000,AC183))</f>
        <v>30283627.14285716</v>
      </c>
      <c r="AF183" s="3">
        <f t="shared" si="11"/>
        <v>30283627.14285716</v>
      </c>
      <c r="AG183" s="3">
        <f t="shared" si="27"/>
        <v>35604798.078571439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118</v>
      </c>
      <c r="C184" s="7"/>
      <c r="D184" s="2" t="e">
        <f t="shared" si="12"/>
        <v>#N/A</v>
      </c>
      <c r="E184" s="2" t="e">
        <f t="shared" si="22"/>
        <v>#N/A</v>
      </c>
      <c r="F184" s="2">
        <v>1170834.7758249938</v>
      </c>
      <c r="G184" s="2">
        <f t="shared" si="26"/>
        <v>445682.42857142858</v>
      </c>
      <c r="H184" s="2">
        <f t="shared" si="37"/>
        <v>68166633.571428359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1056088.4285714342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1172406.3292229474</v>
      </c>
      <c r="Q184" s="2">
        <f t="shared" si="39"/>
        <v>450000</v>
      </c>
      <c r="R184" s="2">
        <f t="shared" si="38"/>
        <v>69222722</v>
      </c>
      <c r="S184" s="2">
        <f t="shared" si="17"/>
        <v>445682.42857143283</v>
      </c>
      <c r="T184" s="2">
        <f t="shared" si="18"/>
        <v>4317.571428571362</v>
      </c>
      <c r="U184" s="2">
        <f t="shared" si="19"/>
        <v>450000</v>
      </c>
      <c r="V184" s="2">
        <f t="shared" si="33"/>
        <v>30729309.57142859</v>
      </c>
      <c r="W184" s="2">
        <f t="shared" si="20"/>
        <v>445682.4285714291</v>
      </c>
      <c r="X184" s="2">
        <f t="shared" si="6"/>
        <v>4317.5714285708964</v>
      </c>
      <c r="Y184" s="2">
        <f t="shared" si="35"/>
        <v>38493412.428571343</v>
      </c>
      <c r="Z184" s="2" t="str">
        <f t="shared" si="8"/>
        <v>HERE</v>
      </c>
      <c r="AA184" s="2">
        <f>IF(Z184="HERE",Y184,AA183+Graph!$G$1*1000)</f>
        <v>38493412.428571343</v>
      </c>
      <c r="AB184" s="2">
        <f t="shared" si="21"/>
        <v>4317.5714285671711</v>
      </c>
      <c r="AC184" s="2">
        <f t="shared" si="36"/>
        <v>30729309.57142859</v>
      </c>
      <c r="AD184" s="3">
        <f t="shared" si="10"/>
        <v>38493412.428571343</v>
      </c>
      <c r="AE184" s="2">
        <f>IF(AE182&gt;=52800000,52800000,IF(AB163=Graph!G$1*1000,AE183+Graph!G$1*1000,AC184))</f>
        <v>30729309.57142859</v>
      </c>
      <c r="AF184" s="3">
        <f t="shared" si="11"/>
        <v>30729309.57142859</v>
      </c>
      <c r="AG184" s="3">
        <f t="shared" si="27"/>
        <v>35630968.014285713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119</v>
      </c>
      <c r="C185" s="7"/>
      <c r="D185" s="2" t="e">
        <f t="shared" si="12"/>
        <v>#N/A</v>
      </c>
      <c r="E185" s="2" t="e">
        <f t="shared" si="22"/>
        <v>#N/A</v>
      </c>
      <c r="F185" s="2">
        <v>1176789.3717252016</v>
      </c>
      <c r="G185" s="2">
        <f t="shared" si="26"/>
        <v>445682.42857142858</v>
      </c>
      <c r="H185" s="2">
        <f t="shared" si="37"/>
        <v>68612315.999999791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1060406.0000000056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1178347.551438123</v>
      </c>
      <c r="Q185" s="2">
        <f t="shared" si="39"/>
        <v>450000</v>
      </c>
      <c r="R185" s="2">
        <f t="shared" si="38"/>
        <v>69672722</v>
      </c>
      <c r="S185" s="2">
        <f t="shared" si="17"/>
        <v>445682.42857143283</v>
      </c>
      <c r="T185" s="2">
        <f t="shared" si="18"/>
        <v>4317.571428571362</v>
      </c>
      <c r="U185" s="2">
        <f t="shared" si="19"/>
        <v>450000</v>
      </c>
      <c r="V185" s="2">
        <f t="shared" si="33"/>
        <v>31174992.000000019</v>
      </c>
      <c r="W185" s="2">
        <f t="shared" si="20"/>
        <v>445682.4285714291</v>
      </c>
      <c r="X185" s="2">
        <f t="shared" si="6"/>
        <v>4317.5714285708964</v>
      </c>
      <c r="Y185" s="2">
        <f t="shared" si="35"/>
        <v>38497729.999999911</v>
      </c>
      <c r="Z185" s="2" t="str">
        <f t="shared" si="8"/>
        <v>HERE</v>
      </c>
      <c r="AA185" s="2">
        <f>IF(Z185="HERE",Y185,AA184+Graph!$G$1*1000)</f>
        <v>38497729.999999911</v>
      </c>
      <c r="AB185" s="2">
        <f t="shared" si="21"/>
        <v>4317.5714285671711</v>
      </c>
      <c r="AC185" s="2">
        <f t="shared" si="36"/>
        <v>31174992.000000019</v>
      </c>
      <c r="AD185" s="3">
        <f t="shared" si="10"/>
        <v>38497729.999999911</v>
      </c>
      <c r="AE185" s="2">
        <f>IF(AE183&gt;=52800000,52800000,IF(AB164=Graph!G$1*1000,AE184+Graph!G$1*1000,AC185))</f>
        <v>31174992.000000019</v>
      </c>
      <c r="AF185" s="3">
        <f t="shared" si="11"/>
        <v>31174992.000000019</v>
      </c>
      <c r="AG185" s="3">
        <f t="shared" si="27"/>
        <v>35657137.949999996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120</v>
      </c>
      <c r="C186" s="7"/>
      <c r="D186" s="2" t="e">
        <f t="shared" si="12"/>
        <v>#N/A</v>
      </c>
      <c r="E186" s="2" t="e">
        <f t="shared" si="22"/>
        <v>#N/A</v>
      </c>
      <c r="F186" s="2">
        <v>1182743.9676254094</v>
      </c>
      <c r="G186" s="2">
        <f t="shared" si="26"/>
        <v>445682.42857142858</v>
      </c>
      <c r="H186" s="2">
        <f t="shared" si="37"/>
        <v>69057998.428571224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1064723.5714285769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1184288.7736532688</v>
      </c>
      <c r="Q186" s="2">
        <f t="shared" si="39"/>
        <v>450000</v>
      </c>
      <c r="R186" s="2">
        <f t="shared" si="38"/>
        <v>70122722</v>
      </c>
      <c r="S186" s="2">
        <f t="shared" si="17"/>
        <v>445682.42857143283</v>
      </c>
      <c r="T186" s="2">
        <f t="shared" si="18"/>
        <v>4317.571428571362</v>
      </c>
      <c r="U186" s="2">
        <f t="shared" si="19"/>
        <v>450000</v>
      </c>
      <c r="V186" s="2">
        <f t="shared" si="33"/>
        <v>31620674.428571448</v>
      </c>
      <c r="W186" s="2">
        <f t="shared" si="20"/>
        <v>445682.4285714291</v>
      </c>
      <c r="X186" s="2">
        <f t="shared" si="6"/>
        <v>4317.5714285708964</v>
      </c>
      <c r="Y186" s="2">
        <f t="shared" si="35"/>
        <v>38502047.571428478</v>
      </c>
      <c r="Z186" s="2" t="str">
        <f t="shared" si="8"/>
        <v>HERE</v>
      </c>
      <c r="AA186" s="2">
        <f>IF(Z186="HERE",Y186,AA185+Graph!$G$1*1000)</f>
        <v>38502047.571428478</v>
      </c>
      <c r="AB186" s="2">
        <f t="shared" si="21"/>
        <v>4317.5714285671711</v>
      </c>
      <c r="AC186" s="2">
        <f t="shared" si="36"/>
        <v>31620674.428571448</v>
      </c>
      <c r="AD186" s="3">
        <f t="shared" si="10"/>
        <v>38502047.571428478</v>
      </c>
      <c r="AE186" s="2">
        <f>IF(AE184&gt;=52800000,52800000,IF(AB165=Graph!G$1*1000,AE185+Graph!G$1*1000,AC186))</f>
        <v>31620674.428571448</v>
      </c>
      <c r="AF186" s="3">
        <f t="shared" si="11"/>
        <v>31620674.428571448</v>
      </c>
      <c r="AG186" s="3">
        <f t="shared" si="27"/>
        <v>35683307.885714278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121</v>
      </c>
      <c r="C187" s="7"/>
      <c r="D187" s="2" t="e">
        <f t="shared" si="12"/>
        <v>#N/A</v>
      </c>
      <c r="E187" s="2" t="e">
        <f t="shared" si="22"/>
        <v>#N/A</v>
      </c>
      <c r="F187" s="2">
        <v>1188698.5635256171</v>
      </c>
      <c r="G187" s="2">
        <f t="shared" si="26"/>
        <v>445682.42857142858</v>
      </c>
      <c r="H187" s="2">
        <f t="shared" si="37"/>
        <v>69503680.857142657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1069041.1428571483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1190229.9958684444</v>
      </c>
      <c r="Q187" s="2">
        <f t="shared" si="39"/>
        <v>450000</v>
      </c>
      <c r="R187" s="2">
        <f t="shared" si="38"/>
        <v>70572722</v>
      </c>
      <c r="S187" s="2">
        <f t="shared" si="17"/>
        <v>445682.42857143283</v>
      </c>
      <c r="T187" s="2">
        <f t="shared" si="18"/>
        <v>4317.571428571362</v>
      </c>
      <c r="U187" s="2">
        <f t="shared" si="19"/>
        <v>450000</v>
      </c>
      <c r="V187" s="2">
        <f t="shared" si="33"/>
        <v>32066356.857142877</v>
      </c>
      <c r="W187" s="2">
        <f t="shared" si="20"/>
        <v>445682.4285714291</v>
      </c>
      <c r="X187" s="2">
        <f t="shared" si="6"/>
        <v>4317.5714285708964</v>
      </c>
      <c r="Y187" s="2">
        <f t="shared" si="35"/>
        <v>38506365.142857045</v>
      </c>
      <c r="Z187" s="2" t="str">
        <f t="shared" si="8"/>
        <v>HERE</v>
      </c>
      <c r="AA187" s="2">
        <f>IF(Z187="HERE",Y187,AA186+Graph!$G$1*1000)</f>
        <v>38506365.142857045</v>
      </c>
      <c r="AB187" s="2">
        <f t="shared" si="21"/>
        <v>4317.5714285671711</v>
      </c>
      <c r="AC187" s="2">
        <f t="shared" si="36"/>
        <v>32066356.857142877</v>
      </c>
      <c r="AD187" s="3">
        <f t="shared" si="10"/>
        <v>38506365.142857045</v>
      </c>
      <c r="AE187" s="2">
        <f>IF(AE185&gt;=52800000,52800000,IF(AB166=Graph!G$1*1000,AE186+Graph!G$1*1000,AC187))</f>
        <v>32066356.857142877</v>
      </c>
      <c r="AF187" s="3">
        <f t="shared" si="11"/>
        <v>32066356.857142877</v>
      </c>
      <c r="AG187" s="3">
        <f t="shared" si="27"/>
        <v>35709477.82142856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122</v>
      </c>
      <c r="C188" s="7"/>
      <c r="D188" s="2" t="e">
        <f t="shared" si="12"/>
        <v>#N/A</v>
      </c>
      <c r="E188" s="2" t="e">
        <f t="shared" si="22"/>
        <v>#N/A</v>
      </c>
      <c r="F188" s="2">
        <v>1194653.1594258249</v>
      </c>
      <c r="G188" s="2">
        <f t="shared" si="26"/>
        <v>445682.42857142858</v>
      </c>
      <c r="H188" s="2">
        <f t="shared" si="37"/>
        <v>69949363.28571409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1073358.7142857197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1196171.2180835903</v>
      </c>
      <c r="Q188" s="2">
        <f t="shared" si="39"/>
        <v>450000</v>
      </c>
      <c r="R188" s="2">
        <f t="shared" si="38"/>
        <v>71022722</v>
      </c>
      <c r="S188" s="2">
        <f t="shared" si="17"/>
        <v>445682.42857143283</v>
      </c>
      <c r="T188" s="2">
        <f t="shared" si="18"/>
        <v>4317.571428571362</v>
      </c>
      <c r="U188" s="2">
        <f t="shared" si="19"/>
        <v>450000</v>
      </c>
      <c r="V188" s="2">
        <f t="shared" si="33"/>
        <v>32512039.285714306</v>
      </c>
      <c r="W188" s="2">
        <f t="shared" si="20"/>
        <v>445682.4285714291</v>
      </c>
      <c r="X188" s="2">
        <f t="shared" si="6"/>
        <v>4317.5714285708964</v>
      </c>
      <c r="Y188" s="2">
        <f t="shared" si="35"/>
        <v>38510682.714285612</v>
      </c>
      <c r="Z188" s="2" t="str">
        <f t="shared" si="8"/>
        <v>HERE</v>
      </c>
      <c r="AA188" s="2">
        <f>IF(Z188="HERE",Y188,AA187+Graph!$G$1*1000)</f>
        <v>38510682.714285612</v>
      </c>
      <c r="AB188" s="2">
        <f t="shared" si="21"/>
        <v>4317.5714285671711</v>
      </c>
      <c r="AC188" s="2">
        <f t="shared" si="36"/>
        <v>32512039.285714306</v>
      </c>
      <c r="AD188" s="3">
        <f t="shared" si="10"/>
        <v>38510682.714285612</v>
      </c>
      <c r="AE188" s="2">
        <f>IF(AE186&gt;=52800000,52800000,IF(AB167=Graph!G$1*1000,AE187+Graph!G$1*1000,AC188))</f>
        <v>32512039.285714306</v>
      </c>
      <c r="AF188" s="3">
        <f t="shared" si="11"/>
        <v>32512039.285714306</v>
      </c>
      <c r="AG188" s="3">
        <f t="shared" si="27"/>
        <v>35735647.757142842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123</v>
      </c>
      <c r="C189" s="7"/>
      <c r="D189" s="2" t="e">
        <f t="shared" si="12"/>
        <v>#N/A</v>
      </c>
      <c r="E189" s="2" t="e">
        <f t="shared" si="22"/>
        <v>#N/A</v>
      </c>
      <c r="F189" s="2">
        <v>1200607.7553260326</v>
      </c>
      <c r="G189" s="2">
        <f t="shared" si="26"/>
        <v>445682.42857142858</v>
      </c>
      <c r="H189" s="2">
        <f t="shared" si="37"/>
        <v>70395045.714285523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1077676.285714291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1202112.4402987659</v>
      </c>
      <c r="Q189" s="2">
        <f t="shared" si="39"/>
        <v>450000</v>
      </c>
      <c r="R189" s="2">
        <f t="shared" si="38"/>
        <v>71472722</v>
      </c>
      <c r="S189" s="2">
        <f t="shared" si="17"/>
        <v>445682.42857143283</v>
      </c>
      <c r="T189" s="2">
        <f t="shared" si="18"/>
        <v>4317.571428571362</v>
      </c>
      <c r="U189" s="2">
        <f t="shared" si="19"/>
        <v>450000</v>
      </c>
      <c r="V189" s="2">
        <f t="shared" si="33"/>
        <v>32957721.714285735</v>
      </c>
      <c r="W189" s="2">
        <f t="shared" si="20"/>
        <v>445682.4285714291</v>
      </c>
      <c r="X189" s="2">
        <f t="shared" si="6"/>
        <v>4317.5714285708964</v>
      </c>
      <c r="Y189" s="2">
        <f t="shared" si="35"/>
        <v>38515000.285714179</v>
      </c>
      <c r="Z189" s="2" t="str">
        <f t="shared" si="8"/>
        <v>HERE</v>
      </c>
      <c r="AA189" s="2">
        <f>IF(Z189="HERE",Y189,AA188+Graph!$G$1*1000)</f>
        <v>38515000.285714179</v>
      </c>
      <c r="AB189" s="2">
        <f t="shared" si="21"/>
        <v>4317.5714285671711</v>
      </c>
      <c r="AC189" s="2">
        <f t="shared" si="36"/>
        <v>32957721.714285735</v>
      </c>
      <c r="AD189" s="3">
        <f t="shared" si="10"/>
        <v>38515000.285714179</v>
      </c>
      <c r="AE189" s="2">
        <f>IF(AE187&gt;=52800000,52800000,IF(AB168=Graph!G$1*1000,AE188+Graph!G$1*1000,AC189))</f>
        <v>32957721.714285735</v>
      </c>
      <c r="AF189" s="3">
        <f t="shared" si="11"/>
        <v>32957721.714285735</v>
      </c>
      <c r="AG189" s="3">
        <f t="shared" si="27"/>
        <v>35761817.692857124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124</v>
      </c>
      <c r="C190" s="7"/>
      <c r="D190" s="2" t="e">
        <f t="shared" si="12"/>
        <v>#N/A</v>
      </c>
      <c r="E190" s="2" t="e">
        <f t="shared" si="22"/>
        <v>#N/A</v>
      </c>
      <c r="F190" s="2">
        <v>1206562.3512262404</v>
      </c>
      <c r="G190" s="2">
        <f t="shared" si="26"/>
        <v>445682.42857142858</v>
      </c>
      <c r="H190" s="2">
        <f t="shared" si="37"/>
        <v>70840728.142856956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1081993.8571428624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1208053.6625139117</v>
      </c>
      <c r="Q190" s="2">
        <f t="shared" si="39"/>
        <v>450000</v>
      </c>
      <c r="R190" s="2">
        <f t="shared" si="38"/>
        <v>71922722</v>
      </c>
      <c r="S190" s="2">
        <f t="shared" si="17"/>
        <v>445682.42857143283</v>
      </c>
      <c r="T190" s="2">
        <f t="shared" si="18"/>
        <v>4317.571428571362</v>
      </c>
      <c r="U190" s="2">
        <f t="shared" si="19"/>
        <v>450000</v>
      </c>
      <c r="V190" s="2">
        <f t="shared" si="33"/>
        <v>33403404.142857164</v>
      </c>
      <c r="W190" s="2">
        <f t="shared" si="20"/>
        <v>445682.4285714291</v>
      </c>
      <c r="X190" s="2">
        <f t="shared" si="6"/>
        <v>4317.5714285708964</v>
      </c>
      <c r="Y190" s="2">
        <f t="shared" si="35"/>
        <v>38519317.857142746</v>
      </c>
      <c r="Z190" s="2" t="str">
        <f t="shared" si="8"/>
        <v>HERE</v>
      </c>
      <c r="AA190" s="2">
        <f>IF(Z190="HERE",Y190,AA189+Graph!$G$1*1000)</f>
        <v>38519317.857142746</v>
      </c>
      <c r="AB190" s="2">
        <f t="shared" si="21"/>
        <v>4317.5714285671711</v>
      </c>
      <c r="AC190" s="2">
        <f t="shared" si="36"/>
        <v>33403404.142857164</v>
      </c>
      <c r="AD190" s="3">
        <f t="shared" si="10"/>
        <v>38519317.857142746</v>
      </c>
      <c r="AE190" s="2">
        <f>IF(AE188&gt;=52800000,52800000,IF(AB169=Graph!G$1*1000,AE189+Graph!G$1*1000,AC190))</f>
        <v>33403404.142857164</v>
      </c>
      <c r="AF190" s="3">
        <f t="shared" si="11"/>
        <v>33403404.142857164</v>
      </c>
      <c r="AG190" s="3">
        <f t="shared" si="27"/>
        <v>35787987.628571406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125</v>
      </c>
      <c r="C191" s="7"/>
      <c r="D191" s="2" t="e">
        <f t="shared" si="12"/>
        <v>#N/A</v>
      </c>
      <c r="E191" s="2" t="e">
        <f t="shared" si="22"/>
        <v>#N/A</v>
      </c>
      <c r="F191" s="2">
        <v>1212516.9471264482</v>
      </c>
      <c r="G191" s="2">
        <f t="shared" si="26"/>
        <v>445682.42857142858</v>
      </c>
      <c r="H191" s="2">
        <f t="shared" si="37"/>
        <v>71286410.571428388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1086311.4285714338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1213994.8847290874</v>
      </c>
      <c r="Q191" s="2">
        <f t="shared" si="39"/>
        <v>450000</v>
      </c>
      <c r="R191" s="2">
        <f t="shared" si="38"/>
        <v>72372722</v>
      </c>
      <c r="S191" s="2">
        <f t="shared" si="17"/>
        <v>445682.42857143283</v>
      </c>
      <c r="T191" s="2">
        <f t="shared" si="18"/>
        <v>4317.571428571362</v>
      </c>
      <c r="U191" s="2">
        <f t="shared" si="19"/>
        <v>450000</v>
      </c>
      <c r="V191" s="2">
        <f t="shared" si="33"/>
        <v>33849086.57142859</v>
      </c>
      <c r="W191" s="2">
        <f t="shared" si="20"/>
        <v>445682.42857142538</v>
      </c>
      <c r="X191" s="2">
        <f t="shared" si="6"/>
        <v>4317.5714285746217</v>
      </c>
      <c r="Y191" s="2">
        <f t="shared" si="35"/>
        <v>38523635.428571321</v>
      </c>
      <c r="Z191" s="2" t="str">
        <f t="shared" si="8"/>
        <v>HERE</v>
      </c>
      <c r="AA191" s="2">
        <f>IF(Z191="HERE",Y191,AA190+Graph!$G$1*1000)</f>
        <v>38523635.428571321</v>
      </c>
      <c r="AB191" s="2">
        <f t="shared" si="21"/>
        <v>4317.5714285746217</v>
      </c>
      <c r="AC191" s="2">
        <f t="shared" si="36"/>
        <v>33849086.57142859</v>
      </c>
      <c r="AD191" s="3">
        <f t="shared" si="10"/>
        <v>38523635.428571321</v>
      </c>
      <c r="AE191" s="2">
        <f>IF(AE189&gt;=52800000,52800000,IF(AB170=Graph!G$1*1000,AE190+Graph!G$1*1000,AC191))</f>
        <v>33849086.57142859</v>
      </c>
      <c r="AF191" s="3">
        <f t="shared" si="11"/>
        <v>33849086.57142859</v>
      </c>
      <c r="AG191" s="3">
        <f t="shared" si="27"/>
        <v>35814157.564285688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126</v>
      </c>
      <c r="C192" s="7"/>
      <c r="D192" s="2" t="e">
        <f t="shared" si="12"/>
        <v>#N/A</v>
      </c>
      <c r="E192" s="2" t="e">
        <f t="shared" si="22"/>
        <v>#N/A</v>
      </c>
      <c r="F192" s="2">
        <v>1218471.5430266559</v>
      </c>
      <c r="G192" s="2">
        <f t="shared" si="26"/>
        <v>445682.42857142858</v>
      </c>
      <c r="H192" s="2">
        <f t="shared" si="37"/>
        <v>71732092.999999821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1090629.0000000051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1219936.1069442332</v>
      </c>
      <c r="Q192" s="2">
        <f t="shared" si="39"/>
        <v>450000</v>
      </c>
      <c r="R192" s="2">
        <f t="shared" si="38"/>
        <v>72822722</v>
      </c>
      <c r="S192" s="2">
        <f t="shared" si="17"/>
        <v>445682.42857143283</v>
      </c>
      <c r="T192" s="2">
        <f t="shared" si="18"/>
        <v>4317.571428571362</v>
      </c>
      <c r="U192" s="2">
        <f t="shared" si="19"/>
        <v>450000</v>
      </c>
      <c r="V192" s="2">
        <f t="shared" si="33"/>
        <v>34294769.000000015</v>
      </c>
      <c r="W192" s="2">
        <f t="shared" si="20"/>
        <v>445682.42857142538</v>
      </c>
      <c r="X192" s="2">
        <f t="shared" si="6"/>
        <v>4317.5714285746217</v>
      </c>
      <c r="Y192" s="2">
        <f t="shared" si="35"/>
        <v>38527952.999999896</v>
      </c>
      <c r="Z192" s="2" t="str">
        <f t="shared" si="8"/>
        <v>HERE</v>
      </c>
      <c r="AA192" s="2">
        <f>IF(Z192="HERE",Y192,AA191+Graph!$G$1*1000)</f>
        <v>38527952.999999896</v>
      </c>
      <c r="AB192" s="2">
        <f t="shared" si="21"/>
        <v>4317.5714285746217</v>
      </c>
      <c r="AC192" s="2">
        <f t="shared" si="36"/>
        <v>34294769.000000015</v>
      </c>
      <c r="AD192" s="3">
        <f t="shared" si="10"/>
        <v>38527952.999999896</v>
      </c>
      <c r="AE192" s="2">
        <f>IF(AE190&gt;=52800000,52800000,IF(AB171=Graph!G$1*1000,AE191+Graph!G$1*1000,AC192))</f>
        <v>34294769.000000015</v>
      </c>
      <c r="AF192" s="3">
        <f t="shared" si="11"/>
        <v>34294769.000000015</v>
      </c>
      <c r="AG192" s="3">
        <f t="shared" si="27"/>
        <v>35840327.49999997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127</v>
      </c>
      <c r="C193" s="7"/>
      <c r="D193" s="2" t="e">
        <f t="shared" si="12"/>
        <v>#N/A</v>
      </c>
      <c r="E193" s="2" t="e">
        <f t="shared" si="22"/>
        <v>#N/A</v>
      </c>
      <c r="F193" s="2">
        <v>1224426.1389268637</v>
      </c>
      <c r="G193" s="2">
        <f t="shared" si="26"/>
        <v>445682.42857142858</v>
      </c>
      <c r="H193" s="2">
        <f t="shared" si="37"/>
        <v>72177775.428571254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1094946.5714285765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1225877.3291594088</v>
      </c>
      <c r="Q193" s="2">
        <f t="shared" si="39"/>
        <v>450000</v>
      </c>
      <c r="R193" s="2">
        <f t="shared" si="38"/>
        <v>73272722</v>
      </c>
      <c r="S193" s="2">
        <f t="shared" si="17"/>
        <v>445682.42857143283</v>
      </c>
      <c r="T193" s="2">
        <f t="shared" si="18"/>
        <v>4317.571428571362</v>
      </c>
      <c r="U193" s="2">
        <f t="shared" si="19"/>
        <v>450000</v>
      </c>
      <c r="V193" s="2">
        <f t="shared" si="33"/>
        <v>34740451.42857144</v>
      </c>
      <c r="W193" s="2">
        <f t="shared" si="20"/>
        <v>445682.42857142538</v>
      </c>
      <c r="X193" s="2">
        <f t="shared" si="6"/>
        <v>4317.5714285746217</v>
      </c>
      <c r="Y193" s="2">
        <f t="shared" si="35"/>
        <v>38532270.57142847</v>
      </c>
      <c r="Z193" s="2" t="str">
        <f t="shared" si="8"/>
        <v>HERE</v>
      </c>
      <c r="AA193" s="2">
        <f>IF(Z193="HERE",Y193,AA192+Graph!$G$1*1000)</f>
        <v>38532270.57142847</v>
      </c>
      <c r="AB193" s="2">
        <f t="shared" si="21"/>
        <v>4317.5714285746217</v>
      </c>
      <c r="AC193" s="2">
        <f t="shared" si="36"/>
        <v>34740451.42857144</v>
      </c>
      <c r="AD193" s="3">
        <f t="shared" si="10"/>
        <v>38532270.57142847</v>
      </c>
      <c r="AE193" s="2">
        <f>IF(AE191&gt;=52800000,52800000,IF(AB172=Graph!G$1*1000,AE192+Graph!G$1*1000,AC193))</f>
        <v>34740451.42857144</v>
      </c>
      <c r="AF193" s="3">
        <f t="shared" si="11"/>
        <v>34740451.42857144</v>
      </c>
      <c r="AG193" s="3">
        <f t="shared" si="27"/>
        <v>35866497.435714252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128</v>
      </c>
      <c r="C194" s="7"/>
      <c r="D194" s="2" t="e">
        <f t="shared" si="12"/>
        <v>#N/A</v>
      </c>
      <c r="E194" s="2" t="e">
        <f t="shared" si="22"/>
        <v>#N/A</v>
      </c>
      <c r="F194" s="2">
        <v>1230380.7348270714</v>
      </c>
      <c r="G194" s="2">
        <f t="shared" si="26"/>
        <v>445682.42857142858</v>
      </c>
      <c r="H194" s="2">
        <f t="shared" si="37"/>
        <v>72623457.857142687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1099264.1428571478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1231818.5513745546</v>
      </c>
      <c r="Q194" s="2">
        <f t="shared" si="39"/>
        <v>450000</v>
      </c>
      <c r="R194" s="2">
        <f t="shared" si="38"/>
        <v>73722722</v>
      </c>
      <c r="S194" s="2">
        <f t="shared" si="17"/>
        <v>445682.42857143283</v>
      </c>
      <c r="T194" s="2">
        <f t="shared" si="18"/>
        <v>4317.571428571362</v>
      </c>
      <c r="U194" s="2">
        <f t="shared" si="19"/>
        <v>450000</v>
      </c>
      <c r="V194" s="2">
        <f t="shared" si="33"/>
        <v>35186133.857142866</v>
      </c>
      <c r="W194" s="2">
        <f t="shared" si="20"/>
        <v>445682.42857142538</v>
      </c>
      <c r="X194" s="2">
        <f t="shared" si="6"/>
        <v>4317.5714285746217</v>
      </c>
      <c r="Y194" s="2">
        <f t="shared" si="35"/>
        <v>38536588.142857045</v>
      </c>
      <c r="Z194" s="2" t="str">
        <f t="shared" si="8"/>
        <v>HERE</v>
      </c>
      <c r="AA194" s="2">
        <f>IF(Z194="HERE",Y194,AA193+Graph!$G$1*1000)</f>
        <v>38536588.142857045</v>
      </c>
      <c r="AB194" s="2">
        <f t="shared" si="21"/>
        <v>4317.5714285746217</v>
      </c>
      <c r="AC194" s="2">
        <f t="shared" si="36"/>
        <v>35186133.857142866</v>
      </c>
      <c r="AD194" s="3">
        <f t="shared" si="10"/>
        <v>38536588.142857045</v>
      </c>
      <c r="AE194" s="2">
        <f>IF(AE192&gt;=52800000,52800000,IF(AB173=Graph!G$1*1000,AE193+Graph!G$1*1000,AC194))</f>
        <v>35186133.857142866</v>
      </c>
      <c r="AF194" s="3">
        <f t="shared" si="11"/>
        <v>35186133.857142866</v>
      </c>
      <c r="AG194" s="3">
        <f t="shared" si="27"/>
        <v>35892667.371428534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129</v>
      </c>
      <c r="C195" s="7"/>
      <c r="D195" s="2" t="e">
        <f t="shared" si="12"/>
        <v>#N/A</v>
      </c>
      <c r="E195" s="2" t="e">
        <f t="shared" si="22"/>
        <v>#N/A</v>
      </c>
      <c r="F195" s="2">
        <v>1236335.3307272792</v>
      </c>
      <c r="G195" s="2">
        <f t="shared" si="26"/>
        <v>445682.42857142858</v>
      </c>
      <c r="H195" s="2">
        <f t="shared" si="37"/>
        <v>73069140.28571412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1103581.7142857192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1237759.7735897005</v>
      </c>
      <c r="Q195" s="2">
        <f t="shared" si="39"/>
        <v>450000</v>
      </c>
      <c r="R195" s="2">
        <f t="shared" si="38"/>
        <v>74172722</v>
      </c>
      <c r="S195" s="2">
        <f t="shared" si="17"/>
        <v>445682.42857143283</v>
      </c>
      <c r="T195" s="2">
        <f t="shared" si="18"/>
        <v>4317.571428571362</v>
      </c>
      <c r="U195" s="2">
        <f t="shared" si="19"/>
        <v>450000</v>
      </c>
      <c r="V195" s="2">
        <f t="shared" si="33"/>
        <v>35631816.285714291</v>
      </c>
      <c r="W195" s="2">
        <f t="shared" si="20"/>
        <v>445682.42857142538</v>
      </c>
      <c r="X195" s="2">
        <f t="shared" si="6"/>
        <v>4317.5714285746217</v>
      </c>
      <c r="Y195" s="2">
        <f t="shared" si="35"/>
        <v>38540905.71428562</v>
      </c>
      <c r="Z195" s="2" t="str">
        <f t="shared" si="8"/>
        <v>HERE</v>
      </c>
      <c r="AA195" s="2">
        <f>IF(Z195="HERE",Y195,AA194+Graph!$G$1*1000)</f>
        <v>38540905.71428562</v>
      </c>
      <c r="AB195" s="2">
        <f t="shared" si="21"/>
        <v>4317.5714285746217</v>
      </c>
      <c r="AC195" s="2">
        <f t="shared" si="36"/>
        <v>35631816.285714291</v>
      </c>
      <c r="AD195" s="3">
        <f t="shared" si="10"/>
        <v>38540905.71428562</v>
      </c>
      <c r="AE195" s="2">
        <f>IF(AE193&gt;=52800000,52800000,IF(AB174=Graph!G$1*1000,AE194+Graph!G$1*1000,AC195))</f>
        <v>35631816.285714291</v>
      </c>
      <c r="AF195" s="3">
        <f t="shared" si="11"/>
        <v>35631816.285714291</v>
      </c>
      <c r="AG195" s="3">
        <f t="shared" si="27"/>
        <v>35918837.307142816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130</v>
      </c>
      <c r="C196" s="7"/>
      <c r="D196" s="2" t="e">
        <f t="shared" si="12"/>
        <v>#N/A</v>
      </c>
      <c r="E196" s="2" t="e">
        <f t="shared" si="22"/>
        <v>#N/A</v>
      </c>
      <c r="F196" s="2">
        <v>1242289.9266274869</v>
      </c>
      <c r="G196" s="2">
        <f t="shared" si="26"/>
        <v>445682.42857142858</v>
      </c>
      <c r="H196" s="2">
        <f t="shared" si="37"/>
        <v>73514822.714285553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1107899.2857142906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1243700.9958048761</v>
      </c>
      <c r="Q196" s="2">
        <f t="shared" si="39"/>
        <v>450000</v>
      </c>
      <c r="R196" s="2">
        <f t="shared" si="38"/>
        <v>74622722</v>
      </c>
      <c r="S196" s="2">
        <f t="shared" si="17"/>
        <v>445682.42857143283</v>
      </c>
      <c r="T196" s="2">
        <f t="shared" si="18"/>
        <v>4317.571428571362</v>
      </c>
      <c r="U196" s="2">
        <f t="shared" si="19"/>
        <v>450000</v>
      </c>
      <c r="V196" s="2">
        <f t="shared" si="33"/>
        <v>36077498.714285716</v>
      </c>
      <c r="W196" s="2">
        <f t="shared" si="20"/>
        <v>445682.42857142538</v>
      </c>
      <c r="X196" s="2">
        <f t="shared" si="6"/>
        <v>4317.5714285746217</v>
      </c>
      <c r="Y196" s="2">
        <f t="shared" si="35"/>
        <v>38545223.285714194</v>
      </c>
      <c r="Z196" s="2" t="str">
        <f t="shared" si="8"/>
        <v>HERE</v>
      </c>
      <c r="AA196" s="2">
        <f>IF(Z196="HERE",Y196,AA195+Graph!$G$1*1000)</f>
        <v>38545223.285714194</v>
      </c>
      <c r="AB196" s="2">
        <f t="shared" si="21"/>
        <v>4317.5714285746217</v>
      </c>
      <c r="AC196" s="2">
        <f t="shared" si="36"/>
        <v>36077498.714285716</v>
      </c>
      <c r="AD196" s="3">
        <f t="shared" si="10"/>
        <v>38545223.285714194</v>
      </c>
      <c r="AE196" s="2">
        <f>IF(AE194&gt;=52800000,52800000,IF(AB175=Graph!G$1*1000,AE195+Graph!G$1*1000,AC196))</f>
        <v>36077498.714285716</v>
      </c>
      <c r="AF196" s="3">
        <f t="shared" si="11"/>
        <v>36077498.714285716</v>
      </c>
      <c r="AG196" s="3">
        <f t="shared" si="27"/>
        <v>35945007.242857099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131</v>
      </c>
      <c r="C197" s="7"/>
      <c r="D197" s="2" t="e">
        <f t="shared" si="12"/>
        <v>#N/A</v>
      </c>
      <c r="E197" s="2" t="e">
        <f t="shared" si="22"/>
        <v>#N/A</v>
      </c>
      <c r="F197" s="2">
        <v>1248244.5225276947</v>
      </c>
      <c r="G197" s="2">
        <f t="shared" si="26"/>
        <v>445682.42857142858</v>
      </c>
      <c r="H197" s="2">
        <f t="shared" si="37"/>
        <v>73960505.142856985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1112216.8571428619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1249642.2180200219</v>
      </c>
      <c r="Q197" s="2">
        <f t="shared" si="39"/>
        <v>450000</v>
      </c>
      <c r="R197" s="2">
        <f t="shared" si="38"/>
        <v>75072722</v>
      </c>
      <c r="S197" s="2">
        <f t="shared" si="17"/>
        <v>445682.42857143283</v>
      </c>
      <c r="T197" s="2">
        <f t="shared" si="18"/>
        <v>4317.571428571362</v>
      </c>
      <c r="U197" s="2">
        <f t="shared" si="19"/>
        <v>450000</v>
      </c>
      <c r="V197" s="2">
        <f t="shared" si="33"/>
        <v>36523181.142857142</v>
      </c>
      <c r="W197" s="2">
        <f t="shared" si="20"/>
        <v>445682.42857142538</v>
      </c>
      <c r="X197" s="2">
        <f t="shared" si="6"/>
        <v>4317.5714285746217</v>
      </c>
      <c r="Y197" s="2">
        <f t="shared" si="35"/>
        <v>38549540.857142769</v>
      </c>
      <c r="Z197" s="2" t="str">
        <f t="shared" si="8"/>
        <v>HERE</v>
      </c>
      <c r="AA197" s="2">
        <f>IF(Z197="HERE",Y197,AA196+Graph!$G$1*1000)</f>
        <v>38549540.857142769</v>
      </c>
      <c r="AB197" s="2">
        <f t="shared" si="21"/>
        <v>4317.5714285746217</v>
      </c>
      <c r="AC197" s="2">
        <f t="shared" si="36"/>
        <v>36523181.142857142</v>
      </c>
      <c r="AD197" s="3">
        <f t="shared" si="10"/>
        <v>38549540.857142769</v>
      </c>
      <c r="AE197" s="2">
        <f>IF(AE195&gt;=52800000,52800000,IF(AB176=Graph!G$1*1000,AE196+Graph!G$1*1000,AC197))</f>
        <v>36523181.142857142</v>
      </c>
      <c r="AF197" s="3">
        <f t="shared" si="11"/>
        <v>36523181.142857142</v>
      </c>
      <c r="AG197" s="3">
        <f t="shared" si="27"/>
        <v>35971177.178571381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132</v>
      </c>
      <c r="C198" s="7"/>
      <c r="D198" s="2" t="e">
        <f t="shared" si="12"/>
        <v>#N/A</v>
      </c>
      <c r="E198" s="2" t="e">
        <f t="shared" si="22"/>
        <v>#N/A</v>
      </c>
      <c r="F198" s="2">
        <v>1254199.1184279025</v>
      </c>
      <c r="G198" s="2">
        <f t="shared" si="26"/>
        <v>445682.42857142858</v>
      </c>
      <c r="H198" s="2">
        <f t="shared" si="37"/>
        <v>74406187.571428418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1116534.4285714333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1255583.4402351975</v>
      </c>
      <c r="Q198" s="2">
        <f t="shared" si="39"/>
        <v>450000</v>
      </c>
      <c r="R198" s="2">
        <f t="shared" si="38"/>
        <v>75522722</v>
      </c>
      <c r="S198" s="2">
        <f t="shared" si="17"/>
        <v>445682.42857143283</v>
      </c>
      <c r="T198" s="2">
        <f t="shared" si="18"/>
        <v>4317.571428571362</v>
      </c>
      <c r="U198" s="2">
        <f t="shared" si="19"/>
        <v>450000</v>
      </c>
      <c r="V198" s="2">
        <f t="shared" si="33"/>
        <v>36968863.571428567</v>
      </c>
      <c r="W198" s="2">
        <f t="shared" si="20"/>
        <v>445682.42857142538</v>
      </c>
      <c r="X198" s="2">
        <f t="shared" si="6"/>
        <v>4317.5714285746217</v>
      </c>
      <c r="Y198" s="2">
        <f t="shared" si="35"/>
        <v>38553858.428571343</v>
      </c>
      <c r="Z198" s="2" t="str">
        <f t="shared" si="8"/>
        <v>HERE</v>
      </c>
      <c r="AA198" s="2">
        <f>IF(Z198="HERE",Y198,AA197+Graph!$G$1*1000)</f>
        <v>38553858.428571343</v>
      </c>
      <c r="AB198" s="2">
        <f t="shared" si="21"/>
        <v>4317.5714285746217</v>
      </c>
      <c r="AC198" s="2">
        <f t="shared" si="36"/>
        <v>36968863.571428567</v>
      </c>
      <c r="AD198" s="3">
        <f t="shared" si="10"/>
        <v>38553858.428571343</v>
      </c>
      <c r="AE198" s="2">
        <f>IF(AE196&gt;=52800000,52800000,IF(AB177=Graph!G$1*1000,AE197+Graph!G$1*1000,AC198))</f>
        <v>36968863.571428567</v>
      </c>
      <c r="AF198" s="3">
        <f t="shared" si="11"/>
        <v>36968863.571428567</v>
      </c>
      <c r="AG198" s="3">
        <f t="shared" si="27"/>
        <v>35997347.114285663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133</v>
      </c>
      <c r="C199" s="7"/>
      <c r="D199" s="2" t="e">
        <f t="shared" si="12"/>
        <v>#N/A</v>
      </c>
      <c r="E199" s="2" t="e">
        <f t="shared" si="22"/>
        <v>#N/A</v>
      </c>
      <c r="F199" s="2">
        <v>1260153.7143281102</v>
      </c>
      <c r="G199" s="2">
        <f t="shared" si="26"/>
        <v>445682.42857142858</v>
      </c>
      <c r="H199" s="2">
        <f t="shared" si="37"/>
        <v>74851869.999999851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1120852.0000000047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1261524.6624503434</v>
      </c>
      <c r="Q199" s="2">
        <f t="shared" si="39"/>
        <v>450000</v>
      </c>
      <c r="R199" s="2">
        <f t="shared" si="38"/>
        <v>75972722</v>
      </c>
      <c r="S199" s="2">
        <f t="shared" si="17"/>
        <v>445682.42857143283</v>
      </c>
      <c r="T199" s="2">
        <f t="shared" si="18"/>
        <v>4317.571428571362</v>
      </c>
      <c r="U199" s="2">
        <f t="shared" si="19"/>
        <v>450000</v>
      </c>
      <c r="V199" s="2">
        <f t="shared" si="33"/>
        <v>37414545.999999993</v>
      </c>
      <c r="W199" s="2">
        <f t="shared" si="20"/>
        <v>445682.42857142538</v>
      </c>
      <c r="X199" s="2">
        <f t="shared" si="6"/>
        <v>4317.5714285746217</v>
      </c>
      <c r="Y199" s="2">
        <f t="shared" si="35"/>
        <v>38558175.999999918</v>
      </c>
      <c r="Z199" s="2" t="str">
        <f t="shared" si="8"/>
        <v>HERE</v>
      </c>
      <c r="AA199" s="2">
        <f>IF(Z199="HERE",Y199,AA198+Graph!$G$1*1000)</f>
        <v>38558175.999999918</v>
      </c>
      <c r="AB199" s="2">
        <f t="shared" si="21"/>
        <v>4317.5714285746217</v>
      </c>
      <c r="AC199" s="2">
        <f t="shared" si="36"/>
        <v>37414545.999999993</v>
      </c>
      <c r="AD199" s="3">
        <f t="shared" si="10"/>
        <v>38558175.999999918</v>
      </c>
      <c r="AE199" s="2">
        <f>IF(AE197&gt;=52800000,52800000,IF(AB178=Graph!G$1*1000,AE198+Graph!G$1*1000,AC199))</f>
        <v>37414545.999999993</v>
      </c>
      <c r="AF199" s="3">
        <f t="shared" si="11"/>
        <v>37414545.999999993</v>
      </c>
      <c r="AG199" s="3">
        <f t="shared" si="27"/>
        <v>36023517.049999945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134</v>
      </c>
      <c r="C200" s="7"/>
      <c r="D200" s="2" t="e">
        <f t="shared" si="12"/>
        <v>#N/A</v>
      </c>
      <c r="E200" s="2" t="e">
        <f t="shared" si="22"/>
        <v>#N/A</v>
      </c>
      <c r="F200" s="2">
        <v>1266108.310228318</v>
      </c>
      <c r="G200" s="2">
        <f t="shared" si="26"/>
        <v>445682.42857142858</v>
      </c>
      <c r="H200" s="2">
        <f t="shared" si="37"/>
        <v>75297552.428571284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1125169.571428576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1267465.884665519</v>
      </c>
      <c r="Q200" s="2">
        <f t="shared" si="39"/>
        <v>450000</v>
      </c>
      <c r="R200" s="2">
        <f t="shared" si="38"/>
        <v>76422722</v>
      </c>
      <c r="S200" s="2">
        <f t="shared" si="17"/>
        <v>445682.42857143283</v>
      </c>
      <c r="T200" s="2">
        <f t="shared" si="18"/>
        <v>4317.571428571362</v>
      </c>
      <c r="U200" s="2">
        <f t="shared" si="19"/>
        <v>450000</v>
      </c>
      <c r="V200" s="2">
        <f t="shared" si="33"/>
        <v>37860228.428571418</v>
      </c>
      <c r="W200" s="2">
        <f t="shared" si="20"/>
        <v>445682.42857142538</v>
      </c>
      <c r="X200" s="2">
        <f t="shared" si="6"/>
        <v>4317.5714285746217</v>
      </c>
      <c r="Y200" s="2">
        <f t="shared" si="35"/>
        <v>38562493.571428493</v>
      </c>
      <c r="Z200" s="2" t="str">
        <f t="shared" si="8"/>
        <v>HERE</v>
      </c>
      <c r="AA200" s="2">
        <f>IF(Z200="HERE",Y200,AA199+Graph!$G$1*1000)</f>
        <v>38562493.571428493</v>
      </c>
      <c r="AB200" s="2">
        <f t="shared" si="21"/>
        <v>4317.5714285746217</v>
      </c>
      <c r="AC200" s="2">
        <f t="shared" si="36"/>
        <v>37860228.428571418</v>
      </c>
      <c r="AD200" s="3">
        <f t="shared" si="10"/>
        <v>38562493.571428493</v>
      </c>
      <c r="AE200" s="2">
        <f>IF(AE198&gt;=52800000,52800000,IF(AB179=Graph!G$1*1000,AE199+Graph!G$1*1000,AC200))</f>
        <v>37860228.428571418</v>
      </c>
      <c r="AF200" s="3">
        <f t="shared" si="11"/>
        <v>37860228.428571418</v>
      </c>
      <c r="AG200" s="3">
        <f t="shared" si="27"/>
        <v>36049686.985714227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135</v>
      </c>
      <c r="C201" s="7"/>
      <c r="D201" s="2" t="e">
        <f t="shared" si="12"/>
        <v>#N/A</v>
      </c>
      <c r="E201" s="2" t="e">
        <f t="shared" si="22"/>
        <v>#N/A</v>
      </c>
      <c r="F201" s="2">
        <v>1272062.9061285257</v>
      </c>
      <c r="G201" s="2">
        <f t="shared" si="26"/>
        <v>445682.42857142858</v>
      </c>
      <c r="H201" s="2">
        <f t="shared" si="37"/>
        <v>75743234.857142717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1129487.1428571474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1273407.1068806648</v>
      </c>
      <c r="Q201" s="2">
        <f t="shared" si="39"/>
        <v>450000</v>
      </c>
      <c r="R201" s="2">
        <f t="shared" si="38"/>
        <v>76872722</v>
      </c>
      <c r="S201" s="2">
        <f t="shared" si="17"/>
        <v>445682.42857143283</v>
      </c>
      <c r="T201" s="2">
        <f t="shared" si="18"/>
        <v>4317.571428571362</v>
      </c>
      <c r="U201" s="2">
        <f t="shared" si="19"/>
        <v>450000</v>
      </c>
      <c r="V201" s="2">
        <f t="shared" si="33"/>
        <v>38305910.857142843</v>
      </c>
      <c r="W201" s="2">
        <f t="shared" si="20"/>
        <v>445682.42857142538</v>
      </c>
      <c r="X201" s="2">
        <f t="shared" si="6"/>
        <v>4317.5714285746217</v>
      </c>
      <c r="Y201" s="2">
        <f t="shared" si="35"/>
        <v>38566811.142857067</v>
      </c>
      <c r="Z201" s="2" t="str">
        <f t="shared" si="8"/>
        <v>HERE</v>
      </c>
      <c r="AA201" s="2">
        <f>IF(Z201="HERE",Y201,AA200+Graph!$G$1*1000)</f>
        <v>38566811.142857067</v>
      </c>
      <c r="AB201" s="2">
        <f t="shared" si="21"/>
        <v>4317.5714285746217</v>
      </c>
      <c r="AC201" s="2">
        <f t="shared" si="36"/>
        <v>37860228.428571418</v>
      </c>
      <c r="AD201" s="3">
        <f t="shared" si="10"/>
        <v>38566811.142857067</v>
      </c>
      <c r="AE201" s="2">
        <f>IF(AE199&gt;=52800000,52800000,IF(AB180=Graph!G$1*1000,AE200+Graph!G$1*1000,AC201))</f>
        <v>37860228.428571418</v>
      </c>
      <c r="AF201" s="3">
        <f t="shared" si="11"/>
        <v>37860228.428571418</v>
      </c>
      <c r="AG201" s="3">
        <f t="shared" si="27"/>
        <v>36075856.921428509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136</v>
      </c>
      <c r="C202" s="7"/>
      <c r="D202" s="2" t="e">
        <f t="shared" si="12"/>
        <v>#N/A</v>
      </c>
      <c r="E202" s="2" t="e">
        <f t="shared" si="22"/>
        <v>#N/A</v>
      </c>
      <c r="F202" s="2">
        <v>1278017.5020287037</v>
      </c>
      <c r="G202" s="2">
        <f t="shared" si="26"/>
        <v>445682.42857142858</v>
      </c>
      <c r="H202" s="2">
        <f t="shared" si="37"/>
        <v>76188917.285714149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1133804.7142857187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1279348.3290958405</v>
      </c>
      <c r="Q202" s="2">
        <f t="shared" si="39"/>
        <v>450000</v>
      </c>
      <c r="R202" s="2">
        <f t="shared" si="38"/>
        <v>77322722</v>
      </c>
      <c r="S202" s="2">
        <f t="shared" si="17"/>
        <v>445682.42857143283</v>
      </c>
      <c r="T202" s="2">
        <f t="shared" si="18"/>
        <v>4317.571428571362</v>
      </c>
      <c r="U202" s="2">
        <f t="shared" si="19"/>
        <v>450000</v>
      </c>
      <c r="V202" s="2">
        <f t="shared" si="33"/>
        <v>38751593.285714269</v>
      </c>
      <c r="W202" s="2">
        <f t="shared" si="20"/>
        <v>445682.42857142538</v>
      </c>
      <c r="X202" s="2">
        <f t="shared" si="6"/>
        <v>4317.5714285746217</v>
      </c>
      <c r="Y202" s="2">
        <f t="shared" si="35"/>
        <v>38571128.714285642</v>
      </c>
      <c r="Z202" s="2" t="str">
        <f t="shared" si="8"/>
        <v>MEEP</v>
      </c>
      <c r="AA202" s="2">
        <f>IF(Z202="HERE",Y202,AA201+Graph!$G$1*1000)</f>
        <v>39366811.142857067</v>
      </c>
      <c r="AB202" s="2">
        <f t="shared" si="21"/>
        <v>800000</v>
      </c>
      <c r="AC202" s="2">
        <f t="shared" si="36"/>
        <v>37860228.428571418</v>
      </c>
      <c r="AD202" s="3">
        <f t="shared" si="10"/>
        <v>39366811.142857067</v>
      </c>
      <c r="AE202" s="2">
        <f>IF(AE200&gt;=52800000,52800000,IF(AB181=Graph!G$1*1000,AE201+Graph!G$1*1000,AC202))</f>
        <v>37860228.428571418</v>
      </c>
      <c r="AF202" s="3">
        <f t="shared" si="11"/>
        <v>37860228.428571418</v>
      </c>
      <c r="AG202" s="3">
        <f t="shared" si="27"/>
        <v>36102026.857142791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137</v>
      </c>
      <c r="C203" s="7"/>
      <c r="D203" s="2" t="e">
        <f t="shared" si="12"/>
        <v>#N/A</v>
      </c>
      <c r="E203" s="2" t="e">
        <f t="shared" si="22"/>
        <v>#N/A</v>
      </c>
      <c r="F203" s="2">
        <v>1283972.0979289114</v>
      </c>
      <c r="G203" s="2">
        <f t="shared" si="26"/>
        <v>445682.42857142858</v>
      </c>
      <c r="H203" s="2">
        <f t="shared" si="37"/>
        <v>76634599.714285582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1138122.2857142901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1285289.5513109863</v>
      </c>
      <c r="Q203" s="2">
        <f t="shared" si="39"/>
        <v>450000</v>
      </c>
      <c r="R203" s="2">
        <f t="shared" si="38"/>
        <v>77772722</v>
      </c>
      <c r="S203" s="2">
        <f t="shared" si="17"/>
        <v>445682.42857143283</v>
      </c>
      <c r="T203" s="2">
        <f t="shared" si="18"/>
        <v>4317.571428571362</v>
      </c>
      <c r="U203" s="2">
        <f t="shared" si="19"/>
        <v>450000</v>
      </c>
      <c r="V203" s="2">
        <f t="shared" si="33"/>
        <v>39197275.714285694</v>
      </c>
      <c r="W203" s="2">
        <f t="shared" si="20"/>
        <v>445682.42857142538</v>
      </c>
      <c r="X203" s="2">
        <f t="shared" si="6"/>
        <v>4317.5714285746217</v>
      </c>
      <c r="Y203" s="2">
        <f t="shared" si="35"/>
        <v>38575446.285714217</v>
      </c>
      <c r="Z203" s="2" t="str">
        <f t="shared" si="8"/>
        <v>MEEP</v>
      </c>
      <c r="AA203" s="2">
        <f>IF(Z203="HERE",Y203,AA202+Graph!$G$1*1000)</f>
        <v>40166811.142857067</v>
      </c>
      <c r="AB203" s="2">
        <f t="shared" si="21"/>
        <v>800000</v>
      </c>
      <c r="AC203" s="2">
        <f t="shared" si="36"/>
        <v>37860228.428571418</v>
      </c>
      <c r="AD203" s="3">
        <f t="shared" si="10"/>
        <v>40166811.142857067</v>
      </c>
      <c r="AE203" s="2">
        <f>IF(AE201&gt;=52800000,52800000,IF(AB182=Graph!G$1*1000,AE202+Graph!G$1*1000,AC203))</f>
        <v>37860228.428571418</v>
      </c>
      <c r="AF203" s="3">
        <f t="shared" si="11"/>
        <v>37860228.428571418</v>
      </c>
      <c r="AG203" s="3">
        <f t="shared" si="27"/>
        <v>36128196.792857073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138</v>
      </c>
      <c r="C204" s="7"/>
      <c r="D204" s="2" t="e">
        <f t="shared" si="12"/>
        <v>#N/A</v>
      </c>
      <c r="E204" s="2" t="e">
        <f t="shared" si="22"/>
        <v>#N/A</v>
      </c>
      <c r="F204" s="2">
        <v>1289926.6938291192</v>
      </c>
      <c r="G204" s="2">
        <f t="shared" si="26"/>
        <v>445682.42857142858</v>
      </c>
      <c r="H204" s="2">
        <f t="shared" si="37"/>
        <v>77080282.142857015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1142439.8571428615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1291230.7735261619</v>
      </c>
      <c r="Q204" s="2">
        <f t="shared" si="39"/>
        <v>450000</v>
      </c>
      <c r="R204" s="2">
        <f t="shared" si="38"/>
        <v>78222722</v>
      </c>
      <c r="S204" s="2">
        <f t="shared" si="17"/>
        <v>445682.42857143283</v>
      </c>
      <c r="T204" s="2">
        <f t="shared" si="18"/>
        <v>4317.571428571362</v>
      </c>
      <c r="U204" s="2">
        <f t="shared" si="19"/>
        <v>450000</v>
      </c>
      <c r="V204" s="2">
        <f t="shared" si="33"/>
        <v>39642958.142857119</v>
      </c>
      <c r="W204" s="2">
        <f t="shared" si="20"/>
        <v>445682.42857142538</v>
      </c>
      <c r="X204" s="2">
        <f t="shared" si="6"/>
        <v>4317.5714285746217</v>
      </c>
      <c r="Y204" s="2">
        <f t="shared" si="35"/>
        <v>38579763.857142791</v>
      </c>
      <c r="Z204" s="2" t="str">
        <f t="shared" si="8"/>
        <v>MEEP</v>
      </c>
      <c r="AA204" s="2">
        <f>IF(Z204="HERE",Y204,AA203+Graph!$G$1*1000)</f>
        <v>40966811.142857067</v>
      </c>
      <c r="AB204" s="2">
        <f t="shared" si="21"/>
        <v>800000</v>
      </c>
      <c r="AC204" s="2">
        <f t="shared" si="36"/>
        <v>37860228.428571418</v>
      </c>
      <c r="AD204" s="3">
        <f t="shared" si="10"/>
        <v>40966811.142857067</v>
      </c>
      <c r="AE204" s="2">
        <f>IF(AE202&gt;=52800000,52800000,IF(AB183=Graph!G$1*1000,AE203+Graph!G$1*1000,AC204))</f>
        <v>37860228.428571418</v>
      </c>
      <c r="AF204" s="3">
        <f t="shared" si="11"/>
        <v>37860228.428571418</v>
      </c>
      <c r="AG204" s="3">
        <f t="shared" si="27"/>
        <v>36154366.728571355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139</v>
      </c>
      <c r="C205" s="7"/>
      <c r="D205" s="2" t="e">
        <f t="shared" si="12"/>
        <v>#N/A</v>
      </c>
      <c r="E205" s="2" t="e">
        <f t="shared" si="22"/>
        <v>#N/A</v>
      </c>
      <c r="F205" s="2">
        <v>1295881.289729327</v>
      </c>
      <c r="G205" s="2">
        <f t="shared" si="26"/>
        <v>445682.42857142858</v>
      </c>
      <c r="H205" s="2">
        <f t="shared" si="37"/>
        <v>77525964.571428448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1146757.4285714328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1297171.9957413077</v>
      </c>
      <c r="Q205" s="2">
        <f t="shared" si="39"/>
        <v>450000</v>
      </c>
      <c r="R205" s="2">
        <f t="shared" si="38"/>
        <v>78672722</v>
      </c>
      <c r="S205" s="2">
        <f t="shared" si="17"/>
        <v>445682.42857143283</v>
      </c>
      <c r="T205" s="2">
        <f t="shared" si="18"/>
        <v>4317.571428571362</v>
      </c>
      <c r="U205" s="2">
        <f t="shared" si="19"/>
        <v>450000</v>
      </c>
      <c r="V205" s="2">
        <f t="shared" si="33"/>
        <v>40088640.571428545</v>
      </c>
      <c r="W205" s="2">
        <f t="shared" si="20"/>
        <v>445682.42857142538</v>
      </c>
      <c r="X205" s="2">
        <f t="shared" si="6"/>
        <v>4317.5714285746217</v>
      </c>
      <c r="Y205" s="2">
        <f t="shared" si="35"/>
        <v>38584081.428571366</v>
      </c>
      <c r="Z205" s="2" t="str">
        <f t="shared" si="8"/>
        <v>MEEP</v>
      </c>
      <c r="AA205" s="2">
        <f>IF(Z205="HERE",Y205,AA204+Graph!$G$1*1000)</f>
        <v>41766811.142857067</v>
      </c>
      <c r="AB205" s="2">
        <f t="shared" si="21"/>
        <v>800000</v>
      </c>
      <c r="AC205" s="2">
        <f t="shared" si="36"/>
        <v>37860228.428571418</v>
      </c>
      <c r="AD205" s="3">
        <f t="shared" si="10"/>
        <v>41766811.142857067</v>
      </c>
      <c r="AE205" s="2">
        <f>IF(AE203&gt;=52800000,52800000,IF(AB184=Graph!G$1*1000,AE204+Graph!G$1*1000,AC205))</f>
        <v>37860228.428571418</v>
      </c>
      <c r="AF205" s="3">
        <f t="shared" si="11"/>
        <v>37860228.428571418</v>
      </c>
      <c r="AG205" s="3">
        <f t="shared" si="27"/>
        <v>36180536.664285637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140</v>
      </c>
      <c r="C206" s="7"/>
      <c r="D206" s="2" t="e">
        <f t="shared" si="12"/>
        <v>#N/A</v>
      </c>
      <c r="E206" s="2" t="e">
        <f t="shared" si="22"/>
        <v>#N/A</v>
      </c>
      <c r="F206" s="2">
        <v>1301835.8856295347</v>
      </c>
      <c r="G206" s="2">
        <f t="shared" si="26"/>
        <v>445682.42857142858</v>
      </c>
      <c r="H206" s="2">
        <f t="shared" si="37"/>
        <v>77971646.999999881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1151075.0000000042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1303113.2179564834</v>
      </c>
      <c r="Q206" s="2">
        <f t="shared" si="39"/>
        <v>450000</v>
      </c>
      <c r="R206" s="2">
        <f t="shared" si="38"/>
        <v>79122722</v>
      </c>
      <c r="S206" s="2">
        <f t="shared" si="17"/>
        <v>445682.42857143283</v>
      </c>
      <c r="T206" s="2">
        <f t="shared" si="18"/>
        <v>4317.571428571362</v>
      </c>
      <c r="U206" s="2">
        <f t="shared" si="19"/>
        <v>450000</v>
      </c>
      <c r="V206" s="2">
        <f t="shared" si="33"/>
        <v>40534322.99999997</v>
      </c>
      <c r="W206" s="2">
        <f t="shared" si="20"/>
        <v>445682.42857142538</v>
      </c>
      <c r="X206" s="2">
        <f t="shared" si="6"/>
        <v>4317.5714285746217</v>
      </c>
      <c r="Y206" s="2">
        <f t="shared" si="35"/>
        <v>38588398.99999994</v>
      </c>
      <c r="Z206" s="2" t="str">
        <f t="shared" si="8"/>
        <v>MEEP</v>
      </c>
      <c r="AA206" s="2">
        <f>IF(Z206="HERE",Y206,AA205+Graph!$G$1*1000)</f>
        <v>42566811.142857067</v>
      </c>
      <c r="AB206" s="2">
        <f t="shared" si="21"/>
        <v>800000</v>
      </c>
      <c r="AC206" s="2">
        <f t="shared" si="36"/>
        <v>37860228.428571418</v>
      </c>
      <c r="AD206" s="3">
        <f t="shared" si="10"/>
        <v>42566811.142857067</v>
      </c>
      <c r="AE206" s="2">
        <f>IF(AE204&gt;=52800000,52800000,IF(AB185=Graph!G$1*1000,AE205+Graph!G$1*1000,AC206))</f>
        <v>37860228.428571418</v>
      </c>
      <c r="AF206" s="3">
        <f t="shared" si="11"/>
        <v>37860228.428571418</v>
      </c>
      <c r="AG206" s="3">
        <f t="shared" si="27"/>
        <v>36206706.59999992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141</v>
      </c>
      <c r="C207" s="7"/>
      <c r="D207" s="2" t="e">
        <f t="shared" si="12"/>
        <v>#N/A</v>
      </c>
      <c r="E207" s="2" t="e">
        <f t="shared" si="22"/>
        <v>#N/A</v>
      </c>
      <c r="F207" s="2">
        <v>1307790.4815297425</v>
      </c>
      <c r="G207" s="2">
        <f t="shared" si="26"/>
        <v>445682.42857142858</v>
      </c>
      <c r="H207" s="2">
        <f t="shared" si="37"/>
        <v>78417329.428571314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1155392.5714285756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1309054.4401716292</v>
      </c>
      <c r="Q207" s="2">
        <f t="shared" si="39"/>
        <v>450000</v>
      </c>
      <c r="R207" s="2">
        <f t="shared" si="38"/>
        <v>79572722</v>
      </c>
      <c r="S207" s="2">
        <f t="shared" si="17"/>
        <v>445682.42857143283</v>
      </c>
      <c r="T207" s="2">
        <f t="shared" si="18"/>
        <v>4317.571428571362</v>
      </c>
      <c r="U207" s="2">
        <f t="shared" si="19"/>
        <v>450000</v>
      </c>
      <c r="V207" s="2">
        <f t="shared" si="33"/>
        <v>40980005.428571396</v>
      </c>
      <c r="W207" s="2">
        <f t="shared" si="20"/>
        <v>445682.42857142538</v>
      </c>
      <c r="X207" s="2">
        <f t="shared" si="6"/>
        <v>4317.5714285746217</v>
      </c>
      <c r="Y207" s="2">
        <f t="shared" si="35"/>
        <v>38592716.571428515</v>
      </c>
      <c r="Z207" s="2" t="str">
        <f t="shared" si="8"/>
        <v>MEEP</v>
      </c>
      <c r="AA207" s="2">
        <f>IF(Z207="HERE",Y207,AA206+Graph!$G$1*1000)</f>
        <v>43366811.142857067</v>
      </c>
      <c r="AB207" s="2">
        <f t="shared" si="21"/>
        <v>800000</v>
      </c>
      <c r="AC207" s="2">
        <f t="shared" si="36"/>
        <v>37860228.428571418</v>
      </c>
      <c r="AD207" s="3">
        <f t="shared" si="10"/>
        <v>43366811.142857067</v>
      </c>
      <c r="AE207" s="2">
        <f>IF(AE205&gt;=52800000,52800000,IF(AB186=Graph!G$1*1000,AE206+Graph!G$1*1000,AC207))</f>
        <v>37860228.428571418</v>
      </c>
      <c r="AF207" s="3">
        <f t="shared" si="11"/>
        <v>37860228.428571418</v>
      </c>
      <c r="AG207" s="3">
        <f t="shared" si="27"/>
        <v>36232876.535714202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142</v>
      </c>
      <c r="C208" s="7"/>
      <c r="D208" s="2" t="e">
        <f t="shared" si="12"/>
        <v>#N/A</v>
      </c>
      <c r="E208" s="2" t="e">
        <f t="shared" si="22"/>
        <v>#N/A</v>
      </c>
      <c r="F208" s="2">
        <v>1313745.0774299502</v>
      </c>
      <c r="G208" s="2">
        <f t="shared" si="26"/>
        <v>445682.42857142858</v>
      </c>
      <c r="H208" s="2">
        <f t="shared" si="37"/>
        <v>78863011.857142746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1159710.1428571469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1314995.662386775</v>
      </c>
      <c r="Q208" s="2">
        <f t="shared" si="39"/>
        <v>450000</v>
      </c>
      <c r="R208" s="2">
        <f t="shared" si="38"/>
        <v>80022722</v>
      </c>
      <c r="S208" s="2">
        <f t="shared" si="17"/>
        <v>445682.42857143283</v>
      </c>
      <c r="T208" s="2">
        <f t="shared" si="18"/>
        <v>4317.571428571362</v>
      </c>
      <c r="U208" s="2">
        <f t="shared" si="19"/>
        <v>450000</v>
      </c>
      <c r="V208" s="2">
        <f t="shared" si="33"/>
        <v>41425687.857142821</v>
      </c>
      <c r="W208" s="2">
        <f t="shared" si="20"/>
        <v>445682.42857142538</v>
      </c>
      <c r="X208" s="2">
        <f t="shared" si="6"/>
        <v>4317.5714285746217</v>
      </c>
      <c r="Y208" s="2">
        <f t="shared" si="35"/>
        <v>38597034.14285709</v>
      </c>
      <c r="Z208" s="2" t="str">
        <f t="shared" si="8"/>
        <v>MEEP</v>
      </c>
      <c r="AA208" s="2">
        <f>IF(Z208="HERE",Y208,AA207+Graph!$G$1*1000)</f>
        <v>44166811.142857067</v>
      </c>
      <c r="AB208" s="2">
        <f t="shared" si="21"/>
        <v>800000</v>
      </c>
      <c r="AC208" s="2">
        <f t="shared" si="36"/>
        <v>37860228.428571418</v>
      </c>
      <c r="AD208" s="3">
        <f t="shared" si="10"/>
        <v>44166811.142857067</v>
      </c>
      <c r="AE208" s="2">
        <f>IF(AE206&gt;=52800000,52800000,IF(AB187=Graph!G$1*1000,AE207+Graph!G$1*1000,AC208))</f>
        <v>37860228.428571418</v>
      </c>
      <c r="AF208" s="3">
        <f t="shared" si="11"/>
        <v>37860228.428571418</v>
      </c>
      <c r="AG208" s="3">
        <f t="shared" si="27"/>
        <v>36259046.471428484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143</v>
      </c>
      <c r="C209" s="7"/>
      <c r="D209" s="2" t="e">
        <f t="shared" si="12"/>
        <v>#N/A</v>
      </c>
      <c r="E209" s="2" t="e">
        <f t="shared" si="22"/>
        <v>#N/A</v>
      </c>
      <c r="F209" s="2">
        <v>1319699.673330158</v>
      </c>
      <c r="G209" s="2">
        <f t="shared" si="26"/>
        <v>445682.42857142858</v>
      </c>
      <c r="H209" s="2">
        <f t="shared" si="37"/>
        <v>79308694.285714179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1164027.7142857183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1320936.8846019506</v>
      </c>
      <c r="Q209" s="2">
        <f t="shared" si="39"/>
        <v>450000</v>
      </c>
      <c r="R209" s="2">
        <f t="shared" si="38"/>
        <v>80472722</v>
      </c>
      <c r="S209" s="2">
        <f t="shared" si="17"/>
        <v>445682.42857143283</v>
      </c>
      <c r="T209" s="2">
        <f t="shared" si="18"/>
        <v>4317.571428571362</v>
      </c>
      <c r="U209" s="2">
        <f t="shared" si="19"/>
        <v>450000</v>
      </c>
      <c r="V209" s="2">
        <f t="shared" si="33"/>
        <v>41871370.285714246</v>
      </c>
      <c r="W209" s="2">
        <f t="shared" si="20"/>
        <v>445682.42857142538</v>
      </c>
      <c r="X209" s="2">
        <f t="shared" si="6"/>
        <v>4317.5714285746217</v>
      </c>
      <c r="Y209" s="2">
        <f t="shared" si="35"/>
        <v>38601351.714285664</v>
      </c>
      <c r="Z209" s="2" t="str">
        <f t="shared" si="8"/>
        <v>MEEP</v>
      </c>
      <c r="AA209" s="2">
        <f>IF(Z209="HERE",Y209,AA208+Graph!$G$1*1000)</f>
        <v>44966811.142857067</v>
      </c>
      <c r="AB209" s="2">
        <f t="shared" si="21"/>
        <v>800000</v>
      </c>
      <c r="AC209" s="2">
        <f t="shared" si="36"/>
        <v>37860228.428571418</v>
      </c>
      <c r="AD209" s="3">
        <f t="shared" si="10"/>
        <v>44966811.142857067</v>
      </c>
      <c r="AE209" s="2">
        <f>IF(AE207&gt;=52800000,52800000,IF(AB188=Graph!G$1*1000,AE208+Graph!G$1*1000,AC209))</f>
        <v>37860228.428571418</v>
      </c>
      <c r="AF209" s="3">
        <f t="shared" si="11"/>
        <v>37860228.428571418</v>
      </c>
      <c r="AG209" s="3">
        <f t="shared" si="27"/>
        <v>36285216.407142766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144</v>
      </c>
      <c r="C210" s="7"/>
      <c r="D210" s="2" t="e">
        <f t="shared" si="12"/>
        <v>#N/A</v>
      </c>
      <c r="E210" s="2" t="e">
        <f t="shared" si="22"/>
        <v>#N/A</v>
      </c>
      <c r="F210" s="2">
        <v>1325654.2692303658</v>
      </c>
      <c r="G210" s="2">
        <f t="shared" si="26"/>
        <v>445682.42857142858</v>
      </c>
      <c r="H210" s="2">
        <f t="shared" si="37"/>
        <v>79754376.714285612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1168345.2857142896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1326878.1068170965</v>
      </c>
      <c r="Q210" s="2">
        <f t="shared" si="39"/>
        <v>450000</v>
      </c>
      <c r="R210" s="2">
        <f t="shared" si="38"/>
        <v>80922722</v>
      </c>
      <c r="S210" s="2">
        <f t="shared" si="17"/>
        <v>445682.42857143283</v>
      </c>
      <c r="T210" s="2">
        <f t="shared" si="18"/>
        <v>4317.571428571362</v>
      </c>
      <c r="U210" s="2">
        <f t="shared" si="19"/>
        <v>450000</v>
      </c>
      <c r="V210" s="2">
        <f t="shared" si="33"/>
        <v>42317052.714285672</v>
      </c>
      <c r="W210" s="2">
        <f t="shared" si="20"/>
        <v>445682.42857142538</v>
      </c>
      <c r="X210" s="2">
        <f t="shared" si="6"/>
        <v>4317.5714285746217</v>
      </c>
      <c r="Y210" s="2">
        <f t="shared" si="35"/>
        <v>38605669.285714239</v>
      </c>
      <c r="Z210" s="2" t="str">
        <f t="shared" si="8"/>
        <v>MEEP</v>
      </c>
      <c r="AA210" s="2">
        <f>IF(Z210="HERE",Y210,AA209+Graph!$G$1*1000)</f>
        <v>45766811.142857067</v>
      </c>
      <c r="AB210" s="2">
        <f t="shared" si="21"/>
        <v>800000</v>
      </c>
      <c r="AC210" s="2">
        <f t="shared" si="36"/>
        <v>37860228.428571418</v>
      </c>
      <c r="AD210" s="3">
        <f t="shared" si="10"/>
        <v>45766811.142857067</v>
      </c>
      <c r="AE210" s="2">
        <f>IF(AE208&gt;=52800000,52800000,IF(AB189=Graph!G$1*1000,AE209+Graph!G$1*1000,AC210))</f>
        <v>37860228.428571418</v>
      </c>
      <c r="AF210" s="3">
        <f t="shared" si="11"/>
        <v>37860228.428571418</v>
      </c>
      <c r="AG210" s="3">
        <f t="shared" si="27"/>
        <v>36311386.342857048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145</v>
      </c>
      <c r="C211" s="7"/>
      <c r="D211" s="2" t="e">
        <f t="shared" si="12"/>
        <v>#N/A</v>
      </c>
      <c r="E211" s="2" t="e">
        <f t="shared" si="22"/>
        <v>#N/A</v>
      </c>
      <c r="F211" s="2">
        <v>1331608.8651305735</v>
      </c>
      <c r="G211" s="2">
        <f t="shared" si="26"/>
        <v>445682.42857142858</v>
      </c>
      <c r="H211" s="2">
        <f t="shared" si="37"/>
        <v>80200059.142857045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1172662.857142861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1332819.3290322721</v>
      </c>
      <c r="Q211" s="2">
        <f t="shared" si="39"/>
        <v>450000</v>
      </c>
      <c r="R211" s="2">
        <f t="shared" si="38"/>
        <v>81372722</v>
      </c>
      <c r="S211" s="2">
        <f t="shared" si="17"/>
        <v>445682.42857143283</v>
      </c>
      <c r="T211" s="2">
        <f t="shared" si="18"/>
        <v>4317.571428571362</v>
      </c>
      <c r="U211" s="2">
        <f t="shared" si="19"/>
        <v>450000</v>
      </c>
      <c r="V211" s="2">
        <f t="shared" si="33"/>
        <v>42762735.142857097</v>
      </c>
      <c r="W211" s="2">
        <f t="shared" si="20"/>
        <v>445682.42857142538</v>
      </c>
      <c r="X211" s="2">
        <f t="shared" si="6"/>
        <v>4317.5714285746217</v>
      </c>
      <c r="Y211" s="2">
        <f t="shared" si="35"/>
        <v>38609986.857142814</v>
      </c>
      <c r="Z211" s="2" t="str">
        <f t="shared" si="8"/>
        <v>MEEP</v>
      </c>
      <c r="AA211" s="2">
        <f>IF(Z211="HERE",Y211,AA210+Graph!$G$1*1000)</f>
        <v>46566811.142857067</v>
      </c>
      <c r="AB211" s="2">
        <f t="shared" si="21"/>
        <v>800000</v>
      </c>
      <c r="AC211" s="2">
        <f t="shared" si="36"/>
        <v>37860228.428571418</v>
      </c>
      <c r="AD211" s="3">
        <f t="shared" si="10"/>
        <v>46566811.142857067</v>
      </c>
      <c r="AE211" s="2">
        <f>IF(AE209&gt;=52800000,52800000,IF(AB190=Graph!G$1*1000,AE210+Graph!G$1*1000,AC211))</f>
        <v>37860228.428571418</v>
      </c>
      <c r="AF211" s="3">
        <f t="shared" si="11"/>
        <v>37860228.428571418</v>
      </c>
      <c r="AG211" s="3">
        <f t="shared" si="27"/>
        <v>36337556.27857133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146</v>
      </c>
      <c r="C212" s="7"/>
      <c r="D212" s="2" t="e">
        <f t="shared" si="12"/>
        <v>#N/A</v>
      </c>
      <c r="E212" s="2" t="e">
        <f t="shared" si="22"/>
        <v>#N/A</v>
      </c>
      <c r="F212" s="2">
        <v>1337563.4610307813</v>
      </c>
      <c r="G212" s="2">
        <f t="shared" si="26"/>
        <v>445682.42857142858</v>
      </c>
      <c r="H212" s="2">
        <f t="shared" si="37"/>
        <v>80645741.571428478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1176980.4285714324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1338760.5512474179</v>
      </c>
      <c r="Q212" s="2">
        <f t="shared" si="39"/>
        <v>450000</v>
      </c>
      <c r="R212" s="2">
        <f t="shared" si="38"/>
        <v>81822722</v>
      </c>
      <c r="S212" s="2">
        <f t="shared" si="17"/>
        <v>445682.42857143283</v>
      </c>
      <c r="T212" s="2">
        <f t="shared" si="18"/>
        <v>4317.571428571362</v>
      </c>
      <c r="U212" s="2">
        <f t="shared" si="19"/>
        <v>450000</v>
      </c>
      <c r="V212" s="2">
        <f t="shared" si="33"/>
        <v>43208417.571428522</v>
      </c>
      <c r="W212" s="2">
        <f t="shared" si="20"/>
        <v>445682.42857142538</v>
      </c>
      <c r="X212" s="2">
        <f t="shared" si="6"/>
        <v>4317.5714285746217</v>
      </c>
      <c r="Y212" s="2">
        <f t="shared" si="35"/>
        <v>38614304.428571388</v>
      </c>
      <c r="Z212" s="2" t="str">
        <f t="shared" si="8"/>
        <v>MEEP</v>
      </c>
      <c r="AA212" s="2">
        <f>IF(Z212="HERE",Y212,AA211+Graph!$G$1*1000)</f>
        <v>47366811.142857067</v>
      </c>
      <c r="AB212" s="2">
        <f t="shared" si="21"/>
        <v>800000</v>
      </c>
      <c r="AC212" s="2">
        <f t="shared" si="36"/>
        <v>37860228.428571418</v>
      </c>
      <c r="AD212" s="3">
        <f t="shared" si="10"/>
        <v>47366811.142857067</v>
      </c>
      <c r="AE212" s="2">
        <f>IF(AE210&gt;=52800000,52800000,IF(AB191=Graph!G$1*1000,AE211+Graph!G$1*1000,AC212))</f>
        <v>37860228.428571418</v>
      </c>
      <c r="AF212" s="3">
        <f t="shared" si="11"/>
        <v>37860228.428571418</v>
      </c>
      <c r="AG212" s="3">
        <f t="shared" si="27"/>
        <v>36363726.21428562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147</v>
      </c>
      <c r="C213" s="7"/>
      <c r="D213" s="2" t="e">
        <f t="shared" si="12"/>
        <v>#N/A</v>
      </c>
      <c r="E213" s="2" t="e">
        <f t="shared" si="22"/>
        <v>#N/A</v>
      </c>
      <c r="F213" s="2">
        <v>1343518.056930989</v>
      </c>
      <c r="G213" s="2">
        <f t="shared" si="26"/>
        <v>445682.42857142858</v>
      </c>
      <c r="H213" s="2">
        <f t="shared" si="37"/>
        <v>81091423.999999911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1181298.0000000037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1344701.7734625936</v>
      </c>
      <c r="Q213" s="2">
        <f t="shared" si="39"/>
        <v>450000</v>
      </c>
      <c r="R213" s="2">
        <f t="shared" si="38"/>
        <v>82272722</v>
      </c>
      <c r="S213" s="2">
        <f t="shared" si="17"/>
        <v>445682.42857143283</v>
      </c>
      <c r="T213" s="2">
        <f t="shared" si="18"/>
        <v>4317.571428571362</v>
      </c>
      <c r="U213" s="2">
        <f t="shared" si="19"/>
        <v>450000</v>
      </c>
      <c r="V213" s="2">
        <f t="shared" si="33"/>
        <v>43654099.999999948</v>
      </c>
      <c r="W213" s="2">
        <f t="shared" si="20"/>
        <v>445682.42857142538</v>
      </c>
      <c r="X213" s="2">
        <f t="shared" si="6"/>
        <v>4317.5714285746217</v>
      </c>
      <c r="Y213" s="2">
        <f t="shared" si="35"/>
        <v>38618621.999999963</v>
      </c>
      <c r="Z213" s="2" t="str">
        <f t="shared" si="8"/>
        <v>MEEP</v>
      </c>
      <c r="AA213" s="2">
        <f>IF(Z213="HERE",Y213,AA212+Graph!$G$1*1000)</f>
        <v>48166811.142857067</v>
      </c>
      <c r="AB213" s="2">
        <f t="shared" si="21"/>
        <v>800000</v>
      </c>
      <c r="AC213" s="2">
        <f t="shared" si="36"/>
        <v>37860228.428571418</v>
      </c>
      <c r="AD213" s="3">
        <f t="shared" si="10"/>
        <v>48166811.142857067</v>
      </c>
      <c r="AE213" s="2">
        <f>IF(AE211&gt;=52800000,52800000,IF(AB192=Graph!G$1*1000,AE212+Graph!G$1*1000,AC213))</f>
        <v>37860228.428571418</v>
      </c>
      <c r="AF213" s="3">
        <f t="shared" si="11"/>
        <v>37860228.428571418</v>
      </c>
      <c r="AG213" s="3">
        <f t="shared" si="27"/>
        <v>36389896.149999909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148</v>
      </c>
      <c r="C214" s="7"/>
      <c r="D214" s="2" t="e">
        <f t="shared" si="12"/>
        <v>#N/A</v>
      </c>
      <c r="E214" s="2" t="e">
        <f t="shared" si="22"/>
        <v>#N/A</v>
      </c>
      <c r="F214" s="2">
        <v>1349472.6528311968</v>
      </c>
      <c r="G214" s="2">
        <f t="shared" si="26"/>
        <v>445682.42857142858</v>
      </c>
      <c r="H214" s="2">
        <f t="shared" si="37"/>
        <v>81537106.428571343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1185615.5714285751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1350642.9956777394</v>
      </c>
      <c r="Q214" s="2">
        <f t="shared" si="39"/>
        <v>450000</v>
      </c>
      <c r="R214" s="2">
        <f t="shared" si="38"/>
        <v>82722722</v>
      </c>
      <c r="S214" s="2">
        <f t="shared" si="17"/>
        <v>445682.42857143283</v>
      </c>
      <c r="T214" s="2">
        <f t="shared" si="18"/>
        <v>4317.571428571362</v>
      </c>
      <c r="U214" s="2">
        <f t="shared" si="19"/>
        <v>450000</v>
      </c>
      <c r="V214" s="2">
        <f t="shared" si="33"/>
        <v>44099782.428571373</v>
      </c>
      <c r="W214" s="2">
        <f t="shared" si="20"/>
        <v>445682.42857142538</v>
      </c>
      <c r="X214" s="2">
        <f t="shared" si="6"/>
        <v>4317.5714285746217</v>
      </c>
      <c r="Y214" s="2">
        <f t="shared" si="35"/>
        <v>38622939.571428537</v>
      </c>
      <c r="Z214" s="2" t="str">
        <f t="shared" si="8"/>
        <v>MEEP</v>
      </c>
      <c r="AA214" s="2">
        <f>IF(Z214="HERE",Y214,AA213+Graph!$G$1*1000)</f>
        <v>48966811.142857067</v>
      </c>
      <c r="AB214" s="2">
        <f t="shared" si="21"/>
        <v>800000</v>
      </c>
      <c r="AC214" s="2">
        <f t="shared" si="36"/>
        <v>37860228.428571418</v>
      </c>
      <c r="AD214" s="3">
        <f t="shared" si="10"/>
        <v>48966811.142857067</v>
      </c>
      <c r="AE214" s="2">
        <f>IF(AE212&gt;=52800000,52800000,IF(AB193=Graph!G$1*1000,AE213+Graph!G$1*1000,AC214))</f>
        <v>37860228.428571418</v>
      </c>
      <c r="AF214" s="3">
        <f t="shared" si="11"/>
        <v>37860228.428571418</v>
      </c>
      <c r="AG214" s="3">
        <f t="shared" si="27"/>
        <v>36416066.085714199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149</v>
      </c>
      <c r="C215" s="7"/>
      <c r="D215" s="2" t="e">
        <f t="shared" si="12"/>
        <v>#N/A</v>
      </c>
      <c r="E215" s="2" t="e">
        <f t="shared" si="22"/>
        <v>#N/A</v>
      </c>
      <c r="F215" s="2">
        <v>1355427.2487314045</v>
      </c>
      <c r="G215" s="2">
        <f t="shared" si="26"/>
        <v>445682.42857142858</v>
      </c>
      <c r="H215" s="2">
        <f t="shared" si="37"/>
        <v>81982788.857142776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1189933.1428571464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1356584.217892915</v>
      </c>
      <c r="Q215" s="2">
        <f t="shared" si="39"/>
        <v>450000</v>
      </c>
      <c r="R215" s="2">
        <f t="shared" si="38"/>
        <v>83172722</v>
      </c>
      <c r="S215" s="2">
        <f t="shared" si="17"/>
        <v>445682.42857143283</v>
      </c>
      <c r="T215" s="2">
        <f t="shared" si="18"/>
        <v>4317.571428571362</v>
      </c>
      <c r="U215" s="2">
        <f t="shared" si="19"/>
        <v>450000</v>
      </c>
      <c r="V215" s="2">
        <f t="shared" si="33"/>
        <v>44545464.857142799</v>
      </c>
      <c r="W215" s="2">
        <f t="shared" si="20"/>
        <v>445682.42857142538</v>
      </c>
      <c r="X215" s="2">
        <f t="shared" si="6"/>
        <v>4317.5714285746217</v>
      </c>
      <c r="Y215" s="2">
        <f t="shared" si="35"/>
        <v>38627257.142857112</v>
      </c>
      <c r="Z215" s="2" t="str">
        <f t="shared" si="8"/>
        <v>MEEP</v>
      </c>
      <c r="AA215" s="2">
        <f>IF(Z215="HERE",Y215,AA214+Graph!$G$1*1000)</f>
        <v>49766811.142857067</v>
      </c>
      <c r="AB215" s="2">
        <f t="shared" si="21"/>
        <v>800000</v>
      </c>
      <c r="AC215" s="2">
        <f t="shared" si="36"/>
        <v>37860228.428571418</v>
      </c>
      <c r="AD215" s="3">
        <f t="shared" si="10"/>
        <v>49766811.142857067</v>
      </c>
      <c r="AE215" s="2">
        <f>IF(AE213&gt;=52800000,52800000,IF(AB194=Graph!G$1*1000,AE214+Graph!G$1*1000,AC215))</f>
        <v>37860228.428571418</v>
      </c>
      <c r="AF215" s="3">
        <f t="shared" si="11"/>
        <v>37860228.428571418</v>
      </c>
      <c r="AG215" s="3">
        <f t="shared" si="27"/>
        <v>36442236.021428488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150</v>
      </c>
      <c r="C216" s="7"/>
      <c r="D216" s="2" t="e">
        <f t="shared" si="12"/>
        <v>#N/A</v>
      </c>
      <c r="E216" s="2" t="e">
        <f t="shared" si="22"/>
        <v>#N/A</v>
      </c>
      <c r="F216" s="2">
        <v>1361381.8446316123</v>
      </c>
      <c r="G216" s="2">
        <f t="shared" si="26"/>
        <v>445682.42857142858</v>
      </c>
      <c r="H216" s="2">
        <f t="shared" si="37"/>
        <v>82428471.285714209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1194250.7142857178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1362525.4401080608</v>
      </c>
      <c r="Q216" s="2">
        <f t="shared" si="39"/>
        <v>450000</v>
      </c>
      <c r="R216" s="2">
        <f t="shared" si="38"/>
        <v>83622722</v>
      </c>
      <c r="S216" s="2">
        <f t="shared" si="17"/>
        <v>445682.42857143283</v>
      </c>
      <c r="T216" s="2">
        <f t="shared" si="18"/>
        <v>4317.571428571362</v>
      </c>
      <c r="U216" s="2">
        <f t="shared" si="19"/>
        <v>450000</v>
      </c>
      <c r="V216" s="2">
        <f t="shared" si="33"/>
        <v>44991147.285714224</v>
      </c>
      <c r="W216" s="2">
        <f t="shared" si="20"/>
        <v>445682.42857142538</v>
      </c>
      <c r="X216" s="2">
        <f t="shared" si="6"/>
        <v>4317.5714285746217</v>
      </c>
      <c r="Y216" s="2">
        <f t="shared" si="35"/>
        <v>38631574.714285687</v>
      </c>
      <c r="Z216" s="2" t="str">
        <f t="shared" si="8"/>
        <v>MEEP</v>
      </c>
      <c r="AA216" s="2">
        <f>IF(Z216="HERE",Y216,AA215+Graph!$G$1*1000)</f>
        <v>50566811.142857067</v>
      </c>
      <c r="AB216" s="2">
        <f t="shared" si="21"/>
        <v>800000</v>
      </c>
      <c r="AC216" s="2">
        <f t="shared" si="36"/>
        <v>37860228.428571418</v>
      </c>
      <c r="AD216" s="3">
        <f t="shared" si="10"/>
        <v>50566811.142857067</v>
      </c>
      <c r="AE216" s="2">
        <f>IF(AE214&gt;=52800000,52800000,IF(AB195=Graph!G$1*1000,AE215+Graph!G$1*1000,AC216))</f>
        <v>37860228.428571418</v>
      </c>
      <c r="AF216" s="3">
        <f t="shared" si="11"/>
        <v>37860228.428571418</v>
      </c>
      <c r="AG216" s="3">
        <f t="shared" si="27"/>
        <v>36468405.957142778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151</v>
      </c>
      <c r="C217" s="7"/>
      <c r="D217" s="2" t="e">
        <f t="shared" si="12"/>
        <v>#N/A</v>
      </c>
      <c r="E217" s="2" t="e">
        <f t="shared" si="22"/>
        <v>#N/A</v>
      </c>
      <c r="F217" s="2">
        <v>1367336.4405318201</v>
      </c>
      <c r="G217" s="2">
        <f t="shared" si="26"/>
        <v>445682.42857142858</v>
      </c>
      <c r="H217" s="2">
        <f t="shared" si="37"/>
        <v>82874153.714285642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1198568.2857142892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1368466.6623232365</v>
      </c>
      <c r="Q217" s="2">
        <f t="shared" si="39"/>
        <v>450000</v>
      </c>
      <c r="R217" s="2">
        <f t="shared" si="38"/>
        <v>84072722</v>
      </c>
      <c r="S217" s="2">
        <f t="shared" si="17"/>
        <v>445682.42857143283</v>
      </c>
      <c r="T217" s="2">
        <f t="shared" si="18"/>
        <v>4317.571428571362</v>
      </c>
      <c r="U217" s="2">
        <f t="shared" si="19"/>
        <v>450000</v>
      </c>
      <c r="V217" s="2">
        <f t="shared" si="33"/>
        <v>45436829.714285649</v>
      </c>
      <c r="W217" s="2">
        <f t="shared" si="20"/>
        <v>445682.42857142538</v>
      </c>
      <c r="X217" s="2">
        <f t="shared" si="6"/>
        <v>4317.5714285746217</v>
      </c>
      <c r="Y217" s="2">
        <f t="shared" si="35"/>
        <v>38635892.285714261</v>
      </c>
      <c r="Z217" s="2" t="str">
        <f t="shared" si="8"/>
        <v>MEEP</v>
      </c>
      <c r="AA217" s="2">
        <f>IF(Z217="HERE",Y217,AA216+Graph!$G$1*1000)</f>
        <v>51366811.142857067</v>
      </c>
      <c r="AB217" s="2">
        <f t="shared" si="21"/>
        <v>800000</v>
      </c>
      <c r="AC217" s="2">
        <f t="shared" si="36"/>
        <v>37860228.428571418</v>
      </c>
      <c r="AD217" s="3">
        <f t="shared" si="10"/>
        <v>51366811.142857067</v>
      </c>
      <c r="AE217" s="2">
        <f>IF(AE215&gt;=52800000,52800000,IF(AB196=Graph!G$1*1000,AE216+Graph!G$1*1000,AC217))</f>
        <v>37860228.428571418</v>
      </c>
      <c r="AF217" s="3">
        <f t="shared" si="11"/>
        <v>37860228.428571418</v>
      </c>
      <c r="AG217" s="3">
        <f t="shared" si="27"/>
        <v>36494575.89285706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152</v>
      </c>
      <c r="C218" s="7"/>
      <c r="D218" s="2" t="e">
        <f t="shared" si="12"/>
        <v>#N/A</v>
      </c>
      <c r="E218" s="2" t="e">
        <f t="shared" si="22"/>
        <v>#N/A</v>
      </c>
      <c r="F218" s="2">
        <v>1373291.0364320278</v>
      </c>
      <c r="G218" s="2">
        <f t="shared" si="26"/>
        <v>445682.42857142858</v>
      </c>
      <c r="H218" s="2">
        <f t="shared" si="37"/>
        <v>83319836.142857075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1202885.8571428605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1374407.8845383823</v>
      </c>
      <c r="Q218" s="2">
        <f t="shared" si="39"/>
        <v>450000</v>
      </c>
      <c r="R218" s="2">
        <f t="shared" si="38"/>
        <v>84522722</v>
      </c>
      <c r="S218" s="2">
        <f t="shared" si="17"/>
        <v>445682.42857143283</v>
      </c>
      <c r="T218" s="2">
        <f t="shared" si="18"/>
        <v>4317.571428571362</v>
      </c>
      <c r="U218" s="2">
        <f t="shared" si="19"/>
        <v>450000</v>
      </c>
      <c r="V218" s="2">
        <f t="shared" si="33"/>
        <v>45882512.142857075</v>
      </c>
      <c r="W218" s="2">
        <f t="shared" si="20"/>
        <v>445682.42857142538</v>
      </c>
      <c r="X218" s="2">
        <f t="shared" si="6"/>
        <v>4317.5714285746217</v>
      </c>
      <c r="Y218" s="2">
        <f t="shared" si="35"/>
        <v>38640209.857142836</v>
      </c>
      <c r="Z218" s="2" t="str">
        <f t="shared" si="8"/>
        <v>MEEP</v>
      </c>
      <c r="AA218" s="2">
        <f>IF(Z218="HERE",Y218,AA217+Graph!$G$1*1000)</f>
        <v>52166811.142857067</v>
      </c>
      <c r="AB218" s="2">
        <f t="shared" si="21"/>
        <v>800000</v>
      </c>
      <c r="AC218" s="2">
        <f t="shared" si="36"/>
        <v>37860228.428571418</v>
      </c>
      <c r="AD218" s="3">
        <f t="shared" si="10"/>
        <v>52166811.142857067</v>
      </c>
      <c r="AE218" s="2">
        <f>IF(AE216&gt;=52800000,52800000,IF(AB197=Graph!G$1*1000,AE217+Graph!G$1*1000,AC218))</f>
        <v>37860228.428571418</v>
      </c>
      <c r="AF218" s="3">
        <f t="shared" si="11"/>
        <v>37860228.428571418</v>
      </c>
      <c r="AG218" s="3">
        <f t="shared" si="27"/>
        <v>36520745.828571349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153</v>
      </c>
      <c r="C219" s="7"/>
      <c r="D219" s="2" t="e">
        <f t="shared" si="12"/>
        <v>#N/A</v>
      </c>
      <c r="E219" s="2" t="e">
        <f t="shared" si="22"/>
        <v>#N/A</v>
      </c>
      <c r="F219" s="2">
        <v>1379245.6323322356</v>
      </c>
      <c r="G219" s="2">
        <f t="shared" si="26"/>
        <v>445682.42857142858</v>
      </c>
      <c r="H219" s="2">
        <f t="shared" si="37"/>
        <v>83765518.571428508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1207203.4285714319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1380349.1067535579</v>
      </c>
      <c r="Q219" s="2">
        <f t="shared" si="39"/>
        <v>450000</v>
      </c>
      <c r="R219" s="2">
        <f t="shared" si="38"/>
        <v>84972722</v>
      </c>
      <c r="S219" s="2">
        <f t="shared" si="17"/>
        <v>445682.42857143283</v>
      </c>
      <c r="T219" s="2">
        <f t="shared" si="18"/>
        <v>4317.571428571362</v>
      </c>
      <c r="U219" s="2">
        <f t="shared" si="19"/>
        <v>450000</v>
      </c>
      <c r="V219" s="2">
        <f t="shared" si="33"/>
        <v>46328194.5714285</v>
      </c>
      <c r="W219" s="2">
        <f t="shared" si="20"/>
        <v>445682.42857142538</v>
      </c>
      <c r="X219" s="2">
        <f t="shared" si="6"/>
        <v>4317.5714285746217</v>
      </c>
      <c r="Y219" s="2">
        <f t="shared" si="35"/>
        <v>38644527.42857141</v>
      </c>
      <c r="Z219" s="2" t="str">
        <f t="shared" si="8"/>
        <v>MEEP</v>
      </c>
      <c r="AA219" s="2">
        <f>IF(Z219="HERE",Y219,AA218+Graph!$G$1*1000)</f>
        <v>52966811.142857067</v>
      </c>
      <c r="AB219" s="2">
        <f t="shared" si="21"/>
        <v>800000</v>
      </c>
      <c r="AC219" s="2">
        <f t="shared" si="36"/>
        <v>37860228.428571418</v>
      </c>
      <c r="AD219" s="3">
        <f t="shared" si="10"/>
        <v>52800000</v>
      </c>
      <c r="AE219" s="2">
        <f>IF(AE217&gt;=52800000,52800000,IF(AB198=Graph!G$1*1000,AE218+Graph!G$1*1000,AC219))</f>
        <v>37860228.428571418</v>
      </c>
      <c r="AF219" s="3">
        <f t="shared" si="11"/>
        <v>37860228.428571418</v>
      </c>
      <c r="AG219" s="3">
        <f t="shared" si="27"/>
        <v>36546915.764285639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154</v>
      </c>
      <c r="C220" s="7"/>
      <c r="D220" s="2" t="e">
        <f t="shared" si="12"/>
        <v>#N/A</v>
      </c>
      <c r="E220" s="2" t="e">
        <f t="shared" si="22"/>
        <v>#N/A</v>
      </c>
      <c r="F220" s="2">
        <v>1385200.2282324433</v>
      </c>
      <c r="G220" s="2">
        <f t="shared" si="26"/>
        <v>445682.42857142858</v>
      </c>
      <c r="H220" s="2">
        <f t="shared" si="37"/>
        <v>84211200.99999994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1211521.0000000033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1386290.3289687037</v>
      </c>
      <c r="Q220" s="2">
        <f t="shared" si="39"/>
        <v>450000</v>
      </c>
      <c r="R220" s="2">
        <f t="shared" si="38"/>
        <v>85422722</v>
      </c>
      <c r="S220" s="2">
        <f t="shared" si="17"/>
        <v>445682.42857143283</v>
      </c>
      <c r="T220" s="2">
        <f t="shared" si="18"/>
        <v>4317.571428571362</v>
      </c>
      <c r="U220" s="2">
        <f t="shared" si="19"/>
        <v>450000</v>
      </c>
      <c r="V220" s="2">
        <f t="shared" si="33"/>
        <v>46773876.999999925</v>
      </c>
      <c r="W220" s="2">
        <f t="shared" si="20"/>
        <v>445682.42857142538</v>
      </c>
      <c r="X220" s="2">
        <f t="shared" si="6"/>
        <v>4317.5714285746217</v>
      </c>
      <c r="Y220" s="2">
        <f t="shared" si="35"/>
        <v>38648844.999999985</v>
      </c>
      <c r="Z220" s="2" t="str">
        <f t="shared" si="8"/>
        <v>MEEP</v>
      </c>
      <c r="AA220" s="2">
        <f>IF(Z220="HERE",Y220,AA219+Graph!$G$1*1000)</f>
        <v>53766811.142857067</v>
      </c>
      <c r="AB220" s="2">
        <f t="shared" si="21"/>
        <v>800000</v>
      </c>
      <c r="AC220" s="2">
        <f t="shared" si="36"/>
        <v>37860228.428571418</v>
      </c>
      <c r="AD220" s="3">
        <f t="shared" si="10"/>
        <v>52800000</v>
      </c>
      <c r="AE220" s="2">
        <f>IF(AE218&gt;=52800000,52800000,IF(AB199=Graph!G$1*1000,AE219+Graph!G$1*1000,AC220))</f>
        <v>37860228.428571418</v>
      </c>
      <c r="AF220" s="3">
        <f t="shared" si="11"/>
        <v>37860228.428571418</v>
      </c>
      <c r="AG220" s="3">
        <f t="shared" si="27"/>
        <v>36573085.699999921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155</v>
      </c>
      <c r="C221" s="7"/>
      <c r="D221" s="2" t="e">
        <f t="shared" si="12"/>
        <v>#N/A</v>
      </c>
      <c r="E221" s="2" t="e">
        <f t="shared" si="22"/>
        <v>#N/A</v>
      </c>
      <c r="F221" s="2">
        <v>1391154.8241326511</v>
      </c>
      <c r="G221" s="2">
        <f t="shared" si="26"/>
        <v>445682.42857142858</v>
      </c>
      <c r="H221" s="2">
        <f t="shared" si="37"/>
        <v>84656883.428571373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1215838.5714285746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1392231.5511838794</v>
      </c>
      <c r="Q221" s="2">
        <f t="shared" si="39"/>
        <v>450000</v>
      </c>
      <c r="R221" s="2">
        <f t="shared" si="38"/>
        <v>85872722</v>
      </c>
      <c r="S221" s="2">
        <f t="shared" si="17"/>
        <v>445682.42857143283</v>
      </c>
      <c r="T221" s="2">
        <f t="shared" si="18"/>
        <v>4317.571428571362</v>
      </c>
      <c r="U221" s="2">
        <f t="shared" si="19"/>
        <v>450000</v>
      </c>
      <c r="V221" s="2">
        <f t="shared" si="33"/>
        <v>47219559.428571351</v>
      </c>
      <c r="W221" s="2">
        <f t="shared" si="20"/>
        <v>445682.42857142538</v>
      </c>
      <c r="X221" s="2">
        <f t="shared" si="6"/>
        <v>4317.5714285746217</v>
      </c>
      <c r="Y221" s="2">
        <f t="shared" si="35"/>
        <v>38653162.57142856</v>
      </c>
      <c r="Z221" s="2" t="str">
        <f t="shared" si="8"/>
        <v>MEEP</v>
      </c>
      <c r="AA221" s="2">
        <f>IF(Z221="HERE",Y221,AA220+Graph!$G$1*1000)</f>
        <v>54566811.142857067</v>
      </c>
      <c r="AB221" s="2">
        <f t="shared" si="21"/>
        <v>800000</v>
      </c>
      <c r="AC221" s="2">
        <f t="shared" si="36"/>
        <v>37860228.428571418</v>
      </c>
      <c r="AD221" s="3">
        <f t="shared" si="10"/>
        <v>52800000</v>
      </c>
      <c r="AE221" s="2">
        <f>IF(AE219&gt;=52800000,52800000,IF(AB200=Graph!G$1*1000,AE220+Graph!G$1*1000,AC221))</f>
        <v>37860228.428571418</v>
      </c>
      <c r="AF221" s="3">
        <f t="shared" si="11"/>
        <v>37860228.428571418</v>
      </c>
      <c r="AG221" s="3">
        <f t="shared" si="27"/>
        <v>36599255.635714211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156</v>
      </c>
      <c r="C222" s="7"/>
      <c r="D222" s="2" t="e">
        <f t="shared" si="12"/>
        <v>#N/A</v>
      </c>
      <c r="E222" s="2" t="e">
        <f t="shared" si="22"/>
        <v>#N/A</v>
      </c>
      <c r="F222" s="2">
        <v>1397109.4200328588</v>
      </c>
      <c r="G222" s="2">
        <f t="shared" si="26"/>
        <v>445682.42857142858</v>
      </c>
      <c r="H222" s="2">
        <f t="shared" si="37"/>
        <v>85102565.857142806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1220156.142857146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1398172.7733990252</v>
      </c>
      <c r="Q222" s="2">
        <f t="shared" si="39"/>
        <v>450000</v>
      </c>
      <c r="R222" s="2">
        <f t="shared" si="38"/>
        <v>86322722</v>
      </c>
      <c r="S222" s="2">
        <f t="shared" si="17"/>
        <v>445682.42857143283</v>
      </c>
      <c r="T222" s="2">
        <f t="shared" si="18"/>
        <v>4317.571428571362</v>
      </c>
      <c r="U222" s="2">
        <f t="shared" si="19"/>
        <v>450000</v>
      </c>
      <c r="V222" s="2">
        <f t="shared" si="33"/>
        <v>47665241.857142776</v>
      </c>
      <c r="W222" s="2">
        <f t="shared" si="20"/>
        <v>445682.42857142538</v>
      </c>
      <c r="X222" s="2">
        <f t="shared" si="6"/>
        <v>4317.5714285746217</v>
      </c>
      <c r="Y222" s="2">
        <f t="shared" si="35"/>
        <v>38657480.142857134</v>
      </c>
      <c r="Z222" s="2" t="str">
        <f t="shared" si="8"/>
        <v>MEEP</v>
      </c>
      <c r="AA222" s="2">
        <f>IF(Z222="HERE",Y222,AA221+Graph!$G$1*1000)</f>
        <v>55366811.142857067</v>
      </c>
      <c r="AB222" s="2">
        <f t="shared" si="21"/>
        <v>800000</v>
      </c>
      <c r="AC222" s="2">
        <f t="shared" si="36"/>
        <v>37860228.428571418</v>
      </c>
      <c r="AD222" s="3">
        <f t="shared" si="10"/>
        <v>52800000</v>
      </c>
      <c r="AE222" s="2">
        <f>IF(AE220&gt;=52800000,52800000,IF(AB201=Graph!G$1*1000,AE221+Graph!G$1*1000,AC222))</f>
        <v>37860228.428571418</v>
      </c>
      <c r="AF222" s="3">
        <f t="shared" si="11"/>
        <v>37860228.428571418</v>
      </c>
      <c r="AG222" s="3">
        <f t="shared" si="27"/>
        <v>36603141.449999928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157</v>
      </c>
      <c r="C223" s="7"/>
      <c r="D223" s="2" t="e">
        <f t="shared" si="12"/>
        <v>#N/A</v>
      </c>
      <c r="E223" s="2" t="e">
        <f t="shared" si="22"/>
        <v>#N/A</v>
      </c>
      <c r="F223" s="2">
        <v>1403064.0159330666</v>
      </c>
      <c r="G223" s="2">
        <f t="shared" si="26"/>
        <v>445682.42857142858</v>
      </c>
      <c r="H223" s="2">
        <f t="shared" si="37"/>
        <v>85548248.285714239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1224473.7142857173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1404113.995614171</v>
      </c>
      <c r="Q223" s="2">
        <f t="shared" si="39"/>
        <v>450000</v>
      </c>
      <c r="R223" s="2">
        <f t="shared" si="38"/>
        <v>86772722</v>
      </c>
      <c r="S223" s="2">
        <f t="shared" si="17"/>
        <v>445682.42857143283</v>
      </c>
      <c r="T223" s="2">
        <f t="shared" si="18"/>
        <v>4317.571428571362</v>
      </c>
      <c r="U223" s="2">
        <f t="shared" si="19"/>
        <v>450000</v>
      </c>
      <c r="V223" s="2">
        <f t="shared" si="33"/>
        <v>48110924.285714202</v>
      </c>
      <c r="W223" s="2">
        <f t="shared" si="20"/>
        <v>445682.42857142538</v>
      </c>
      <c r="X223" s="2">
        <f t="shared" si="6"/>
        <v>4317.5714285746217</v>
      </c>
      <c r="Y223" s="2">
        <f t="shared" ref="Y223:Y286" si="40">IF(COUNT($C224)=0,IF(COUNT($C223)=1,C223,SUM(Y222+X223)),C223)</f>
        <v>38661797.714285709</v>
      </c>
      <c r="Z223" s="2" t="str">
        <f t="shared" si="8"/>
        <v>MEEP</v>
      </c>
      <c r="AA223" s="2">
        <f>IF(Z223="HERE",Y223,AA222+Graph!$G$1*1000)</f>
        <v>56166811.142857067</v>
      </c>
      <c r="AB223" s="2">
        <f t="shared" si="21"/>
        <v>800000</v>
      </c>
      <c r="AC223" s="2">
        <f t="shared" ref="AC223:AC286" si="41">IF(Z224="HERE",V223,AC222)</f>
        <v>37860228.428571418</v>
      </c>
      <c r="AD223" s="3">
        <f t="shared" si="10"/>
        <v>52800000</v>
      </c>
      <c r="AE223" s="2">
        <f>IF(AE221&gt;=52800000,52800000,IF(AB202=Graph!G$1*1000,AE222+Graph!G$1*1000,AC223))</f>
        <v>38660228.428571418</v>
      </c>
      <c r="AF223" s="3">
        <f t="shared" si="11"/>
        <v>38660228.428571418</v>
      </c>
      <c r="AG223" s="3">
        <f t="shared" si="27"/>
        <v>37323141.449999928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158</v>
      </c>
      <c r="C224" s="7"/>
      <c r="D224" s="2" t="e">
        <f t="shared" si="12"/>
        <v>#N/A</v>
      </c>
      <c r="E224" s="2" t="e">
        <f t="shared" si="22"/>
        <v>#N/A</v>
      </c>
      <c r="F224" s="2">
        <v>1409018.6118332744</v>
      </c>
      <c r="G224" s="2">
        <f t="shared" si="26"/>
        <v>445682.42857142858</v>
      </c>
      <c r="H224" s="2">
        <f t="shared" ref="H224:H287" si="42">IF(COUNT($C225)=0,IF(COUNT($C224)=1,C224,SUM(H223+G224)),C224)</f>
        <v>85993930.714285672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1228791.2857142887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1410055.2178293467</v>
      </c>
      <c r="Q224" s="2">
        <f t="shared" si="39"/>
        <v>450000</v>
      </c>
      <c r="R224" s="2">
        <f t="shared" ref="R224:R287" si="43">IF(COUNT($C225)=0,IF(COUNT($C224)=1,M224,SUM(R223+Q224)),M224)</f>
        <v>87222722</v>
      </c>
      <c r="S224" s="2">
        <f t="shared" si="17"/>
        <v>445682.42857143283</v>
      </c>
      <c r="T224" s="2">
        <f t="shared" si="18"/>
        <v>4317.571428571362</v>
      </c>
      <c r="U224" s="2">
        <f t="shared" si="19"/>
        <v>450000</v>
      </c>
      <c r="V224" s="2">
        <f t="shared" si="33"/>
        <v>48556606.714285627</v>
      </c>
      <c r="W224" s="2">
        <f t="shared" si="20"/>
        <v>445682.42857142538</v>
      </c>
      <c r="X224" s="2">
        <f t="shared" si="6"/>
        <v>4317.5714285746217</v>
      </c>
      <c r="Y224" s="2">
        <f t="shared" si="40"/>
        <v>38666115.285714284</v>
      </c>
      <c r="Z224" s="2" t="str">
        <f t="shared" si="8"/>
        <v>MEEP</v>
      </c>
      <c r="AA224" s="2">
        <f>IF(Z224="HERE",Y224,AA223+Graph!$G$1*1000)</f>
        <v>56966811.142857067</v>
      </c>
      <c r="AB224" s="2">
        <f t="shared" si="21"/>
        <v>800000</v>
      </c>
      <c r="AC224" s="2">
        <f t="shared" si="41"/>
        <v>37860228.428571418</v>
      </c>
      <c r="AD224" s="3">
        <f t="shared" si="10"/>
        <v>52800000</v>
      </c>
      <c r="AE224" s="2">
        <f>IF(AE222&gt;=52800000,52800000,IF(AB203=Graph!G$1*1000,AE223+Graph!G$1*1000,AC224))</f>
        <v>39460228.428571418</v>
      </c>
      <c r="AF224" s="3">
        <f t="shared" si="11"/>
        <v>39460228.428571418</v>
      </c>
      <c r="AG224" s="3">
        <f t="shared" si="27"/>
        <v>38043141.449999928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159</v>
      </c>
      <c r="C225" s="7"/>
      <c r="D225" s="2" t="e">
        <f t="shared" si="12"/>
        <v>#N/A</v>
      </c>
      <c r="E225" s="2" t="e">
        <f t="shared" si="22"/>
        <v>#N/A</v>
      </c>
      <c r="F225" s="2">
        <v>1414973.2077334821</v>
      </c>
      <c r="G225" s="2">
        <f t="shared" si="26"/>
        <v>445682.42857142858</v>
      </c>
      <c r="H225" s="2">
        <f t="shared" si="42"/>
        <v>86439613.142857105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1233108.8571428601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1415996.4400444925</v>
      </c>
      <c r="Q225" s="2">
        <f t="shared" si="39"/>
        <v>450000</v>
      </c>
      <c r="R225" s="2">
        <f t="shared" si="43"/>
        <v>87672722</v>
      </c>
      <c r="S225" s="2">
        <f t="shared" si="17"/>
        <v>445682.42857143283</v>
      </c>
      <c r="T225" s="2">
        <f t="shared" si="18"/>
        <v>4317.571428571362</v>
      </c>
      <c r="U225" s="2">
        <f t="shared" si="19"/>
        <v>450000</v>
      </c>
      <c r="V225" s="2">
        <f t="shared" si="33"/>
        <v>49002289.142857052</v>
      </c>
      <c r="W225" s="2">
        <f t="shared" si="20"/>
        <v>445682.42857142538</v>
      </c>
      <c r="X225" s="2">
        <f t="shared" si="6"/>
        <v>4317.5714285746217</v>
      </c>
      <c r="Y225" s="2">
        <f t="shared" si="40"/>
        <v>38670432.857142858</v>
      </c>
      <c r="Z225" s="2" t="str">
        <f t="shared" si="8"/>
        <v>MEEP</v>
      </c>
      <c r="AA225" s="2">
        <f>IF(Z225="HERE",Y225,AA224+Graph!$G$1*1000)</f>
        <v>57766811.142857067</v>
      </c>
      <c r="AB225" s="2">
        <f t="shared" si="21"/>
        <v>800000</v>
      </c>
      <c r="AC225" s="2">
        <f t="shared" si="41"/>
        <v>37860228.428571418</v>
      </c>
      <c r="AD225" s="3">
        <f t="shared" si="10"/>
        <v>52800000</v>
      </c>
      <c r="AE225" s="2">
        <f>IF(AE223&gt;=52800000,52800000,IF(AB204=Graph!G$1*1000,AE224+Graph!G$1*1000,AC225))</f>
        <v>40260228.428571418</v>
      </c>
      <c r="AF225" s="3">
        <f t="shared" si="11"/>
        <v>40260228.428571418</v>
      </c>
      <c r="AG225" s="3">
        <f t="shared" si="27"/>
        <v>38763141.449999928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160</v>
      </c>
      <c r="C226" s="7"/>
      <c r="D226" s="2" t="e">
        <f t="shared" si="12"/>
        <v>#N/A</v>
      </c>
      <c r="E226" s="2" t="e">
        <f t="shared" si="22"/>
        <v>#N/A</v>
      </c>
      <c r="F226" s="2">
        <v>1420927.8036336899</v>
      </c>
      <c r="G226" s="2">
        <f t="shared" si="26"/>
        <v>445682.42857142858</v>
      </c>
      <c r="H226" s="2">
        <f t="shared" si="42"/>
        <v>86885295.571428537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1237426.4285714314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1421937.6622596681</v>
      </c>
      <c r="Q226" s="2">
        <f t="shared" si="39"/>
        <v>450000</v>
      </c>
      <c r="R226" s="2">
        <f t="shared" si="43"/>
        <v>88122722</v>
      </c>
      <c r="S226" s="2">
        <f t="shared" si="17"/>
        <v>445682.42857143283</v>
      </c>
      <c r="T226" s="2">
        <f t="shared" si="18"/>
        <v>4317.571428571362</v>
      </c>
      <c r="U226" s="2">
        <f t="shared" si="19"/>
        <v>450000</v>
      </c>
      <c r="V226" s="2">
        <f t="shared" si="33"/>
        <v>49447971.571428478</v>
      </c>
      <c r="W226" s="2">
        <f t="shared" si="20"/>
        <v>445682.42857142538</v>
      </c>
      <c r="X226" s="2">
        <f t="shared" si="6"/>
        <v>4317.5714285746217</v>
      </c>
      <c r="Y226" s="2">
        <f t="shared" si="40"/>
        <v>38674750.428571433</v>
      </c>
      <c r="Z226" s="2" t="str">
        <f t="shared" si="8"/>
        <v>MEEP</v>
      </c>
      <c r="AA226" s="2">
        <f>IF(Z226="HERE",Y226,AA225+Graph!$G$1*1000)</f>
        <v>58566811.142857067</v>
      </c>
      <c r="AB226" s="2">
        <f t="shared" si="21"/>
        <v>800000</v>
      </c>
      <c r="AC226" s="2">
        <f t="shared" si="41"/>
        <v>37860228.428571418</v>
      </c>
      <c r="AD226" s="3">
        <f t="shared" si="10"/>
        <v>52800000</v>
      </c>
      <c r="AE226" s="2">
        <f>IF(AE224&gt;=52800000,52800000,IF(AB205=Graph!G$1*1000,AE225+Graph!G$1*1000,AC226))</f>
        <v>41060228.428571418</v>
      </c>
      <c r="AF226" s="3">
        <f t="shared" si="11"/>
        <v>41060228.428571418</v>
      </c>
      <c r="AG226" s="3">
        <f t="shared" si="27"/>
        <v>39483141.449999928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161</v>
      </c>
      <c r="C227" s="7"/>
      <c r="D227" s="2" t="e">
        <f t="shared" si="12"/>
        <v>#N/A</v>
      </c>
      <c r="E227" s="2" t="e">
        <f t="shared" si="22"/>
        <v>#N/A</v>
      </c>
      <c r="F227" s="2">
        <v>1426882.3995338678</v>
      </c>
      <c r="G227" s="2">
        <f t="shared" si="26"/>
        <v>445682.42857142858</v>
      </c>
      <c r="H227" s="2">
        <f t="shared" si="42"/>
        <v>87330977.99999997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1241744.0000000028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1427878.8844748139</v>
      </c>
      <c r="Q227" s="2">
        <f t="shared" si="39"/>
        <v>450000</v>
      </c>
      <c r="R227" s="2">
        <f t="shared" si="43"/>
        <v>88572722</v>
      </c>
      <c r="S227" s="2">
        <f t="shared" si="17"/>
        <v>445682.42857143283</v>
      </c>
      <c r="T227" s="2">
        <f t="shared" si="18"/>
        <v>4317.571428571362</v>
      </c>
      <c r="U227" s="2">
        <f t="shared" si="19"/>
        <v>450000</v>
      </c>
      <c r="V227" s="2">
        <f t="shared" si="33"/>
        <v>49893653.999999903</v>
      </c>
      <c r="W227" s="2">
        <f t="shared" si="20"/>
        <v>445682.42857142538</v>
      </c>
      <c r="X227" s="2">
        <f t="shared" si="6"/>
        <v>4317.5714285746217</v>
      </c>
      <c r="Y227" s="2">
        <f t="shared" si="40"/>
        <v>38679068.000000007</v>
      </c>
      <c r="Z227" s="2" t="str">
        <f t="shared" si="8"/>
        <v>MEEP</v>
      </c>
      <c r="AA227" s="2">
        <f>IF(Z227="HERE",Y227,AA226+Graph!$G$1*1000)</f>
        <v>59366811.142857067</v>
      </c>
      <c r="AB227" s="2">
        <f t="shared" si="21"/>
        <v>800000</v>
      </c>
      <c r="AC227" s="2">
        <f t="shared" si="41"/>
        <v>37860228.428571418</v>
      </c>
      <c r="AD227" s="3">
        <f t="shared" si="10"/>
        <v>52800000</v>
      </c>
      <c r="AE227" s="2">
        <f>IF(AE225&gt;=52800000,52800000,IF(AB206=Graph!G$1*1000,AE226+Graph!G$1*1000,AC227))</f>
        <v>41860228.428571418</v>
      </c>
      <c r="AF227" s="3">
        <f t="shared" si="11"/>
        <v>41860228.428571418</v>
      </c>
      <c r="AG227" s="3">
        <f t="shared" si="27"/>
        <v>40203141.449999928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162</v>
      </c>
      <c r="C228" s="7"/>
      <c r="D228" s="2" t="e">
        <f t="shared" si="12"/>
        <v>#N/A</v>
      </c>
      <c r="E228" s="2" t="e">
        <f t="shared" si="22"/>
        <v>#N/A</v>
      </c>
      <c r="F228" s="2">
        <v>1432836.9954340756</v>
      </c>
      <c r="G228" s="2">
        <f t="shared" si="26"/>
        <v>445682.42857142858</v>
      </c>
      <c r="H228" s="2">
        <f t="shared" si="42"/>
        <v>87776660.428571403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1246061.5714285742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1433820.1066899896</v>
      </c>
      <c r="Q228" s="2">
        <f t="shared" si="39"/>
        <v>450000</v>
      </c>
      <c r="R228" s="2">
        <f t="shared" si="43"/>
        <v>89022722</v>
      </c>
      <c r="S228" s="2">
        <f t="shared" si="17"/>
        <v>445682.42857143283</v>
      </c>
      <c r="T228" s="2">
        <f t="shared" si="18"/>
        <v>4317.571428571362</v>
      </c>
      <c r="U228" s="2">
        <f t="shared" si="19"/>
        <v>450000</v>
      </c>
      <c r="V228" s="2">
        <f t="shared" si="33"/>
        <v>50339336.428571329</v>
      </c>
      <c r="W228" s="2">
        <f t="shared" si="20"/>
        <v>445682.42857142538</v>
      </c>
      <c r="X228" s="2">
        <f t="shared" si="6"/>
        <v>4317.5714285746217</v>
      </c>
      <c r="Y228" s="2">
        <f t="shared" si="40"/>
        <v>38683385.571428582</v>
      </c>
      <c r="Z228" s="2" t="str">
        <f t="shared" si="8"/>
        <v>MEEP</v>
      </c>
      <c r="AA228" s="2">
        <f>IF(Z228="HERE",Y228,AA227+Graph!$G$1*1000)</f>
        <v>60166811.142857067</v>
      </c>
      <c r="AB228" s="2">
        <f t="shared" si="21"/>
        <v>800000</v>
      </c>
      <c r="AC228" s="2">
        <f t="shared" si="41"/>
        <v>37860228.428571418</v>
      </c>
      <c r="AD228" s="3">
        <f t="shared" si="10"/>
        <v>52800000</v>
      </c>
      <c r="AE228" s="2">
        <f>IF(AE226&gt;=52800000,52800000,IF(AB207=Graph!G$1*1000,AE227+Graph!G$1*1000,AC228))</f>
        <v>42660228.428571418</v>
      </c>
      <c r="AF228" s="3">
        <f t="shared" si="11"/>
        <v>42660228.428571418</v>
      </c>
      <c r="AG228" s="3">
        <f t="shared" si="27"/>
        <v>40923141.449999928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163</v>
      </c>
      <c r="C229" s="7"/>
      <c r="D229" s="2" t="e">
        <f t="shared" si="12"/>
        <v>#N/A</v>
      </c>
      <c r="E229" s="2" t="e">
        <f t="shared" si="22"/>
        <v>#N/A</v>
      </c>
      <c r="F229" s="2">
        <v>1438791.5913342834</v>
      </c>
      <c r="G229" s="2">
        <f t="shared" si="26"/>
        <v>445682.42857142858</v>
      </c>
      <c r="H229" s="2">
        <f t="shared" si="42"/>
        <v>88222342.857142836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1250379.1428571455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1439761.3289051354</v>
      </c>
      <c r="Q229" s="2">
        <f t="shared" si="39"/>
        <v>450000</v>
      </c>
      <c r="R229" s="2">
        <f t="shared" si="43"/>
        <v>89472722</v>
      </c>
      <c r="S229" s="2">
        <f t="shared" si="17"/>
        <v>445682.42857143283</v>
      </c>
      <c r="T229" s="2">
        <f t="shared" si="18"/>
        <v>4317.571428571362</v>
      </c>
      <c r="U229" s="2">
        <f t="shared" si="19"/>
        <v>450000</v>
      </c>
      <c r="V229" s="2">
        <f t="shared" si="33"/>
        <v>50785018.857142754</v>
      </c>
      <c r="W229" s="2">
        <f t="shared" si="20"/>
        <v>445682.42857142538</v>
      </c>
      <c r="X229" s="2">
        <f t="shared" si="6"/>
        <v>4317.5714285746217</v>
      </c>
      <c r="Y229" s="2">
        <f t="shared" si="40"/>
        <v>38687703.142857157</v>
      </c>
      <c r="Z229" s="2" t="str">
        <f t="shared" si="8"/>
        <v>MEEP</v>
      </c>
      <c r="AA229" s="2">
        <f>IF(Z229="HERE",Y229,AA228+Graph!$G$1*1000)</f>
        <v>60966811.142857067</v>
      </c>
      <c r="AB229" s="2">
        <f t="shared" si="21"/>
        <v>800000</v>
      </c>
      <c r="AC229" s="2">
        <f t="shared" si="41"/>
        <v>37860228.428571418</v>
      </c>
      <c r="AD229" s="3">
        <f t="shared" si="10"/>
        <v>52800000</v>
      </c>
      <c r="AE229" s="2">
        <f>IF(AE227&gt;=52800000,52800000,IF(AB208=Graph!G$1*1000,AE228+Graph!G$1*1000,AC229))</f>
        <v>43460228.428571418</v>
      </c>
      <c r="AF229" s="3">
        <f t="shared" si="11"/>
        <v>43460228.428571418</v>
      </c>
      <c r="AG229" s="3">
        <f t="shared" si="27"/>
        <v>41643141.449999928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164</v>
      </c>
      <c r="C230" s="7"/>
      <c r="D230" s="2" t="e">
        <f t="shared" si="12"/>
        <v>#N/A</v>
      </c>
      <c r="E230" s="2" t="e">
        <f t="shared" si="22"/>
        <v>#N/A</v>
      </c>
      <c r="F230" s="2">
        <v>1444746.1872344911</v>
      </c>
      <c r="G230" s="2">
        <f t="shared" si="26"/>
        <v>445682.42857142858</v>
      </c>
      <c r="H230" s="2">
        <f t="shared" si="42"/>
        <v>88668025.285714269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1254696.7142857169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1445702.551120311</v>
      </c>
      <c r="Q230" s="2">
        <f t="shared" ref="Q230:Q293" si="44">IF(P230&gt;450000,450000,P230)</f>
        <v>450000</v>
      </c>
      <c r="R230" s="2">
        <f t="shared" si="43"/>
        <v>89922722</v>
      </c>
      <c r="S230" s="2">
        <f t="shared" si="17"/>
        <v>445682.42857143283</v>
      </c>
      <c r="T230" s="2">
        <f t="shared" si="18"/>
        <v>4317.571428571362</v>
      </c>
      <c r="U230" s="2">
        <f t="shared" si="19"/>
        <v>450000</v>
      </c>
      <c r="V230" s="2">
        <f t="shared" si="33"/>
        <v>51230701.285714179</v>
      </c>
      <c r="W230" s="2">
        <f t="shared" si="20"/>
        <v>445682.42857142538</v>
      </c>
      <c r="X230" s="2">
        <f t="shared" si="6"/>
        <v>4317.5714285746217</v>
      </c>
      <c r="Y230" s="2">
        <f t="shared" si="40"/>
        <v>38692020.714285731</v>
      </c>
      <c r="Z230" s="2" t="str">
        <f t="shared" si="8"/>
        <v>MEEP</v>
      </c>
      <c r="AA230" s="2">
        <f>IF(Z230="HERE",Y230,AA229+Graph!$G$1*1000)</f>
        <v>61766811.142857067</v>
      </c>
      <c r="AB230" s="2">
        <f t="shared" si="21"/>
        <v>800000</v>
      </c>
      <c r="AC230" s="2">
        <f t="shared" si="41"/>
        <v>37860228.428571418</v>
      </c>
      <c r="AD230" s="3">
        <f t="shared" si="10"/>
        <v>52800000</v>
      </c>
      <c r="AE230" s="2">
        <f>IF(AE228&gt;=52800000,52800000,IF(AB209=Graph!G$1*1000,AE229+Graph!G$1*1000,AC230))</f>
        <v>44260228.428571418</v>
      </c>
      <c r="AF230" s="3">
        <f t="shared" si="11"/>
        <v>44260228.428571418</v>
      </c>
      <c r="AG230" s="3">
        <f t="shared" si="27"/>
        <v>42363141.449999928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165</v>
      </c>
      <c r="C231" s="7"/>
      <c r="D231" s="2" t="e">
        <f t="shared" si="12"/>
        <v>#N/A</v>
      </c>
      <c r="E231" s="2" t="e">
        <f t="shared" si="22"/>
        <v>#N/A</v>
      </c>
      <c r="F231" s="2">
        <v>1450700.7831346989</v>
      </c>
      <c r="G231" s="2">
        <f t="shared" si="26"/>
        <v>445682.42857142858</v>
      </c>
      <c r="H231" s="2">
        <f t="shared" si="42"/>
        <v>89113707.714285702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1259014.2857142882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1451643.7733354568</v>
      </c>
      <c r="Q231" s="2">
        <f t="shared" si="44"/>
        <v>450000</v>
      </c>
      <c r="R231" s="2">
        <f t="shared" si="43"/>
        <v>90372722</v>
      </c>
      <c r="S231" s="2">
        <f t="shared" si="17"/>
        <v>445682.42857143283</v>
      </c>
      <c r="T231" s="2">
        <f t="shared" si="18"/>
        <v>4317.571428571362</v>
      </c>
      <c r="U231" s="2">
        <f t="shared" si="19"/>
        <v>450000</v>
      </c>
      <c r="V231" s="2">
        <f t="shared" si="33"/>
        <v>51676383.714285605</v>
      </c>
      <c r="W231" s="2">
        <f t="shared" si="20"/>
        <v>445682.42857142538</v>
      </c>
      <c r="X231" s="2">
        <f t="shared" si="6"/>
        <v>4317.5714285746217</v>
      </c>
      <c r="Y231" s="2">
        <f t="shared" si="40"/>
        <v>38696338.285714306</v>
      </c>
      <c r="Z231" s="2" t="str">
        <f t="shared" si="8"/>
        <v>MEEP</v>
      </c>
      <c r="AA231" s="2">
        <f>IF(Z231="HERE",Y231,AA230+Graph!$G$1*1000)</f>
        <v>62566811.142857067</v>
      </c>
      <c r="AB231" s="2">
        <f t="shared" si="21"/>
        <v>800000</v>
      </c>
      <c r="AC231" s="2">
        <f t="shared" si="41"/>
        <v>37860228.428571418</v>
      </c>
      <c r="AD231" s="3">
        <f t="shared" si="10"/>
        <v>52800000</v>
      </c>
      <c r="AE231" s="2">
        <f>IF(AE229&gt;=52800000,52800000,IF(AB210=Graph!G$1*1000,AE230+Graph!G$1*1000,AC231))</f>
        <v>45060228.428571418</v>
      </c>
      <c r="AF231" s="3">
        <f t="shared" si="11"/>
        <v>45060228.428571418</v>
      </c>
      <c r="AG231" s="3">
        <f t="shared" si="27"/>
        <v>43083141.449999928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166</v>
      </c>
      <c r="C232" s="7"/>
      <c r="D232" s="2" t="e">
        <f t="shared" si="12"/>
        <v>#N/A</v>
      </c>
      <c r="E232" s="2" t="e">
        <f t="shared" si="22"/>
        <v>#N/A</v>
      </c>
      <c r="F232" s="2">
        <v>1456655.3790349066</v>
      </c>
      <c r="G232" s="2">
        <f t="shared" si="26"/>
        <v>445682.42857142858</v>
      </c>
      <c r="H232" s="2">
        <f t="shared" si="42"/>
        <v>89559390.142857134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1263331.8571428596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1457584.9955506325</v>
      </c>
      <c r="Q232" s="2">
        <f t="shared" si="44"/>
        <v>450000</v>
      </c>
      <c r="R232" s="2">
        <f t="shared" si="43"/>
        <v>90822722</v>
      </c>
      <c r="S232" s="2">
        <f t="shared" si="17"/>
        <v>445682.42857143283</v>
      </c>
      <c r="T232" s="2">
        <f t="shared" si="18"/>
        <v>4317.571428571362</v>
      </c>
      <c r="U232" s="2">
        <f t="shared" si="19"/>
        <v>450000</v>
      </c>
      <c r="V232" s="2">
        <f t="shared" si="33"/>
        <v>52122066.14285703</v>
      </c>
      <c r="W232" s="2">
        <f t="shared" si="20"/>
        <v>445682.42857142538</v>
      </c>
      <c r="X232" s="2">
        <f t="shared" si="6"/>
        <v>4317.5714285746217</v>
      </c>
      <c r="Y232" s="2">
        <f t="shared" si="40"/>
        <v>38700655.857142881</v>
      </c>
      <c r="Z232" s="2" t="str">
        <f t="shared" si="8"/>
        <v>MEEP</v>
      </c>
      <c r="AA232" s="2">
        <f>IF(Z232="HERE",Y232,AA231+Graph!$G$1*1000)</f>
        <v>63366811.142857067</v>
      </c>
      <c r="AB232" s="2">
        <f t="shared" si="21"/>
        <v>800000</v>
      </c>
      <c r="AC232" s="2">
        <f t="shared" si="41"/>
        <v>37860228.428571418</v>
      </c>
      <c r="AD232" s="3">
        <f t="shared" si="10"/>
        <v>52800000</v>
      </c>
      <c r="AE232" s="2">
        <f>IF(AE230&gt;=52800000,52800000,IF(AB211=Graph!G$1*1000,AE231+Graph!G$1*1000,AC232))</f>
        <v>45860228.428571418</v>
      </c>
      <c r="AF232" s="3">
        <f t="shared" si="11"/>
        <v>45860228.428571418</v>
      </c>
      <c r="AG232" s="3">
        <f t="shared" si="27"/>
        <v>43803141.449999928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167</v>
      </c>
      <c r="C233" s="7"/>
      <c r="D233" s="2" t="e">
        <f t="shared" si="12"/>
        <v>#N/A</v>
      </c>
      <c r="E233" s="2" t="e">
        <f t="shared" si="22"/>
        <v>#N/A</v>
      </c>
      <c r="F233" s="2">
        <v>1462609.9749351144</v>
      </c>
      <c r="G233" s="2">
        <f t="shared" si="26"/>
        <v>445682.42857142858</v>
      </c>
      <c r="H233" s="2">
        <f t="shared" si="42"/>
        <v>90005072.571428567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1267649.428571431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1463526.2177657783</v>
      </c>
      <c r="Q233" s="2">
        <f t="shared" si="44"/>
        <v>450000</v>
      </c>
      <c r="R233" s="2">
        <f t="shared" si="43"/>
        <v>91272722</v>
      </c>
      <c r="S233" s="2">
        <f t="shared" si="17"/>
        <v>445682.42857143283</v>
      </c>
      <c r="T233" s="2">
        <f t="shared" si="18"/>
        <v>4317.571428571362</v>
      </c>
      <c r="U233" s="2">
        <f t="shared" si="19"/>
        <v>450000</v>
      </c>
      <c r="V233" s="2">
        <f t="shared" si="33"/>
        <v>52567748.571428455</v>
      </c>
      <c r="W233" s="2">
        <f t="shared" si="20"/>
        <v>445682.42857142538</v>
      </c>
      <c r="X233" s="2">
        <f t="shared" si="6"/>
        <v>4317.5714285746217</v>
      </c>
      <c r="Y233" s="2">
        <f t="shared" si="40"/>
        <v>38704973.428571455</v>
      </c>
      <c r="Z233" s="2" t="str">
        <f t="shared" si="8"/>
        <v>MEEP</v>
      </c>
      <c r="AA233" s="2">
        <f>IF(Z233="HERE",Y233,AA232+Graph!$G$1*1000)</f>
        <v>64166811.142857067</v>
      </c>
      <c r="AB233" s="2">
        <f t="shared" si="21"/>
        <v>800000</v>
      </c>
      <c r="AC233" s="2">
        <f t="shared" si="41"/>
        <v>37860228.428571418</v>
      </c>
      <c r="AD233" s="3">
        <f t="shared" si="10"/>
        <v>52800000</v>
      </c>
      <c r="AE233" s="2">
        <f>IF(AE231&gt;=52800000,52800000,IF(AB212=Graph!G$1*1000,AE232+Graph!G$1*1000,AC233))</f>
        <v>46660228.428571418</v>
      </c>
      <c r="AF233" s="3">
        <f t="shared" si="11"/>
        <v>46660228.428571418</v>
      </c>
      <c r="AG233" s="3">
        <f t="shared" si="27"/>
        <v>44523141.449999928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168</v>
      </c>
      <c r="C234" s="7"/>
      <c r="D234" s="2" t="e">
        <f t="shared" si="12"/>
        <v>#N/A</v>
      </c>
      <c r="E234" s="2" t="e">
        <f t="shared" si="22"/>
        <v>#N/A</v>
      </c>
      <c r="F234" s="2">
        <v>1468564.5708353221</v>
      </c>
      <c r="G234" s="2">
        <f t="shared" si="26"/>
        <v>445682.42857142858</v>
      </c>
      <c r="H234" s="2">
        <f t="shared" si="42"/>
        <v>90450755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1271967.0000000023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1469467.4399809539</v>
      </c>
      <c r="Q234" s="2">
        <f t="shared" si="44"/>
        <v>450000</v>
      </c>
      <c r="R234" s="2">
        <f t="shared" si="43"/>
        <v>91722722</v>
      </c>
      <c r="S234" s="2">
        <f t="shared" si="17"/>
        <v>445682.42857143283</v>
      </c>
      <c r="T234" s="2">
        <f t="shared" si="18"/>
        <v>4317.571428571362</v>
      </c>
      <c r="U234" s="2">
        <f t="shared" si="19"/>
        <v>450000</v>
      </c>
      <c r="V234" s="2">
        <f t="shared" si="33"/>
        <v>53013430.999999881</v>
      </c>
      <c r="W234" s="2">
        <f t="shared" si="20"/>
        <v>445682.42857142538</v>
      </c>
      <c r="X234" s="2">
        <f t="shared" si="6"/>
        <v>4317.5714285746217</v>
      </c>
      <c r="Y234" s="2">
        <f t="shared" si="40"/>
        <v>38709291.00000003</v>
      </c>
      <c r="Z234" s="2" t="str">
        <f t="shared" si="8"/>
        <v>MEEP</v>
      </c>
      <c r="AA234" s="2">
        <f>IF(Z234="HERE",Y234,AA233+Graph!$G$1*1000)</f>
        <v>64966811.142857067</v>
      </c>
      <c r="AB234" s="2">
        <f t="shared" si="21"/>
        <v>800000</v>
      </c>
      <c r="AC234" s="2">
        <f t="shared" si="41"/>
        <v>37860228.428571418</v>
      </c>
      <c r="AD234" s="3">
        <f t="shared" si="10"/>
        <v>52800000</v>
      </c>
      <c r="AE234" s="2">
        <f>IF(AE232&gt;=52800000,52800000,IF(AB213=Graph!G$1*1000,AE233+Graph!G$1*1000,AC234))</f>
        <v>47460228.428571418</v>
      </c>
      <c r="AF234" s="3">
        <f t="shared" si="11"/>
        <v>47460228.428571418</v>
      </c>
      <c r="AG234" s="3">
        <f t="shared" si="27"/>
        <v>45243141.449999928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169</v>
      </c>
      <c r="C235" s="7"/>
      <c r="D235" s="2" t="e">
        <f t="shared" si="12"/>
        <v>#N/A</v>
      </c>
      <c r="E235" s="2" t="e">
        <f t="shared" si="22"/>
        <v>#N/A</v>
      </c>
      <c r="F235" s="2">
        <v>1474519.1667355299</v>
      </c>
      <c r="G235" s="2">
        <f t="shared" si="26"/>
        <v>445682.42857142858</v>
      </c>
      <c r="H235" s="2">
        <f t="shared" si="42"/>
        <v>90896437.428571433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1276284.5714285737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1475408.6621960998</v>
      </c>
      <c r="Q235" s="2">
        <f t="shared" si="44"/>
        <v>450000</v>
      </c>
      <c r="R235" s="2">
        <f t="shared" si="43"/>
        <v>92172722</v>
      </c>
      <c r="S235" s="2">
        <f t="shared" si="17"/>
        <v>445682.42857143283</v>
      </c>
      <c r="T235" s="2">
        <f t="shared" si="18"/>
        <v>4317.571428571362</v>
      </c>
      <c r="U235" s="2">
        <f t="shared" si="19"/>
        <v>450000</v>
      </c>
      <c r="V235" s="2">
        <f t="shared" si="33"/>
        <v>53459113.428571306</v>
      </c>
      <c r="W235" s="2">
        <f t="shared" si="20"/>
        <v>445682.42857142538</v>
      </c>
      <c r="X235" s="2">
        <f t="shared" si="6"/>
        <v>4317.5714285746217</v>
      </c>
      <c r="Y235" s="2">
        <f t="shared" si="40"/>
        <v>38713608.571428604</v>
      </c>
      <c r="Z235" s="2" t="str">
        <f t="shared" si="8"/>
        <v>MEEP</v>
      </c>
      <c r="AA235" s="2">
        <f>IF(Z235="HERE",Y235,AA234+Graph!$G$1*1000)</f>
        <v>65766811.142857067</v>
      </c>
      <c r="AB235" s="2">
        <f t="shared" si="21"/>
        <v>800000</v>
      </c>
      <c r="AC235" s="2">
        <f t="shared" si="41"/>
        <v>37860228.428571418</v>
      </c>
      <c r="AD235" s="3">
        <f t="shared" si="10"/>
        <v>52800000</v>
      </c>
      <c r="AE235" s="2">
        <f>IF(AE233&gt;=52800000,52800000,IF(AB214=Graph!G$1*1000,AE234+Graph!G$1*1000,AC235))</f>
        <v>48260228.428571418</v>
      </c>
      <c r="AF235" s="3">
        <f t="shared" si="11"/>
        <v>48260228.428571418</v>
      </c>
      <c r="AG235" s="3">
        <f t="shared" si="27"/>
        <v>45963141.449999928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170</v>
      </c>
      <c r="C236" s="7"/>
      <c r="D236" s="2" t="e">
        <f t="shared" si="12"/>
        <v>#N/A</v>
      </c>
      <c r="E236" s="2" t="e">
        <f t="shared" si="22"/>
        <v>#N/A</v>
      </c>
      <c r="F236" s="2">
        <v>1480473.7626357377</v>
      </c>
      <c r="G236" s="2">
        <f t="shared" si="26"/>
        <v>445682.42857142858</v>
      </c>
      <c r="H236" s="2">
        <f t="shared" si="42"/>
        <v>91342119.857142866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1280602.1428571451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1481349.8844112754</v>
      </c>
      <c r="Q236" s="2">
        <f t="shared" si="44"/>
        <v>450000</v>
      </c>
      <c r="R236" s="2">
        <f t="shared" si="43"/>
        <v>92622722</v>
      </c>
      <c r="S236" s="2">
        <f t="shared" si="17"/>
        <v>445682.42857143283</v>
      </c>
      <c r="T236" s="2">
        <f t="shared" si="18"/>
        <v>4317.571428571362</v>
      </c>
      <c r="U236" s="2">
        <f t="shared" si="19"/>
        <v>450000</v>
      </c>
      <c r="V236" s="2">
        <f t="shared" si="33"/>
        <v>53904795.857142732</v>
      </c>
      <c r="W236" s="2">
        <f t="shared" si="20"/>
        <v>445682.42857142538</v>
      </c>
      <c r="X236" s="2">
        <f t="shared" si="6"/>
        <v>4317.5714285746217</v>
      </c>
      <c r="Y236" s="2">
        <f t="shared" si="40"/>
        <v>38717926.142857179</v>
      </c>
      <c r="Z236" s="2" t="str">
        <f t="shared" si="8"/>
        <v>MEEP</v>
      </c>
      <c r="AA236" s="2">
        <f>IF(Z236="HERE",Y236,AA235+Graph!$G$1*1000)</f>
        <v>66566811.142857067</v>
      </c>
      <c r="AB236" s="2">
        <f t="shared" si="21"/>
        <v>800000</v>
      </c>
      <c r="AC236" s="2">
        <f t="shared" si="41"/>
        <v>37860228.428571418</v>
      </c>
      <c r="AD236" s="3">
        <f t="shared" si="10"/>
        <v>52800000</v>
      </c>
      <c r="AE236" s="2">
        <f>IF(AE234&gt;=52800000,52800000,IF(AB215=Graph!G$1*1000,AE235+Graph!G$1*1000,AC236))</f>
        <v>49060228.428571418</v>
      </c>
      <c r="AF236" s="3">
        <f t="shared" si="11"/>
        <v>49060228.428571418</v>
      </c>
      <c r="AG236" s="3">
        <f t="shared" si="27"/>
        <v>46683141.449999928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171</v>
      </c>
      <c r="C237" s="7"/>
      <c r="D237" s="2" t="e">
        <f t="shared" si="12"/>
        <v>#N/A</v>
      </c>
      <c r="E237" s="2" t="e">
        <f t="shared" si="22"/>
        <v>#N/A</v>
      </c>
      <c r="F237" s="2">
        <v>1486428.3585359454</v>
      </c>
      <c r="G237" s="2">
        <f t="shared" si="26"/>
        <v>445682.42857142858</v>
      </c>
      <c r="H237" s="2">
        <f t="shared" si="42"/>
        <v>91787802.285714298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1284919.7142857164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1487291.1066264212</v>
      </c>
      <c r="Q237" s="2">
        <f t="shared" si="44"/>
        <v>450000</v>
      </c>
      <c r="R237" s="2">
        <f t="shared" si="43"/>
        <v>93072722</v>
      </c>
      <c r="S237" s="2">
        <f t="shared" si="17"/>
        <v>445682.42857143283</v>
      </c>
      <c r="T237" s="2">
        <f t="shared" si="18"/>
        <v>4317.571428571362</v>
      </c>
      <c r="U237" s="2">
        <f t="shared" si="19"/>
        <v>450000</v>
      </c>
      <c r="V237" s="2">
        <f t="shared" si="33"/>
        <v>54350478.285714157</v>
      </c>
      <c r="W237" s="2">
        <f t="shared" si="20"/>
        <v>445682.42857142538</v>
      </c>
      <c r="X237" s="2">
        <f t="shared" si="6"/>
        <v>4317.5714285746217</v>
      </c>
      <c r="Y237" s="2">
        <f t="shared" si="40"/>
        <v>38722243.714285754</v>
      </c>
      <c r="Z237" s="2" t="str">
        <f t="shared" si="8"/>
        <v>MEEP</v>
      </c>
      <c r="AA237" s="2">
        <f>IF(Z237="HERE",Y237,AA236+Graph!$G$1*1000)</f>
        <v>67366811.142857075</v>
      </c>
      <c r="AB237" s="2">
        <f t="shared" si="21"/>
        <v>800000.00000000745</v>
      </c>
      <c r="AC237" s="2">
        <f t="shared" si="41"/>
        <v>37860228.428571418</v>
      </c>
      <c r="AD237" s="3">
        <f t="shared" si="10"/>
        <v>52800000</v>
      </c>
      <c r="AE237" s="2">
        <f>IF(AE235&gt;=52800000,52800000,IF(AB216=Graph!G$1*1000,AE236+Graph!G$1*1000,AC237))</f>
        <v>49860228.428571418</v>
      </c>
      <c r="AF237" s="3">
        <f t="shared" si="11"/>
        <v>49860228.428571418</v>
      </c>
      <c r="AG237" s="3">
        <f t="shared" si="27"/>
        <v>47403141.449999928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172</v>
      </c>
      <c r="C238" s="7"/>
      <c r="D238" s="2" t="e">
        <f t="shared" si="12"/>
        <v>#N/A</v>
      </c>
      <c r="E238" s="2" t="e">
        <f t="shared" si="22"/>
        <v>#N/A</v>
      </c>
      <c r="F238" s="2">
        <v>1492382.9544361532</v>
      </c>
      <c r="G238" s="2">
        <f t="shared" si="26"/>
        <v>445682.42857142858</v>
      </c>
      <c r="H238" s="2">
        <f t="shared" si="42"/>
        <v>92233484.714285731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1289237.2857142878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1493232.328841567</v>
      </c>
      <c r="Q238" s="2">
        <f t="shared" si="44"/>
        <v>450000</v>
      </c>
      <c r="R238" s="2">
        <f t="shared" si="43"/>
        <v>93522722</v>
      </c>
      <c r="S238" s="2">
        <f t="shared" si="17"/>
        <v>445682.42857143283</v>
      </c>
      <c r="T238" s="2">
        <f t="shared" si="18"/>
        <v>4317.571428571362</v>
      </c>
      <c r="U238" s="2">
        <f t="shared" si="19"/>
        <v>450000</v>
      </c>
      <c r="V238" s="2">
        <f t="shared" si="33"/>
        <v>54796160.714285582</v>
      </c>
      <c r="W238" s="2">
        <f t="shared" si="20"/>
        <v>445682.42857142538</v>
      </c>
      <c r="X238" s="2">
        <f t="shared" si="6"/>
        <v>4317.5714285746217</v>
      </c>
      <c r="Y238" s="2">
        <f t="shared" si="40"/>
        <v>38726561.285714328</v>
      </c>
      <c r="Z238" s="2" t="str">
        <f t="shared" si="8"/>
        <v>MEEP</v>
      </c>
      <c r="AA238" s="2">
        <f>IF(Z238="HERE",Y238,AA237+Graph!$G$1*1000)</f>
        <v>68166811.142857075</v>
      </c>
      <c r="AB238" s="2">
        <f t="shared" si="21"/>
        <v>800000</v>
      </c>
      <c r="AC238" s="2">
        <f t="shared" si="41"/>
        <v>37860228.428571418</v>
      </c>
      <c r="AD238" s="3">
        <f t="shared" si="10"/>
        <v>52800000</v>
      </c>
      <c r="AE238" s="2">
        <f>IF(AE236&gt;=52800000,52800000,IF(AB217=Graph!G$1*1000,AE237+Graph!G$1*1000,AC238))</f>
        <v>50660228.428571418</v>
      </c>
      <c r="AF238" s="3">
        <f t="shared" si="11"/>
        <v>50660228.428571418</v>
      </c>
      <c r="AG238" s="3">
        <f t="shared" si="27"/>
        <v>48123141.449999928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173</v>
      </c>
      <c r="C239" s="7"/>
      <c r="D239" s="2" t="e">
        <f t="shared" si="12"/>
        <v>#N/A</v>
      </c>
      <c r="E239" s="2" t="e">
        <f t="shared" si="22"/>
        <v>#N/A</v>
      </c>
      <c r="F239" s="2">
        <v>1498337.5503363609</v>
      </c>
      <c r="G239" s="2">
        <f t="shared" si="26"/>
        <v>445682.42857142858</v>
      </c>
      <c r="H239" s="2">
        <f t="shared" si="42"/>
        <v>92679167.142857164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1293554.8571428591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1499173.5510567427</v>
      </c>
      <c r="Q239" s="2">
        <f t="shared" si="44"/>
        <v>450000</v>
      </c>
      <c r="R239" s="2">
        <f t="shared" si="43"/>
        <v>93972722</v>
      </c>
      <c r="S239" s="2">
        <f t="shared" si="17"/>
        <v>445682.42857143283</v>
      </c>
      <c r="T239" s="2">
        <f t="shared" si="18"/>
        <v>4317.571428571362</v>
      </c>
      <c r="U239" s="2">
        <f t="shared" si="19"/>
        <v>450000</v>
      </c>
      <c r="V239" s="2">
        <f t="shared" si="33"/>
        <v>55241843.142857008</v>
      </c>
      <c r="W239" s="2">
        <f t="shared" si="20"/>
        <v>445682.42857142538</v>
      </c>
      <c r="X239" s="2">
        <f t="shared" si="6"/>
        <v>4317.5714285746217</v>
      </c>
      <c r="Y239" s="2">
        <f t="shared" si="40"/>
        <v>38730878.857142903</v>
      </c>
      <c r="Z239" s="2" t="str">
        <f t="shared" si="8"/>
        <v>MEEP</v>
      </c>
      <c r="AA239" s="2">
        <f>IF(Z239="HERE",Y239,AA238+Graph!$G$1*1000)</f>
        <v>68966811.142857075</v>
      </c>
      <c r="AB239" s="2">
        <f t="shared" si="21"/>
        <v>800000</v>
      </c>
      <c r="AC239" s="2">
        <f t="shared" si="41"/>
        <v>37860228.428571418</v>
      </c>
      <c r="AD239" s="3">
        <f t="shared" si="10"/>
        <v>52800000</v>
      </c>
      <c r="AE239" s="2">
        <f>IF(AE237&gt;=52800000,52800000,IF(AB218=Graph!G$1*1000,AE238+Graph!G$1*1000,AC239))</f>
        <v>51460228.428571418</v>
      </c>
      <c r="AF239" s="3">
        <f t="shared" si="11"/>
        <v>51460228.428571418</v>
      </c>
      <c r="AG239" s="3">
        <f t="shared" si="27"/>
        <v>48843141.449999928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174</v>
      </c>
      <c r="C240" s="7"/>
      <c r="D240" s="2" t="e">
        <f t="shared" si="12"/>
        <v>#N/A</v>
      </c>
      <c r="E240" s="2" t="e">
        <f t="shared" si="22"/>
        <v>#N/A</v>
      </c>
      <c r="F240" s="2">
        <v>1504292.1462365687</v>
      </c>
      <c r="G240" s="2">
        <f t="shared" si="26"/>
        <v>445682.42857142858</v>
      </c>
      <c r="H240" s="2">
        <f t="shared" si="42"/>
        <v>93124849.571428597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1297872.4285714305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1505114.7732718885</v>
      </c>
      <c r="Q240" s="2">
        <f t="shared" si="44"/>
        <v>450000</v>
      </c>
      <c r="R240" s="2">
        <f t="shared" si="43"/>
        <v>94422722</v>
      </c>
      <c r="S240" s="2">
        <f t="shared" si="17"/>
        <v>445682.42857143283</v>
      </c>
      <c r="T240" s="2">
        <f t="shared" si="18"/>
        <v>4317.571428571362</v>
      </c>
      <c r="U240" s="2">
        <f t="shared" si="19"/>
        <v>450000</v>
      </c>
      <c r="V240" s="2">
        <f t="shared" si="33"/>
        <v>55687525.571428433</v>
      </c>
      <c r="W240" s="2">
        <f t="shared" si="20"/>
        <v>445682.42857142538</v>
      </c>
      <c r="X240" s="2">
        <f t="shared" si="6"/>
        <v>4317.5714285746217</v>
      </c>
      <c r="Y240" s="2">
        <f t="shared" si="40"/>
        <v>38735196.428571478</v>
      </c>
      <c r="Z240" s="2" t="str">
        <f t="shared" si="8"/>
        <v>MEEP</v>
      </c>
      <c r="AA240" s="2">
        <f>IF(Z240="HERE",Y240,AA239+Graph!$G$1*1000)</f>
        <v>69766811.142857075</v>
      </c>
      <c r="AB240" s="2">
        <f t="shared" si="21"/>
        <v>800000</v>
      </c>
      <c r="AC240" s="2">
        <f t="shared" si="41"/>
        <v>37860228.428571418</v>
      </c>
      <c r="AD240" s="3">
        <f t="shared" si="10"/>
        <v>52800000</v>
      </c>
      <c r="AE240" s="2">
        <f>IF(AE238&gt;=52800000,52800000,IF(AB219=Graph!G$1*1000,AE239+Graph!G$1*1000,AC240))</f>
        <v>52260228.428571418</v>
      </c>
      <c r="AF240" s="3">
        <f t="shared" si="11"/>
        <v>52260228.428571418</v>
      </c>
      <c r="AG240" s="3">
        <f t="shared" si="27"/>
        <v>49413011.421428569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175</v>
      </c>
      <c r="C241" s="7"/>
      <c r="D241" s="2" t="e">
        <f t="shared" si="12"/>
        <v>#N/A</v>
      </c>
      <c r="E241" s="2" t="e">
        <f t="shared" si="22"/>
        <v>#N/A</v>
      </c>
      <c r="F241" s="2">
        <v>1510246.7421367764</v>
      </c>
      <c r="G241" s="2">
        <f t="shared" si="26"/>
        <v>445682.42857142858</v>
      </c>
      <c r="H241" s="2">
        <f t="shared" si="42"/>
        <v>93570532.00000003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1302190.0000000019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1511055.9954870641</v>
      </c>
      <c r="Q241" s="2">
        <f t="shared" si="44"/>
        <v>450000</v>
      </c>
      <c r="R241" s="2">
        <f t="shared" si="43"/>
        <v>94872722</v>
      </c>
      <c r="S241" s="2">
        <f t="shared" si="17"/>
        <v>445682.42857143283</v>
      </c>
      <c r="T241" s="2">
        <f t="shared" si="18"/>
        <v>4317.571428571362</v>
      </c>
      <c r="U241" s="2">
        <f t="shared" si="19"/>
        <v>450000</v>
      </c>
      <c r="V241" s="2">
        <f t="shared" si="33"/>
        <v>56133207.999999858</v>
      </c>
      <c r="W241" s="2">
        <f t="shared" si="20"/>
        <v>445682.42857142538</v>
      </c>
      <c r="X241" s="2">
        <f t="shared" si="6"/>
        <v>4317.5714285746217</v>
      </c>
      <c r="Y241" s="2">
        <f t="shared" si="40"/>
        <v>38739514.000000052</v>
      </c>
      <c r="Z241" s="2" t="str">
        <f t="shared" si="8"/>
        <v>MEEP</v>
      </c>
      <c r="AA241" s="2">
        <f>IF(Z241="HERE",Y241,AA240+Graph!$G$1*1000)</f>
        <v>70566811.142857075</v>
      </c>
      <c r="AB241" s="2">
        <f t="shared" si="21"/>
        <v>800000</v>
      </c>
      <c r="AC241" s="2">
        <f t="shared" si="41"/>
        <v>37860228.428571418</v>
      </c>
      <c r="AD241" s="3">
        <f t="shared" si="10"/>
        <v>52800000</v>
      </c>
      <c r="AE241" s="2">
        <f>IF(AE239&gt;=52800000,52800000,IF(AB220=Graph!G$1*1000,AE240+Graph!G$1*1000,AC241))</f>
        <v>53060228.428571418</v>
      </c>
      <c r="AF241" s="3">
        <f t="shared" si="11"/>
        <v>52800000</v>
      </c>
      <c r="AG241" s="3">
        <f t="shared" si="27"/>
        <v>49413011.421428569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176</v>
      </c>
      <c r="C242" s="7"/>
      <c r="D242" s="2" t="e">
        <f t="shared" si="12"/>
        <v>#N/A</v>
      </c>
      <c r="E242" s="2" t="e">
        <f t="shared" si="22"/>
        <v>#N/A</v>
      </c>
      <c r="F242" s="2">
        <v>1516201.3380369842</v>
      </c>
      <c r="G242" s="2">
        <f t="shared" si="26"/>
        <v>445682.42857142858</v>
      </c>
      <c r="H242" s="2">
        <f t="shared" si="42"/>
        <v>94016214.428571463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1306507.5714285732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1516997.2177022099</v>
      </c>
      <c r="Q242" s="2">
        <f t="shared" si="44"/>
        <v>450000</v>
      </c>
      <c r="R242" s="2">
        <f t="shared" si="43"/>
        <v>95322722</v>
      </c>
      <c r="S242" s="2">
        <f t="shared" si="17"/>
        <v>445682.42857143283</v>
      </c>
      <c r="T242" s="2">
        <f t="shared" si="18"/>
        <v>4317.571428571362</v>
      </c>
      <c r="U242" s="2">
        <f t="shared" si="19"/>
        <v>450000</v>
      </c>
      <c r="V242" s="2">
        <f t="shared" si="33"/>
        <v>56578890.428571284</v>
      </c>
      <c r="W242" s="2">
        <f t="shared" si="20"/>
        <v>445682.42857142538</v>
      </c>
      <c r="X242" s="2">
        <f t="shared" si="6"/>
        <v>4317.5714285746217</v>
      </c>
      <c r="Y242" s="2">
        <f t="shared" si="40"/>
        <v>38743831.571428627</v>
      </c>
      <c r="Z242" s="2" t="str">
        <f t="shared" si="8"/>
        <v>MEEP</v>
      </c>
      <c r="AA242" s="2">
        <f>IF(Z242="HERE",Y242,AA241+Graph!$G$1*1000)</f>
        <v>71366811.142857075</v>
      </c>
      <c r="AB242" s="2">
        <f t="shared" si="21"/>
        <v>800000</v>
      </c>
      <c r="AC242" s="2">
        <f t="shared" si="41"/>
        <v>37860228.428571418</v>
      </c>
      <c r="AD242" s="3">
        <f t="shared" si="10"/>
        <v>52800000</v>
      </c>
      <c r="AE242" s="2">
        <f>IF(AE240&gt;=52800000,52800000,IF(AB221=Graph!G$1*1000,AE241+Graph!G$1*1000,AC242))</f>
        <v>53860228.428571418</v>
      </c>
      <c r="AF242" s="3">
        <f t="shared" si="11"/>
        <v>52800000</v>
      </c>
      <c r="AG242" s="3">
        <f t="shared" si="27"/>
        <v>49413011.421428569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177</v>
      </c>
      <c r="C243" s="7"/>
      <c r="D243" s="2" t="e">
        <f t="shared" si="12"/>
        <v>#N/A</v>
      </c>
      <c r="E243" s="2" t="e">
        <f t="shared" si="22"/>
        <v>#N/A</v>
      </c>
      <c r="F243" s="2">
        <v>1522155.933937192</v>
      </c>
      <c r="G243" s="2">
        <f t="shared" si="26"/>
        <v>445682.42857142858</v>
      </c>
      <c r="H243" s="2">
        <f t="shared" si="42"/>
        <v>94461896.857142895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1310825.1428571446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1522938.4399173856</v>
      </c>
      <c r="Q243" s="2">
        <f t="shared" si="44"/>
        <v>450000</v>
      </c>
      <c r="R243" s="2">
        <f t="shared" si="43"/>
        <v>95772722</v>
      </c>
      <c r="S243" s="2">
        <f t="shared" si="17"/>
        <v>445682.42857143283</v>
      </c>
      <c r="T243" s="2">
        <f t="shared" si="18"/>
        <v>4317.571428571362</v>
      </c>
      <c r="U243" s="2">
        <f t="shared" si="19"/>
        <v>450000</v>
      </c>
      <c r="V243" s="2">
        <f t="shared" si="33"/>
        <v>57024572.857142709</v>
      </c>
      <c r="W243" s="2">
        <f t="shared" si="20"/>
        <v>445682.42857142538</v>
      </c>
      <c r="X243" s="2">
        <f t="shared" si="6"/>
        <v>4317.5714285746217</v>
      </c>
      <c r="Y243" s="2">
        <f t="shared" si="40"/>
        <v>38748149.142857201</v>
      </c>
      <c r="Z243" s="2" t="str">
        <f t="shared" si="8"/>
        <v>MEEP</v>
      </c>
      <c r="AA243" s="2">
        <f>IF(Z243="HERE",Y243,AA242+Graph!$G$1*1000)</f>
        <v>72166811.142857075</v>
      </c>
      <c r="AB243" s="2">
        <f t="shared" si="21"/>
        <v>800000</v>
      </c>
      <c r="AC243" s="2">
        <f t="shared" si="41"/>
        <v>37860228.428571418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7"/>
        <v>49413011.421428569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178</v>
      </c>
      <c r="C244" s="7"/>
      <c r="D244" s="2" t="e">
        <f t="shared" si="12"/>
        <v>#N/A</v>
      </c>
      <c r="E244" s="2" t="e">
        <f t="shared" si="22"/>
        <v>#N/A</v>
      </c>
      <c r="F244" s="2">
        <v>1528110.5298373997</v>
      </c>
      <c r="G244" s="2">
        <f t="shared" si="26"/>
        <v>445682.42857142858</v>
      </c>
      <c r="H244" s="2">
        <f t="shared" si="42"/>
        <v>94907579.285714328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1315142.7142857159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1528879.6621325314</v>
      </c>
      <c r="Q244" s="2">
        <f t="shared" si="44"/>
        <v>450000</v>
      </c>
      <c r="R244" s="2">
        <f t="shared" si="43"/>
        <v>96222722</v>
      </c>
      <c r="S244" s="2">
        <f t="shared" si="17"/>
        <v>445682.42857143283</v>
      </c>
      <c r="T244" s="2">
        <f t="shared" si="18"/>
        <v>4317.571428571362</v>
      </c>
      <c r="U244" s="2">
        <f t="shared" si="19"/>
        <v>450000</v>
      </c>
      <c r="V244" s="2">
        <f t="shared" si="33"/>
        <v>57470255.285714135</v>
      </c>
      <c r="W244" s="2">
        <f t="shared" si="20"/>
        <v>445682.42857142538</v>
      </c>
      <c r="X244" s="2">
        <f t="shared" si="6"/>
        <v>4317.5714285746217</v>
      </c>
      <c r="Y244" s="2">
        <f t="shared" si="40"/>
        <v>38752466.714285776</v>
      </c>
      <c r="Z244" s="2" t="str">
        <f t="shared" si="8"/>
        <v>MEEP</v>
      </c>
      <c r="AA244" s="2">
        <f>IF(Z244="HERE",Y244,AA243+Graph!$G$1*1000)</f>
        <v>72966811.142857075</v>
      </c>
      <c r="AB244" s="2">
        <f t="shared" si="21"/>
        <v>800000</v>
      </c>
      <c r="AC244" s="2">
        <f t="shared" si="41"/>
        <v>37860228.428571418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7"/>
        <v>49453011.421428569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179</v>
      </c>
      <c r="C245" s="7"/>
      <c r="D245" s="2" t="e">
        <f t="shared" si="12"/>
        <v>#N/A</v>
      </c>
      <c r="E245" s="2" t="e">
        <f t="shared" si="22"/>
        <v>#N/A</v>
      </c>
      <c r="F245" s="2">
        <v>1534065.1257376075</v>
      </c>
      <c r="G245" s="2">
        <f t="shared" si="26"/>
        <v>445682.42857142858</v>
      </c>
      <c r="H245" s="2">
        <f t="shared" si="42"/>
        <v>95353261.714285761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1319460.2857142873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1534820.884347707</v>
      </c>
      <c r="Q245" s="2">
        <f t="shared" si="44"/>
        <v>450000</v>
      </c>
      <c r="R245" s="2">
        <f t="shared" si="43"/>
        <v>96672722</v>
      </c>
      <c r="S245" s="2">
        <f t="shared" si="17"/>
        <v>445682.42857143283</v>
      </c>
      <c r="T245" s="2">
        <f t="shared" si="18"/>
        <v>4317.571428571362</v>
      </c>
      <c r="U245" s="2">
        <f t="shared" si="19"/>
        <v>450000</v>
      </c>
      <c r="V245" s="2">
        <f t="shared" si="33"/>
        <v>57915937.71428556</v>
      </c>
      <c r="W245" s="2">
        <f t="shared" si="20"/>
        <v>445682.42857142538</v>
      </c>
      <c r="X245" s="2">
        <f t="shared" si="6"/>
        <v>4317.5714285746217</v>
      </c>
      <c r="Y245" s="2">
        <f t="shared" si="40"/>
        <v>38756784.285714351</v>
      </c>
      <c r="Z245" s="2" t="str">
        <f t="shared" si="8"/>
        <v>MEEP</v>
      </c>
      <c r="AA245" s="2">
        <f>IF(Z245="HERE",Y245,AA244+Graph!$G$1*1000)</f>
        <v>73766811.142857075</v>
      </c>
      <c r="AB245" s="2">
        <f t="shared" si="21"/>
        <v>800000</v>
      </c>
      <c r="AC245" s="2">
        <f t="shared" si="41"/>
        <v>37860228.428571418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7"/>
        <v>49493011.421428569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180</v>
      </c>
      <c r="C246" s="7"/>
      <c r="D246" s="2" t="e">
        <f t="shared" si="12"/>
        <v>#N/A</v>
      </c>
      <c r="E246" s="2" t="e">
        <f t="shared" si="22"/>
        <v>#N/A</v>
      </c>
      <c r="F246" s="2">
        <v>1540019.7216378152</v>
      </c>
      <c r="G246" s="2">
        <f t="shared" si="26"/>
        <v>445682.42857142858</v>
      </c>
      <c r="H246" s="2">
        <f t="shared" si="42"/>
        <v>95798944.142857194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1323777.8571428587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1540762.1065628529</v>
      </c>
      <c r="Q246" s="2">
        <f t="shared" si="44"/>
        <v>450000</v>
      </c>
      <c r="R246" s="2">
        <f t="shared" si="43"/>
        <v>97122722</v>
      </c>
      <c r="S246" s="2">
        <f t="shared" si="17"/>
        <v>445682.42857143283</v>
      </c>
      <c r="T246" s="2">
        <f t="shared" si="18"/>
        <v>4317.571428571362</v>
      </c>
      <c r="U246" s="2">
        <f t="shared" si="19"/>
        <v>450000</v>
      </c>
      <c r="V246" s="2">
        <f t="shared" si="33"/>
        <v>58361620.142856985</v>
      </c>
      <c r="W246" s="2">
        <f t="shared" si="20"/>
        <v>445682.42857142538</v>
      </c>
      <c r="X246" s="2">
        <f t="shared" si="6"/>
        <v>4317.5714285746217</v>
      </c>
      <c r="Y246" s="2">
        <f t="shared" si="40"/>
        <v>38761101.857142925</v>
      </c>
      <c r="Z246" s="2" t="str">
        <f t="shared" si="8"/>
        <v>MEEP</v>
      </c>
      <c r="AA246" s="2">
        <f>IF(Z246="HERE",Y246,AA245+Graph!$G$1*1000)</f>
        <v>74566811.142857075</v>
      </c>
      <c r="AB246" s="2">
        <f t="shared" si="21"/>
        <v>800000</v>
      </c>
      <c r="AC246" s="2">
        <f t="shared" si="41"/>
        <v>37860228.428571418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7"/>
        <v>49533011.421428569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181</v>
      </c>
      <c r="C247" s="7"/>
      <c r="D247" s="2" t="e">
        <f t="shared" si="12"/>
        <v>#N/A</v>
      </c>
      <c r="E247" s="2" t="e">
        <f t="shared" si="22"/>
        <v>#N/A</v>
      </c>
      <c r="F247" s="2">
        <v>1545974.317538023</v>
      </c>
      <c r="G247" s="2">
        <f t="shared" si="26"/>
        <v>445682.42857142858</v>
      </c>
      <c r="H247" s="2">
        <f t="shared" si="42"/>
        <v>96244626.571428627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1328095.42857143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1546703.3287780285</v>
      </c>
      <c r="Q247" s="2">
        <f t="shared" si="44"/>
        <v>450000</v>
      </c>
      <c r="R247" s="2">
        <f t="shared" si="43"/>
        <v>97572722</v>
      </c>
      <c r="S247" s="2">
        <f t="shared" si="17"/>
        <v>445682.42857143283</v>
      </c>
      <c r="T247" s="2">
        <f t="shared" si="18"/>
        <v>4317.571428571362</v>
      </c>
      <c r="U247" s="2">
        <f t="shared" si="19"/>
        <v>450000</v>
      </c>
      <c r="V247" s="2">
        <f t="shared" si="33"/>
        <v>58807302.571428411</v>
      </c>
      <c r="W247" s="2">
        <f t="shared" si="20"/>
        <v>445682.42857142538</v>
      </c>
      <c r="X247" s="2">
        <f t="shared" si="6"/>
        <v>4317.5714285746217</v>
      </c>
      <c r="Y247" s="2">
        <f t="shared" si="40"/>
        <v>38765419.4285715</v>
      </c>
      <c r="Z247" s="2" t="str">
        <f t="shared" si="8"/>
        <v>MEEP</v>
      </c>
      <c r="AA247" s="2">
        <f>IF(Z247="HERE",Y247,AA246+Graph!$G$1*1000)</f>
        <v>75366811.142857075</v>
      </c>
      <c r="AB247" s="2">
        <f t="shared" si="21"/>
        <v>800000</v>
      </c>
      <c r="AC247" s="2">
        <f t="shared" si="41"/>
        <v>37860228.428571418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7"/>
        <v>49573011.421428569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182</v>
      </c>
      <c r="C248" s="7"/>
      <c r="D248" s="2" t="e">
        <f t="shared" si="12"/>
        <v>#N/A</v>
      </c>
      <c r="E248" s="2" t="e">
        <f t="shared" si="22"/>
        <v>#N/A</v>
      </c>
      <c r="F248" s="2">
        <v>1551928.9134382308</v>
      </c>
      <c r="G248" s="2">
        <f t="shared" si="26"/>
        <v>445682.42857142858</v>
      </c>
      <c r="H248" s="2">
        <f t="shared" si="42"/>
        <v>96690309.00000006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1332413.0000000014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1552644.5509931743</v>
      </c>
      <c r="Q248" s="2">
        <f t="shared" si="44"/>
        <v>450000</v>
      </c>
      <c r="R248" s="2">
        <f t="shared" si="43"/>
        <v>98022722</v>
      </c>
      <c r="S248" s="2">
        <f t="shared" si="17"/>
        <v>445682.42857143283</v>
      </c>
      <c r="T248" s="2">
        <f t="shared" si="18"/>
        <v>4317.571428571362</v>
      </c>
      <c r="U248" s="2">
        <f t="shared" si="19"/>
        <v>450000</v>
      </c>
      <c r="V248" s="2">
        <f t="shared" si="33"/>
        <v>59252984.999999836</v>
      </c>
      <c r="W248" s="2">
        <f t="shared" si="20"/>
        <v>445682.42857142538</v>
      </c>
      <c r="X248" s="2">
        <f t="shared" si="6"/>
        <v>4317.5714285746217</v>
      </c>
      <c r="Y248" s="2">
        <f t="shared" si="40"/>
        <v>38769737.000000075</v>
      </c>
      <c r="Z248" s="2" t="str">
        <f t="shared" si="8"/>
        <v>MEEP</v>
      </c>
      <c r="AA248" s="2">
        <f>IF(Z248="HERE",Y248,AA247+Graph!$G$1*1000)</f>
        <v>76166811.142857075</v>
      </c>
      <c r="AB248" s="2">
        <f t="shared" si="21"/>
        <v>800000</v>
      </c>
      <c r="AC248" s="2">
        <f t="shared" si="41"/>
        <v>37860228.428571418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7"/>
        <v>49613011.421428569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183</v>
      </c>
      <c r="C249" s="7"/>
      <c r="D249" s="2" t="e">
        <f t="shared" si="12"/>
        <v>#N/A</v>
      </c>
      <c r="E249" s="2" t="e">
        <f t="shared" si="22"/>
        <v>#N/A</v>
      </c>
      <c r="F249" s="2">
        <v>1557883.5093384385</v>
      </c>
      <c r="G249" s="2">
        <f t="shared" si="26"/>
        <v>445682.42857142858</v>
      </c>
      <c r="H249" s="2">
        <f t="shared" si="42"/>
        <v>97135991.428571492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1336730.5714285728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1558585.7732083499</v>
      </c>
      <c r="Q249" s="2">
        <f t="shared" si="44"/>
        <v>450000</v>
      </c>
      <c r="R249" s="2">
        <f t="shared" si="43"/>
        <v>98472722</v>
      </c>
      <c r="S249" s="2">
        <f t="shared" si="17"/>
        <v>445682.42857143283</v>
      </c>
      <c r="T249" s="2">
        <f t="shared" si="18"/>
        <v>4317.571428571362</v>
      </c>
      <c r="U249" s="2">
        <f t="shared" si="19"/>
        <v>450000</v>
      </c>
      <c r="V249" s="2">
        <f t="shared" si="33"/>
        <v>59698667.428571261</v>
      </c>
      <c r="W249" s="2">
        <f t="shared" si="20"/>
        <v>445682.42857142538</v>
      </c>
      <c r="X249" s="2">
        <f t="shared" si="6"/>
        <v>4317.5714285746217</v>
      </c>
      <c r="Y249" s="2">
        <f t="shared" si="40"/>
        <v>38774054.571428649</v>
      </c>
      <c r="Z249" s="2" t="str">
        <f t="shared" si="8"/>
        <v>MEEP</v>
      </c>
      <c r="AA249" s="2">
        <f>IF(Z249="HERE",Y249,AA248+Graph!$G$1*1000)</f>
        <v>76966811.142857075</v>
      </c>
      <c r="AB249" s="2">
        <f t="shared" si="21"/>
        <v>800000</v>
      </c>
      <c r="AC249" s="2">
        <f t="shared" si="41"/>
        <v>37860228.428571418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7"/>
        <v>49653011.421428569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184</v>
      </c>
      <c r="C250" s="7"/>
      <c r="D250" s="2" t="e">
        <f t="shared" si="12"/>
        <v>#N/A</v>
      </c>
      <c r="E250" s="2" t="e">
        <f t="shared" si="22"/>
        <v>#N/A</v>
      </c>
      <c r="F250" s="2">
        <v>1563838.1052386463</v>
      </c>
      <c r="G250" s="2">
        <f t="shared" si="26"/>
        <v>445682.42857142858</v>
      </c>
      <c r="H250" s="2">
        <f t="shared" si="42"/>
        <v>97581673.857142925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1341048.1428571441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1564526.9954234958</v>
      </c>
      <c r="Q250" s="2">
        <f t="shared" si="44"/>
        <v>450000</v>
      </c>
      <c r="R250" s="2">
        <f t="shared" si="43"/>
        <v>98922722</v>
      </c>
      <c r="S250" s="2">
        <f t="shared" si="17"/>
        <v>445682.42857143283</v>
      </c>
      <c r="T250" s="2">
        <f t="shared" si="18"/>
        <v>4317.571428571362</v>
      </c>
      <c r="U250" s="2">
        <f t="shared" si="19"/>
        <v>450000</v>
      </c>
      <c r="V250" s="2">
        <f t="shared" si="33"/>
        <v>60144349.857142687</v>
      </c>
      <c r="W250" s="2">
        <f t="shared" si="20"/>
        <v>445682.42857142538</v>
      </c>
      <c r="X250" s="2">
        <f t="shared" si="6"/>
        <v>4317.5714285746217</v>
      </c>
      <c r="Y250" s="2">
        <f t="shared" si="40"/>
        <v>38778372.142857224</v>
      </c>
      <c r="Z250" s="2" t="str">
        <f t="shared" si="8"/>
        <v>MEEP</v>
      </c>
      <c r="AA250" s="2">
        <f>IF(Z250="HERE",Y250,AA249+Graph!$G$1*1000)</f>
        <v>77766811.142857075</v>
      </c>
      <c r="AB250" s="2">
        <f t="shared" si="21"/>
        <v>800000</v>
      </c>
      <c r="AC250" s="2">
        <f t="shared" si="41"/>
        <v>37860228.428571418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7"/>
        <v>49693011.421428569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185</v>
      </c>
      <c r="C251" s="7"/>
      <c r="D251" s="2" t="e">
        <f t="shared" si="12"/>
        <v>#N/A</v>
      </c>
      <c r="E251" s="2" t="e">
        <f t="shared" si="22"/>
        <v>#N/A</v>
      </c>
      <c r="F251" s="2">
        <v>1569792.701138854</v>
      </c>
      <c r="G251" s="2">
        <f t="shared" si="26"/>
        <v>445682.42857142858</v>
      </c>
      <c r="H251" s="2">
        <f t="shared" si="42"/>
        <v>98027356.285714358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1345365.7142857155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1570468.2176386714</v>
      </c>
      <c r="Q251" s="2">
        <f t="shared" si="44"/>
        <v>450000</v>
      </c>
      <c r="R251" s="2">
        <f t="shared" si="43"/>
        <v>99372722</v>
      </c>
      <c r="S251" s="2">
        <f t="shared" si="17"/>
        <v>445682.42857143283</v>
      </c>
      <c r="T251" s="2">
        <f t="shared" si="18"/>
        <v>4317.571428571362</v>
      </c>
      <c r="U251" s="2">
        <f t="shared" si="19"/>
        <v>450000</v>
      </c>
      <c r="V251" s="2">
        <f t="shared" si="33"/>
        <v>60590032.285714112</v>
      </c>
      <c r="W251" s="2">
        <f t="shared" si="20"/>
        <v>445682.42857142538</v>
      </c>
      <c r="X251" s="2">
        <f t="shared" si="6"/>
        <v>4317.5714285746217</v>
      </c>
      <c r="Y251" s="2">
        <f t="shared" si="40"/>
        <v>38782689.714285798</v>
      </c>
      <c r="Z251" s="2" t="str">
        <f t="shared" si="8"/>
        <v>MEEP</v>
      </c>
      <c r="AA251" s="2">
        <f>IF(Z251="HERE",Y251,AA250+Graph!$G$1*1000)</f>
        <v>78566811.142857075</v>
      </c>
      <c r="AB251" s="2">
        <f t="shared" si="21"/>
        <v>800000</v>
      </c>
      <c r="AC251" s="2">
        <f t="shared" si="41"/>
        <v>37860228.428571418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7"/>
        <v>49733011.421428569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186</v>
      </c>
      <c r="C252" s="7"/>
      <c r="D252" s="2" t="e">
        <f t="shared" si="12"/>
        <v>#N/A</v>
      </c>
      <c r="E252" s="2" t="e">
        <f t="shared" si="22"/>
        <v>#N/A</v>
      </c>
      <c r="F252" s="2">
        <v>1575747.297039032</v>
      </c>
      <c r="G252" s="2">
        <f t="shared" si="26"/>
        <v>445682.42857142858</v>
      </c>
      <c r="H252" s="2">
        <f t="shared" si="42"/>
        <v>98473038.714285791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1349683.2857142868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1576409.4398538172</v>
      </c>
      <c r="Q252" s="2">
        <f t="shared" si="44"/>
        <v>450000</v>
      </c>
      <c r="R252" s="2">
        <f t="shared" si="43"/>
        <v>99822722</v>
      </c>
      <c r="S252" s="2">
        <f t="shared" si="17"/>
        <v>445682.42857143283</v>
      </c>
      <c r="T252" s="2">
        <f t="shared" si="18"/>
        <v>4317.571428571362</v>
      </c>
      <c r="U252" s="2">
        <f t="shared" si="19"/>
        <v>450000</v>
      </c>
      <c r="V252" s="2">
        <f t="shared" si="33"/>
        <v>61035714.714285538</v>
      </c>
      <c r="W252" s="2">
        <f t="shared" si="20"/>
        <v>445682.42857142538</v>
      </c>
      <c r="X252" s="2">
        <f t="shared" si="6"/>
        <v>4317.5714285746217</v>
      </c>
      <c r="Y252" s="2">
        <f t="shared" si="40"/>
        <v>38787007.285714373</v>
      </c>
      <c r="Z252" s="2" t="str">
        <f t="shared" si="8"/>
        <v>MEEP</v>
      </c>
      <c r="AA252" s="2">
        <f>IF(Z252="HERE",Y252,AA251+Graph!$G$1*1000)</f>
        <v>79366811.142857075</v>
      </c>
      <c r="AB252" s="2">
        <f t="shared" si="21"/>
        <v>800000</v>
      </c>
      <c r="AC252" s="2">
        <f t="shared" si="41"/>
        <v>37860228.428571418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7"/>
        <v>49773011.421428569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187</v>
      </c>
      <c r="C253" s="7"/>
      <c r="D253" s="2" t="e">
        <f t="shared" si="12"/>
        <v>#N/A</v>
      </c>
      <c r="E253" s="2" t="e">
        <f t="shared" si="22"/>
        <v>#N/A</v>
      </c>
      <c r="F253" s="2">
        <v>1581701.8929392397</v>
      </c>
      <c r="G253" s="2">
        <f t="shared" si="26"/>
        <v>445682.42857142858</v>
      </c>
      <c r="H253" s="2">
        <f t="shared" si="42"/>
        <v>98918721.142857224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1354000.8571428582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1582350.6620689631</v>
      </c>
      <c r="Q253" s="2">
        <f t="shared" si="44"/>
        <v>450000</v>
      </c>
      <c r="R253" s="2">
        <f t="shared" si="43"/>
        <v>100272722</v>
      </c>
      <c r="S253" s="2">
        <f t="shared" si="17"/>
        <v>445682.42857143283</v>
      </c>
      <c r="T253" s="2">
        <f t="shared" si="18"/>
        <v>4317.571428571362</v>
      </c>
      <c r="U253" s="2">
        <f t="shared" si="19"/>
        <v>450000</v>
      </c>
      <c r="V253" s="2">
        <f t="shared" si="33"/>
        <v>61481397.142856963</v>
      </c>
      <c r="W253" s="2">
        <f t="shared" si="20"/>
        <v>445682.42857142538</v>
      </c>
      <c r="X253" s="2">
        <f t="shared" si="6"/>
        <v>4317.5714285746217</v>
      </c>
      <c r="Y253" s="2">
        <f t="shared" si="40"/>
        <v>38791324.857142948</v>
      </c>
      <c r="Z253" s="2" t="str">
        <f t="shared" si="8"/>
        <v>MEEP</v>
      </c>
      <c r="AA253" s="2">
        <f>IF(Z253="HERE",Y253,AA252+Graph!$G$1*1000)</f>
        <v>80166811.142857075</v>
      </c>
      <c r="AB253" s="2">
        <f t="shared" si="21"/>
        <v>800000</v>
      </c>
      <c r="AC253" s="2">
        <f t="shared" si="41"/>
        <v>37860228.428571418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7"/>
        <v>49813011.421428569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188</v>
      </c>
      <c r="C254" s="7"/>
      <c r="D254" s="2" t="e">
        <f t="shared" si="12"/>
        <v>#N/A</v>
      </c>
      <c r="E254" s="2" t="e">
        <f t="shared" si="22"/>
        <v>#N/A</v>
      </c>
      <c r="F254" s="2">
        <v>1587656.4888394475</v>
      </c>
      <c r="G254" s="2">
        <f t="shared" si="26"/>
        <v>445682.42857142858</v>
      </c>
      <c r="H254" s="2">
        <f t="shared" si="42"/>
        <v>99364403.571428657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1358318.4285714296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1588291.8842841387</v>
      </c>
      <c r="Q254" s="2">
        <f t="shared" si="44"/>
        <v>450000</v>
      </c>
      <c r="R254" s="2">
        <f t="shared" si="43"/>
        <v>100722722</v>
      </c>
      <c r="S254" s="2">
        <f t="shared" si="17"/>
        <v>445682.42857143283</v>
      </c>
      <c r="T254" s="2">
        <f t="shared" si="18"/>
        <v>4317.571428571362</v>
      </c>
      <c r="U254" s="2">
        <f t="shared" si="19"/>
        <v>450000</v>
      </c>
      <c r="V254" s="2">
        <f t="shared" si="33"/>
        <v>61927079.571428388</v>
      </c>
      <c r="W254" s="2">
        <f t="shared" si="20"/>
        <v>445682.42857142538</v>
      </c>
      <c r="X254" s="2">
        <f t="shared" si="6"/>
        <v>4317.5714285746217</v>
      </c>
      <c r="Y254" s="2">
        <f t="shared" si="40"/>
        <v>38795642.428571522</v>
      </c>
      <c r="Z254" s="2" t="str">
        <f t="shared" si="8"/>
        <v>MEEP</v>
      </c>
      <c r="AA254" s="2">
        <f>IF(Z254="HERE",Y254,AA253+Graph!$G$1*1000)</f>
        <v>80966811.142857075</v>
      </c>
      <c r="AB254" s="2">
        <f t="shared" si="21"/>
        <v>800000</v>
      </c>
      <c r="AC254" s="2">
        <f t="shared" si="41"/>
        <v>37860228.428571418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7"/>
        <v>49853011.421428569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189</v>
      </c>
      <c r="C255" s="7"/>
      <c r="D255" s="2" t="e">
        <f t="shared" si="12"/>
        <v>#N/A</v>
      </c>
      <c r="E255" s="2" t="e">
        <f t="shared" si="22"/>
        <v>#N/A</v>
      </c>
      <c r="F255" s="2">
        <v>1593611.0847396553</v>
      </c>
      <c r="G255" s="2">
        <f t="shared" si="26"/>
        <v>445682.42857142858</v>
      </c>
      <c r="H255" s="2">
        <f t="shared" si="42"/>
        <v>99810086.000000089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1362636.0000000009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1594233.1064992845</v>
      </c>
      <c r="Q255" s="2">
        <f t="shared" si="44"/>
        <v>450000</v>
      </c>
      <c r="R255" s="2">
        <f t="shared" si="43"/>
        <v>101172722</v>
      </c>
      <c r="S255" s="2">
        <f t="shared" si="17"/>
        <v>445682.42857143283</v>
      </c>
      <c r="T255" s="2">
        <f t="shared" si="18"/>
        <v>4317.571428571362</v>
      </c>
      <c r="U255" s="2">
        <f t="shared" si="19"/>
        <v>450000</v>
      </c>
      <c r="V255" s="2">
        <f t="shared" si="33"/>
        <v>62372761.999999814</v>
      </c>
      <c r="W255" s="2">
        <f t="shared" si="20"/>
        <v>445682.42857142538</v>
      </c>
      <c r="X255" s="2">
        <f t="shared" si="6"/>
        <v>4317.5714285746217</v>
      </c>
      <c r="Y255" s="2">
        <f t="shared" si="40"/>
        <v>38799960.000000097</v>
      </c>
      <c r="Z255" s="2" t="str">
        <f t="shared" si="8"/>
        <v>MEEP</v>
      </c>
      <c r="AA255" s="2">
        <f>IF(Z255="HERE",Y255,AA254+Graph!$G$1*1000)</f>
        <v>81766811.142857075</v>
      </c>
      <c r="AB255" s="2">
        <f t="shared" si="21"/>
        <v>800000</v>
      </c>
      <c r="AC255" s="2">
        <f t="shared" si="41"/>
        <v>37860228.428571418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7"/>
        <v>49893011.421428569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190</v>
      </c>
      <c r="C256" s="7"/>
      <c r="D256" s="2" t="e">
        <f t="shared" si="12"/>
        <v>#N/A</v>
      </c>
      <c r="E256" s="2" t="e">
        <f t="shared" si="22"/>
        <v>#N/A</v>
      </c>
      <c r="F256" s="2">
        <v>1599565.680639863</v>
      </c>
      <c r="G256" s="2">
        <f t="shared" si="26"/>
        <v>445682.42857142858</v>
      </c>
      <c r="H256" s="2">
        <f t="shared" si="42"/>
        <v>100255768.42857152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1366953.5714285723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1600174.3287144601</v>
      </c>
      <c r="Q256" s="2">
        <f t="shared" si="44"/>
        <v>450000</v>
      </c>
      <c r="R256" s="2">
        <f t="shared" si="43"/>
        <v>101622722</v>
      </c>
      <c r="S256" s="2">
        <f t="shared" si="17"/>
        <v>445682.42857143283</v>
      </c>
      <c r="T256" s="2">
        <f t="shared" si="18"/>
        <v>4317.571428571362</v>
      </c>
      <c r="U256" s="2">
        <f t="shared" si="19"/>
        <v>450000</v>
      </c>
      <c r="V256" s="2">
        <f t="shared" si="33"/>
        <v>62818444.428571239</v>
      </c>
      <c r="W256" s="2">
        <f t="shared" si="20"/>
        <v>445682.42857142538</v>
      </c>
      <c r="X256" s="2">
        <f t="shared" si="6"/>
        <v>4317.5714285746217</v>
      </c>
      <c r="Y256" s="2">
        <f t="shared" si="40"/>
        <v>38804277.571428671</v>
      </c>
      <c r="Z256" s="2" t="str">
        <f t="shared" si="8"/>
        <v>MEEP</v>
      </c>
      <c r="AA256" s="2">
        <f>IF(Z256="HERE",Y256,AA255+Graph!$G$1*1000)</f>
        <v>82566811.142857075</v>
      </c>
      <c r="AB256" s="2">
        <f t="shared" si="21"/>
        <v>800000</v>
      </c>
      <c r="AC256" s="2">
        <f t="shared" si="41"/>
        <v>37860228.428571418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7"/>
        <v>49933011.421428569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5">ROW(M257)-MATCH(MAX(I:I),I:I,0)</f>
        <v>191</v>
      </c>
      <c r="C257" s="7"/>
      <c r="D257" s="2" t="e">
        <f t="shared" si="12"/>
        <v>#N/A</v>
      </c>
      <c r="E257" s="2" t="e">
        <f t="shared" si="22"/>
        <v>#N/A</v>
      </c>
      <c r="F257" s="2">
        <v>1605520.2765400708</v>
      </c>
      <c r="G257" s="2">
        <f t="shared" si="26"/>
        <v>445682.42857142858</v>
      </c>
      <c r="H257" s="2">
        <f t="shared" si="42"/>
        <v>100701450.85714296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1371271.1428571437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1606115.550929606</v>
      </c>
      <c r="Q257" s="2">
        <f t="shared" si="44"/>
        <v>450000</v>
      </c>
      <c r="R257" s="2">
        <f t="shared" si="43"/>
        <v>102072722</v>
      </c>
      <c r="S257" s="2">
        <f t="shared" si="17"/>
        <v>445682.42857143283</v>
      </c>
      <c r="T257" s="2">
        <f t="shared" si="18"/>
        <v>4317.571428571362</v>
      </c>
      <c r="U257" s="2">
        <f t="shared" si="19"/>
        <v>450000</v>
      </c>
      <c r="V257" s="2">
        <f t="shared" si="33"/>
        <v>63264126.857142664</v>
      </c>
      <c r="W257" s="2">
        <f t="shared" si="20"/>
        <v>445682.42857142538</v>
      </c>
      <c r="X257" s="2">
        <f t="shared" si="6"/>
        <v>4317.5714285746217</v>
      </c>
      <c r="Y257" s="2">
        <f t="shared" si="40"/>
        <v>38808595.142857246</v>
      </c>
      <c r="Z257" s="2" t="str">
        <f t="shared" si="8"/>
        <v>MEEP</v>
      </c>
      <c r="AA257" s="2">
        <f>IF(Z257="HERE",Y257,AA256+Graph!$G$1*1000)</f>
        <v>83366811.142857075</v>
      </c>
      <c r="AB257" s="2">
        <f t="shared" si="21"/>
        <v>800000</v>
      </c>
      <c r="AC257" s="2">
        <f t="shared" si="41"/>
        <v>37860228.428571418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7"/>
        <v>49973011.421428569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5"/>
        <v>192</v>
      </c>
      <c r="C258" s="7"/>
      <c r="D258" s="2" t="e">
        <f t="shared" si="12"/>
        <v>#N/A</v>
      </c>
      <c r="E258" s="2" t="e">
        <f t="shared" si="22"/>
        <v>#N/A</v>
      </c>
      <c r="F258" s="2">
        <v>1611474.8724402785</v>
      </c>
      <c r="G258" s="2">
        <f t="shared" si="26"/>
        <v>445682.42857142858</v>
      </c>
      <c r="H258" s="2">
        <f t="shared" si="42"/>
        <v>101147133.28571439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1375588.714285715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1612056.7731447816</v>
      </c>
      <c r="Q258" s="2">
        <f t="shared" si="44"/>
        <v>450000</v>
      </c>
      <c r="R258" s="2">
        <f t="shared" si="43"/>
        <v>102522722</v>
      </c>
      <c r="S258" s="2">
        <f t="shared" si="17"/>
        <v>445682.42857143283</v>
      </c>
      <c r="T258" s="2">
        <f t="shared" si="18"/>
        <v>4317.571428571362</v>
      </c>
      <c r="U258" s="2">
        <f t="shared" si="19"/>
        <v>450000</v>
      </c>
      <c r="V258" s="2">
        <f t="shared" si="33"/>
        <v>63709809.28571409</v>
      </c>
      <c r="W258" s="2">
        <f t="shared" si="20"/>
        <v>445682.42857142538</v>
      </c>
      <c r="X258" s="2">
        <f t="shared" si="6"/>
        <v>4317.5714285746217</v>
      </c>
      <c r="Y258" s="2">
        <f t="shared" si="40"/>
        <v>38812912.714285821</v>
      </c>
      <c r="Z258" s="2" t="str">
        <f t="shared" si="8"/>
        <v>MEEP</v>
      </c>
      <c r="AA258" s="2">
        <f>IF(Z258="HERE",Y258,AA257+Graph!$G$1*1000)</f>
        <v>84166811.142857075</v>
      </c>
      <c r="AB258" s="2">
        <f t="shared" si="21"/>
        <v>800000</v>
      </c>
      <c r="AC258" s="2">
        <f t="shared" si="41"/>
        <v>37860228.428571418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7"/>
        <v>50013011.421428569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5"/>
        <v>193</v>
      </c>
      <c r="C259" s="7"/>
      <c r="D259" s="2" t="e">
        <f t="shared" si="12"/>
        <v>#N/A</v>
      </c>
      <c r="E259" s="2" t="e">
        <f t="shared" si="22"/>
        <v>#N/A</v>
      </c>
      <c r="F259" s="2">
        <v>1617429.4683404863</v>
      </c>
      <c r="G259" s="2">
        <f t="shared" si="26"/>
        <v>445682.42857142858</v>
      </c>
      <c r="H259" s="2">
        <f t="shared" si="42"/>
        <v>101592815.71428582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1379906.2857142864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1617997.9953599274</v>
      </c>
      <c r="Q259" s="2">
        <f t="shared" si="44"/>
        <v>450000</v>
      </c>
      <c r="R259" s="2">
        <f t="shared" si="43"/>
        <v>102972722</v>
      </c>
      <c r="S259" s="2">
        <f t="shared" si="17"/>
        <v>445682.42857143283</v>
      </c>
      <c r="T259" s="2">
        <f t="shared" si="18"/>
        <v>4317.571428571362</v>
      </c>
      <c r="U259" s="2">
        <f t="shared" si="19"/>
        <v>450000</v>
      </c>
      <c r="V259" s="2">
        <f t="shared" si="33"/>
        <v>64155491.714285515</v>
      </c>
      <c r="W259" s="2">
        <f t="shared" si="20"/>
        <v>445682.42857142538</v>
      </c>
      <c r="X259" s="2">
        <f t="shared" si="6"/>
        <v>4317.5714285746217</v>
      </c>
      <c r="Y259" s="2">
        <f t="shared" si="40"/>
        <v>38817230.285714395</v>
      </c>
      <c r="Z259" s="2" t="str">
        <f t="shared" si="8"/>
        <v>MEEP</v>
      </c>
      <c r="AA259" s="2">
        <f>IF(Z259="HERE",Y259,AA258+Graph!$G$1*1000)</f>
        <v>84966811.142857075</v>
      </c>
      <c r="AB259" s="2">
        <f t="shared" si="21"/>
        <v>800000</v>
      </c>
      <c r="AC259" s="2">
        <f t="shared" si="41"/>
        <v>37860228.428571418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7"/>
        <v>50053011.421428569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5"/>
        <v>194</v>
      </c>
      <c r="C260" s="7"/>
      <c r="D260" s="2" t="e">
        <f t="shared" si="12"/>
        <v>#N/A</v>
      </c>
      <c r="E260" s="2" t="e">
        <f t="shared" si="22"/>
        <v>#N/A</v>
      </c>
      <c r="F260" s="2">
        <v>1623384.064240694</v>
      </c>
      <c r="G260" s="2">
        <f t="shared" si="26"/>
        <v>445682.42857142858</v>
      </c>
      <c r="H260" s="2">
        <f t="shared" si="42"/>
        <v>102038498.14285725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1384223.8571428577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1623939.217575103</v>
      </c>
      <c r="Q260" s="2">
        <f t="shared" si="44"/>
        <v>450000</v>
      </c>
      <c r="R260" s="2">
        <f t="shared" si="43"/>
        <v>103422722</v>
      </c>
      <c r="S260" s="2">
        <f t="shared" si="17"/>
        <v>445682.42857143283</v>
      </c>
      <c r="T260" s="2">
        <f t="shared" si="18"/>
        <v>4317.571428571362</v>
      </c>
      <c r="U260" s="2">
        <f t="shared" si="19"/>
        <v>450000</v>
      </c>
      <c r="V260" s="2">
        <f t="shared" si="33"/>
        <v>64601174.142856941</v>
      </c>
      <c r="W260" s="2">
        <f t="shared" si="20"/>
        <v>445682.42857142538</v>
      </c>
      <c r="X260" s="2">
        <f t="shared" si="6"/>
        <v>4317.5714285746217</v>
      </c>
      <c r="Y260" s="2">
        <f t="shared" si="40"/>
        <v>38821547.85714297</v>
      </c>
      <c r="Z260" s="2" t="str">
        <f t="shared" si="8"/>
        <v>MEEP</v>
      </c>
      <c r="AA260" s="2">
        <f>IF(Z260="HERE",Y260,AA259+Graph!$G$1*1000)</f>
        <v>85766811.142857075</v>
      </c>
      <c r="AB260" s="2">
        <f t="shared" si="21"/>
        <v>800000</v>
      </c>
      <c r="AC260" s="2">
        <f t="shared" si="41"/>
        <v>37860228.428571418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7"/>
        <v>50093011.421428569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5"/>
        <v>195</v>
      </c>
      <c r="C261" s="7"/>
      <c r="D261" s="2" t="e">
        <f t="shared" si="12"/>
        <v>#N/A</v>
      </c>
      <c r="E261" s="2" t="e">
        <f t="shared" si="22"/>
        <v>#N/A</v>
      </c>
      <c r="F261" s="2">
        <v>1629338.6601409018</v>
      </c>
      <c r="G261" s="2">
        <f t="shared" si="26"/>
        <v>445682.42857142858</v>
      </c>
      <c r="H261" s="2">
        <f t="shared" si="42"/>
        <v>102484180.57142869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1388541.4285714291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1629880.4397902489</v>
      </c>
      <c r="Q261" s="2">
        <f t="shared" si="44"/>
        <v>450000</v>
      </c>
      <c r="R261" s="2">
        <f t="shared" si="43"/>
        <v>103872722</v>
      </c>
      <c r="S261" s="2">
        <f t="shared" si="17"/>
        <v>445682.42857143283</v>
      </c>
      <c r="T261" s="2">
        <f t="shared" si="18"/>
        <v>4317.571428571362</v>
      </c>
      <c r="U261" s="2">
        <f t="shared" si="19"/>
        <v>450000</v>
      </c>
      <c r="V261" s="2">
        <f t="shared" si="33"/>
        <v>65046856.571428366</v>
      </c>
      <c r="W261" s="2">
        <f t="shared" si="20"/>
        <v>445682.42857142538</v>
      </c>
      <c r="X261" s="2">
        <f t="shared" si="6"/>
        <v>4317.5714285746217</v>
      </c>
      <c r="Y261" s="2">
        <f t="shared" si="40"/>
        <v>38825865.428571545</v>
      </c>
      <c r="Z261" s="2" t="str">
        <f t="shared" si="8"/>
        <v>MEEP</v>
      </c>
      <c r="AA261" s="2">
        <f>IF(Z261="HERE",Y261,AA260+Graph!$G$1*1000)</f>
        <v>86566811.142857075</v>
      </c>
      <c r="AB261" s="2">
        <f t="shared" si="21"/>
        <v>800000</v>
      </c>
      <c r="AC261" s="2">
        <f t="shared" si="41"/>
        <v>37860228.428571418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7"/>
        <v>50133011.421428569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5"/>
        <v>196</v>
      </c>
      <c r="C262" s="7"/>
      <c r="D262" s="2" t="e">
        <f t="shared" si="12"/>
        <v>#N/A</v>
      </c>
      <c r="E262" s="2" t="e">
        <f t="shared" si="22"/>
        <v>#N/A</v>
      </c>
      <c r="F262" s="2">
        <v>1635293.2560411096</v>
      </c>
      <c r="G262" s="2">
        <f t="shared" si="26"/>
        <v>445682.42857142858</v>
      </c>
      <c r="H262" s="2">
        <f t="shared" si="42"/>
        <v>102929863.00000012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1392859.0000000005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1635821.6620054245</v>
      </c>
      <c r="Q262" s="2">
        <f t="shared" si="44"/>
        <v>450000</v>
      </c>
      <c r="R262" s="2">
        <f t="shared" si="43"/>
        <v>104322722</v>
      </c>
      <c r="S262" s="2">
        <f t="shared" si="17"/>
        <v>445682.42857143283</v>
      </c>
      <c r="T262" s="2">
        <f t="shared" si="18"/>
        <v>4317.571428571362</v>
      </c>
      <c r="U262" s="2">
        <f t="shared" si="19"/>
        <v>450000</v>
      </c>
      <c r="V262" s="2">
        <f t="shared" si="33"/>
        <v>65492538.999999791</v>
      </c>
      <c r="W262" s="2">
        <f t="shared" si="20"/>
        <v>445682.42857142538</v>
      </c>
      <c r="X262" s="2">
        <f t="shared" si="6"/>
        <v>4317.5714285746217</v>
      </c>
      <c r="Y262" s="2">
        <f t="shared" si="40"/>
        <v>38830183.000000119</v>
      </c>
      <c r="Z262" s="2" t="str">
        <f t="shared" si="8"/>
        <v>MEEP</v>
      </c>
      <c r="AA262" s="2">
        <f>IF(Z262="HERE",Y262,AA261+Graph!$G$1*1000)</f>
        <v>87366811.142857075</v>
      </c>
      <c r="AB262" s="2">
        <f t="shared" si="21"/>
        <v>800000</v>
      </c>
      <c r="AC262" s="2">
        <f t="shared" si="41"/>
        <v>37860228.428571418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7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5"/>
        <v>197</v>
      </c>
      <c r="C263" s="7"/>
      <c r="D263" s="2" t="e">
        <f t="shared" si="12"/>
        <v>#N/A</v>
      </c>
      <c r="E263" s="2" t="e">
        <f t="shared" si="22"/>
        <v>#N/A</v>
      </c>
      <c r="F263" s="2">
        <v>1641247.8519413173</v>
      </c>
      <c r="G263" s="2">
        <f t="shared" si="26"/>
        <v>445682.42857142858</v>
      </c>
      <c r="H263" s="2">
        <f t="shared" si="42"/>
        <v>103375545.42857155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1397176.5714285718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1641762.8842205703</v>
      </c>
      <c r="Q263" s="2">
        <f t="shared" si="44"/>
        <v>450000</v>
      </c>
      <c r="R263" s="2">
        <f t="shared" si="43"/>
        <v>104772722</v>
      </c>
      <c r="S263" s="2">
        <f t="shared" si="17"/>
        <v>445682.42857143283</v>
      </c>
      <c r="T263" s="2">
        <f t="shared" si="18"/>
        <v>4317.571428571362</v>
      </c>
      <c r="U263" s="2">
        <f t="shared" si="19"/>
        <v>450000</v>
      </c>
      <c r="V263" s="2">
        <f t="shared" si="33"/>
        <v>65938221.428571217</v>
      </c>
      <c r="W263" s="2">
        <f t="shared" si="20"/>
        <v>445682.42857142538</v>
      </c>
      <c r="X263" s="2">
        <f t="shared" si="6"/>
        <v>4317.5714285746217</v>
      </c>
      <c r="Y263" s="2">
        <f t="shared" si="40"/>
        <v>38834500.571428694</v>
      </c>
      <c r="Z263" s="2" t="str">
        <f t="shared" si="8"/>
        <v>MEEP</v>
      </c>
      <c r="AA263" s="2">
        <f>IF(Z263="HERE",Y263,AA262+Graph!$G$1*1000)</f>
        <v>88166811.142857075</v>
      </c>
      <c r="AB263" s="2">
        <f t="shared" si="21"/>
        <v>800000</v>
      </c>
      <c r="AC263" s="2">
        <f t="shared" si="41"/>
        <v>37860228.428571418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7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5"/>
        <v>198</v>
      </c>
      <c r="C264" s="7"/>
      <c r="D264" s="2" t="e">
        <f t="shared" si="12"/>
        <v>#N/A</v>
      </c>
      <c r="E264" s="2" t="e">
        <f t="shared" si="22"/>
        <v>#N/A</v>
      </c>
      <c r="F264" s="2">
        <v>1647202.4478415251</v>
      </c>
      <c r="G264" s="2">
        <f t="shared" si="26"/>
        <v>445682.42857142858</v>
      </c>
      <c r="H264" s="2">
        <f t="shared" si="42"/>
        <v>103821227.85714298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1401494.1428571432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1647704.106435746</v>
      </c>
      <c r="Q264" s="2">
        <f t="shared" si="44"/>
        <v>450000</v>
      </c>
      <c r="R264" s="2">
        <f t="shared" si="43"/>
        <v>105222722</v>
      </c>
      <c r="S264" s="2">
        <f t="shared" si="17"/>
        <v>445682.42857143283</v>
      </c>
      <c r="T264" s="2">
        <f t="shared" si="18"/>
        <v>4317.571428571362</v>
      </c>
      <c r="U264" s="2">
        <f t="shared" si="19"/>
        <v>450000</v>
      </c>
      <c r="V264" s="2">
        <f t="shared" si="33"/>
        <v>66383903.857142642</v>
      </c>
      <c r="W264" s="2">
        <f t="shared" si="20"/>
        <v>445682.42857142538</v>
      </c>
      <c r="X264" s="2">
        <f t="shared" si="6"/>
        <v>4317.5714285746217</v>
      </c>
      <c r="Y264" s="2">
        <f t="shared" si="40"/>
        <v>38838818.142857268</v>
      </c>
      <c r="Z264" s="2" t="str">
        <f t="shared" si="8"/>
        <v>MEEP</v>
      </c>
      <c r="AA264" s="2">
        <f>IF(Z264="HERE",Y264,AA263+Graph!$G$1*1000)</f>
        <v>88966811.142857075</v>
      </c>
      <c r="AB264" s="2">
        <f t="shared" si="21"/>
        <v>800000</v>
      </c>
      <c r="AC264" s="2">
        <f t="shared" si="41"/>
        <v>37860228.428571418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7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5"/>
        <v>199</v>
      </c>
      <c r="C265" s="7"/>
      <c r="D265" s="2" t="e">
        <f t="shared" si="12"/>
        <v>#N/A</v>
      </c>
      <c r="E265" s="2" t="e">
        <f t="shared" si="22"/>
        <v>#N/A</v>
      </c>
      <c r="F265" s="2">
        <v>1653157.0437417328</v>
      </c>
      <c r="G265" s="2">
        <f t="shared" si="26"/>
        <v>445682.42857142858</v>
      </c>
      <c r="H265" s="2">
        <f t="shared" si="42"/>
        <v>104266910.28571442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1405811.7142857146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1653645.3286508918</v>
      </c>
      <c r="Q265" s="2">
        <f t="shared" si="44"/>
        <v>450000</v>
      </c>
      <c r="R265" s="2">
        <f t="shared" si="43"/>
        <v>105672722</v>
      </c>
      <c r="S265" s="2">
        <f t="shared" si="17"/>
        <v>445682.42857143283</v>
      </c>
      <c r="T265" s="2">
        <f t="shared" si="18"/>
        <v>4317.571428571362</v>
      </c>
      <c r="U265" s="2">
        <f t="shared" si="19"/>
        <v>450000</v>
      </c>
      <c r="V265" s="2">
        <f t="shared" si="33"/>
        <v>66829586.285714068</v>
      </c>
      <c r="W265" s="2">
        <f t="shared" si="20"/>
        <v>445682.42857142538</v>
      </c>
      <c r="X265" s="2">
        <f t="shared" si="6"/>
        <v>4317.5714285746217</v>
      </c>
      <c r="Y265" s="2">
        <f t="shared" si="40"/>
        <v>38843135.714285843</v>
      </c>
      <c r="Z265" s="2" t="str">
        <f t="shared" si="8"/>
        <v>MEEP</v>
      </c>
      <c r="AA265" s="2">
        <f>IF(Z265="HERE",Y265,AA264+Graph!$G$1*1000)</f>
        <v>89766811.142857075</v>
      </c>
      <c r="AB265" s="2">
        <f t="shared" si="21"/>
        <v>800000</v>
      </c>
      <c r="AC265" s="2">
        <f t="shared" si="41"/>
        <v>37860228.428571418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5"/>
        <v>200</v>
      </c>
      <c r="C266" s="7"/>
      <c r="D266" s="2" t="e">
        <f t="shared" si="12"/>
        <v>#N/A</v>
      </c>
      <c r="E266" s="2" t="e">
        <f t="shared" si="22"/>
        <v>#N/A</v>
      </c>
      <c r="F266" s="2">
        <v>1659111.6396419406</v>
      </c>
      <c r="G266" s="2">
        <f t="shared" si="26"/>
        <v>445682.42857142858</v>
      </c>
      <c r="H266" s="2">
        <f t="shared" si="42"/>
        <v>104712592.71428585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1410129.2857142859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1659586.5508660376</v>
      </c>
      <c r="Q266" s="2">
        <f t="shared" si="44"/>
        <v>450000</v>
      </c>
      <c r="R266" s="2">
        <f t="shared" si="43"/>
        <v>106122722</v>
      </c>
      <c r="S266" s="2">
        <f t="shared" si="17"/>
        <v>445682.42857143283</v>
      </c>
      <c r="T266" s="2">
        <f t="shared" si="18"/>
        <v>4317.571428571362</v>
      </c>
      <c r="U266" s="2">
        <f t="shared" si="19"/>
        <v>450000</v>
      </c>
      <c r="V266" s="2">
        <f t="shared" si="33"/>
        <v>67275268.714285493</v>
      </c>
      <c r="W266" s="2">
        <f t="shared" si="20"/>
        <v>445682.42857142538</v>
      </c>
      <c r="X266" s="2">
        <f t="shared" si="6"/>
        <v>4317.5714285746217</v>
      </c>
      <c r="Y266" s="2">
        <f t="shared" si="40"/>
        <v>38847453.285714418</v>
      </c>
      <c r="Z266" s="2" t="str">
        <f t="shared" si="8"/>
        <v>MEEP</v>
      </c>
      <c r="AA266" s="2">
        <f>IF(Z266="HERE",Y266,AA265+Graph!$G$1*1000)</f>
        <v>90566811.142857075</v>
      </c>
      <c r="AB266" s="2">
        <f t="shared" si="21"/>
        <v>800000</v>
      </c>
      <c r="AC266" s="2">
        <f t="shared" si="41"/>
        <v>37860228.428571418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5"/>
        <v>201</v>
      </c>
      <c r="C267" s="7"/>
      <c r="D267" s="2" t="e">
        <f t="shared" si="12"/>
        <v>#N/A</v>
      </c>
      <c r="E267" s="2" t="e">
        <f t="shared" si="22"/>
        <v>#N/A</v>
      </c>
      <c r="F267" s="2">
        <v>1665066.2355421484</v>
      </c>
      <c r="G267" s="2">
        <f t="shared" si="26"/>
        <v>445682.42857142858</v>
      </c>
      <c r="H267" s="2">
        <f t="shared" si="42"/>
        <v>105158275.14285728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1414446.8571428573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1665527.7730812132</v>
      </c>
      <c r="Q267" s="2">
        <f t="shared" si="44"/>
        <v>450000</v>
      </c>
      <c r="R267" s="2">
        <f t="shared" si="43"/>
        <v>106572722</v>
      </c>
      <c r="S267" s="2">
        <f t="shared" si="17"/>
        <v>445682.42857143283</v>
      </c>
      <c r="T267" s="2">
        <f t="shared" si="18"/>
        <v>4317.571428571362</v>
      </c>
      <c r="U267" s="2">
        <f t="shared" si="19"/>
        <v>450000</v>
      </c>
      <c r="V267" s="2">
        <f t="shared" si="33"/>
        <v>67720951.142856926</v>
      </c>
      <c r="W267" s="2">
        <f t="shared" si="20"/>
        <v>445682.42857143283</v>
      </c>
      <c r="X267" s="2">
        <f t="shared" si="6"/>
        <v>4317.5714285671711</v>
      </c>
      <c r="Y267" s="2">
        <f t="shared" si="40"/>
        <v>38851770.857142985</v>
      </c>
      <c r="Z267" s="2" t="str">
        <f t="shared" si="8"/>
        <v>MEEP</v>
      </c>
      <c r="AA267" s="2">
        <f>IF(Z267="HERE",Y267,AA266+Graph!$G$1*1000)</f>
        <v>91366811.142857075</v>
      </c>
      <c r="AB267" s="2">
        <f t="shared" si="21"/>
        <v>800000</v>
      </c>
      <c r="AC267" s="2">
        <f t="shared" si="41"/>
        <v>37860228.428571418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5"/>
        <v>202</v>
      </c>
      <c r="C268" s="7"/>
      <c r="D268" s="2" t="e">
        <f t="shared" si="12"/>
        <v>#N/A</v>
      </c>
      <c r="E268" s="2" t="e">
        <f t="shared" si="22"/>
        <v>#N/A</v>
      </c>
      <c r="F268" s="2">
        <v>1671020.8314423561</v>
      </c>
      <c r="G268" s="2">
        <f t="shared" si="26"/>
        <v>445682.42857142858</v>
      </c>
      <c r="H268" s="2">
        <f t="shared" si="42"/>
        <v>105603957.57142872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1418764.4285714286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1671468.9952963591</v>
      </c>
      <c r="Q268" s="2">
        <f t="shared" si="44"/>
        <v>450000</v>
      </c>
      <c r="R268" s="2">
        <f t="shared" si="43"/>
        <v>107022722</v>
      </c>
      <c r="S268" s="2">
        <f t="shared" si="17"/>
        <v>445682.42857143283</v>
      </c>
      <c r="T268" s="2">
        <f t="shared" si="18"/>
        <v>4317.571428571362</v>
      </c>
      <c r="U268" s="2">
        <f t="shared" si="19"/>
        <v>450000</v>
      </c>
      <c r="V268" s="2">
        <f t="shared" si="33"/>
        <v>68166633.571428359</v>
      </c>
      <c r="W268" s="2">
        <f t="shared" si="20"/>
        <v>445682.42857143283</v>
      </c>
      <c r="X268" s="2">
        <f t="shared" si="6"/>
        <v>4317.5714285671711</v>
      </c>
      <c r="Y268" s="2">
        <f t="shared" si="40"/>
        <v>38856088.428571552</v>
      </c>
      <c r="Z268" s="2" t="str">
        <f t="shared" si="8"/>
        <v>MEEP</v>
      </c>
      <c r="AA268" s="2">
        <f>IF(Z268="HERE",Y268,AA267+Graph!$G$1*1000)</f>
        <v>92166811.142857075</v>
      </c>
      <c r="AB268" s="2">
        <f t="shared" si="21"/>
        <v>800000</v>
      </c>
      <c r="AC268" s="2">
        <f t="shared" si="41"/>
        <v>37860228.428571418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5"/>
        <v>203</v>
      </c>
      <c r="C269" s="7"/>
      <c r="D269" s="2" t="e">
        <f t="shared" si="12"/>
        <v>#N/A</v>
      </c>
      <c r="E269" s="2" t="e">
        <f t="shared" si="22"/>
        <v>#N/A</v>
      </c>
      <c r="F269" s="2">
        <v>1676975.4273425639</v>
      </c>
      <c r="G269" s="2">
        <f t="shared" si="26"/>
        <v>445682.42857142858</v>
      </c>
      <c r="H269" s="2">
        <f t="shared" si="42"/>
        <v>106049640.00000015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1423082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1677410.2175115347</v>
      </c>
      <c r="Q269" s="2">
        <f t="shared" si="44"/>
        <v>450000</v>
      </c>
      <c r="R269" s="2">
        <f t="shared" si="43"/>
        <v>107472722</v>
      </c>
      <c r="S269" s="2">
        <f t="shared" si="17"/>
        <v>445682.42857143283</v>
      </c>
      <c r="T269" s="2">
        <f t="shared" si="18"/>
        <v>4317.571428571362</v>
      </c>
      <c r="U269" s="2">
        <f t="shared" si="19"/>
        <v>450000</v>
      </c>
      <c r="V269" s="2">
        <f t="shared" si="33"/>
        <v>68612315.999999791</v>
      </c>
      <c r="W269" s="2">
        <f t="shared" si="20"/>
        <v>445682.42857143283</v>
      </c>
      <c r="X269" s="2">
        <f t="shared" si="6"/>
        <v>4317.5714285671711</v>
      </c>
      <c r="Y269" s="2">
        <f t="shared" si="40"/>
        <v>38860406.000000119</v>
      </c>
      <c r="Z269" s="2" t="str">
        <f t="shared" si="8"/>
        <v>MEEP</v>
      </c>
      <c r="AA269" s="2">
        <f>IF(Z269="HERE",Y269,AA268+Graph!$G$1*1000)</f>
        <v>92966811.142857075</v>
      </c>
      <c r="AB269" s="2">
        <f t="shared" si="21"/>
        <v>800000</v>
      </c>
      <c r="AC269" s="2">
        <f t="shared" si="41"/>
        <v>37860228.428571418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5"/>
        <v>204</v>
      </c>
      <c r="C270" s="7"/>
      <c r="D270" s="2" t="e">
        <f t="shared" si="12"/>
        <v>#N/A</v>
      </c>
      <c r="E270" s="2" t="e">
        <f t="shared" si="22"/>
        <v>#N/A</v>
      </c>
      <c r="F270" s="2">
        <v>1682930.0232427716</v>
      </c>
      <c r="G270" s="2">
        <f t="shared" si="26"/>
        <v>445682.42857142858</v>
      </c>
      <c r="H270" s="2">
        <f t="shared" si="42"/>
        <v>106495322.42857158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1427399.5714285714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1683351.4397266805</v>
      </c>
      <c r="Q270" s="2">
        <f t="shared" si="44"/>
        <v>450000</v>
      </c>
      <c r="R270" s="2">
        <f t="shared" si="43"/>
        <v>107922722</v>
      </c>
      <c r="S270" s="2">
        <f t="shared" si="17"/>
        <v>445682.42857143283</v>
      </c>
      <c r="T270" s="2">
        <f t="shared" si="18"/>
        <v>4317.571428571362</v>
      </c>
      <c r="U270" s="2">
        <f t="shared" si="19"/>
        <v>450000</v>
      </c>
      <c r="V270" s="2">
        <f t="shared" si="33"/>
        <v>69057998.428571224</v>
      </c>
      <c r="W270" s="2">
        <f t="shared" si="20"/>
        <v>445682.42857143283</v>
      </c>
      <c r="X270" s="2">
        <f t="shared" si="6"/>
        <v>4317.5714285671711</v>
      </c>
      <c r="Y270" s="2">
        <f t="shared" si="40"/>
        <v>38864723.571428686</v>
      </c>
      <c r="Z270" s="2" t="str">
        <f t="shared" si="8"/>
        <v>MEEP</v>
      </c>
      <c r="AA270" s="2">
        <f>IF(Z270="HERE",Y270,AA269+Graph!$G$1*1000)</f>
        <v>93766811.142857075</v>
      </c>
      <c r="AB270" s="2">
        <f t="shared" si="21"/>
        <v>800000</v>
      </c>
      <c r="AC270" s="2">
        <f t="shared" si="41"/>
        <v>37860228.428571418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5"/>
        <v>205</v>
      </c>
      <c r="C271" s="7"/>
      <c r="D271" s="2" t="e">
        <f t="shared" si="12"/>
        <v>#N/A</v>
      </c>
      <c r="E271" s="2" t="e">
        <f t="shared" si="22"/>
        <v>#N/A</v>
      </c>
      <c r="F271" s="2">
        <v>1688884.6191429794</v>
      </c>
      <c r="G271" s="2">
        <f t="shared" si="26"/>
        <v>445682.42857142858</v>
      </c>
      <c r="H271" s="2">
        <f t="shared" si="42"/>
        <v>106941004.85714301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1431717.1428571427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1689292.6619418561</v>
      </c>
      <c r="Q271" s="2">
        <f t="shared" si="44"/>
        <v>450000</v>
      </c>
      <c r="R271" s="2">
        <f t="shared" si="43"/>
        <v>108372722</v>
      </c>
      <c r="S271" s="2">
        <f t="shared" si="17"/>
        <v>445682.42857143283</v>
      </c>
      <c r="T271" s="2">
        <f t="shared" si="18"/>
        <v>4317.571428571362</v>
      </c>
      <c r="U271" s="2">
        <f t="shared" si="19"/>
        <v>450000</v>
      </c>
      <c r="V271" s="2">
        <f t="shared" si="33"/>
        <v>69503680.857142657</v>
      </c>
      <c r="W271" s="2">
        <f t="shared" si="20"/>
        <v>445682.42857143283</v>
      </c>
      <c r="X271" s="2">
        <f t="shared" si="6"/>
        <v>4317.5714285671711</v>
      </c>
      <c r="Y271" s="2">
        <f t="shared" si="40"/>
        <v>38869041.142857254</v>
      </c>
      <c r="Z271" s="2" t="str">
        <f t="shared" si="8"/>
        <v>MEEP</v>
      </c>
      <c r="AA271" s="2">
        <f>IF(Z271="HERE",Y271,AA270+Graph!$G$1*1000)</f>
        <v>94566811.142857075</v>
      </c>
      <c r="AB271" s="2">
        <f t="shared" si="21"/>
        <v>800000</v>
      </c>
      <c r="AC271" s="2">
        <f t="shared" si="41"/>
        <v>37860228.428571418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5"/>
        <v>206</v>
      </c>
      <c r="C272" s="7"/>
      <c r="D272" s="2" t="e">
        <f t="shared" si="12"/>
        <v>#N/A</v>
      </c>
      <c r="E272" s="2" t="e">
        <f t="shared" si="22"/>
        <v>#N/A</v>
      </c>
      <c r="F272" s="2">
        <v>1694839.2150431871</v>
      </c>
      <c r="G272" s="2">
        <f t="shared" si="26"/>
        <v>445682.42857142858</v>
      </c>
      <c r="H272" s="2">
        <f t="shared" si="42"/>
        <v>107386687.28571445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1436034.7142857141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1695233.884157002</v>
      </c>
      <c r="Q272" s="2">
        <f t="shared" si="44"/>
        <v>450000</v>
      </c>
      <c r="R272" s="2">
        <f t="shared" si="43"/>
        <v>108822722</v>
      </c>
      <c r="S272" s="2">
        <f t="shared" si="17"/>
        <v>445682.42857143283</v>
      </c>
      <c r="T272" s="2">
        <f t="shared" si="18"/>
        <v>4317.571428571362</v>
      </c>
      <c r="U272" s="2">
        <f t="shared" si="19"/>
        <v>450000</v>
      </c>
      <c r="V272" s="2">
        <f t="shared" si="33"/>
        <v>69949363.28571409</v>
      </c>
      <c r="W272" s="2">
        <f t="shared" si="20"/>
        <v>445682.42857143283</v>
      </c>
      <c r="X272" s="2">
        <f t="shared" si="6"/>
        <v>4317.5714285671711</v>
      </c>
      <c r="Y272" s="2">
        <f t="shared" si="40"/>
        <v>38873358.714285821</v>
      </c>
      <c r="Z272" s="2" t="str">
        <f t="shared" si="8"/>
        <v>MEEP</v>
      </c>
      <c r="AA272" s="2">
        <f>IF(Z272="HERE",Y272,AA271+Graph!$G$1*1000)</f>
        <v>95366811.142857075</v>
      </c>
      <c r="AB272" s="2">
        <f t="shared" si="21"/>
        <v>800000</v>
      </c>
      <c r="AC272" s="2">
        <f t="shared" si="41"/>
        <v>37860228.428571418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5"/>
        <v>207</v>
      </c>
      <c r="C273" s="7"/>
      <c r="D273" s="2" t="e">
        <f t="shared" si="12"/>
        <v>#N/A</v>
      </c>
      <c r="E273" s="2" t="e">
        <f t="shared" si="22"/>
        <v>#N/A</v>
      </c>
      <c r="F273" s="2">
        <v>1700793.8109433949</v>
      </c>
      <c r="G273" s="2">
        <f t="shared" si="26"/>
        <v>445682.42857142858</v>
      </c>
      <c r="H273" s="2">
        <f t="shared" si="42"/>
        <v>107832369.71428588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1440352.2857142854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1701175.1063721776</v>
      </c>
      <c r="Q273" s="2">
        <f t="shared" si="44"/>
        <v>450000</v>
      </c>
      <c r="R273" s="2">
        <f t="shared" si="43"/>
        <v>109272722</v>
      </c>
      <c r="S273" s="2">
        <f t="shared" si="17"/>
        <v>445682.42857143283</v>
      </c>
      <c r="T273" s="2">
        <f t="shared" si="18"/>
        <v>4317.571428571362</v>
      </c>
      <c r="U273" s="2">
        <f t="shared" si="19"/>
        <v>450000</v>
      </c>
      <c r="V273" s="2">
        <f t="shared" si="33"/>
        <v>70395045.714285523</v>
      </c>
      <c r="W273" s="2">
        <f t="shared" si="20"/>
        <v>445682.42857143283</v>
      </c>
      <c r="X273" s="2">
        <f t="shared" si="6"/>
        <v>4317.5714285671711</v>
      </c>
      <c r="Y273" s="2">
        <f t="shared" si="40"/>
        <v>38877676.285714388</v>
      </c>
      <c r="Z273" s="2" t="str">
        <f t="shared" si="8"/>
        <v>MEEP</v>
      </c>
      <c r="AA273" s="2">
        <f>IF(Z273="HERE",Y273,AA272+Graph!$G$1*1000)</f>
        <v>96166811.142857075</v>
      </c>
      <c r="AB273" s="2">
        <f t="shared" si="21"/>
        <v>800000</v>
      </c>
      <c r="AC273" s="2">
        <f t="shared" si="41"/>
        <v>37860228.428571418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5"/>
        <v>208</v>
      </c>
      <c r="C274" s="7"/>
      <c r="D274" s="2" t="e">
        <f t="shared" si="12"/>
        <v>#N/A</v>
      </c>
      <c r="E274" s="2" t="e">
        <f t="shared" si="22"/>
        <v>#N/A</v>
      </c>
      <c r="F274" s="2">
        <v>1706748.4068436027</v>
      </c>
      <c r="G274" s="2">
        <f t="shared" si="26"/>
        <v>445682.42857142858</v>
      </c>
      <c r="H274" s="2">
        <f t="shared" si="42"/>
        <v>108278052.14285731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1444669.8571428568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1707116.3285873234</v>
      </c>
      <c r="Q274" s="2">
        <f t="shared" si="44"/>
        <v>450000</v>
      </c>
      <c r="R274" s="2">
        <f t="shared" si="43"/>
        <v>109722722</v>
      </c>
      <c r="S274" s="2">
        <f t="shared" si="17"/>
        <v>445682.42857143283</v>
      </c>
      <c r="T274" s="2">
        <f t="shared" si="18"/>
        <v>4317.571428571362</v>
      </c>
      <c r="U274" s="2">
        <f t="shared" si="19"/>
        <v>450000</v>
      </c>
      <c r="V274" s="2">
        <f t="shared" si="33"/>
        <v>70840728.142856956</v>
      </c>
      <c r="W274" s="2">
        <f t="shared" si="20"/>
        <v>445682.42857143283</v>
      </c>
      <c r="X274" s="2">
        <f t="shared" si="6"/>
        <v>4317.5714285671711</v>
      </c>
      <c r="Y274" s="2">
        <f t="shared" si="40"/>
        <v>38881993.857142955</v>
      </c>
      <c r="Z274" s="2" t="str">
        <f t="shared" si="8"/>
        <v>MEEP</v>
      </c>
      <c r="AA274" s="2">
        <f>IF(Z274="HERE",Y274,AA273+Graph!$G$1*1000)</f>
        <v>96966811.142857075</v>
      </c>
      <c r="AB274" s="2">
        <f t="shared" si="21"/>
        <v>800000</v>
      </c>
      <c r="AC274" s="2">
        <f t="shared" si="41"/>
        <v>37860228.428571418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5"/>
        <v>209</v>
      </c>
      <c r="C275" s="7"/>
      <c r="D275" s="2" t="e">
        <f t="shared" si="12"/>
        <v>#N/A</v>
      </c>
      <c r="E275" s="2" t="e">
        <f t="shared" si="22"/>
        <v>#N/A</v>
      </c>
      <c r="F275" s="2">
        <v>1712703.0027438104</v>
      </c>
      <c r="G275" s="2">
        <f t="shared" si="26"/>
        <v>445682.42857142858</v>
      </c>
      <c r="H275" s="2">
        <f t="shared" si="42"/>
        <v>108723734.57142875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1448987.4285714282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1713057.5508024991</v>
      </c>
      <c r="Q275" s="2">
        <f t="shared" si="44"/>
        <v>450000</v>
      </c>
      <c r="R275" s="2">
        <f t="shared" si="43"/>
        <v>110172722</v>
      </c>
      <c r="S275" s="2">
        <f t="shared" si="17"/>
        <v>445682.42857143283</v>
      </c>
      <c r="T275" s="2">
        <f t="shared" si="18"/>
        <v>4317.571428571362</v>
      </c>
      <c r="U275" s="2">
        <f t="shared" si="19"/>
        <v>450000</v>
      </c>
      <c r="V275" s="2">
        <f t="shared" si="33"/>
        <v>71286410.571428388</v>
      </c>
      <c r="W275" s="2">
        <f t="shared" si="20"/>
        <v>445682.42857143283</v>
      </c>
      <c r="X275" s="2">
        <f t="shared" si="6"/>
        <v>4317.5714285671711</v>
      </c>
      <c r="Y275" s="2">
        <f t="shared" si="40"/>
        <v>38886311.428571522</v>
      </c>
      <c r="Z275" s="2" t="str">
        <f t="shared" si="8"/>
        <v>MEEP</v>
      </c>
      <c r="AA275" s="2">
        <f>IF(Z275="HERE",Y275,AA274+Graph!$G$1*1000)</f>
        <v>97766811.142857075</v>
      </c>
      <c r="AB275" s="2">
        <f t="shared" si="21"/>
        <v>800000</v>
      </c>
      <c r="AC275" s="2">
        <f t="shared" si="41"/>
        <v>37860228.428571418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5"/>
        <v>210</v>
      </c>
      <c r="C276" s="7"/>
      <c r="D276" s="2" t="e">
        <f t="shared" si="12"/>
        <v>#N/A</v>
      </c>
      <c r="E276" s="2" t="e">
        <f t="shared" si="22"/>
        <v>#N/A</v>
      </c>
      <c r="F276" s="2">
        <v>1718657.5986440182</v>
      </c>
      <c r="G276" s="2">
        <f t="shared" si="26"/>
        <v>445682.42857142858</v>
      </c>
      <c r="H276" s="2">
        <f t="shared" si="42"/>
        <v>109169417.00000018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1453304.9999999995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1718998.7730176449</v>
      </c>
      <c r="Q276" s="2">
        <f t="shared" si="44"/>
        <v>450000</v>
      </c>
      <c r="R276" s="2">
        <f t="shared" si="43"/>
        <v>110622722</v>
      </c>
      <c r="S276" s="2">
        <f t="shared" si="17"/>
        <v>445682.42857143283</v>
      </c>
      <c r="T276" s="2">
        <f t="shared" si="18"/>
        <v>4317.571428571362</v>
      </c>
      <c r="U276" s="2">
        <f t="shared" si="19"/>
        <v>450000</v>
      </c>
      <c r="V276" s="2">
        <f t="shared" si="33"/>
        <v>71732092.999999821</v>
      </c>
      <c r="W276" s="2">
        <f t="shared" si="20"/>
        <v>445682.42857143283</v>
      </c>
      <c r="X276" s="2">
        <f t="shared" si="6"/>
        <v>4317.5714285671711</v>
      </c>
      <c r="Y276" s="2">
        <f t="shared" si="40"/>
        <v>38890629.000000089</v>
      </c>
      <c r="Z276" s="2" t="str">
        <f t="shared" si="8"/>
        <v>MEEP</v>
      </c>
      <c r="AA276" s="2">
        <f>IF(Z276="HERE",Y276,AA275+Graph!$G$1*1000)</f>
        <v>98566811.142857075</v>
      </c>
      <c r="AB276" s="2">
        <f t="shared" si="21"/>
        <v>800000</v>
      </c>
      <c r="AC276" s="2">
        <f t="shared" si="41"/>
        <v>37860228.428571418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5"/>
        <v>211</v>
      </c>
      <c r="C277" s="7"/>
      <c r="D277" s="2" t="e">
        <f t="shared" si="12"/>
        <v>#N/A</v>
      </c>
      <c r="E277" s="2" t="e">
        <f t="shared" si="22"/>
        <v>#N/A</v>
      </c>
      <c r="F277" s="2">
        <v>1724612.1945441961</v>
      </c>
      <c r="G277" s="2">
        <f t="shared" si="26"/>
        <v>445682.42857142858</v>
      </c>
      <c r="H277" s="2">
        <f t="shared" si="42"/>
        <v>109615099.42857161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1457622.5714285709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1724939.9952328205</v>
      </c>
      <c r="Q277" s="2">
        <f t="shared" si="44"/>
        <v>450000</v>
      </c>
      <c r="R277" s="2">
        <f t="shared" si="43"/>
        <v>111072722</v>
      </c>
      <c r="S277" s="2">
        <f t="shared" si="17"/>
        <v>445682.42857143283</v>
      </c>
      <c r="T277" s="2">
        <f t="shared" si="18"/>
        <v>4317.571428571362</v>
      </c>
      <c r="U277" s="2">
        <f t="shared" si="19"/>
        <v>450000</v>
      </c>
      <c r="V277" s="2">
        <f t="shared" si="33"/>
        <v>72177775.428571254</v>
      </c>
      <c r="W277" s="2">
        <f t="shared" si="20"/>
        <v>445682.42857143283</v>
      </c>
      <c r="X277" s="2">
        <f t="shared" si="6"/>
        <v>4317.5714285671711</v>
      </c>
      <c r="Y277" s="2">
        <f t="shared" si="40"/>
        <v>38894946.571428657</v>
      </c>
      <c r="Z277" s="2" t="str">
        <f t="shared" si="8"/>
        <v>MEEP</v>
      </c>
      <c r="AA277" s="2">
        <f>IF(Z277="HERE",Y277,AA276+Graph!$G$1*1000)</f>
        <v>99366811.142857075</v>
      </c>
      <c r="AB277" s="2">
        <f t="shared" si="21"/>
        <v>800000</v>
      </c>
      <c r="AC277" s="2">
        <f t="shared" si="41"/>
        <v>37860228.428571418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50160000</v>
      </c>
      <c r="AH277" s="3" t="e">
        <f t="shared" ref="AH277:AH385" si="46">IF(COUNT(C277)=1,AG277,#N/A)</f>
        <v>#N/A</v>
      </c>
    </row>
    <row r="278" spans="1:34" ht="15" x14ac:dyDescent="0.25">
      <c r="A278" s="1">
        <v>44454</v>
      </c>
      <c r="B278" s="2">
        <f t="shared" si="45"/>
        <v>212</v>
      </c>
      <c r="C278" s="7"/>
      <c r="D278" s="2" t="e">
        <f t="shared" si="12"/>
        <v>#N/A</v>
      </c>
      <c r="E278" s="2" t="e">
        <f t="shared" si="22"/>
        <v>#N/A</v>
      </c>
      <c r="F278" s="2">
        <v>1730566.7904444039</v>
      </c>
      <c r="G278" s="2">
        <f t="shared" si="26"/>
        <v>445682.42857142858</v>
      </c>
      <c r="H278" s="2">
        <f t="shared" si="42"/>
        <v>110060781.85714304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1461940.1428571423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1730881.2174479663</v>
      </c>
      <c r="Q278" s="2">
        <f t="shared" si="44"/>
        <v>450000</v>
      </c>
      <c r="R278" s="2">
        <f t="shared" si="43"/>
        <v>111522722</v>
      </c>
      <c r="S278" s="2">
        <f t="shared" si="17"/>
        <v>445682.42857143283</v>
      </c>
      <c r="T278" s="2">
        <f t="shared" si="18"/>
        <v>4317.571428571362</v>
      </c>
      <c r="U278" s="2">
        <f t="shared" si="19"/>
        <v>450000</v>
      </c>
      <c r="V278" s="2">
        <f t="shared" si="33"/>
        <v>72623457.857142687</v>
      </c>
      <c r="W278" s="2">
        <f t="shared" si="20"/>
        <v>445682.42857143283</v>
      </c>
      <c r="X278" s="2">
        <f t="shared" si="6"/>
        <v>4317.5714285671711</v>
      </c>
      <c r="Y278" s="2">
        <f t="shared" si="40"/>
        <v>38899264.142857224</v>
      </c>
      <c r="Z278" s="2" t="str">
        <f t="shared" si="8"/>
        <v>MEEP</v>
      </c>
      <c r="AA278" s="2">
        <f>IF(Z278="HERE",Y278,AA277+Graph!$G$1*1000)</f>
        <v>100166811.14285707</v>
      </c>
      <c r="AB278" s="2">
        <f t="shared" si="21"/>
        <v>800000</v>
      </c>
      <c r="AC278" s="2">
        <f t="shared" si="41"/>
        <v>37860228.428571418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50160000</v>
      </c>
      <c r="AH278" s="3" t="e">
        <f t="shared" si="46"/>
        <v>#N/A</v>
      </c>
    </row>
    <row r="279" spans="1:34" ht="15" x14ac:dyDescent="0.25">
      <c r="A279" s="1">
        <v>44455</v>
      </c>
      <c r="B279" s="2">
        <f t="shared" si="45"/>
        <v>213</v>
      </c>
      <c r="C279" s="7"/>
      <c r="D279" s="2" t="e">
        <f t="shared" si="12"/>
        <v>#N/A</v>
      </c>
      <c r="E279" s="2" t="e">
        <f t="shared" si="22"/>
        <v>#N/A</v>
      </c>
      <c r="F279" s="2">
        <v>1736521.3863446116</v>
      </c>
      <c r="G279" s="2">
        <f t="shared" si="26"/>
        <v>445682.42857142858</v>
      </c>
      <c r="H279" s="2">
        <f t="shared" si="42"/>
        <v>110506464.28571448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1466257.7142857136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1736822.439663142</v>
      </c>
      <c r="Q279" s="2">
        <f t="shared" si="44"/>
        <v>450000</v>
      </c>
      <c r="R279" s="2">
        <f t="shared" si="43"/>
        <v>111972722</v>
      </c>
      <c r="S279" s="2">
        <f t="shared" si="17"/>
        <v>445682.42857143283</v>
      </c>
      <c r="T279" s="2">
        <f t="shared" si="18"/>
        <v>4317.571428571362</v>
      </c>
      <c r="U279" s="2">
        <f t="shared" si="19"/>
        <v>450000</v>
      </c>
      <c r="V279" s="2">
        <f t="shared" si="33"/>
        <v>73069140.28571412</v>
      </c>
      <c r="W279" s="2">
        <f t="shared" si="20"/>
        <v>445682.42857143283</v>
      </c>
      <c r="X279" s="2">
        <f t="shared" si="6"/>
        <v>4317.5714285671711</v>
      </c>
      <c r="Y279" s="2">
        <f t="shared" si="40"/>
        <v>38903581.714285791</v>
      </c>
      <c r="Z279" s="2" t="str">
        <f t="shared" si="8"/>
        <v>MEEP</v>
      </c>
      <c r="AA279" s="2">
        <f>IF(Z279="HERE",Y279,AA278+Graph!$G$1*1000)</f>
        <v>100966811.14285707</v>
      </c>
      <c r="AB279" s="2">
        <f t="shared" si="21"/>
        <v>800000</v>
      </c>
      <c r="AC279" s="2">
        <f t="shared" si="41"/>
        <v>37860228.428571418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50160000</v>
      </c>
      <c r="AH279" s="3" t="e">
        <f t="shared" si="46"/>
        <v>#N/A</v>
      </c>
    </row>
    <row r="280" spans="1:34" ht="15" x14ac:dyDescent="0.25">
      <c r="A280" s="1">
        <v>44456</v>
      </c>
      <c r="B280" s="2">
        <f t="shared" si="45"/>
        <v>214</v>
      </c>
      <c r="C280" s="7"/>
      <c r="D280" s="2" t="e">
        <f t="shared" si="12"/>
        <v>#N/A</v>
      </c>
      <c r="E280" s="2" t="e">
        <f t="shared" si="22"/>
        <v>#N/A</v>
      </c>
      <c r="F280" s="2">
        <v>1742475.9822448194</v>
      </c>
      <c r="G280" s="2">
        <f t="shared" si="26"/>
        <v>445682.42857142858</v>
      </c>
      <c r="H280" s="2">
        <f t="shared" si="42"/>
        <v>110952146.71428591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1470575.285714285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1742763.6618782878</v>
      </c>
      <c r="Q280" s="2">
        <f t="shared" si="44"/>
        <v>450000</v>
      </c>
      <c r="R280" s="2">
        <f t="shared" si="43"/>
        <v>112422722</v>
      </c>
      <c r="S280" s="2">
        <f t="shared" si="17"/>
        <v>445682.42857143283</v>
      </c>
      <c r="T280" s="2">
        <f t="shared" si="18"/>
        <v>4317.571428571362</v>
      </c>
      <c r="U280" s="2">
        <f t="shared" si="19"/>
        <v>450000</v>
      </c>
      <c r="V280" s="2">
        <f t="shared" si="33"/>
        <v>73514822.714285553</v>
      </c>
      <c r="W280" s="2">
        <f t="shared" si="20"/>
        <v>445682.42857143283</v>
      </c>
      <c r="X280" s="2">
        <f t="shared" si="6"/>
        <v>4317.5714285671711</v>
      </c>
      <c r="Y280" s="2">
        <f t="shared" si="40"/>
        <v>38907899.285714358</v>
      </c>
      <c r="Z280" s="2" t="str">
        <f t="shared" si="8"/>
        <v>MEEP</v>
      </c>
      <c r="AA280" s="2">
        <f>IF(Z280="HERE",Y280,AA279+Graph!$G$1*1000)</f>
        <v>101766811.14285707</v>
      </c>
      <c r="AB280" s="2">
        <f t="shared" si="21"/>
        <v>800000</v>
      </c>
      <c r="AC280" s="2">
        <f t="shared" si="41"/>
        <v>37860228.428571418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50160000</v>
      </c>
      <c r="AH280" s="3" t="e">
        <f t="shared" si="46"/>
        <v>#N/A</v>
      </c>
    </row>
    <row r="281" spans="1:34" ht="15" x14ac:dyDescent="0.25">
      <c r="A281" s="1">
        <v>44457</v>
      </c>
      <c r="B281" s="2">
        <f t="shared" si="45"/>
        <v>215</v>
      </c>
      <c r="C281" s="7"/>
      <c r="D281" s="2" t="e">
        <f t="shared" si="12"/>
        <v>#N/A</v>
      </c>
      <c r="E281" s="2" t="e">
        <f t="shared" si="22"/>
        <v>#N/A</v>
      </c>
      <c r="F281" s="2">
        <v>1748430.5781450272</v>
      </c>
      <c r="G281" s="2">
        <f t="shared" si="26"/>
        <v>445682.42857142858</v>
      </c>
      <c r="H281" s="2">
        <f t="shared" si="42"/>
        <v>111397829.14285734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1474892.8571428563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1748704.8840934336</v>
      </c>
      <c r="Q281" s="2">
        <f t="shared" si="44"/>
        <v>450000</v>
      </c>
      <c r="R281" s="2">
        <f t="shared" si="43"/>
        <v>112872722</v>
      </c>
      <c r="S281" s="2">
        <f t="shared" si="17"/>
        <v>445682.42857143283</v>
      </c>
      <c r="T281" s="2">
        <f t="shared" si="18"/>
        <v>4317.571428571362</v>
      </c>
      <c r="U281" s="2">
        <f t="shared" si="19"/>
        <v>450000</v>
      </c>
      <c r="V281" s="2">
        <f t="shared" si="33"/>
        <v>73960505.142856985</v>
      </c>
      <c r="W281" s="2">
        <f t="shared" si="20"/>
        <v>445682.42857143283</v>
      </c>
      <c r="X281" s="2">
        <f t="shared" si="6"/>
        <v>4317.5714285671711</v>
      </c>
      <c r="Y281" s="2">
        <f t="shared" si="40"/>
        <v>38912216.857142925</v>
      </c>
      <c r="Z281" s="2" t="str">
        <f t="shared" si="8"/>
        <v>MEEP</v>
      </c>
      <c r="AA281" s="2">
        <f>IF(Z281="HERE",Y281,AA280+Graph!$G$1*1000)</f>
        <v>102566811.14285707</v>
      </c>
      <c r="AB281" s="2">
        <f t="shared" si="21"/>
        <v>800000</v>
      </c>
      <c r="AC281" s="2">
        <f t="shared" si="41"/>
        <v>37860228.428571418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50160000</v>
      </c>
      <c r="AH281" s="3" t="e">
        <f t="shared" si="46"/>
        <v>#N/A</v>
      </c>
    </row>
    <row r="282" spans="1:34" ht="15" x14ac:dyDescent="0.25">
      <c r="A282" s="1">
        <v>44458</v>
      </c>
      <c r="B282" s="2">
        <f t="shared" si="45"/>
        <v>216</v>
      </c>
      <c r="C282" s="7"/>
      <c r="D282" s="2" t="e">
        <f t="shared" si="12"/>
        <v>#N/A</v>
      </c>
      <c r="E282" s="2" t="e">
        <f t="shared" si="22"/>
        <v>#N/A</v>
      </c>
      <c r="F282" s="2">
        <v>1754385.1740452349</v>
      </c>
      <c r="G282" s="2">
        <f t="shared" si="26"/>
        <v>445682.42857142858</v>
      </c>
      <c r="H282" s="2">
        <f t="shared" si="42"/>
        <v>111843511.57142878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1479210.4285714277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1754646.1063086092</v>
      </c>
      <c r="Q282" s="2">
        <f t="shared" si="44"/>
        <v>450000</v>
      </c>
      <c r="R282" s="2">
        <f t="shared" si="43"/>
        <v>113322722</v>
      </c>
      <c r="S282" s="2">
        <f t="shared" si="17"/>
        <v>445682.42857143283</v>
      </c>
      <c r="T282" s="2">
        <f t="shared" si="18"/>
        <v>4317.571428571362</v>
      </c>
      <c r="U282" s="2">
        <f t="shared" si="19"/>
        <v>450000</v>
      </c>
      <c r="V282" s="2">
        <f t="shared" si="33"/>
        <v>74406187.571428418</v>
      </c>
      <c r="W282" s="2">
        <f t="shared" si="20"/>
        <v>445682.42857143283</v>
      </c>
      <c r="X282" s="2">
        <f t="shared" si="6"/>
        <v>4317.5714285671711</v>
      </c>
      <c r="Y282" s="2">
        <f t="shared" si="40"/>
        <v>38916534.428571492</v>
      </c>
      <c r="Z282" s="2" t="str">
        <f t="shared" si="8"/>
        <v>MEEP</v>
      </c>
      <c r="AA282" s="2">
        <f>IF(Z282="HERE",Y282,AA281+Graph!$G$1*1000)</f>
        <v>103366811.14285707</v>
      </c>
      <c r="AB282" s="2">
        <f t="shared" si="21"/>
        <v>800000</v>
      </c>
      <c r="AC282" s="2">
        <f t="shared" si="41"/>
        <v>37860228.428571418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50160000</v>
      </c>
      <c r="AH282" s="3" t="e">
        <f t="shared" si="46"/>
        <v>#N/A</v>
      </c>
    </row>
    <row r="283" spans="1:34" ht="15" x14ac:dyDescent="0.25">
      <c r="A283" s="1">
        <v>44459</v>
      </c>
      <c r="B283" s="2">
        <f t="shared" si="45"/>
        <v>217</v>
      </c>
      <c r="C283" s="7"/>
      <c r="D283" s="2" t="e">
        <f t="shared" si="12"/>
        <v>#N/A</v>
      </c>
      <c r="E283" s="2" t="e">
        <f t="shared" si="22"/>
        <v>#N/A</v>
      </c>
      <c r="F283" s="2">
        <v>1760339.7699454427</v>
      </c>
      <c r="G283" s="2">
        <f t="shared" si="26"/>
        <v>445682.42857142858</v>
      </c>
      <c r="H283" s="2">
        <f t="shared" si="42"/>
        <v>112289194.00000021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1483527.9999999991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1760587.3285237551</v>
      </c>
      <c r="Q283" s="2">
        <f t="shared" si="44"/>
        <v>450000</v>
      </c>
      <c r="R283" s="2">
        <f t="shared" si="43"/>
        <v>113772722</v>
      </c>
      <c r="S283" s="2">
        <f t="shared" si="17"/>
        <v>445682.42857143283</v>
      </c>
      <c r="T283" s="2">
        <f t="shared" si="18"/>
        <v>4317.571428571362</v>
      </c>
      <c r="U283" s="2">
        <f t="shared" si="19"/>
        <v>450000</v>
      </c>
      <c r="V283" s="2">
        <f t="shared" si="33"/>
        <v>74851869.999999851</v>
      </c>
      <c r="W283" s="2">
        <f t="shared" si="20"/>
        <v>445682.42857143283</v>
      </c>
      <c r="X283" s="2">
        <f t="shared" si="6"/>
        <v>4317.5714285671711</v>
      </c>
      <c r="Y283" s="2">
        <f t="shared" si="40"/>
        <v>38920852.00000006</v>
      </c>
      <c r="Z283" s="2" t="str">
        <f t="shared" si="8"/>
        <v>MEEP</v>
      </c>
      <c r="AA283" s="2">
        <f>IF(Z283="HERE",Y283,AA282+Graph!$G$1*1000)</f>
        <v>104166811.14285707</v>
      </c>
      <c r="AB283" s="2">
        <f t="shared" si="21"/>
        <v>800000</v>
      </c>
      <c r="AC283" s="2">
        <f t="shared" si="41"/>
        <v>37860228.428571418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50160000</v>
      </c>
      <c r="AH283" s="3" t="e">
        <f t="shared" si="46"/>
        <v>#N/A</v>
      </c>
    </row>
    <row r="284" spans="1:34" ht="15" x14ac:dyDescent="0.25">
      <c r="A284" s="1">
        <v>44460</v>
      </c>
      <c r="B284" s="2">
        <f t="shared" si="45"/>
        <v>218</v>
      </c>
      <c r="C284" s="7"/>
      <c r="D284" s="2" t="e">
        <f t="shared" si="12"/>
        <v>#N/A</v>
      </c>
      <c r="E284" s="2" t="e">
        <f t="shared" si="22"/>
        <v>#N/A</v>
      </c>
      <c r="F284" s="2">
        <v>1766294.3658456504</v>
      </c>
      <c r="G284" s="2">
        <f t="shared" si="26"/>
        <v>445682.42857142858</v>
      </c>
      <c r="H284" s="2">
        <f t="shared" si="42"/>
        <v>112734876.42857164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1487845.5714285704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1766528.5507389307</v>
      </c>
      <c r="Q284" s="2">
        <f t="shared" si="44"/>
        <v>450000</v>
      </c>
      <c r="R284" s="2">
        <f t="shared" si="43"/>
        <v>114222722</v>
      </c>
      <c r="S284" s="2">
        <f t="shared" si="17"/>
        <v>445682.42857143283</v>
      </c>
      <c r="T284" s="2">
        <f t="shared" si="18"/>
        <v>4317.571428571362</v>
      </c>
      <c r="U284" s="2">
        <f t="shared" si="19"/>
        <v>450000</v>
      </c>
      <c r="V284" s="2">
        <f t="shared" si="33"/>
        <v>75297552.428571284</v>
      </c>
      <c r="W284" s="2">
        <f t="shared" si="20"/>
        <v>445682.42857143283</v>
      </c>
      <c r="X284" s="2">
        <f t="shared" si="6"/>
        <v>4317.5714285671711</v>
      </c>
      <c r="Y284" s="2">
        <f t="shared" si="40"/>
        <v>38925169.571428627</v>
      </c>
      <c r="Z284" s="2" t="str">
        <f t="shared" si="8"/>
        <v>MEEP</v>
      </c>
      <c r="AA284" s="2">
        <f>IF(Z284="HERE",Y284,AA283+Graph!$G$1*1000)</f>
        <v>104966811.14285707</v>
      </c>
      <c r="AB284" s="2">
        <f t="shared" si="21"/>
        <v>800000</v>
      </c>
      <c r="AC284" s="2">
        <f t="shared" si="41"/>
        <v>37860228.428571418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ht="15" x14ac:dyDescent="0.25">
      <c r="A285" s="1">
        <v>44461</v>
      </c>
      <c r="B285" s="2">
        <f t="shared" si="45"/>
        <v>219</v>
      </c>
      <c r="C285" s="7"/>
      <c r="D285" s="2" t="e">
        <f t="shared" si="12"/>
        <v>#N/A</v>
      </c>
      <c r="E285" s="2" t="e">
        <f t="shared" si="22"/>
        <v>#N/A</v>
      </c>
      <c r="F285" s="2">
        <v>1772248.9617458582</v>
      </c>
      <c r="G285" s="2">
        <f t="shared" si="26"/>
        <v>445682.42857142858</v>
      </c>
      <c r="H285" s="2">
        <f t="shared" si="42"/>
        <v>113180558.85714307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1492163.1428571418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1772469.7729540765</v>
      </c>
      <c r="Q285" s="2">
        <f t="shared" si="44"/>
        <v>450000</v>
      </c>
      <c r="R285" s="2">
        <f t="shared" si="43"/>
        <v>114672722</v>
      </c>
      <c r="S285" s="2">
        <f t="shared" si="17"/>
        <v>445682.42857143283</v>
      </c>
      <c r="T285" s="2">
        <f t="shared" si="18"/>
        <v>4317.571428571362</v>
      </c>
      <c r="U285" s="2">
        <f t="shared" si="19"/>
        <v>450000</v>
      </c>
      <c r="V285" s="2">
        <f t="shared" si="33"/>
        <v>75743234.857142717</v>
      </c>
      <c r="W285" s="2">
        <f t="shared" si="20"/>
        <v>445682.42857143283</v>
      </c>
      <c r="X285" s="2">
        <f t="shared" si="6"/>
        <v>4317.5714285671711</v>
      </c>
      <c r="Y285" s="2">
        <f t="shared" si="40"/>
        <v>38929487.142857194</v>
      </c>
      <c r="Z285" s="2" t="str">
        <f t="shared" si="8"/>
        <v>MEEP</v>
      </c>
      <c r="AA285" s="2">
        <f>IF(Z285="HERE",Y285,AA284+Graph!$G$1*1000)</f>
        <v>105766811.14285707</v>
      </c>
      <c r="AB285" s="2">
        <f t="shared" si="21"/>
        <v>800000</v>
      </c>
      <c r="AC285" s="2">
        <f t="shared" si="41"/>
        <v>37860228.428571418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ht="15" x14ac:dyDescent="0.25">
      <c r="A286" s="1">
        <v>44462</v>
      </c>
      <c r="B286" s="2">
        <f t="shared" si="45"/>
        <v>220</v>
      </c>
      <c r="C286" s="7"/>
      <c r="D286" s="2" t="e">
        <f t="shared" si="12"/>
        <v>#N/A</v>
      </c>
      <c r="E286" s="2" t="e">
        <f t="shared" si="22"/>
        <v>#N/A</v>
      </c>
      <c r="F286" s="2">
        <v>1778203.557646066</v>
      </c>
      <c r="G286" s="2">
        <f t="shared" si="26"/>
        <v>445682.42857142858</v>
      </c>
      <c r="H286" s="2">
        <f t="shared" si="42"/>
        <v>113626241.28571451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1496480.7142857132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1778410.9951692522</v>
      </c>
      <c r="Q286" s="2">
        <f t="shared" si="44"/>
        <v>450000</v>
      </c>
      <c r="R286" s="2">
        <f t="shared" si="43"/>
        <v>115122722</v>
      </c>
      <c r="S286" s="2">
        <f t="shared" si="17"/>
        <v>445682.42857143283</v>
      </c>
      <c r="T286" s="2">
        <f t="shared" si="18"/>
        <v>4317.571428571362</v>
      </c>
      <c r="U286" s="2">
        <f t="shared" si="19"/>
        <v>450000</v>
      </c>
      <c r="V286" s="2">
        <f t="shared" si="33"/>
        <v>76188917.285714149</v>
      </c>
      <c r="W286" s="2">
        <f t="shared" si="20"/>
        <v>445682.42857143283</v>
      </c>
      <c r="X286" s="2">
        <f t="shared" ref="X286:X385" si="47">SUM(U286-W286)</f>
        <v>4317.5714285671711</v>
      </c>
      <c r="Y286" s="2">
        <f t="shared" si="40"/>
        <v>38933804.714285761</v>
      </c>
      <c r="Z286" s="2" t="str">
        <f t="shared" ref="Z286:Z385" si="48">IF(V286&lt;Y286,"HERE","MEEP")</f>
        <v>MEEP</v>
      </c>
      <c r="AA286" s="2">
        <f>IF(Z286="HERE",Y286,AA285+Graph!$G$1*1000)</f>
        <v>106566811.14285707</v>
      </c>
      <c r="AB286" s="2">
        <f t="shared" si="21"/>
        <v>800000</v>
      </c>
      <c r="AC286" s="2">
        <f t="shared" si="41"/>
        <v>37860228.428571418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ht="15" x14ac:dyDescent="0.25">
      <c r="A287" s="1">
        <v>44463</v>
      </c>
      <c r="B287" s="2">
        <f t="shared" si="45"/>
        <v>221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1784158.1535462737</v>
      </c>
      <c r="G287" s="2">
        <f t="shared" si="26"/>
        <v>445682.42857142858</v>
      </c>
      <c r="H287" s="2">
        <f t="shared" si="42"/>
        <v>114071923.71428594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1500798.2857142845</v>
      </c>
      <c r="M287" s="8" t="e">
        <f t="shared" si="28"/>
        <v>#N/A</v>
      </c>
      <c r="N287" s="2" t="e">
        <f t="shared" ref="N287:N385" si="53">IF(COUNT(M287)=1,SUM(M287-M286),#N/A)</f>
        <v>#N/A</v>
      </c>
      <c r="O287" s="2" t="e">
        <f t="shared" si="24"/>
        <v>#N/A</v>
      </c>
      <c r="P287" s="2">
        <v>1784352.217384398</v>
      </c>
      <c r="Q287" s="2">
        <f t="shared" si="44"/>
        <v>450000</v>
      </c>
      <c r="R287" s="2">
        <f t="shared" si="43"/>
        <v>115572722</v>
      </c>
      <c r="S287" s="2">
        <f t="shared" ref="S287:S385" si="54">SUM(H287-H286)</f>
        <v>445682.42857143283</v>
      </c>
      <c r="T287" s="2">
        <f t="shared" ref="T287:T385" si="55">SUM(L287-L286)</f>
        <v>4317.571428571362</v>
      </c>
      <c r="U287" s="2">
        <f t="shared" ref="U287:U385" si="56">SUM(R287-R286)</f>
        <v>450000</v>
      </c>
      <c r="V287" s="2">
        <f t="shared" si="33"/>
        <v>76634599.714285582</v>
      </c>
      <c r="W287" s="2">
        <f t="shared" ref="W287:W385" si="57">SUM(V287-V286)</f>
        <v>445682.42857143283</v>
      </c>
      <c r="X287" s="2">
        <f t="shared" si="47"/>
        <v>4317.5714285671711</v>
      </c>
      <c r="Y287" s="2">
        <f t="shared" ref="Y287:Y350" si="58">IF(COUNT($C288)=0,IF(COUNT($C287)=1,C287,SUM(Y286+X287)),C287)</f>
        <v>38938122.285714328</v>
      </c>
      <c r="Z287" s="2" t="str">
        <f t="shared" si="48"/>
        <v>MEEP</v>
      </c>
      <c r="AA287" s="2">
        <f>IF(Z287="HERE",Y287,AA286+Graph!$G$1*1000)</f>
        <v>107366811.14285707</v>
      </c>
      <c r="AB287" s="2">
        <f t="shared" ref="AB287:AB385" si="59">SUM(AA287-AA286)</f>
        <v>800000</v>
      </c>
      <c r="AC287" s="2">
        <f t="shared" ref="AC287:AC350" si="60">IF(Z288="HERE",V287,AC286)</f>
        <v>37860228.428571418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ht="15" x14ac:dyDescent="0.25">
      <c r="A288" s="1">
        <v>44464</v>
      </c>
      <c r="B288" s="2">
        <f t="shared" si="45"/>
        <v>222</v>
      </c>
      <c r="C288" s="7"/>
      <c r="D288" s="2" t="e">
        <f t="shared" si="51"/>
        <v>#N/A</v>
      </c>
      <c r="E288" s="2" t="e">
        <f t="shared" si="22"/>
        <v>#N/A</v>
      </c>
      <c r="F288" s="2">
        <v>1790112.7494464815</v>
      </c>
      <c r="G288" s="2">
        <f t="shared" si="26"/>
        <v>445682.42857142858</v>
      </c>
      <c r="H288" s="2">
        <f t="shared" ref="H288:H351" si="61">IF(COUNT($C289)=0,IF(COUNT($C288)=1,C288,SUM(H287+G288)),C288)</f>
        <v>114517606.14285737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1505115.8571428559</v>
      </c>
      <c r="M288" s="8" t="e">
        <f t="shared" si="28"/>
        <v>#N/A</v>
      </c>
      <c r="N288" s="2" t="e">
        <f t="shared" si="53"/>
        <v>#N/A</v>
      </c>
      <c r="O288" s="2" t="e">
        <f t="shared" si="24"/>
        <v>#N/A</v>
      </c>
      <c r="P288" s="2">
        <v>1790293.4395995736</v>
      </c>
      <c r="Q288" s="2">
        <f t="shared" si="44"/>
        <v>450000</v>
      </c>
      <c r="R288" s="2">
        <f t="shared" ref="R288:R351" si="62">IF(COUNT($C289)=0,IF(COUNT($C288)=1,M288,SUM(R287+Q288)),M288)</f>
        <v>116022722</v>
      </c>
      <c r="S288" s="2">
        <f t="shared" si="54"/>
        <v>445682.42857143283</v>
      </c>
      <c r="T288" s="2">
        <f t="shared" si="55"/>
        <v>4317.571428571362</v>
      </c>
      <c r="U288" s="2">
        <f t="shared" si="56"/>
        <v>450000</v>
      </c>
      <c r="V288" s="2">
        <f t="shared" si="33"/>
        <v>77080282.142857015</v>
      </c>
      <c r="W288" s="2">
        <f t="shared" si="57"/>
        <v>445682.42857143283</v>
      </c>
      <c r="X288" s="2">
        <f t="shared" si="47"/>
        <v>4317.5714285671711</v>
      </c>
      <c r="Y288" s="2">
        <f t="shared" si="58"/>
        <v>38942439.857142895</v>
      </c>
      <c r="Z288" s="2" t="str">
        <f t="shared" si="48"/>
        <v>MEEP</v>
      </c>
      <c r="AA288" s="2">
        <f>IF(Z288="HERE",Y288,AA287+Graph!$G$1*1000)</f>
        <v>108166811.14285707</v>
      </c>
      <c r="AB288" s="2">
        <f t="shared" si="59"/>
        <v>800000</v>
      </c>
      <c r="AC288" s="2">
        <f t="shared" si="60"/>
        <v>37860228.428571418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ht="15" x14ac:dyDescent="0.25">
      <c r="A289" s="1">
        <v>44465</v>
      </c>
      <c r="B289" s="2">
        <f t="shared" si="45"/>
        <v>223</v>
      </c>
      <c r="C289" s="7"/>
      <c r="D289" s="2" t="e">
        <f t="shared" si="51"/>
        <v>#N/A</v>
      </c>
      <c r="E289" s="2" t="e">
        <f t="shared" si="22"/>
        <v>#N/A</v>
      </c>
      <c r="F289" s="2">
        <v>1796067.3453466892</v>
      </c>
      <c r="G289" s="2">
        <f t="shared" si="26"/>
        <v>445682.42857142858</v>
      </c>
      <c r="H289" s="2">
        <f t="shared" si="61"/>
        <v>114963288.57142881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1509433.4285714272</v>
      </c>
      <c r="M289" s="8" t="e">
        <f t="shared" si="28"/>
        <v>#N/A</v>
      </c>
      <c r="N289" s="2" t="e">
        <f t="shared" si="53"/>
        <v>#N/A</v>
      </c>
      <c r="O289" s="2" t="e">
        <f t="shared" si="24"/>
        <v>#N/A</v>
      </c>
      <c r="P289" s="2">
        <v>1796234.6618147194</v>
      </c>
      <c r="Q289" s="2">
        <f t="shared" si="44"/>
        <v>450000</v>
      </c>
      <c r="R289" s="2">
        <f t="shared" si="62"/>
        <v>116472722</v>
      </c>
      <c r="S289" s="2">
        <f t="shared" si="54"/>
        <v>445682.42857143283</v>
      </c>
      <c r="T289" s="2">
        <f t="shared" si="55"/>
        <v>4317.571428571362</v>
      </c>
      <c r="U289" s="2">
        <f t="shared" si="56"/>
        <v>450000</v>
      </c>
      <c r="V289" s="2">
        <f t="shared" si="33"/>
        <v>77525964.571428448</v>
      </c>
      <c r="W289" s="2">
        <f t="shared" si="57"/>
        <v>445682.42857143283</v>
      </c>
      <c r="X289" s="2">
        <f t="shared" si="47"/>
        <v>4317.5714285671711</v>
      </c>
      <c r="Y289" s="2">
        <f t="shared" si="58"/>
        <v>38946757.428571463</v>
      </c>
      <c r="Z289" s="2" t="str">
        <f t="shared" si="48"/>
        <v>MEEP</v>
      </c>
      <c r="AA289" s="2">
        <f>IF(Z289="HERE",Y289,AA288+Graph!$G$1*1000)</f>
        <v>108966811.14285707</v>
      </c>
      <c r="AB289" s="2">
        <f t="shared" si="59"/>
        <v>800000</v>
      </c>
      <c r="AC289" s="2">
        <f t="shared" si="60"/>
        <v>37860228.428571418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ht="15" x14ac:dyDescent="0.25">
      <c r="A290" s="1">
        <v>44466</v>
      </c>
      <c r="B290" s="2">
        <f t="shared" si="45"/>
        <v>224</v>
      </c>
      <c r="C290" s="7"/>
      <c r="D290" s="2" t="e">
        <f t="shared" si="51"/>
        <v>#N/A</v>
      </c>
      <c r="E290" s="2" t="e">
        <f t="shared" si="22"/>
        <v>#N/A</v>
      </c>
      <c r="F290" s="2">
        <v>1802021.941246897</v>
      </c>
      <c r="G290" s="2">
        <f t="shared" si="26"/>
        <v>445682.42857142858</v>
      </c>
      <c r="H290" s="2">
        <f t="shared" si="61"/>
        <v>115408971.00000024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1513750.9999999986</v>
      </c>
      <c r="M290" s="8" t="e">
        <f t="shared" si="28"/>
        <v>#N/A</v>
      </c>
      <c r="N290" s="2" t="e">
        <f t="shared" si="53"/>
        <v>#N/A</v>
      </c>
      <c r="O290" s="2" t="e">
        <f t="shared" si="24"/>
        <v>#N/A</v>
      </c>
      <c r="P290" s="2">
        <v>1802175.8840298951</v>
      </c>
      <c r="Q290" s="2">
        <f t="shared" si="44"/>
        <v>450000</v>
      </c>
      <c r="R290" s="2">
        <f t="shared" si="62"/>
        <v>116922722</v>
      </c>
      <c r="S290" s="2">
        <f t="shared" si="54"/>
        <v>445682.42857143283</v>
      </c>
      <c r="T290" s="2">
        <f t="shared" si="55"/>
        <v>4317.571428571362</v>
      </c>
      <c r="U290" s="2">
        <f t="shared" si="56"/>
        <v>450000</v>
      </c>
      <c r="V290" s="2">
        <f t="shared" si="33"/>
        <v>77971646.999999881</v>
      </c>
      <c r="W290" s="2">
        <f t="shared" si="57"/>
        <v>445682.42857143283</v>
      </c>
      <c r="X290" s="2">
        <f t="shared" si="47"/>
        <v>4317.5714285671711</v>
      </c>
      <c r="Y290" s="2">
        <f t="shared" si="58"/>
        <v>38951075.00000003</v>
      </c>
      <c r="Z290" s="2" t="str">
        <f t="shared" si="48"/>
        <v>MEEP</v>
      </c>
      <c r="AA290" s="2">
        <f>IF(Z290="HERE",Y290,AA289+Graph!$G$1*1000)</f>
        <v>109766811.14285707</v>
      </c>
      <c r="AB290" s="2">
        <f t="shared" si="59"/>
        <v>800000</v>
      </c>
      <c r="AC290" s="2">
        <f t="shared" si="60"/>
        <v>37860228.428571418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ht="15" x14ac:dyDescent="0.25">
      <c r="A291" s="1">
        <v>44467</v>
      </c>
      <c r="B291" s="2">
        <f t="shared" si="45"/>
        <v>225</v>
      </c>
      <c r="C291" s="7"/>
      <c r="D291" s="2" t="e">
        <f t="shared" si="51"/>
        <v>#N/A</v>
      </c>
      <c r="E291" s="2" t="e">
        <f t="shared" si="22"/>
        <v>#N/A</v>
      </c>
      <c r="F291" s="2">
        <v>1807976.5371471047</v>
      </c>
      <c r="G291" s="2">
        <f t="shared" si="26"/>
        <v>445682.42857142858</v>
      </c>
      <c r="H291" s="2">
        <f t="shared" si="61"/>
        <v>115854653.42857167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1518068.57142857</v>
      </c>
      <c r="M291" s="8" t="e">
        <f t="shared" si="28"/>
        <v>#N/A</v>
      </c>
      <c r="N291" s="2" t="e">
        <f t="shared" si="53"/>
        <v>#N/A</v>
      </c>
      <c r="O291" s="2" t="e">
        <f t="shared" si="24"/>
        <v>#N/A</v>
      </c>
      <c r="P291" s="2">
        <v>1808117.1062450409</v>
      </c>
      <c r="Q291" s="2">
        <f t="shared" si="44"/>
        <v>450000</v>
      </c>
      <c r="R291" s="2">
        <f t="shared" si="62"/>
        <v>117372722</v>
      </c>
      <c r="S291" s="2">
        <f t="shared" si="54"/>
        <v>445682.42857143283</v>
      </c>
      <c r="T291" s="2">
        <f t="shared" si="55"/>
        <v>4317.571428571362</v>
      </c>
      <c r="U291" s="2">
        <f t="shared" si="56"/>
        <v>450000</v>
      </c>
      <c r="V291" s="2">
        <f t="shared" si="33"/>
        <v>78417329.428571314</v>
      </c>
      <c r="W291" s="2">
        <f t="shared" si="57"/>
        <v>445682.42857143283</v>
      </c>
      <c r="X291" s="2">
        <f t="shared" si="47"/>
        <v>4317.5714285671711</v>
      </c>
      <c r="Y291" s="2">
        <f t="shared" si="58"/>
        <v>38955392.571428597</v>
      </c>
      <c r="Z291" s="2" t="str">
        <f t="shared" si="48"/>
        <v>MEEP</v>
      </c>
      <c r="AA291" s="2">
        <f>IF(Z291="HERE",Y291,AA290+Graph!$G$1*1000)</f>
        <v>110566811.14285707</v>
      </c>
      <c r="AB291" s="2">
        <f t="shared" si="59"/>
        <v>800000</v>
      </c>
      <c r="AC291" s="2">
        <f t="shared" si="60"/>
        <v>37860228.428571418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ht="15" x14ac:dyDescent="0.25">
      <c r="A292" s="1">
        <v>44468</v>
      </c>
      <c r="B292" s="2">
        <f t="shared" si="45"/>
        <v>226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1813931.1330473125</v>
      </c>
      <c r="G292" s="2">
        <f t="shared" ref="G292:G385" si="64">IF(F292&gt;$AK$31*1000,$AK$31*1000,F292)</f>
        <v>445682.42857142858</v>
      </c>
      <c r="H292" s="2">
        <f t="shared" si="61"/>
        <v>116300335.8571431</v>
      </c>
      <c r="I292" s="7"/>
      <c r="J292" s="2" t="e">
        <f t="shared" si="52"/>
        <v>#N/A</v>
      </c>
      <c r="K292" s="2" t="e">
        <f t="shared" ref="K292:K385" si="65">IF(COUNT($C292)=1,AVERAGE(J286:J292),#N/A)</f>
        <v>#N/A</v>
      </c>
      <c r="L292" s="2">
        <f t="array" ref="L292">IF(COUNT($C293)=0,IF(COUNT($C292)=1,I292,SUM(L291+LOOKUP(2,1/(ISNUMBER($K$1:$K$194)),$K$1:$K$194))),I292)</f>
        <v>1522386.1428571413</v>
      </c>
      <c r="M292" s="8" t="e">
        <f t="shared" si="28"/>
        <v>#N/A</v>
      </c>
      <c r="N292" s="2" t="e">
        <f t="shared" si="53"/>
        <v>#N/A</v>
      </c>
      <c r="O292" s="2" t="e">
        <f t="shared" ref="O292:O385" si="66">IF(COUNT($C292)=1,AVERAGE(N286:N292),#N/A)</f>
        <v>#N/A</v>
      </c>
      <c r="P292" s="2">
        <v>1814058.3284602165</v>
      </c>
      <c r="Q292" s="2">
        <f t="shared" si="44"/>
        <v>450000</v>
      </c>
      <c r="R292" s="2">
        <f t="shared" si="62"/>
        <v>117822722</v>
      </c>
      <c r="S292" s="2">
        <f t="shared" si="54"/>
        <v>445682.42857143283</v>
      </c>
      <c r="T292" s="2">
        <f t="shared" si="55"/>
        <v>4317.571428571362</v>
      </c>
      <c r="U292" s="2">
        <f t="shared" si="56"/>
        <v>450000</v>
      </c>
      <c r="V292" s="2">
        <f t="shared" si="33"/>
        <v>78863011.857142746</v>
      </c>
      <c r="W292" s="2">
        <f t="shared" si="57"/>
        <v>445682.42857143283</v>
      </c>
      <c r="X292" s="2">
        <f t="shared" si="47"/>
        <v>4317.5714285671711</v>
      </c>
      <c r="Y292" s="2">
        <f t="shared" si="58"/>
        <v>38959710.142857164</v>
      </c>
      <c r="Z292" s="2" t="str">
        <f t="shared" si="48"/>
        <v>MEEP</v>
      </c>
      <c r="AA292" s="2">
        <f>IF(Z292="HERE",Y292,AA291+Graph!$G$1*1000)</f>
        <v>111366811.14285707</v>
      </c>
      <c r="AB292" s="2">
        <f t="shared" si="59"/>
        <v>800000</v>
      </c>
      <c r="AC292" s="2">
        <f t="shared" si="60"/>
        <v>37860228.428571418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ht="15" x14ac:dyDescent="0.25">
      <c r="A293" s="1">
        <v>44469</v>
      </c>
      <c r="B293" s="2">
        <f t="shared" si="45"/>
        <v>227</v>
      </c>
      <c r="C293" s="7"/>
      <c r="D293" s="2" t="e">
        <f t="shared" si="51"/>
        <v>#N/A</v>
      </c>
      <c r="E293" s="2" t="e">
        <f t="shared" si="63"/>
        <v>#N/A</v>
      </c>
      <c r="F293" s="2">
        <v>1819885.7289475203</v>
      </c>
      <c r="G293" s="2">
        <f t="shared" si="64"/>
        <v>445682.42857142858</v>
      </c>
      <c r="H293" s="2">
        <f t="shared" si="61"/>
        <v>116746018.28571454</v>
      </c>
      <c r="I293" s="7"/>
      <c r="J293" s="2" t="e">
        <f t="shared" si="52"/>
        <v>#N/A</v>
      </c>
      <c r="K293" s="2" t="e">
        <f t="shared" si="65"/>
        <v>#N/A</v>
      </c>
      <c r="L293" s="2">
        <f t="array" ref="L293">IF(COUNT($C294)=0,IF(COUNT($C293)=1,I293,SUM(L292+LOOKUP(2,1/(ISNUMBER($K$1:$K$194)),$K$1:$K$194))),I293)</f>
        <v>1526703.7142857127</v>
      </c>
      <c r="M293" s="8" t="e">
        <f t="shared" si="28"/>
        <v>#N/A</v>
      </c>
      <c r="N293" s="2" t="e">
        <f t="shared" si="53"/>
        <v>#N/A</v>
      </c>
      <c r="O293" s="2" t="e">
        <f t="shared" si="66"/>
        <v>#N/A</v>
      </c>
      <c r="P293" s="2">
        <v>1819999.5506753623</v>
      </c>
      <c r="Q293" s="2">
        <f t="shared" si="44"/>
        <v>450000</v>
      </c>
      <c r="R293" s="2">
        <f t="shared" si="62"/>
        <v>118272722</v>
      </c>
      <c r="S293" s="2">
        <f t="shared" si="54"/>
        <v>445682.42857143283</v>
      </c>
      <c r="T293" s="2">
        <f t="shared" si="55"/>
        <v>4317.571428571362</v>
      </c>
      <c r="U293" s="2">
        <f t="shared" si="56"/>
        <v>450000</v>
      </c>
      <c r="V293" s="2">
        <f t="shared" si="33"/>
        <v>79308694.285714179</v>
      </c>
      <c r="W293" s="2">
        <f t="shared" si="57"/>
        <v>445682.42857143283</v>
      </c>
      <c r="X293" s="2">
        <f t="shared" si="47"/>
        <v>4317.5714285671711</v>
      </c>
      <c r="Y293" s="2">
        <f t="shared" si="58"/>
        <v>38964027.714285731</v>
      </c>
      <c r="Z293" s="2" t="str">
        <f t="shared" si="48"/>
        <v>MEEP</v>
      </c>
      <c r="AA293" s="2">
        <f>IF(Z293="HERE",Y293,AA292+Graph!$G$1*1000)</f>
        <v>112166811.14285707</v>
      </c>
      <c r="AB293" s="2">
        <f t="shared" si="59"/>
        <v>800000</v>
      </c>
      <c r="AC293" s="2">
        <f t="shared" si="60"/>
        <v>37860228.428571418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ht="15" x14ac:dyDescent="0.25">
      <c r="A294" s="1">
        <v>44470</v>
      </c>
      <c r="B294" s="2">
        <f t="shared" si="45"/>
        <v>228</v>
      </c>
      <c r="C294" s="7"/>
      <c r="D294" s="2" t="e">
        <f t="shared" si="51"/>
        <v>#N/A</v>
      </c>
      <c r="E294" s="2" t="e">
        <f t="shared" si="63"/>
        <v>#N/A</v>
      </c>
      <c r="F294" s="2">
        <v>1825840.324847728</v>
      </c>
      <c r="G294" s="2">
        <f t="shared" si="64"/>
        <v>445682.42857142858</v>
      </c>
      <c r="H294" s="2">
        <f t="shared" si="61"/>
        <v>117191700.71428597</v>
      </c>
      <c r="I294" s="7"/>
      <c r="J294" s="2" t="e">
        <f t="shared" si="52"/>
        <v>#N/A</v>
      </c>
      <c r="K294" s="2" t="e">
        <f t="shared" si="65"/>
        <v>#N/A</v>
      </c>
      <c r="L294" s="2">
        <f t="array" ref="L294">IF(COUNT($C295)=0,IF(COUNT($C294)=1,I294,SUM(L293+LOOKUP(2,1/(ISNUMBER($K$1:$K$194)),$K$1:$K$194))),I294)</f>
        <v>1531021.2857142841</v>
      </c>
      <c r="M294" s="8" t="e">
        <f t="shared" si="28"/>
        <v>#N/A</v>
      </c>
      <c r="N294" s="2" t="e">
        <f t="shared" si="53"/>
        <v>#N/A</v>
      </c>
      <c r="O294" s="2" t="e">
        <f t="shared" si="66"/>
        <v>#N/A</v>
      </c>
      <c r="P294" s="2">
        <v>1825940.772890538</v>
      </c>
      <c r="Q294" s="2">
        <f t="shared" ref="Q294:Q357" si="67">IF(P294&gt;450000,450000,P294)</f>
        <v>450000</v>
      </c>
      <c r="R294" s="2">
        <f t="shared" si="62"/>
        <v>118722722</v>
      </c>
      <c r="S294" s="2">
        <f t="shared" si="54"/>
        <v>445682.42857143283</v>
      </c>
      <c r="T294" s="2">
        <f t="shared" si="55"/>
        <v>4317.571428571362</v>
      </c>
      <c r="U294" s="2">
        <f t="shared" si="56"/>
        <v>450000</v>
      </c>
      <c r="V294" s="2">
        <f t="shared" si="33"/>
        <v>79754376.714285612</v>
      </c>
      <c r="W294" s="2">
        <f t="shared" si="57"/>
        <v>445682.42857143283</v>
      </c>
      <c r="X294" s="2">
        <f t="shared" si="47"/>
        <v>4317.5714285671711</v>
      </c>
      <c r="Y294" s="2">
        <f t="shared" si="58"/>
        <v>38968345.285714298</v>
      </c>
      <c r="Z294" s="2" t="str">
        <f t="shared" si="48"/>
        <v>MEEP</v>
      </c>
      <c r="AA294" s="2">
        <f>IF(Z294="HERE",Y294,AA293+Graph!$G$1*1000)</f>
        <v>112966811.14285707</v>
      </c>
      <c r="AB294" s="2">
        <f t="shared" si="59"/>
        <v>800000</v>
      </c>
      <c r="AC294" s="2">
        <f t="shared" si="60"/>
        <v>37860228.428571418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ht="15" x14ac:dyDescent="0.25">
      <c r="A295" s="1">
        <v>44471</v>
      </c>
      <c r="B295" s="2">
        <f t="shared" si="45"/>
        <v>229</v>
      </c>
      <c r="C295" s="7"/>
      <c r="D295" s="2" t="e">
        <f t="shared" si="51"/>
        <v>#N/A</v>
      </c>
      <c r="E295" s="2" t="e">
        <f t="shared" si="63"/>
        <v>#N/A</v>
      </c>
      <c r="F295" s="2">
        <v>1831794.9207479358</v>
      </c>
      <c r="G295" s="2">
        <f t="shared" si="64"/>
        <v>445682.42857142858</v>
      </c>
      <c r="H295" s="2">
        <f t="shared" si="61"/>
        <v>117637383.1428574</v>
      </c>
      <c r="I295" s="7"/>
      <c r="J295" s="2" t="e">
        <f t="shared" si="52"/>
        <v>#N/A</v>
      </c>
      <c r="K295" s="2" t="e">
        <f t="shared" si="65"/>
        <v>#N/A</v>
      </c>
      <c r="L295" s="2">
        <f t="array" ref="L295">IF(COUNT($C296)=0,IF(COUNT($C295)=1,I295,SUM(L294+LOOKUP(2,1/(ISNUMBER($K$1:$K$194)),$K$1:$K$194))),I295)</f>
        <v>1535338.8571428554</v>
      </c>
      <c r="M295" s="8" t="e">
        <f t="shared" si="28"/>
        <v>#N/A</v>
      </c>
      <c r="N295" s="2" t="e">
        <f t="shared" si="53"/>
        <v>#N/A</v>
      </c>
      <c r="O295" s="2" t="e">
        <f t="shared" si="66"/>
        <v>#N/A</v>
      </c>
      <c r="P295" s="2">
        <v>1831881.9951056838</v>
      </c>
      <c r="Q295" s="2">
        <f t="shared" si="67"/>
        <v>450000</v>
      </c>
      <c r="R295" s="2">
        <f t="shared" si="62"/>
        <v>119172722</v>
      </c>
      <c r="S295" s="2">
        <f t="shared" si="54"/>
        <v>445682.42857143283</v>
      </c>
      <c r="T295" s="2">
        <f t="shared" si="55"/>
        <v>4317.571428571362</v>
      </c>
      <c r="U295" s="2">
        <f t="shared" si="56"/>
        <v>450000</v>
      </c>
      <c r="V295" s="2">
        <f t="shared" si="33"/>
        <v>80200059.142857045</v>
      </c>
      <c r="W295" s="2">
        <f t="shared" si="57"/>
        <v>445682.42857143283</v>
      </c>
      <c r="X295" s="2">
        <f t="shared" si="47"/>
        <v>4317.5714285671711</v>
      </c>
      <c r="Y295" s="2">
        <f t="shared" si="58"/>
        <v>38972662.857142866</v>
      </c>
      <c r="Z295" s="2" t="str">
        <f t="shared" si="48"/>
        <v>MEEP</v>
      </c>
      <c r="AA295" s="2">
        <f>IF(Z295="HERE",Y295,AA294+Graph!$G$1*1000)</f>
        <v>113766811.14285707</v>
      </c>
      <c r="AB295" s="2">
        <f t="shared" si="59"/>
        <v>800000</v>
      </c>
      <c r="AC295" s="2">
        <f t="shared" si="60"/>
        <v>37860228.428571418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ht="15" x14ac:dyDescent="0.25">
      <c r="A296" s="1">
        <v>44472</v>
      </c>
      <c r="B296" s="2">
        <f t="shared" si="45"/>
        <v>230</v>
      </c>
      <c r="C296" s="7"/>
      <c r="D296" s="2" t="e">
        <f t="shared" si="51"/>
        <v>#N/A</v>
      </c>
      <c r="E296" s="2" t="e">
        <f t="shared" si="63"/>
        <v>#N/A</v>
      </c>
      <c r="F296" s="2">
        <v>1837749.5166481435</v>
      </c>
      <c r="G296" s="2">
        <f t="shared" si="64"/>
        <v>445682.42857142858</v>
      </c>
      <c r="H296" s="2">
        <f t="shared" si="61"/>
        <v>118083065.57142884</v>
      </c>
      <c r="I296" s="7"/>
      <c r="J296" s="2" t="e">
        <f t="shared" si="52"/>
        <v>#N/A</v>
      </c>
      <c r="K296" s="2" t="e">
        <f t="shared" si="65"/>
        <v>#N/A</v>
      </c>
      <c r="L296" s="2">
        <f t="array" ref="L296">IF(COUNT($C297)=0,IF(COUNT($C296)=1,I296,SUM(L295+LOOKUP(2,1/(ISNUMBER($K$1:$K$194)),$K$1:$K$194))),I296)</f>
        <v>1539656.4285714268</v>
      </c>
      <c r="M296" s="8" t="e">
        <f t="shared" si="28"/>
        <v>#N/A</v>
      </c>
      <c r="N296" s="2" t="e">
        <f t="shared" si="53"/>
        <v>#N/A</v>
      </c>
      <c r="O296" s="2" t="e">
        <f t="shared" si="66"/>
        <v>#N/A</v>
      </c>
      <c r="P296" s="2">
        <v>1837823.2173208296</v>
      </c>
      <c r="Q296" s="2">
        <f t="shared" si="67"/>
        <v>450000</v>
      </c>
      <c r="R296" s="2">
        <f t="shared" si="62"/>
        <v>119622722</v>
      </c>
      <c r="S296" s="2">
        <f t="shared" si="54"/>
        <v>445682.42857143283</v>
      </c>
      <c r="T296" s="2">
        <f t="shared" si="55"/>
        <v>4317.571428571362</v>
      </c>
      <c r="U296" s="2">
        <f t="shared" si="56"/>
        <v>450000</v>
      </c>
      <c r="V296" s="2">
        <f t="shared" si="33"/>
        <v>80645741.571428478</v>
      </c>
      <c r="W296" s="2">
        <f t="shared" si="57"/>
        <v>445682.42857143283</v>
      </c>
      <c r="X296" s="2">
        <f t="shared" si="47"/>
        <v>4317.5714285671711</v>
      </c>
      <c r="Y296" s="2">
        <f t="shared" si="58"/>
        <v>38976980.428571433</v>
      </c>
      <c r="Z296" s="2" t="str">
        <f t="shared" si="48"/>
        <v>MEEP</v>
      </c>
      <c r="AA296" s="2">
        <f>IF(Z296="HERE",Y296,AA295+Graph!$G$1*1000)</f>
        <v>114566811.14285707</v>
      </c>
      <c r="AB296" s="2">
        <f t="shared" si="59"/>
        <v>800000</v>
      </c>
      <c r="AC296" s="2">
        <f t="shared" si="60"/>
        <v>37860228.428571418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ht="15" x14ac:dyDescent="0.25">
      <c r="A297" s="1">
        <v>44473</v>
      </c>
      <c r="B297" s="2">
        <f t="shared" si="45"/>
        <v>231</v>
      </c>
      <c r="C297" s="7"/>
      <c r="D297" s="2" t="e">
        <f t="shared" si="51"/>
        <v>#N/A</v>
      </c>
      <c r="E297" s="2" t="e">
        <f t="shared" si="63"/>
        <v>#N/A</v>
      </c>
      <c r="F297" s="2">
        <v>1843704.1125483513</v>
      </c>
      <c r="G297" s="2">
        <f t="shared" si="64"/>
        <v>445682.42857142858</v>
      </c>
      <c r="H297" s="2">
        <f t="shared" si="61"/>
        <v>118528748.00000027</v>
      </c>
      <c r="I297" s="7"/>
      <c r="J297" s="2" t="e">
        <f t="shared" si="52"/>
        <v>#N/A</v>
      </c>
      <c r="K297" s="2" t="e">
        <f t="shared" si="65"/>
        <v>#N/A</v>
      </c>
      <c r="L297" s="2">
        <f t="array" ref="L297">IF(COUNT($C298)=0,IF(COUNT($C297)=1,I297,SUM(L296+LOOKUP(2,1/(ISNUMBER($K$1:$K$194)),$K$1:$K$194))),I297)</f>
        <v>1543973.9999999981</v>
      </c>
      <c r="M297" s="8" t="e">
        <f t="shared" si="28"/>
        <v>#N/A</v>
      </c>
      <c r="N297" s="2" t="e">
        <f t="shared" si="53"/>
        <v>#N/A</v>
      </c>
      <c r="O297" s="2" t="e">
        <f t="shared" si="66"/>
        <v>#N/A</v>
      </c>
      <c r="P297" s="2">
        <v>1843764.4395360053</v>
      </c>
      <c r="Q297" s="2">
        <f t="shared" si="67"/>
        <v>450000</v>
      </c>
      <c r="R297" s="2">
        <f t="shared" si="62"/>
        <v>120072722</v>
      </c>
      <c r="S297" s="2">
        <f t="shared" si="54"/>
        <v>445682.42857143283</v>
      </c>
      <c r="T297" s="2">
        <f t="shared" si="55"/>
        <v>4317.571428571362</v>
      </c>
      <c r="U297" s="2">
        <f t="shared" si="56"/>
        <v>450000</v>
      </c>
      <c r="V297" s="2">
        <f t="shared" si="33"/>
        <v>81091423.999999911</v>
      </c>
      <c r="W297" s="2">
        <f t="shared" si="57"/>
        <v>445682.42857143283</v>
      </c>
      <c r="X297" s="2">
        <f t="shared" si="47"/>
        <v>4317.5714285671711</v>
      </c>
      <c r="Y297" s="2">
        <f t="shared" si="58"/>
        <v>38981298</v>
      </c>
      <c r="Z297" s="2" t="str">
        <f t="shared" si="48"/>
        <v>MEEP</v>
      </c>
      <c r="AA297" s="2">
        <f>IF(Z297="HERE",Y297,AA296+Graph!$G$1*1000)</f>
        <v>115366811.14285707</v>
      </c>
      <c r="AB297" s="2">
        <f t="shared" si="59"/>
        <v>800000</v>
      </c>
      <c r="AC297" s="2">
        <f t="shared" si="60"/>
        <v>37860228.428571418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ht="15" x14ac:dyDescent="0.25">
      <c r="A298" s="1">
        <v>44474</v>
      </c>
      <c r="B298" s="2">
        <f t="shared" si="45"/>
        <v>232</v>
      </c>
      <c r="C298" s="7"/>
      <c r="D298" s="2" t="e">
        <f t="shared" si="51"/>
        <v>#N/A</v>
      </c>
      <c r="E298" s="2" t="e">
        <f t="shared" si="63"/>
        <v>#N/A</v>
      </c>
      <c r="F298" s="2">
        <v>1849658.708448559</v>
      </c>
      <c r="G298" s="2">
        <f t="shared" si="64"/>
        <v>445682.42857142858</v>
      </c>
      <c r="H298" s="2">
        <f t="shared" si="61"/>
        <v>118974430.4285717</v>
      </c>
      <c r="I298" s="7"/>
      <c r="J298" s="2" t="e">
        <f t="shared" si="52"/>
        <v>#N/A</v>
      </c>
      <c r="K298" s="2" t="e">
        <f t="shared" si="65"/>
        <v>#N/A</v>
      </c>
      <c r="L298" s="2">
        <f t="array" ref="L298">IF(COUNT($C299)=0,IF(COUNT($C298)=1,I298,SUM(L297+LOOKUP(2,1/(ISNUMBER($K$1:$K$194)),$K$1:$K$194))),I298)</f>
        <v>1548291.5714285695</v>
      </c>
      <c r="M298" s="8" t="e">
        <f t="shared" si="28"/>
        <v>#N/A</v>
      </c>
      <c r="N298" s="2" t="e">
        <f t="shared" si="53"/>
        <v>#N/A</v>
      </c>
      <c r="O298" s="2" t="e">
        <f t="shared" si="66"/>
        <v>#N/A</v>
      </c>
      <c r="P298" s="2">
        <v>1849705.6617511511</v>
      </c>
      <c r="Q298" s="2">
        <f t="shared" si="67"/>
        <v>450000</v>
      </c>
      <c r="R298" s="2">
        <f t="shared" si="62"/>
        <v>120522722</v>
      </c>
      <c r="S298" s="2">
        <f t="shared" si="54"/>
        <v>445682.42857143283</v>
      </c>
      <c r="T298" s="2">
        <f t="shared" si="55"/>
        <v>4317.571428571362</v>
      </c>
      <c r="U298" s="2">
        <f t="shared" si="56"/>
        <v>450000</v>
      </c>
      <c r="V298" s="2">
        <f t="shared" si="33"/>
        <v>81537106.428571343</v>
      </c>
      <c r="W298" s="2">
        <f t="shared" si="57"/>
        <v>445682.42857143283</v>
      </c>
      <c r="X298" s="2">
        <f t="shared" si="47"/>
        <v>4317.5714285671711</v>
      </c>
      <c r="Y298" s="2">
        <f t="shared" si="58"/>
        <v>38985615.571428567</v>
      </c>
      <c r="Z298" s="2" t="str">
        <f t="shared" si="48"/>
        <v>MEEP</v>
      </c>
      <c r="AA298" s="2">
        <f>IF(Z298="HERE",Y298,AA297+Graph!$G$1*1000)</f>
        <v>116166811.14285707</v>
      </c>
      <c r="AB298" s="2">
        <f t="shared" si="59"/>
        <v>800000</v>
      </c>
      <c r="AC298" s="2">
        <f t="shared" si="60"/>
        <v>37860228.428571418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ht="15" x14ac:dyDescent="0.25">
      <c r="A299" s="1">
        <v>44475</v>
      </c>
      <c r="B299" s="2">
        <f t="shared" si="45"/>
        <v>233</v>
      </c>
      <c r="C299" s="7"/>
      <c r="D299" s="2" t="e">
        <f t="shared" si="51"/>
        <v>#N/A</v>
      </c>
      <c r="E299" s="2" t="e">
        <f t="shared" si="63"/>
        <v>#N/A</v>
      </c>
      <c r="F299" s="2">
        <v>1855613.3043487668</v>
      </c>
      <c r="G299" s="2">
        <f t="shared" si="64"/>
        <v>445682.42857142858</v>
      </c>
      <c r="H299" s="2">
        <f t="shared" si="61"/>
        <v>119420112.85714313</v>
      </c>
      <c r="I299" s="7"/>
      <c r="J299" s="2" t="e">
        <f t="shared" si="52"/>
        <v>#N/A</v>
      </c>
      <c r="K299" s="2" t="e">
        <f t="shared" si="65"/>
        <v>#N/A</v>
      </c>
      <c r="L299" s="2">
        <f t="array" ref="L299">IF(COUNT($C300)=0,IF(COUNT($C299)=1,I299,SUM(L298+LOOKUP(2,1/(ISNUMBER($K$1:$K$194)),$K$1:$K$194))),I299)</f>
        <v>1552609.1428571409</v>
      </c>
      <c r="M299" s="8" t="e">
        <f t="shared" si="28"/>
        <v>#N/A</v>
      </c>
      <c r="N299" s="2" t="e">
        <f t="shared" si="53"/>
        <v>#N/A</v>
      </c>
      <c r="O299" s="2" t="e">
        <f t="shared" si="66"/>
        <v>#N/A</v>
      </c>
      <c r="P299" s="2">
        <v>1855646.8839663267</v>
      </c>
      <c r="Q299" s="2">
        <f t="shared" si="67"/>
        <v>450000</v>
      </c>
      <c r="R299" s="2">
        <f t="shared" si="62"/>
        <v>120972722</v>
      </c>
      <c r="S299" s="2">
        <f t="shared" si="54"/>
        <v>445682.42857143283</v>
      </c>
      <c r="T299" s="2">
        <f t="shared" si="55"/>
        <v>4317.571428571362</v>
      </c>
      <c r="U299" s="2">
        <f t="shared" si="56"/>
        <v>450000</v>
      </c>
      <c r="V299" s="2">
        <f t="shared" si="33"/>
        <v>81982788.857142776</v>
      </c>
      <c r="W299" s="2">
        <f t="shared" si="57"/>
        <v>445682.42857143283</v>
      </c>
      <c r="X299" s="2">
        <f t="shared" si="47"/>
        <v>4317.5714285671711</v>
      </c>
      <c r="Y299" s="2">
        <f t="shared" si="58"/>
        <v>38989933.142857134</v>
      </c>
      <c r="Z299" s="2" t="str">
        <f t="shared" si="48"/>
        <v>MEEP</v>
      </c>
      <c r="AA299" s="2">
        <f>IF(Z299="HERE",Y299,AA298+Graph!$G$1*1000)</f>
        <v>116966811.14285707</v>
      </c>
      <c r="AB299" s="2">
        <f t="shared" si="59"/>
        <v>800000</v>
      </c>
      <c r="AC299" s="2">
        <f t="shared" si="60"/>
        <v>37860228.428571418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ht="15" x14ac:dyDescent="0.25">
      <c r="A300" s="1">
        <v>44476</v>
      </c>
      <c r="B300" s="2">
        <f t="shared" si="45"/>
        <v>234</v>
      </c>
      <c r="C300" s="7"/>
      <c r="D300" s="2" t="e">
        <f t="shared" si="51"/>
        <v>#N/A</v>
      </c>
      <c r="E300" s="2" t="e">
        <f t="shared" si="63"/>
        <v>#N/A</v>
      </c>
      <c r="F300" s="2">
        <v>1861567.9002489746</v>
      </c>
      <c r="G300" s="2">
        <f t="shared" si="64"/>
        <v>445682.42857142858</v>
      </c>
      <c r="H300" s="2">
        <f t="shared" si="61"/>
        <v>119865795.28571457</v>
      </c>
      <c r="I300" s="7"/>
      <c r="J300" s="2" t="e">
        <f t="shared" si="52"/>
        <v>#N/A</v>
      </c>
      <c r="K300" s="2" t="e">
        <f t="shared" si="65"/>
        <v>#N/A</v>
      </c>
      <c r="L300" s="2">
        <f t="array" ref="L300">IF(COUNT($C301)=0,IF(COUNT($C300)=1,I300,SUM(L299+LOOKUP(2,1/(ISNUMBER($K$1:$K$194)),$K$1:$K$194))),I300)</f>
        <v>1556926.7142857122</v>
      </c>
      <c r="M300" s="8" t="e">
        <f t="shared" si="28"/>
        <v>#N/A</v>
      </c>
      <c r="N300" s="2" t="e">
        <f t="shared" si="53"/>
        <v>#N/A</v>
      </c>
      <c r="O300" s="2" t="e">
        <f t="shared" si="66"/>
        <v>#N/A</v>
      </c>
      <c r="P300" s="2">
        <v>1861588.1061814725</v>
      </c>
      <c r="Q300" s="2">
        <f t="shared" si="67"/>
        <v>450000</v>
      </c>
      <c r="R300" s="2">
        <f t="shared" si="62"/>
        <v>121422722</v>
      </c>
      <c r="S300" s="2">
        <f t="shared" si="54"/>
        <v>445682.42857143283</v>
      </c>
      <c r="T300" s="2">
        <f t="shared" si="55"/>
        <v>4317.571428571362</v>
      </c>
      <c r="U300" s="2">
        <f t="shared" si="56"/>
        <v>450000</v>
      </c>
      <c r="V300" s="2">
        <f t="shared" si="33"/>
        <v>82428471.285714209</v>
      </c>
      <c r="W300" s="2">
        <f t="shared" si="57"/>
        <v>445682.42857143283</v>
      </c>
      <c r="X300" s="2">
        <f t="shared" si="47"/>
        <v>4317.5714285671711</v>
      </c>
      <c r="Y300" s="2">
        <f t="shared" si="58"/>
        <v>38994250.714285702</v>
      </c>
      <c r="Z300" s="2" t="str">
        <f t="shared" si="48"/>
        <v>MEEP</v>
      </c>
      <c r="AA300" s="2">
        <f>IF(Z300="HERE",Y300,AA299+Graph!$G$1*1000)</f>
        <v>117766811.14285707</v>
      </c>
      <c r="AB300" s="2">
        <f t="shared" si="59"/>
        <v>800000</v>
      </c>
      <c r="AC300" s="2">
        <f t="shared" si="60"/>
        <v>37860228.428571418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ht="15" x14ac:dyDescent="0.25">
      <c r="A301" s="1">
        <v>44477</v>
      </c>
      <c r="B301" s="2">
        <f t="shared" si="45"/>
        <v>235</v>
      </c>
      <c r="C301" s="7"/>
      <c r="D301" s="2" t="e">
        <f t="shared" si="51"/>
        <v>#N/A</v>
      </c>
      <c r="E301" s="2" t="e">
        <f t="shared" si="63"/>
        <v>#N/A</v>
      </c>
      <c r="F301" s="2">
        <v>1867522.4961491823</v>
      </c>
      <c r="G301" s="2">
        <f t="shared" si="64"/>
        <v>445682.42857142858</v>
      </c>
      <c r="H301" s="2">
        <f t="shared" si="61"/>
        <v>120311477.714286</v>
      </c>
      <c r="I301" s="7"/>
      <c r="J301" s="2" t="e">
        <f t="shared" si="52"/>
        <v>#N/A</v>
      </c>
      <c r="K301" s="2" t="e">
        <f t="shared" si="65"/>
        <v>#N/A</v>
      </c>
      <c r="L301" s="2">
        <f t="array" ref="L301">IF(COUNT($C302)=0,IF(COUNT($C301)=1,I301,SUM(L300+LOOKUP(2,1/(ISNUMBER($K$1:$K$194)),$K$1:$K$194))),I301)</f>
        <v>1561244.2857142836</v>
      </c>
      <c r="M301" s="8" t="e">
        <f t="shared" si="28"/>
        <v>#N/A</v>
      </c>
      <c r="N301" s="2" t="e">
        <f t="shared" si="53"/>
        <v>#N/A</v>
      </c>
      <c r="O301" s="2" t="e">
        <f t="shared" si="66"/>
        <v>#N/A</v>
      </c>
      <c r="P301" s="2">
        <v>1867529.3283966482</v>
      </c>
      <c r="Q301" s="2">
        <f t="shared" si="67"/>
        <v>450000</v>
      </c>
      <c r="R301" s="2">
        <f t="shared" si="62"/>
        <v>121872722</v>
      </c>
      <c r="S301" s="2">
        <f t="shared" si="54"/>
        <v>445682.42857143283</v>
      </c>
      <c r="T301" s="2">
        <f t="shared" si="55"/>
        <v>4317.571428571362</v>
      </c>
      <c r="U301" s="2">
        <f t="shared" si="56"/>
        <v>450000</v>
      </c>
      <c r="V301" s="2">
        <f t="shared" si="33"/>
        <v>82874153.714285642</v>
      </c>
      <c r="W301" s="2">
        <f t="shared" si="57"/>
        <v>445682.42857143283</v>
      </c>
      <c r="X301" s="2">
        <f t="shared" si="47"/>
        <v>4317.5714285671711</v>
      </c>
      <c r="Y301" s="2">
        <f t="shared" si="58"/>
        <v>38998568.285714269</v>
      </c>
      <c r="Z301" s="2" t="str">
        <f t="shared" si="48"/>
        <v>MEEP</v>
      </c>
      <c r="AA301" s="2">
        <f>IF(Z301="HERE",Y301,AA300+Graph!$G$1*1000)</f>
        <v>118566811.14285707</v>
      </c>
      <c r="AB301" s="2">
        <f t="shared" si="59"/>
        <v>800000</v>
      </c>
      <c r="AC301" s="2">
        <f t="shared" si="60"/>
        <v>37860228.428571418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ht="15" x14ac:dyDescent="0.25">
      <c r="A302" s="1">
        <v>44478</v>
      </c>
      <c r="B302" s="2">
        <f t="shared" si="45"/>
        <v>236</v>
      </c>
      <c r="C302" s="7"/>
      <c r="D302" s="2" t="e">
        <f t="shared" si="51"/>
        <v>#N/A</v>
      </c>
      <c r="E302" s="2" t="e">
        <f t="shared" si="63"/>
        <v>#N/A</v>
      </c>
      <c r="F302" s="2">
        <v>1873477.0920493901</v>
      </c>
      <c r="G302" s="2">
        <f t="shared" si="64"/>
        <v>445682.42857142858</v>
      </c>
      <c r="H302" s="2">
        <f t="shared" si="61"/>
        <v>120757160.14285743</v>
      </c>
      <c r="I302" s="7"/>
      <c r="J302" s="2" t="e">
        <f t="shared" si="52"/>
        <v>#N/A</v>
      </c>
      <c r="K302" s="2" t="e">
        <f t="shared" si="65"/>
        <v>#N/A</v>
      </c>
      <c r="L302" s="2">
        <f t="array" ref="L302">IF(COUNT($C303)=0,IF(COUNT($C302)=1,I302,SUM(L301+LOOKUP(2,1/(ISNUMBER($K$1:$K$194)),$K$1:$K$194))),I302)</f>
        <v>1565561.8571428549</v>
      </c>
      <c r="M302" s="8" t="e">
        <f t="shared" si="28"/>
        <v>#N/A</v>
      </c>
      <c r="N302" s="2" t="e">
        <f t="shared" si="53"/>
        <v>#N/A</v>
      </c>
      <c r="O302" s="2" t="e">
        <f t="shared" si="66"/>
        <v>#N/A</v>
      </c>
      <c r="P302" s="2">
        <v>1873470.550611794</v>
      </c>
      <c r="Q302" s="2">
        <f t="shared" si="67"/>
        <v>450000</v>
      </c>
      <c r="R302" s="2">
        <f t="shared" si="62"/>
        <v>122322722</v>
      </c>
      <c r="S302" s="2">
        <f t="shared" si="54"/>
        <v>445682.42857143283</v>
      </c>
      <c r="T302" s="2">
        <f t="shared" si="55"/>
        <v>4317.571428571362</v>
      </c>
      <c r="U302" s="2">
        <f t="shared" si="56"/>
        <v>450000</v>
      </c>
      <c r="V302" s="2">
        <f t="shared" si="33"/>
        <v>83319836.142857075</v>
      </c>
      <c r="W302" s="2">
        <f t="shared" si="57"/>
        <v>445682.42857143283</v>
      </c>
      <c r="X302" s="2">
        <f t="shared" si="47"/>
        <v>4317.5714285671711</v>
      </c>
      <c r="Y302" s="2">
        <f t="shared" si="58"/>
        <v>39002885.857142836</v>
      </c>
      <c r="Z302" s="2" t="str">
        <f t="shared" si="48"/>
        <v>MEEP</v>
      </c>
      <c r="AA302" s="2">
        <f>IF(Z302="HERE",Y302,AA301+Graph!$G$1*1000)</f>
        <v>119366811.14285707</v>
      </c>
      <c r="AB302" s="2">
        <f t="shared" si="59"/>
        <v>800000</v>
      </c>
      <c r="AC302" s="2">
        <f t="shared" si="60"/>
        <v>37860228.428571418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ht="15" x14ac:dyDescent="0.25">
      <c r="A303" s="1">
        <v>44479</v>
      </c>
      <c r="B303" s="2">
        <f t="shared" si="45"/>
        <v>237</v>
      </c>
      <c r="C303" s="7"/>
      <c r="D303" s="2" t="e">
        <f t="shared" si="51"/>
        <v>#N/A</v>
      </c>
      <c r="E303" s="2" t="e">
        <f t="shared" si="63"/>
        <v>#N/A</v>
      </c>
      <c r="F303" s="2">
        <v>1879431.687949568</v>
      </c>
      <c r="G303" s="2">
        <f t="shared" si="64"/>
        <v>445682.42857142858</v>
      </c>
      <c r="H303" s="2">
        <f t="shared" si="61"/>
        <v>121202842.57142887</v>
      </c>
      <c r="I303" s="7"/>
      <c r="J303" s="2" t="e">
        <f t="shared" si="52"/>
        <v>#N/A</v>
      </c>
      <c r="K303" s="2" t="e">
        <f t="shared" si="65"/>
        <v>#N/A</v>
      </c>
      <c r="L303" s="2">
        <f t="array" ref="L303">IF(COUNT($C304)=0,IF(COUNT($C303)=1,I303,SUM(L302+LOOKUP(2,1/(ISNUMBER($K$1:$K$194)),$K$1:$K$194))),I303)</f>
        <v>1569879.4285714263</v>
      </c>
      <c r="M303" s="8" t="e">
        <f t="shared" si="28"/>
        <v>#N/A</v>
      </c>
      <c r="N303" s="2" t="e">
        <f t="shared" si="53"/>
        <v>#N/A</v>
      </c>
      <c r="O303" s="2" t="e">
        <f t="shared" si="66"/>
        <v>#N/A</v>
      </c>
      <c r="P303" s="2">
        <v>1879411.7728269696</v>
      </c>
      <c r="Q303" s="2">
        <f t="shared" si="67"/>
        <v>450000</v>
      </c>
      <c r="R303" s="2">
        <f t="shared" si="62"/>
        <v>122772722</v>
      </c>
      <c r="S303" s="2">
        <f t="shared" si="54"/>
        <v>445682.42857143283</v>
      </c>
      <c r="T303" s="2">
        <f t="shared" si="55"/>
        <v>4317.571428571362</v>
      </c>
      <c r="U303" s="2">
        <f t="shared" si="56"/>
        <v>450000</v>
      </c>
      <c r="V303" s="2">
        <f t="shared" si="33"/>
        <v>83765518.571428508</v>
      </c>
      <c r="W303" s="2">
        <f t="shared" si="57"/>
        <v>445682.42857143283</v>
      </c>
      <c r="X303" s="2">
        <f t="shared" si="47"/>
        <v>4317.5714285671711</v>
      </c>
      <c r="Y303" s="2">
        <f t="shared" si="58"/>
        <v>39007203.428571403</v>
      </c>
      <c r="Z303" s="2" t="str">
        <f t="shared" si="48"/>
        <v>MEEP</v>
      </c>
      <c r="AA303" s="2">
        <f>IF(Z303="HERE",Y303,AA302+Graph!$G$1*1000)</f>
        <v>120166811.14285707</v>
      </c>
      <c r="AB303" s="2">
        <f t="shared" si="59"/>
        <v>800000</v>
      </c>
      <c r="AC303" s="2">
        <f t="shared" si="60"/>
        <v>37860228.428571418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ht="15" x14ac:dyDescent="0.25">
      <c r="A304" s="1">
        <v>44480</v>
      </c>
      <c r="B304" s="2">
        <f t="shared" si="45"/>
        <v>238</v>
      </c>
      <c r="C304" s="7"/>
      <c r="D304" s="2" t="e">
        <f t="shared" si="51"/>
        <v>#N/A</v>
      </c>
      <c r="E304" s="2" t="e">
        <f t="shared" si="63"/>
        <v>#N/A</v>
      </c>
      <c r="F304" s="2">
        <v>1885386.2838497758</v>
      </c>
      <c r="G304" s="2">
        <f t="shared" si="64"/>
        <v>445682.42857142858</v>
      </c>
      <c r="H304" s="2">
        <f t="shared" si="61"/>
        <v>121648525.0000003</v>
      </c>
      <c r="I304" s="7"/>
      <c r="J304" s="2" t="e">
        <f t="shared" si="52"/>
        <v>#N/A</v>
      </c>
      <c r="K304" s="2" t="e">
        <f t="shared" si="65"/>
        <v>#N/A</v>
      </c>
      <c r="L304" s="2">
        <f t="array" ref="L304">IF(COUNT($C305)=0,IF(COUNT($C304)=1,I304,SUM(L303+LOOKUP(2,1/(ISNUMBER($K$1:$K$194)),$K$1:$K$194))),I304)</f>
        <v>1574196.9999999977</v>
      </c>
      <c r="M304" s="8" t="e">
        <f t="shared" si="28"/>
        <v>#N/A</v>
      </c>
      <c r="N304" s="2" t="e">
        <f t="shared" si="53"/>
        <v>#N/A</v>
      </c>
      <c r="O304" s="2" t="e">
        <f t="shared" si="66"/>
        <v>#N/A</v>
      </c>
      <c r="P304" s="2">
        <v>1885352.9950421154</v>
      </c>
      <c r="Q304" s="2">
        <f t="shared" si="67"/>
        <v>450000</v>
      </c>
      <c r="R304" s="2">
        <f t="shared" si="62"/>
        <v>123222722</v>
      </c>
      <c r="S304" s="2">
        <f t="shared" si="54"/>
        <v>445682.42857143283</v>
      </c>
      <c r="T304" s="2">
        <f t="shared" si="55"/>
        <v>4317.571428571362</v>
      </c>
      <c r="U304" s="2">
        <f t="shared" si="56"/>
        <v>450000</v>
      </c>
      <c r="V304" s="2">
        <f t="shared" si="33"/>
        <v>84211200.99999994</v>
      </c>
      <c r="W304" s="2">
        <f t="shared" si="57"/>
        <v>445682.42857143283</v>
      </c>
      <c r="X304" s="2">
        <f t="shared" si="47"/>
        <v>4317.5714285671711</v>
      </c>
      <c r="Y304" s="2">
        <f t="shared" si="58"/>
        <v>39011520.99999997</v>
      </c>
      <c r="Z304" s="2" t="str">
        <f t="shared" si="48"/>
        <v>MEEP</v>
      </c>
      <c r="AA304" s="2">
        <f>IF(Z304="HERE",Y304,AA303+Graph!$G$1*1000)</f>
        <v>120966811.14285707</v>
      </c>
      <c r="AB304" s="2">
        <f t="shared" si="59"/>
        <v>800000</v>
      </c>
      <c r="AC304" s="2">
        <f t="shared" si="60"/>
        <v>37860228.428571418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ht="15" x14ac:dyDescent="0.25">
      <c r="A305" s="1">
        <v>44481</v>
      </c>
      <c r="B305" s="2">
        <f t="shared" si="45"/>
        <v>239</v>
      </c>
      <c r="C305" s="7"/>
      <c r="D305" s="2" t="e">
        <f t="shared" si="51"/>
        <v>#N/A</v>
      </c>
      <c r="E305" s="2" t="e">
        <f t="shared" si="63"/>
        <v>#N/A</v>
      </c>
      <c r="F305" s="2">
        <v>1891340.8797499835</v>
      </c>
      <c r="G305" s="2">
        <f t="shared" si="64"/>
        <v>445682.42857142858</v>
      </c>
      <c r="H305" s="2">
        <f t="shared" si="61"/>
        <v>122094207.42857173</v>
      </c>
      <c r="I305" s="7"/>
      <c r="J305" s="2" t="e">
        <f t="shared" si="52"/>
        <v>#N/A</v>
      </c>
      <c r="K305" s="2" t="e">
        <f t="shared" si="65"/>
        <v>#N/A</v>
      </c>
      <c r="L305" s="2">
        <f t="array" ref="L305">IF(COUNT($C306)=0,IF(COUNT($C305)=1,I305,SUM(L304+LOOKUP(2,1/(ISNUMBER($K$1:$K$194)),$K$1:$K$194))),I305)</f>
        <v>1578514.571428569</v>
      </c>
      <c r="M305" s="8" t="e">
        <f t="shared" si="28"/>
        <v>#N/A</v>
      </c>
      <c r="N305" s="2" t="e">
        <f t="shared" si="53"/>
        <v>#N/A</v>
      </c>
      <c r="O305" s="2" t="e">
        <f t="shared" si="66"/>
        <v>#N/A</v>
      </c>
      <c r="P305" s="2">
        <v>1891294.2172572911</v>
      </c>
      <c r="Q305" s="2">
        <f t="shared" si="67"/>
        <v>450000</v>
      </c>
      <c r="R305" s="2">
        <f t="shared" si="62"/>
        <v>123672722</v>
      </c>
      <c r="S305" s="2">
        <f t="shared" si="54"/>
        <v>445682.42857143283</v>
      </c>
      <c r="T305" s="2">
        <f t="shared" si="55"/>
        <v>4317.571428571362</v>
      </c>
      <c r="U305" s="2">
        <f t="shared" si="56"/>
        <v>450000</v>
      </c>
      <c r="V305" s="2">
        <f t="shared" si="33"/>
        <v>84656883.428571373</v>
      </c>
      <c r="W305" s="2">
        <f t="shared" si="57"/>
        <v>445682.42857143283</v>
      </c>
      <c r="X305" s="2">
        <f t="shared" si="47"/>
        <v>4317.5714285671711</v>
      </c>
      <c r="Y305" s="2">
        <f t="shared" si="58"/>
        <v>39015838.571428537</v>
      </c>
      <c r="Z305" s="2" t="str">
        <f t="shared" si="48"/>
        <v>MEEP</v>
      </c>
      <c r="AA305" s="2">
        <f>IF(Z305="HERE",Y305,AA304+Graph!$G$1*1000)</f>
        <v>121766811.14285707</v>
      </c>
      <c r="AB305" s="2">
        <f t="shared" si="59"/>
        <v>800000</v>
      </c>
      <c r="AC305" s="2">
        <f t="shared" si="60"/>
        <v>37860228.428571418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ht="15" x14ac:dyDescent="0.25">
      <c r="A306" s="1">
        <v>44482</v>
      </c>
      <c r="B306" s="2">
        <f t="shared" si="45"/>
        <v>240</v>
      </c>
      <c r="C306" s="7"/>
      <c r="D306" s="2" t="e">
        <f t="shared" si="51"/>
        <v>#N/A</v>
      </c>
      <c r="E306" s="2" t="e">
        <f t="shared" si="63"/>
        <v>#N/A</v>
      </c>
      <c r="F306" s="2">
        <v>1897295.4756501913</v>
      </c>
      <c r="G306" s="2">
        <f t="shared" si="64"/>
        <v>445682.42857142858</v>
      </c>
      <c r="H306" s="2">
        <f t="shared" si="61"/>
        <v>122539889.85714316</v>
      </c>
      <c r="I306" s="7"/>
      <c r="J306" s="2" t="e">
        <f t="shared" si="52"/>
        <v>#N/A</v>
      </c>
      <c r="K306" s="2" t="e">
        <f t="shared" si="65"/>
        <v>#N/A</v>
      </c>
      <c r="L306" s="2">
        <f t="array" ref="L306">IF(COUNT($C307)=0,IF(COUNT($C306)=1,I306,SUM(L305+LOOKUP(2,1/(ISNUMBER($K$1:$K$194)),$K$1:$K$194))),I306)</f>
        <v>1582832.1428571404</v>
      </c>
      <c r="M306" s="8" t="e">
        <f t="shared" si="28"/>
        <v>#N/A</v>
      </c>
      <c r="N306" s="2" t="e">
        <f t="shared" si="53"/>
        <v>#N/A</v>
      </c>
      <c r="O306" s="2" t="e">
        <f t="shared" si="66"/>
        <v>#N/A</v>
      </c>
      <c r="P306" s="2">
        <v>1897235.4394724369</v>
      </c>
      <c r="Q306" s="2">
        <f t="shared" si="67"/>
        <v>450000</v>
      </c>
      <c r="R306" s="2">
        <f t="shared" si="62"/>
        <v>124122722</v>
      </c>
      <c r="S306" s="2">
        <f t="shared" si="54"/>
        <v>445682.42857143283</v>
      </c>
      <c r="T306" s="2">
        <f t="shared" si="55"/>
        <v>4317.571428571362</v>
      </c>
      <c r="U306" s="2">
        <f t="shared" si="56"/>
        <v>450000</v>
      </c>
      <c r="V306" s="2">
        <f t="shared" si="33"/>
        <v>85102565.857142806</v>
      </c>
      <c r="W306" s="2">
        <f t="shared" si="57"/>
        <v>445682.42857143283</v>
      </c>
      <c r="X306" s="2">
        <f t="shared" si="47"/>
        <v>4317.5714285671711</v>
      </c>
      <c r="Y306" s="2">
        <f t="shared" si="58"/>
        <v>39020156.142857105</v>
      </c>
      <c r="Z306" s="2" t="str">
        <f t="shared" si="48"/>
        <v>MEEP</v>
      </c>
      <c r="AA306" s="2">
        <f>IF(Z306="HERE",Y306,AA305+Graph!$G$1*1000)</f>
        <v>122566811.14285707</v>
      </c>
      <c r="AB306" s="2">
        <f t="shared" si="59"/>
        <v>800000</v>
      </c>
      <c r="AC306" s="2">
        <f t="shared" si="60"/>
        <v>37860228.428571418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ht="15" x14ac:dyDescent="0.25">
      <c r="A307" s="1">
        <v>44483</v>
      </c>
      <c r="B307" s="2">
        <f t="shared" si="45"/>
        <v>241</v>
      </c>
      <c r="C307" s="7"/>
      <c r="D307" s="2" t="e">
        <f t="shared" si="51"/>
        <v>#N/A</v>
      </c>
      <c r="E307" s="2" t="e">
        <f t="shared" si="63"/>
        <v>#N/A</v>
      </c>
      <c r="F307" s="2">
        <v>1903250.0715503991</v>
      </c>
      <c r="G307" s="2">
        <f t="shared" si="64"/>
        <v>445682.42857142858</v>
      </c>
      <c r="H307" s="2">
        <f t="shared" si="61"/>
        <v>122985572.2857146</v>
      </c>
      <c r="I307" s="7"/>
      <c r="J307" s="2" t="e">
        <f t="shared" si="52"/>
        <v>#N/A</v>
      </c>
      <c r="K307" s="2" t="e">
        <f t="shared" si="65"/>
        <v>#N/A</v>
      </c>
      <c r="L307" s="2">
        <f t="array" ref="L307">IF(COUNT($C308)=0,IF(COUNT($C307)=1,I307,SUM(L306+LOOKUP(2,1/(ISNUMBER($K$1:$K$194)),$K$1:$K$194))),I307)</f>
        <v>1587149.7142857118</v>
      </c>
      <c r="M307" s="8" t="e">
        <f t="shared" si="28"/>
        <v>#N/A</v>
      </c>
      <c r="N307" s="2" t="e">
        <f t="shared" si="53"/>
        <v>#N/A</v>
      </c>
      <c r="O307" s="2" t="e">
        <f t="shared" si="66"/>
        <v>#N/A</v>
      </c>
      <c r="P307" s="2">
        <v>1903176.6616876125</v>
      </c>
      <c r="Q307" s="2">
        <f t="shared" si="67"/>
        <v>450000</v>
      </c>
      <c r="R307" s="2">
        <f t="shared" si="62"/>
        <v>124572722</v>
      </c>
      <c r="S307" s="2">
        <f t="shared" si="54"/>
        <v>445682.42857143283</v>
      </c>
      <c r="T307" s="2">
        <f t="shared" si="55"/>
        <v>4317.571428571362</v>
      </c>
      <c r="U307" s="2">
        <f t="shared" si="56"/>
        <v>450000</v>
      </c>
      <c r="V307" s="2">
        <f t="shared" si="33"/>
        <v>85548248.285714239</v>
      </c>
      <c r="W307" s="2">
        <f t="shared" si="57"/>
        <v>445682.42857143283</v>
      </c>
      <c r="X307" s="2">
        <f t="shared" si="47"/>
        <v>4317.5714285671711</v>
      </c>
      <c r="Y307" s="2">
        <f t="shared" si="58"/>
        <v>39024473.714285672</v>
      </c>
      <c r="Z307" s="2" t="str">
        <f t="shared" si="48"/>
        <v>MEEP</v>
      </c>
      <c r="AA307" s="2">
        <f>IF(Z307="HERE",Y307,AA306+Graph!$G$1*1000)</f>
        <v>123366811.14285707</v>
      </c>
      <c r="AB307" s="2">
        <f t="shared" si="59"/>
        <v>800000</v>
      </c>
      <c r="AC307" s="2">
        <f t="shared" si="60"/>
        <v>37860228.428571418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ht="15" x14ac:dyDescent="0.25">
      <c r="A308" s="1">
        <v>44484</v>
      </c>
      <c r="B308" s="2">
        <f t="shared" si="45"/>
        <v>242</v>
      </c>
      <c r="C308" s="7"/>
      <c r="D308" s="2" t="e">
        <f t="shared" si="51"/>
        <v>#N/A</v>
      </c>
      <c r="E308" s="2" t="e">
        <f t="shared" si="63"/>
        <v>#N/A</v>
      </c>
      <c r="F308" s="2">
        <v>1909204.6674506068</v>
      </c>
      <c r="G308" s="2">
        <f t="shared" si="64"/>
        <v>445682.42857142858</v>
      </c>
      <c r="H308" s="2">
        <f t="shared" si="61"/>
        <v>123431254.71428603</v>
      </c>
      <c r="I308" s="7"/>
      <c r="J308" s="2" t="e">
        <f t="shared" si="52"/>
        <v>#N/A</v>
      </c>
      <c r="K308" s="2" t="e">
        <f t="shared" si="65"/>
        <v>#N/A</v>
      </c>
      <c r="L308" s="2">
        <f t="array" ref="L308">IF(COUNT($C309)=0,IF(COUNT($C308)=1,I308,SUM(L307+LOOKUP(2,1/(ISNUMBER($K$1:$K$194)),$K$1:$K$194))),I308)</f>
        <v>1591467.2857142831</v>
      </c>
      <c r="M308" s="8" t="e">
        <f t="shared" si="28"/>
        <v>#N/A</v>
      </c>
      <c r="N308" s="2" t="e">
        <f t="shared" si="53"/>
        <v>#N/A</v>
      </c>
      <c r="O308" s="2" t="e">
        <f t="shared" si="66"/>
        <v>#N/A</v>
      </c>
      <c r="P308" s="2">
        <v>1909117.8839027584</v>
      </c>
      <c r="Q308" s="2">
        <f t="shared" si="67"/>
        <v>450000</v>
      </c>
      <c r="R308" s="2">
        <f t="shared" si="62"/>
        <v>125022722</v>
      </c>
      <c r="S308" s="2">
        <f t="shared" si="54"/>
        <v>445682.42857143283</v>
      </c>
      <c r="T308" s="2">
        <f t="shared" si="55"/>
        <v>4317.571428571362</v>
      </c>
      <c r="U308" s="2">
        <f t="shared" si="56"/>
        <v>450000</v>
      </c>
      <c r="V308" s="2">
        <f t="shared" si="33"/>
        <v>85993930.714285672</v>
      </c>
      <c r="W308" s="2">
        <f t="shared" si="57"/>
        <v>445682.42857143283</v>
      </c>
      <c r="X308" s="2">
        <f t="shared" si="47"/>
        <v>4317.5714285671711</v>
      </c>
      <c r="Y308" s="2">
        <f t="shared" si="58"/>
        <v>39028791.285714239</v>
      </c>
      <c r="Z308" s="2" t="str">
        <f t="shared" si="48"/>
        <v>MEEP</v>
      </c>
      <c r="AA308" s="2">
        <f>IF(Z308="HERE",Y308,AA307+Graph!$G$1*1000)</f>
        <v>124166811.14285707</v>
      </c>
      <c r="AB308" s="2">
        <f t="shared" si="59"/>
        <v>800000</v>
      </c>
      <c r="AC308" s="2">
        <f t="shared" si="60"/>
        <v>37860228.428571418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ht="15" x14ac:dyDescent="0.25">
      <c r="A309" s="1">
        <v>44485</v>
      </c>
      <c r="B309" s="2">
        <f t="shared" si="45"/>
        <v>243</v>
      </c>
      <c r="C309" s="7"/>
      <c r="D309" s="2" t="e">
        <f t="shared" si="51"/>
        <v>#N/A</v>
      </c>
      <c r="E309" s="2" t="e">
        <f t="shared" si="63"/>
        <v>#N/A</v>
      </c>
      <c r="F309" s="2">
        <v>1915159.2633508146</v>
      </c>
      <c r="G309" s="2">
        <f t="shared" si="64"/>
        <v>445682.42857142858</v>
      </c>
      <c r="H309" s="2">
        <f t="shared" si="61"/>
        <v>123876937.14285746</v>
      </c>
      <c r="I309" s="7"/>
      <c r="J309" s="2" t="e">
        <f t="shared" si="52"/>
        <v>#N/A</v>
      </c>
      <c r="K309" s="2" t="e">
        <f t="shared" si="65"/>
        <v>#N/A</v>
      </c>
      <c r="L309" s="2">
        <f t="array" ref="L309">IF(COUNT($C310)=0,IF(COUNT($C309)=1,I309,SUM(L308+LOOKUP(2,1/(ISNUMBER($K$1:$K$194)),$K$1:$K$194))),I309)</f>
        <v>1595784.8571428545</v>
      </c>
      <c r="M309" s="8" t="e">
        <f t="shared" si="28"/>
        <v>#N/A</v>
      </c>
      <c r="N309" s="2" t="e">
        <f t="shared" si="53"/>
        <v>#N/A</v>
      </c>
      <c r="O309" s="2" t="e">
        <f t="shared" si="66"/>
        <v>#N/A</v>
      </c>
      <c r="P309" s="2">
        <v>1915059.106117934</v>
      </c>
      <c r="Q309" s="2">
        <f t="shared" si="67"/>
        <v>450000</v>
      </c>
      <c r="R309" s="2">
        <f t="shared" si="62"/>
        <v>125472722</v>
      </c>
      <c r="S309" s="2">
        <f t="shared" si="54"/>
        <v>445682.42857143283</v>
      </c>
      <c r="T309" s="2">
        <f t="shared" si="55"/>
        <v>4317.571428571362</v>
      </c>
      <c r="U309" s="2">
        <f t="shared" si="56"/>
        <v>450000</v>
      </c>
      <c r="V309" s="2">
        <f t="shared" si="33"/>
        <v>86439613.142857105</v>
      </c>
      <c r="W309" s="2">
        <f t="shared" si="57"/>
        <v>445682.42857143283</v>
      </c>
      <c r="X309" s="2">
        <f t="shared" si="47"/>
        <v>4317.5714285671711</v>
      </c>
      <c r="Y309" s="2">
        <f t="shared" si="58"/>
        <v>39033108.857142806</v>
      </c>
      <c r="Z309" s="2" t="str">
        <f t="shared" si="48"/>
        <v>MEEP</v>
      </c>
      <c r="AA309" s="2">
        <f>IF(Z309="HERE",Y309,AA308+Graph!$G$1*1000)</f>
        <v>124966811.14285707</v>
      </c>
      <c r="AB309" s="2">
        <f t="shared" si="59"/>
        <v>800000</v>
      </c>
      <c r="AC309" s="2">
        <f t="shared" si="60"/>
        <v>37860228.428571418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ht="15" x14ac:dyDescent="0.25">
      <c r="A310" s="1">
        <v>44486</v>
      </c>
      <c r="B310" s="2">
        <f t="shared" si="45"/>
        <v>244</v>
      </c>
      <c r="C310" s="7"/>
      <c r="D310" s="2" t="e">
        <f t="shared" si="51"/>
        <v>#N/A</v>
      </c>
      <c r="E310" s="2" t="e">
        <f t="shared" si="63"/>
        <v>#N/A</v>
      </c>
      <c r="F310" s="2">
        <v>1921113.8592510223</v>
      </c>
      <c r="G310" s="2">
        <f t="shared" si="64"/>
        <v>445682.42857142858</v>
      </c>
      <c r="H310" s="2">
        <f t="shared" si="61"/>
        <v>124322619.57142889</v>
      </c>
      <c r="I310" s="7"/>
      <c r="J310" s="2" t="e">
        <f t="shared" si="52"/>
        <v>#N/A</v>
      </c>
      <c r="K310" s="2" t="e">
        <f t="shared" si="65"/>
        <v>#N/A</v>
      </c>
      <c r="L310" s="2">
        <f t="array" ref="L310">IF(COUNT($C311)=0,IF(COUNT($C310)=1,I310,SUM(L309+LOOKUP(2,1/(ISNUMBER($K$1:$K$194)),$K$1:$K$194))),I310)</f>
        <v>1600102.4285714258</v>
      </c>
      <c r="M310" s="8" t="e">
        <f t="shared" si="28"/>
        <v>#N/A</v>
      </c>
      <c r="N310" s="2" t="e">
        <f t="shared" si="53"/>
        <v>#N/A</v>
      </c>
      <c r="O310" s="2" t="e">
        <f t="shared" si="66"/>
        <v>#N/A</v>
      </c>
      <c r="P310" s="2">
        <v>1921000.3283330798</v>
      </c>
      <c r="Q310" s="2">
        <f t="shared" si="67"/>
        <v>450000</v>
      </c>
      <c r="R310" s="2">
        <f t="shared" si="62"/>
        <v>125922722</v>
      </c>
      <c r="S310" s="2">
        <f t="shared" si="54"/>
        <v>445682.42857143283</v>
      </c>
      <c r="T310" s="2">
        <f t="shared" si="55"/>
        <v>4317.571428571362</v>
      </c>
      <c r="U310" s="2">
        <f t="shared" si="56"/>
        <v>450000</v>
      </c>
      <c r="V310" s="2">
        <f t="shared" si="33"/>
        <v>86885295.571428537</v>
      </c>
      <c r="W310" s="2">
        <f t="shared" si="57"/>
        <v>445682.42857143283</v>
      </c>
      <c r="X310" s="2">
        <f t="shared" si="47"/>
        <v>4317.5714285671711</v>
      </c>
      <c r="Y310" s="2">
        <f t="shared" si="58"/>
        <v>39037426.428571373</v>
      </c>
      <c r="Z310" s="2" t="str">
        <f t="shared" si="48"/>
        <v>MEEP</v>
      </c>
      <c r="AA310" s="2">
        <f>IF(Z310="HERE",Y310,AA309+Graph!$G$1*1000)</f>
        <v>125766811.14285707</v>
      </c>
      <c r="AB310" s="2">
        <f t="shared" si="59"/>
        <v>800000</v>
      </c>
      <c r="AC310" s="2">
        <f t="shared" si="60"/>
        <v>37860228.428571418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ht="15" x14ac:dyDescent="0.25">
      <c r="A311" s="1">
        <v>44487</v>
      </c>
      <c r="B311" s="2">
        <f t="shared" si="45"/>
        <v>245</v>
      </c>
      <c r="C311" s="7"/>
      <c r="D311" s="2" t="e">
        <f t="shared" si="51"/>
        <v>#N/A</v>
      </c>
      <c r="E311" s="2" t="e">
        <f t="shared" si="63"/>
        <v>#N/A</v>
      </c>
      <c r="F311" s="2">
        <v>1927068.4551512301</v>
      </c>
      <c r="G311" s="2">
        <f t="shared" si="64"/>
        <v>445682.42857142858</v>
      </c>
      <c r="H311" s="2">
        <f t="shared" si="61"/>
        <v>124768302.00000033</v>
      </c>
      <c r="I311" s="7"/>
      <c r="J311" s="2" t="e">
        <f t="shared" si="52"/>
        <v>#N/A</v>
      </c>
      <c r="K311" s="2" t="e">
        <f t="shared" si="65"/>
        <v>#N/A</v>
      </c>
      <c r="L311" s="2">
        <f t="array" ref="L311">IF(COUNT($C312)=0,IF(COUNT($C311)=1,I311,SUM(L310+LOOKUP(2,1/(ISNUMBER($K$1:$K$194)),$K$1:$K$194))),I311)</f>
        <v>1604419.9999999972</v>
      </c>
      <c r="M311" s="8" t="e">
        <f t="shared" si="28"/>
        <v>#N/A</v>
      </c>
      <c r="N311" s="2" t="e">
        <f t="shared" si="53"/>
        <v>#N/A</v>
      </c>
      <c r="O311" s="2" t="e">
        <f t="shared" si="66"/>
        <v>#N/A</v>
      </c>
      <c r="P311" s="2">
        <v>1926941.5505482256</v>
      </c>
      <c r="Q311" s="2">
        <f t="shared" si="67"/>
        <v>450000</v>
      </c>
      <c r="R311" s="2">
        <f t="shared" si="62"/>
        <v>126372722</v>
      </c>
      <c r="S311" s="2">
        <f t="shared" si="54"/>
        <v>445682.42857143283</v>
      </c>
      <c r="T311" s="2">
        <f t="shared" si="55"/>
        <v>4317.571428571362</v>
      </c>
      <c r="U311" s="2">
        <f t="shared" si="56"/>
        <v>450000</v>
      </c>
      <c r="V311" s="2">
        <f t="shared" si="33"/>
        <v>87330977.99999997</v>
      </c>
      <c r="W311" s="2">
        <f t="shared" si="57"/>
        <v>445682.42857143283</v>
      </c>
      <c r="X311" s="2">
        <f t="shared" si="47"/>
        <v>4317.5714285671711</v>
      </c>
      <c r="Y311" s="2">
        <f t="shared" si="58"/>
        <v>39041743.99999994</v>
      </c>
      <c r="Z311" s="2" t="str">
        <f t="shared" si="48"/>
        <v>MEEP</v>
      </c>
      <c r="AA311" s="2">
        <f>IF(Z311="HERE",Y311,AA310+Graph!$G$1*1000)</f>
        <v>126566811.14285707</v>
      </c>
      <c r="AB311" s="2">
        <f t="shared" si="59"/>
        <v>800000</v>
      </c>
      <c r="AC311" s="2">
        <f t="shared" si="60"/>
        <v>37860228.428571418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ht="15" x14ac:dyDescent="0.25">
      <c r="A312" s="1">
        <v>44488</v>
      </c>
      <c r="B312" s="2">
        <f t="shared" si="45"/>
        <v>246</v>
      </c>
      <c r="C312" s="7"/>
      <c r="D312" s="2" t="e">
        <f t="shared" si="51"/>
        <v>#N/A</v>
      </c>
      <c r="E312" s="2" t="e">
        <f t="shared" si="63"/>
        <v>#N/A</v>
      </c>
      <c r="F312" s="2">
        <v>1933023.0510514379</v>
      </c>
      <c r="G312" s="2">
        <f t="shared" si="64"/>
        <v>445682.42857142858</v>
      </c>
      <c r="H312" s="2">
        <f t="shared" si="61"/>
        <v>125213984.42857176</v>
      </c>
      <c r="I312" s="7"/>
      <c r="J312" s="2" t="e">
        <f t="shared" si="52"/>
        <v>#N/A</v>
      </c>
      <c r="K312" s="2" t="e">
        <f t="shared" si="65"/>
        <v>#N/A</v>
      </c>
      <c r="L312" s="2">
        <f t="array" ref="L312">IF(COUNT($C313)=0,IF(COUNT($C312)=1,I312,SUM(L311+LOOKUP(2,1/(ISNUMBER($K$1:$K$194)),$K$1:$K$194))),I312)</f>
        <v>1608737.5714285686</v>
      </c>
      <c r="M312" s="8" t="e">
        <f t="shared" si="28"/>
        <v>#N/A</v>
      </c>
      <c r="N312" s="2" t="e">
        <f t="shared" si="53"/>
        <v>#N/A</v>
      </c>
      <c r="O312" s="2" t="e">
        <f t="shared" si="66"/>
        <v>#N/A</v>
      </c>
      <c r="P312" s="2">
        <v>1932882.7727634013</v>
      </c>
      <c r="Q312" s="2">
        <f t="shared" si="67"/>
        <v>450000</v>
      </c>
      <c r="R312" s="2">
        <f t="shared" si="62"/>
        <v>126822722</v>
      </c>
      <c r="S312" s="2">
        <f t="shared" si="54"/>
        <v>445682.42857143283</v>
      </c>
      <c r="T312" s="2">
        <f t="shared" si="55"/>
        <v>4317.571428571362</v>
      </c>
      <c r="U312" s="2">
        <f t="shared" si="56"/>
        <v>450000</v>
      </c>
      <c r="V312" s="2">
        <f t="shared" si="33"/>
        <v>87776660.428571403</v>
      </c>
      <c r="W312" s="2">
        <f t="shared" si="57"/>
        <v>445682.42857143283</v>
      </c>
      <c r="X312" s="2">
        <f t="shared" si="47"/>
        <v>4317.5714285671711</v>
      </c>
      <c r="Y312" s="2">
        <f t="shared" si="58"/>
        <v>39046061.571428508</v>
      </c>
      <c r="Z312" s="2" t="str">
        <f t="shared" si="48"/>
        <v>MEEP</v>
      </c>
      <c r="AA312" s="2">
        <f>IF(Z312="HERE",Y312,AA311+Graph!$G$1*1000)</f>
        <v>127366811.14285707</v>
      </c>
      <c r="AB312" s="2">
        <f t="shared" si="59"/>
        <v>800000</v>
      </c>
      <c r="AC312" s="2">
        <f t="shared" si="60"/>
        <v>37860228.428571418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ht="15" x14ac:dyDescent="0.25">
      <c r="A313" s="1">
        <v>44489</v>
      </c>
      <c r="B313" s="2">
        <f t="shared" si="45"/>
        <v>247</v>
      </c>
      <c r="C313" s="7"/>
      <c r="D313" s="2" t="e">
        <f t="shared" si="51"/>
        <v>#N/A</v>
      </c>
      <c r="E313" s="2" t="e">
        <f t="shared" si="63"/>
        <v>#N/A</v>
      </c>
      <c r="F313" s="2">
        <v>1938977.6469516456</v>
      </c>
      <c r="G313" s="2">
        <f t="shared" si="64"/>
        <v>445682.42857142858</v>
      </c>
      <c r="H313" s="2">
        <f t="shared" si="61"/>
        <v>125659666.85714319</v>
      </c>
      <c r="I313" s="7"/>
      <c r="J313" s="2" t="e">
        <f t="shared" si="52"/>
        <v>#N/A</v>
      </c>
      <c r="K313" s="2" t="e">
        <f t="shared" si="65"/>
        <v>#N/A</v>
      </c>
      <c r="L313" s="2">
        <f t="array" ref="L313">IF(COUNT($C314)=0,IF(COUNT($C313)=1,I313,SUM(L312+LOOKUP(2,1/(ISNUMBER($K$1:$K$194)),$K$1:$K$194))),I313)</f>
        <v>1613055.1428571399</v>
      </c>
      <c r="M313" s="8" t="e">
        <f t="shared" si="28"/>
        <v>#N/A</v>
      </c>
      <c r="N313" s="2" t="e">
        <f t="shared" si="53"/>
        <v>#N/A</v>
      </c>
      <c r="O313" s="2" t="e">
        <f t="shared" si="66"/>
        <v>#N/A</v>
      </c>
      <c r="P313" s="2">
        <v>1938823.9949785471</v>
      </c>
      <c r="Q313" s="2">
        <f t="shared" si="67"/>
        <v>450000</v>
      </c>
      <c r="R313" s="2">
        <f t="shared" si="62"/>
        <v>127272722</v>
      </c>
      <c r="S313" s="2">
        <f t="shared" si="54"/>
        <v>445682.42857143283</v>
      </c>
      <c r="T313" s="2">
        <f t="shared" si="55"/>
        <v>4317.571428571362</v>
      </c>
      <c r="U313" s="2">
        <f t="shared" si="56"/>
        <v>450000</v>
      </c>
      <c r="V313" s="2">
        <f t="shared" si="33"/>
        <v>88222342.857142836</v>
      </c>
      <c r="W313" s="2">
        <f t="shared" si="57"/>
        <v>445682.42857143283</v>
      </c>
      <c r="X313" s="2">
        <f t="shared" si="47"/>
        <v>4317.5714285671711</v>
      </c>
      <c r="Y313" s="2">
        <f t="shared" si="58"/>
        <v>39050379.142857075</v>
      </c>
      <c r="Z313" s="2" t="str">
        <f t="shared" si="48"/>
        <v>MEEP</v>
      </c>
      <c r="AA313" s="2">
        <f>IF(Z313="HERE",Y313,AA312+Graph!$G$1*1000)</f>
        <v>128166811.14285707</v>
      </c>
      <c r="AB313" s="2">
        <f t="shared" si="59"/>
        <v>800000</v>
      </c>
      <c r="AC313" s="2">
        <f t="shared" si="60"/>
        <v>37860228.428571418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ht="15" x14ac:dyDescent="0.25">
      <c r="A314" s="1">
        <v>44490</v>
      </c>
      <c r="B314" s="2">
        <f t="shared" si="45"/>
        <v>248</v>
      </c>
      <c r="C314" s="7"/>
      <c r="D314" s="2" t="e">
        <f t="shared" si="51"/>
        <v>#N/A</v>
      </c>
      <c r="E314" s="2" t="e">
        <f t="shared" si="63"/>
        <v>#N/A</v>
      </c>
      <c r="F314" s="2">
        <v>1944932.2428518534</v>
      </c>
      <c r="G314" s="2">
        <f t="shared" si="64"/>
        <v>445682.42857142858</v>
      </c>
      <c r="H314" s="2">
        <f t="shared" si="61"/>
        <v>126105349.28571463</v>
      </c>
      <c r="I314" s="7"/>
      <c r="J314" s="2" t="e">
        <f t="shared" si="52"/>
        <v>#N/A</v>
      </c>
      <c r="K314" s="2" t="e">
        <f t="shared" si="65"/>
        <v>#N/A</v>
      </c>
      <c r="L314" s="2">
        <f t="array" ref="L314">IF(COUNT($C315)=0,IF(COUNT($C314)=1,I314,SUM(L313+LOOKUP(2,1/(ISNUMBER($K$1:$K$194)),$K$1:$K$194))),I314)</f>
        <v>1617372.7142857113</v>
      </c>
      <c r="M314" s="8" t="e">
        <f t="shared" si="28"/>
        <v>#N/A</v>
      </c>
      <c r="N314" s="2" t="e">
        <f t="shared" si="53"/>
        <v>#N/A</v>
      </c>
      <c r="O314" s="2" t="e">
        <f t="shared" si="66"/>
        <v>#N/A</v>
      </c>
      <c r="P314" s="2">
        <v>1944765.2171937227</v>
      </c>
      <c r="Q314" s="2">
        <f t="shared" si="67"/>
        <v>450000</v>
      </c>
      <c r="R314" s="2">
        <f t="shared" si="62"/>
        <v>127722722</v>
      </c>
      <c r="S314" s="2">
        <f t="shared" si="54"/>
        <v>445682.42857143283</v>
      </c>
      <c r="T314" s="2">
        <f t="shared" si="55"/>
        <v>4317.571428571362</v>
      </c>
      <c r="U314" s="2">
        <f t="shared" si="56"/>
        <v>450000</v>
      </c>
      <c r="V314" s="2">
        <f t="shared" si="33"/>
        <v>88668025.285714269</v>
      </c>
      <c r="W314" s="2">
        <f t="shared" si="57"/>
        <v>445682.42857143283</v>
      </c>
      <c r="X314" s="2">
        <f t="shared" si="47"/>
        <v>4317.5714285671711</v>
      </c>
      <c r="Y314" s="2">
        <f t="shared" si="58"/>
        <v>39054696.714285642</v>
      </c>
      <c r="Z314" s="2" t="str">
        <f t="shared" si="48"/>
        <v>MEEP</v>
      </c>
      <c r="AA314" s="2">
        <f>IF(Z314="HERE",Y314,AA313+Graph!$G$1*1000)</f>
        <v>128966811.14285707</v>
      </c>
      <c r="AB314" s="2">
        <f t="shared" si="59"/>
        <v>800000</v>
      </c>
      <c r="AC314" s="2">
        <f t="shared" si="60"/>
        <v>37860228.428571418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ht="15" x14ac:dyDescent="0.25">
      <c r="A315" s="1">
        <v>44491</v>
      </c>
      <c r="B315" s="2">
        <f t="shared" si="45"/>
        <v>249</v>
      </c>
      <c r="C315" s="7"/>
      <c r="D315" s="2" t="e">
        <f t="shared" si="51"/>
        <v>#N/A</v>
      </c>
      <c r="E315" s="2" t="e">
        <f t="shared" si="63"/>
        <v>#N/A</v>
      </c>
      <c r="F315" s="2">
        <v>1950886.8387520611</v>
      </c>
      <c r="G315" s="2">
        <f t="shared" si="64"/>
        <v>445682.42857142858</v>
      </c>
      <c r="H315" s="2">
        <f t="shared" si="61"/>
        <v>126551031.71428606</v>
      </c>
      <c r="I315" s="7"/>
      <c r="J315" s="2" t="e">
        <f t="shared" si="52"/>
        <v>#N/A</v>
      </c>
      <c r="K315" s="2" t="e">
        <f t="shared" si="65"/>
        <v>#N/A</v>
      </c>
      <c r="L315" s="2">
        <f t="array" ref="L315">IF(COUNT($C316)=0,IF(COUNT($C315)=1,I315,SUM(L314+LOOKUP(2,1/(ISNUMBER($K$1:$K$194)),$K$1:$K$194))),I315)</f>
        <v>1621690.2857142827</v>
      </c>
      <c r="M315" s="8" t="e">
        <f t="shared" si="28"/>
        <v>#N/A</v>
      </c>
      <c r="N315" s="2" t="e">
        <f t="shared" si="53"/>
        <v>#N/A</v>
      </c>
      <c r="O315" s="2" t="e">
        <f t="shared" si="66"/>
        <v>#N/A</v>
      </c>
      <c r="P315" s="2">
        <v>1950706.4394088686</v>
      </c>
      <c r="Q315" s="2">
        <f t="shared" si="67"/>
        <v>450000</v>
      </c>
      <c r="R315" s="2">
        <f t="shared" si="62"/>
        <v>128172722</v>
      </c>
      <c r="S315" s="2">
        <f t="shared" si="54"/>
        <v>445682.42857143283</v>
      </c>
      <c r="T315" s="2">
        <f t="shared" si="55"/>
        <v>4317.571428571362</v>
      </c>
      <c r="U315" s="2">
        <f t="shared" si="56"/>
        <v>450000</v>
      </c>
      <c r="V315" s="2">
        <f t="shared" si="33"/>
        <v>89113707.714285702</v>
      </c>
      <c r="W315" s="2">
        <f t="shared" si="57"/>
        <v>445682.42857143283</v>
      </c>
      <c r="X315" s="2">
        <f t="shared" si="47"/>
        <v>4317.5714285671711</v>
      </c>
      <c r="Y315" s="2">
        <f t="shared" si="58"/>
        <v>39059014.285714209</v>
      </c>
      <c r="Z315" s="2" t="str">
        <f t="shared" si="48"/>
        <v>MEEP</v>
      </c>
      <c r="AA315" s="2">
        <f>IF(Z315="HERE",Y315,AA314+Graph!$G$1*1000)</f>
        <v>129766811.14285707</v>
      </c>
      <c r="AB315" s="2">
        <f t="shared" si="59"/>
        <v>800000</v>
      </c>
      <c r="AC315" s="2">
        <f t="shared" si="60"/>
        <v>37860228.428571418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ht="15" x14ac:dyDescent="0.25">
      <c r="A316" s="1">
        <v>44492</v>
      </c>
      <c r="B316" s="2">
        <f t="shared" si="45"/>
        <v>250</v>
      </c>
      <c r="C316" s="7"/>
      <c r="D316" s="2" t="e">
        <f t="shared" si="51"/>
        <v>#N/A</v>
      </c>
      <c r="E316" s="2" t="e">
        <f t="shared" si="63"/>
        <v>#N/A</v>
      </c>
      <c r="F316" s="2">
        <v>1956841.4346522689</v>
      </c>
      <c r="G316" s="2">
        <f t="shared" si="64"/>
        <v>445682.42857142858</v>
      </c>
      <c r="H316" s="2">
        <f t="shared" si="61"/>
        <v>126996714.14285749</v>
      </c>
      <c r="I316" s="7"/>
      <c r="J316" s="2" t="e">
        <f t="shared" si="52"/>
        <v>#N/A</v>
      </c>
      <c r="K316" s="2" t="e">
        <f t="shared" si="65"/>
        <v>#N/A</v>
      </c>
      <c r="L316" s="2">
        <f t="array" ref="L316">IF(COUNT($C317)=0,IF(COUNT($C316)=1,I316,SUM(L315+LOOKUP(2,1/(ISNUMBER($K$1:$K$194)),$K$1:$K$194))),I316)</f>
        <v>1626007.857142854</v>
      </c>
      <c r="M316" s="8" t="e">
        <f t="shared" si="28"/>
        <v>#N/A</v>
      </c>
      <c r="N316" s="2" t="e">
        <f t="shared" si="53"/>
        <v>#N/A</v>
      </c>
      <c r="O316" s="2" t="e">
        <f t="shared" si="66"/>
        <v>#N/A</v>
      </c>
      <c r="P316" s="2">
        <v>1956647.6616240442</v>
      </c>
      <c r="Q316" s="2">
        <f t="shared" si="67"/>
        <v>450000</v>
      </c>
      <c r="R316" s="2">
        <f t="shared" si="62"/>
        <v>128622722</v>
      </c>
      <c r="S316" s="2">
        <f t="shared" si="54"/>
        <v>445682.42857143283</v>
      </c>
      <c r="T316" s="2">
        <f t="shared" si="55"/>
        <v>4317.571428571362</v>
      </c>
      <c r="U316" s="2">
        <f t="shared" si="56"/>
        <v>450000</v>
      </c>
      <c r="V316" s="2">
        <f t="shared" si="33"/>
        <v>89559390.142857134</v>
      </c>
      <c r="W316" s="2">
        <f t="shared" si="57"/>
        <v>445682.42857143283</v>
      </c>
      <c r="X316" s="2">
        <f t="shared" si="47"/>
        <v>4317.5714285671711</v>
      </c>
      <c r="Y316" s="2">
        <f t="shared" si="58"/>
        <v>39063331.857142776</v>
      </c>
      <c r="Z316" s="2" t="str">
        <f t="shared" si="48"/>
        <v>MEEP</v>
      </c>
      <c r="AA316" s="2">
        <f>IF(Z316="HERE",Y316,AA315+Graph!$G$1*1000)</f>
        <v>130566811.14285707</v>
      </c>
      <c r="AB316" s="2">
        <f t="shared" si="59"/>
        <v>800000</v>
      </c>
      <c r="AC316" s="2">
        <f t="shared" si="60"/>
        <v>37860228.428571418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ht="15" x14ac:dyDescent="0.25">
      <c r="A317" s="1">
        <v>44493</v>
      </c>
      <c r="B317" s="2">
        <f t="shared" si="45"/>
        <v>251</v>
      </c>
      <c r="C317" s="7"/>
      <c r="D317" s="2" t="e">
        <f t="shared" si="51"/>
        <v>#N/A</v>
      </c>
      <c r="E317" s="2" t="e">
        <f t="shared" si="63"/>
        <v>#N/A</v>
      </c>
      <c r="F317" s="2">
        <v>1962796.0305524766</v>
      </c>
      <c r="G317" s="2">
        <f t="shared" si="64"/>
        <v>445682.42857142858</v>
      </c>
      <c r="H317" s="2">
        <f t="shared" si="61"/>
        <v>127442396.57142892</v>
      </c>
      <c r="I317" s="7"/>
      <c r="J317" s="2" t="e">
        <f t="shared" si="52"/>
        <v>#N/A</v>
      </c>
      <c r="K317" s="2" t="e">
        <f t="shared" si="65"/>
        <v>#N/A</v>
      </c>
      <c r="L317" s="2">
        <f t="array" ref="L317">IF(COUNT($C318)=0,IF(COUNT($C317)=1,I317,SUM(L316+LOOKUP(2,1/(ISNUMBER($K$1:$K$194)),$K$1:$K$194))),I317)</f>
        <v>1630325.4285714254</v>
      </c>
      <c r="M317" s="8" t="e">
        <f t="shared" si="28"/>
        <v>#N/A</v>
      </c>
      <c r="N317" s="2" t="e">
        <f t="shared" si="53"/>
        <v>#N/A</v>
      </c>
      <c r="O317" s="2" t="e">
        <f t="shared" si="66"/>
        <v>#N/A</v>
      </c>
      <c r="P317" s="2">
        <v>1962588.88383919</v>
      </c>
      <c r="Q317" s="2">
        <f t="shared" si="67"/>
        <v>450000</v>
      </c>
      <c r="R317" s="2">
        <f t="shared" si="62"/>
        <v>129072722</v>
      </c>
      <c r="S317" s="2">
        <f t="shared" si="54"/>
        <v>445682.42857143283</v>
      </c>
      <c r="T317" s="2">
        <f t="shared" si="55"/>
        <v>4317.571428571362</v>
      </c>
      <c r="U317" s="2">
        <f t="shared" si="56"/>
        <v>450000</v>
      </c>
      <c r="V317" s="2">
        <f t="shared" si="33"/>
        <v>90005072.571428567</v>
      </c>
      <c r="W317" s="2">
        <f t="shared" si="57"/>
        <v>445682.42857143283</v>
      </c>
      <c r="X317" s="2">
        <f t="shared" si="47"/>
        <v>4317.5714285671711</v>
      </c>
      <c r="Y317" s="2">
        <f t="shared" si="58"/>
        <v>39067649.428571343</v>
      </c>
      <c r="Z317" s="2" t="str">
        <f t="shared" si="48"/>
        <v>MEEP</v>
      </c>
      <c r="AA317" s="2">
        <f>IF(Z317="HERE",Y317,AA316+Graph!$G$1*1000)</f>
        <v>131366811.14285707</v>
      </c>
      <c r="AB317" s="2">
        <f t="shared" si="59"/>
        <v>800000</v>
      </c>
      <c r="AC317" s="2">
        <f t="shared" si="60"/>
        <v>37860228.428571418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ht="15" x14ac:dyDescent="0.25">
      <c r="A318" s="1">
        <v>44494</v>
      </c>
      <c r="B318" s="2">
        <f t="shared" si="45"/>
        <v>252</v>
      </c>
      <c r="C318" s="7"/>
      <c r="D318" s="2" t="e">
        <f t="shared" si="51"/>
        <v>#N/A</v>
      </c>
      <c r="E318" s="2" t="e">
        <f t="shared" si="63"/>
        <v>#N/A</v>
      </c>
      <c r="F318" s="2">
        <v>1968750.6264526844</v>
      </c>
      <c r="G318" s="2">
        <f t="shared" si="64"/>
        <v>445682.42857142858</v>
      </c>
      <c r="H318" s="2">
        <f t="shared" si="61"/>
        <v>127888079.00000036</v>
      </c>
      <c r="I318" s="7"/>
      <c r="J318" s="2" t="e">
        <f t="shared" si="52"/>
        <v>#N/A</v>
      </c>
      <c r="K318" s="2" t="e">
        <f t="shared" si="65"/>
        <v>#N/A</v>
      </c>
      <c r="L318" s="2">
        <f t="array" ref="L318">IF(COUNT($C319)=0,IF(COUNT($C318)=1,I318,SUM(L317+LOOKUP(2,1/(ISNUMBER($K$1:$K$194)),$K$1:$K$194))),I318)</f>
        <v>1634642.9999999967</v>
      </c>
      <c r="M318" s="8" t="e">
        <f t="shared" si="28"/>
        <v>#N/A</v>
      </c>
      <c r="N318" s="2" t="e">
        <f t="shared" si="53"/>
        <v>#N/A</v>
      </c>
      <c r="O318" s="2" t="e">
        <f t="shared" si="66"/>
        <v>#N/A</v>
      </c>
      <c r="P318" s="2">
        <v>1968530.1060543656</v>
      </c>
      <c r="Q318" s="2">
        <f t="shared" si="67"/>
        <v>450000</v>
      </c>
      <c r="R318" s="2">
        <f t="shared" si="62"/>
        <v>129522722</v>
      </c>
      <c r="S318" s="2">
        <f t="shared" si="54"/>
        <v>445682.42857143283</v>
      </c>
      <c r="T318" s="2">
        <f t="shared" si="55"/>
        <v>4317.571428571362</v>
      </c>
      <c r="U318" s="2">
        <f t="shared" si="56"/>
        <v>450000</v>
      </c>
      <c r="V318" s="2">
        <f t="shared" si="33"/>
        <v>90450755</v>
      </c>
      <c r="W318" s="2">
        <f t="shared" si="57"/>
        <v>445682.42857143283</v>
      </c>
      <c r="X318" s="2">
        <f t="shared" si="47"/>
        <v>4317.5714285671711</v>
      </c>
      <c r="Y318" s="2">
        <f t="shared" si="58"/>
        <v>39071966.999999911</v>
      </c>
      <c r="Z318" s="2" t="str">
        <f t="shared" si="48"/>
        <v>MEEP</v>
      </c>
      <c r="AA318" s="2">
        <f>IF(Z318="HERE",Y318,AA317+Graph!$G$1*1000)</f>
        <v>132166811.14285707</v>
      </c>
      <c r="AB318" s="2">
        <f t="shared" si="59"/>
        <v>800000</v>
      </c>
      <c r="AC318" s="2">
        <f t="shared" si="60"/>
        <v>37860228.428571418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ht="15" x14ac:dyDescent="0.25">
      <c r="A319" s="1">
        <v>44495</v>
      </c>
      <c r="B319" s="2">
        <f t="shared" si="45"/>
        <v>253</v>
      </c>
      <c r="C319" s="7"/>
      <c r="D319" s="2" t="e">
        <f t="shared" si="51"/>
        <v>#N/A</v>
      </c>
      <c r="E319" s="2" t="e">
        <f t="shared" si="63"/>
        <v>#N/A</v>
      </c>
      <c r="F319" s="2">
        <v>1974705.2223528922</v>
      </c>
      <c r="G319" s="2">
        <f t="shared" si="64"/>
        <v>445682.42857142858</v>
      </c>
      <c r="H319" s="2">
        <f t="shared" si="61"/>
        <v>128333761.42857179</v>
      </c>
      <c r="I319" s="7"/>
      <c r="J319" s="2" t="e">
        <f t="shared" si="52"/>
        <v>#N/A</v>
      </c>
      <c r="K319" s="2" t="e">
        <f t="shared" si="65"/>
        <v>#N/A</v>
      </c>
      <c r="L319" s="2">
        <f t="array" ref="L319">IF(COUNT($C320)=0,IF(COUNT($C319)=1,I319,SUM(L318+LOOKUP(2,1/(ISNUMBER($K$1:$K$194)),$K$1:$K$194))),I319)</f>
        <v>1638960.5714285681</v>
      </c>
      <c r="M319" s="8" t="e">
        <f t="shared" ref="M319:M385" si="69">IF(COUNT(I319)=1, SUM(C319+I319),#N/A)</f>
        <v>#N/A</v>
      </c>
      <c r="N319" s="2" t="e">
        <f t="shared" si="53"/>
        <v>#N/A</v>
      </c>
      <c r="O319" s="2" t="e">
        <f t="shared" si="66"/>
        <v>#N/A</v>
      </c>
      <c r="P319" s="2">
        <v>1974471.3282695115</v>
      </c>
      <c r="Q319" s="2">
        <f t="shared" si="67"/>
        <v>450000</v>
      </c>
      <c r="R319" s="2">
        <f t="shared" si="62"/>
        <v>129972722</v>
      </c>
      <c r="S319" s="2">
        <f t="shared" si="54"/>
        <v>445682.42857143283</v>
      </c>
      <c r="T319" s="2">
        <f t="shared" si="55"/>
        <v>4317.571428571362</v>
      </c>
      <c r="U319" s="2">
        <f t="shared" si="56"/>
        <v>450000</v>
      </c>
      <c r="V319" s="2">
        <f t="shared" si="33"/>
        <v>90896437.428571433</v>
      </c>
      <c r="W319" s="2">
        <f t="shared" si="57"/>
        <v>445682.42857143283</v>
      </c>
      <c r="X319" s="2">
        <f t="shared" si="47"/>
        <v>4317.5714285671711</v>
      </c>
      <c r="Y319" s="2">
        <f t="shared" si="58"/>
        <v>39076284.571428478</v>
      </c>
      <c r="Z319" s="2" t="str">
        <f t="shared" si="48"/>
        <v>MEEP</v>
      </c>
      <c r="AA319" s="2">
        <f>IF(Z319="HERE",Y319,AA318+Graph!$G$1*1000)</f>
        <v>132966811.14285707</v>
      </c>
      <c r="AB319" s="2">
        <f t="shared" si="59"/>
        <v>800000</v>
      </c>
      <c r="AC319" s="2">
        <f t="shared" si="60"/>
        <v>37860228.428571418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ht="15" x14ac:dyDescent="0.25">
      <c r="A320" s="1">
        <v>44496</v>
      </c>
      <c r="B320" s="2">
        <f t="shared" si="45"/>
        <v>254</v>
      </c>
      <c r="C320" s="7"/>
      <c r="D320" s="2" t="e">
        <f t="shared" si="51"/>
        <v>#N/A</v>
      </c>
      <c r="E320" s="2" t="e">
        <f t="shared" si="63"/>
        <v>#N/A</v>
      </c>
      <c r="F320" s="2">
        <v>1980659.8182530999</v>
      </c>
      <c r="G320" s="2">
        <f t="shared" si="64"/>
        <v>445682.42857142858</v>
      </c>
      <c r="H320" s="2">
        <f t="shared" si="61"/>
        <v>128779443.85714322</v>
      </c>
      <c r="I320" s="7"/>
      <c r="J320" s="2" t="e">
        <f t="shared" si="52"/>
        <v>#N/A</v>
      </c>
      <c r="K320" s="2" t="e">
        <f t="shared" si="65"/>
        <v>#N/A</v>
      </c>
      <c r="L320" s="2">
        <f t="array" ref="L320">IF(COUNT($C321)=0,IF(COUNT($C320)=1,I320,SUM(L319+LOOKUP(2,1/(ISNUMBER($K$1:$K$194)),$K$1:$K$194))),I320)</f>
        <v>1643278.1428571395</v>
      </c>
      <c r="M320" s="8" t="e">
        <f t="shared" si="69"/>
        <v>#N/A</v>
      </c>
      <c r="N320" s="2" t="e">
        <f t="shared" si="53"/>
        <v>#N/A</v>
      </c>
      <c r="O320" s="2" t="e">
        <f t="shared" si="66"/>
        <v>#N/A</v>
      </c>
      <c r="P320" s="2">
        <v>1980412.5504846871</v>
      </c>
      <c r="Q320" s="2">
        <f t="shared" si="67"/>
        <v>450000</v>
      </c>
      <c r="R320" s="2">
        <f t="shared" si="62"/>
        <v>130422722</v>
      </c>
      <c r="S320" s="2">
        <f t="shared" si="54"/>
        <v>445682.42857143283</v>
      </c>
      <c r="T320" s="2">
        <f t="shared" si="55"/>
        <v>4317.571428571362</v>
      </c>
      <c r="U320" s="2">
        <f t="shared" si="56"/>
        <v>450000</v>
      </c>
      <c r="V320" s="2">
        <f t="shared" si="33"/>
        <v>91342119.857142866</v>
      </c>
      <c r="W320" s="2">
        <f t="shared" si="57"/>
        <v>445682.42857143283</v>
      </c>
      <c r="X320" s="2">
        <f t="shared" si="47"/>
        <v>4317.5714285671711</v>
      </c>
      <c r="Y320" s="2">
        <f t="shared" si="58"/>
        <v>39080602.142857045</v>
      </c>
      <c r="Z320" s="2" t="str">
        <f t="shared" si="48"/>
        <v>MEEP</v>
      </c>
      <c r="AA320" s="2">
        <f>IF(Z320="HERE",Y320,AA319+Graph!$G$1*1000)</f>
        <v>133766811.14285707</v>
      </c>
      <c r="AB320" s="2">
        <f t="shared" si="59"/>
        <v>800000</v>
      </c>
      <c r="AC320" s="2">
        <f t="shared" si="60"/>
        <v>37860228.428571418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ht="15" x14ac:dyDescent="0.25">
      <c r="A321" s="1">
        <v>44497</v>
      </c>
      <c r="B321" s="2">
        <f t="shared" si="45"/>
        <v>255</v>
      </c>
      <c r="C321" s="7"/>
      <c r="D321" s="2" t="e">
        <f t="shared" si="51"/>
        <v>#N/A</v>
      </c>
      <c r="E321" s="2" t="e">
        <f t="shared" si="63"/>
        <v>#N/A</v>
      </c>
      <c r="F321" s="2">
        <v>1986614.4141533077</v>
      </c>
      <c r="G321" s="2">
        <f t="shared" si="64"/>
        <v>445682.42857142858</v>
      </c>
      <c r="H321" s="2">
        <f t="shared" si="61"/>
        <v>129225126.28571466</v>
      </c>
      <c r="I321" s="7"/>
      <c r="J321" s="2" t="e">
        <f t="shared" si="52"/>
        <v>#N/A</v>
      </c>
      <c r="K321" s="2" t="e">
        <f t="shared" si="65"/>
        <v>#N/A</v>
      </c>
      <c r="L321" s="2">
        <f t="array" ref="L321">IF(COUNT($C322)=0,IF(COUNT($C321)=1,I321,SUM(L320+LOOKUP(2,1/(ISNUMBER($K$1:$K$194)),$K$1:$K$194))),I321)</f>
        <v>1647595.7142857108</v>
      </c>
      <c r="M321" s="8" t="e">
        <f t="shared" si="69"/>
        <v>#N/A</v>
      </c>
      <c r="N321" s="2" t="e">
        <f t="shared" si="53"/>
        <v>#N/A</v>
      </c>
      <c r="O321" s="2" t="e">
        <f t="shared" si="66"/>
        <v>#N/A</v>
      </c>
      <c r="P321" s="2">
        <v>1986353.7726998329</v>
      </c>
      <c r="Q321" s="2">
        <f t="shared" si="67"/>
        <v>450000</v>
      </c>
      <c r="R321" s="2">
        <f t="shared" si="62"/>
        <v>130872722</v>
      </c>
      <c r="S321" s="2">
        <f t="shared" si="54"/>
        <v>445682.42857143283</v>
      </c>
      <c r="T321" s="2">
        <f t="shared" si="55"/>
        <v>4317.571428571362</v>
      </c>
      <c r="U321" s="2">
        <f t="shared" si="56"/>
        <v>450000</v>
      </c>
      <c r="V321" s="2">
        <f t="shared" si="33"/>
        <v>91787802.285714298</v>
      </c>
      <c r="W321" s="2">
        <f t="shared" si="57"/>
        <v>445682.42857143283</v>
      </c>
      <c r="X321" s="2">
        <f t="shared" si="47"/>
        <v>4317.5714285671711</v>
      </c>
      <c r="Y321" s="2">
        <f t="shared" si="58"/>
        <v>39084919.714285612</v>
      </c>
      <c r="Z321" s="2" t="str">
        <f t="shared" si="48"/>
        <v>MEEP</v>
      </c>
      <c r="AA321" s="2">
        <f>IF(Z321="HERE",Y321,AA320+Graph!$G$1*1000)</f>
        <v>134566811.14285707</v>
      </c>
      <c r="AB321" s="2">
        <f t="shared" si="59"/>
        <v>800000</v>
      </c>
      <c r="AC321" s="2">
        <f t="shared" si="60"/>
        <v>37860228.428571418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ht="15" x14ac:dyDescent="0.25">
      <c r="A322" s="1">
        <v>44498</v>
      </c>
      <c r="B322" s="2">
        <f t="shared" si="45"/>
        <v>256</v>
      </c>
      <c r="C322" s="7"/>
      <c r="D322" s="2" t="e">
        <f t="shared" si="51"/>
        <v>#N/A</v>
      </c>
      <c r="E322" s="2" t="e">
        <f t="shared" si="63"/>
        <v>#N/A</v>
      </c>
      <c r="F322" s="2">
        <v>1992569.0100535154</v>
      </c>
      <c r="G322" s="2">
        <f t="shared" si="64"/>
        <v>445682.42857142858</v>
      </c>
      <c r="H322" s="2">
        <f t="shared" si="61"/>
        <v>129670808.71428609</v>
      </c>
      <c r="I322" s="7"/>
      <c r="J322" s="2" t="e">
        <f t="shared" si="52"/>
        <v>#N/A</v>
      </c>
      <c r="K322" s="2" t="e">
        <f t="shared" si="65"/>
        <v>#N/A</v>
      </c>
      <c r="L322" s="2">
        <f t="array" ref="L322">IF(COUNT($C323)=0,IF(COUNT($C322)=1,I322,SUM(L321+LOOKUP(2,1/(ISNUMBER($K$1:$K$194)),$K$1:$K$194))),I322)</f>
        <v>1651913.2857142822</v>
      </c>
      <c r="M322" s="8" t="e">
        <f t="shared" si="69"/>
        <v>#N/A</v>
      </c>
      <c r="N322" s="2" t="e">
        <f t="shared" si="53"/>
        <v>#N/A</v>
      </c>
      <c r="O322" s="2" t="e">
        <f t="shared" si="66"/>
        <v>#N/A</v>
      </c>
      <c r="P322" s="2">
        <v>1992294.9949150085</v>
      </c>
      <c r="Q322" s="2">
        <f t="shared" si="67"/>
        <v>450000</v>
      </c>
      <c r="R322" s="2">
        <f t="shared" si="62"/>
        <v>131322722</v>
      </c>
      <c r="S322" s="2">
        <f t="shared" si="54"/>
        <v>445682.42857143283</v>
      </c>
      <c r="T322" s="2">
        <f t="shared" si="55"/>
        <v>4317.571428571362</v>
      </c>
      <c r="U322" s="2">
        <f t="shared" si="56"/>
        <v>450000</v>
      </c>
      <c r="V322" s="2">
        <f t="shared" si="33"/>
        <v>92233484.714285731</v>
      </c>
      <c r="W322" s="2">
        <f t="shared" si="57"/>
        <v>445682.42857143283</v>
      </c>
      <c r="X322" s="2">
        <f t="shared" si="47"/>
        <v>4317.5714285671711</v>
      </c>
      <c r="Y322" s="2">
        <f t="shared" si="58"/>
        <v>39089237.285714179</v>
      </c>
      <c r="Z322" s="2" t="str">
        <f t="shared" si="48"/>
        <v>MEEP</v>
      </c>
      <c r="AA322" s="2">
        <f>IF(Z322="HERE",Y322,AA321+Graph!$G$1*1000)</f>
        <v>135366811.14285707</v>
      </c>
      <c r="AB322" s="2">
        <f t="shared" si="59"/>
        <v>800000</v>
      </c>
      <c r="AC322" s="2">
        <f t="shared" si="60"/>
        <v>37860228.428571418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ht="15" x14ac:dyDescent="0.25">
      <c r="A323" s="1">
        <v>44499</v>
      </c>
      <c r="B323" s="2">
        <f t="shared" si="45"/>
        <v>257</v>
      </c>
      <c r="C323" s="7"/>
      <c r="D323" s="2" t="e">
        <f t="shared" si="51"/>
        <v>#N/A</v>
      </c>
      <c r="E323" s="2" t="e">
        <f t="shared" si="63"/>
        <v>#N/A</v>
      </c>
      <c r="F323" s="2">
        <v>1998523.6059537232</v>
      </c>
      <c r="G323" s="2">
        <f t="shared" si="64"/>
        <v>445682.42857142858</v>
      </c>
      <c r="H323" s="2">
        <f t="shared" si="61"/>
        <v>130116491.14285752</v>
      </c>
      <c r="I323" s="7"/>
      <c r="J323" s="2" t="e">
        <f t="shared" si="52"/>
        <v>#N/A</v>
      </c>
      <c r="K323" s="2" t="e">
        <f t="shared" si="65"/>
        <v>#N/A</v>
      </c>
      <c r="L323" s="2">
        <f t="array" ref="L323">IF(COUNT($C324)=0,IF(COUNT($C323)=1,I323,SUM(L322+LOOKUP(2,1/(ISNUMBER($K$1:$K$194)),$K$1:$K$194))),I323)</f>
        <v>1656230.8571428536</v>
      </c>
      <c r="M323" s="8" t="e">
        <f t="shared" si="69"/>
        <v>#N/A</v>
      </c>
      <c r="N323" s="2" t="e">
        <f t="shared" si="53"/>
        <v>#N/A</v>
      </c>
      <c r="O323" s="2" t="e">
        <f t="shared" si="66"/>
        <v>#N/A</v>
      </c>
      <c r="P323" s="2">
        <v>1998236.2171301544</v>
      </c>
      <c r="Q323" s="2">
        <f t="shared" si="67"/>
        <v>450000</v>
      </c>
      <c r="R323" s="2">
        <f t="shared" si="62"/>
        <v>131772722</v>
      </c>
      <c r="S323" s="2">
        <f t="shared" si="54"/>
        <v>445682.42857143283</v>
      </c>
      <c r="T323" s="2">
        <f t="shared" si="55"/>
        <v>4317.571428571362</v>
      </c>
      <c r="U323" s="2">
        <f t="shared" si="56"/>
        <v>450000</v>
      </c>
      <c r="V323" s="2">
        <f t="shared" si="33"/>
        <v>92679167.142857164</v>
      </c>
      <c r="W323" s="2">
        <f t="shared" si="57"/>
        <v>445682.42857143283</v>
      </c>
      <c r="X323" s="2">
        <f t="shared" si="47"/>
        <v>4317.5714285671711</v>
      </c>
      <c r="Y323" s="2">
        <f t="shared" si="58"/>
        <v>39093554.857142746</v>
      </c>
      <c r="Z323" s="2" t="str">
        <f t="shared" si="48"/>
        <v>MEEP</v>
      </c>
      <c r="AA323" s="2">
        <f>IF(Z323="HERE",Y323,AA322+Graph!$G$1*1000)</f>
        <v>136166811.14285707</v>
      </c>
      <c r="AB323" s="2">
        <f t="shared" si="59"/>
        <v>800000</v>
      </c>
      <c r="AC323" s="2">
        <f t="shared" si="60"/>
        <v>37860228.428571418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ht="15" x14ac:dyDescent="0.25">
      <c r="A324" s="1">
        <v>44500</v>
      </c>
      <c r="B324" s="2">
        <f t="shared" si="45"/>
        <v>258</v>
      </c>
      <c r="C324" s="7"/>
      <c r="D324" s="2" t="e">
        <f t="shared" si="51"/>
        <v>#N/A</v>
      </c>
      <c r="E324" s="2" t="e">
        <f t="shared" si="63"/>
        <v>#N/A</v>
      </c>
      <c r="F324" s="2">
        <v>2004478.201853931</v>
      </c>
      <c r="G324" s="2">
        <f t="shared" si="64"/>
        <v>445682.42857142858</v>
      </c>
      <c r="H324" s="2">
        <f t="shared" si="61"/>
        <v>130562173.57142895</v>
      </c>
      <c r="I324" s="7"/>
      <c r="J324" s="2" t="e">
        <f t="shared" si="52"/>
        <v>#N/A</v>
      </c>
      <c r="K324" s="2" t="e">
        <f t="shared" si="65"/>
        <v>#N/A</v>
      </c>
      <c r="L324" s="2">
        <f t="array" ref="L324">IF(COUNT($C325)=0,IF(COUNT($C324)=1,I324,SUM(L323+LOOKUP(2,1/(ISNUMBER($K$1:$K$194)),$K$1:$K$194))),I324)</f>
        <v>1660548.4285714249</v>
      </c>
      <c r="M324" s="8" t="e">
        <f t="shared" si="69"/>
        <v>#N/A</v>
      </c>
      <c r="N324" s="2" t="e">
        <f t="shared" si="53"/>
        <v>#N/A</v>
      </c>
      <c r="O324" s="2" t="e">
        <f t="shared" si="66"/>
        <v>#N/A</v>
      </c>
      <c r="P324" s="2">
        <v>2004177.4393453002</v>
      </c>
      <c r="Q324" s="2">
        <f t="shared" si="67"/>
        <v>450000</v>
      </c>
      <c r="R324" s="2">
        <f t="shared" si="62"/>
        <v>132222722</v>
      </c>
      <c r="S324" s="2">
        <f t="shared" si="54"/>
        <v>445682.42857143283</v>
      </c>
      <c r="T324" s="2">
        <f t="shared" si="55"/>
        <v>4317.571428571362</v>
      </c>
      <c r="U324" s="2">
        <f t="shared" si="56"/>
        <v>450000</v>
      </c>
      <c r="V324" s="2">
        <f t="shared" si="33"/>
        <v>93124849.571428597</v>
      </c>
      <c r="W324" s="2">
        <f t="shared" si="57"/>
        <v>445682.42857143283</v>
      </c>
      <c r="X324" s="2">
        <f t="shared" si="47"/>
        <v>4317.5714285671711</v>
      </c>
      <c r="Y324" s="2">
        <f t="shared" si="58"/>
        <v>39097872.428571314</v>
      </c>
      <c r="Z324" s="2" t="str">
        <f t="shared" si="48"/>
        <v>MEEP</v>
      </c>
      <c r="AA324" s="2">
        <f>IF(Z324="HERE",Y324,AA323+Graph!$G$1*1000)</f>
        <v>136966811.14285707</v>
      </c>
      <c r="AB324" s="2">
        <f t="shared" si="59"/>
        <v>800000</v>
      </c>
      <c r="AC324" s="2">
        <f t="shared" si="60"/>
        <v>37860228.428571418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ht="15" x14ac:dyDescent="0.25">
      <c r="A325" s="1">
        <v>44501</v>
      </c>
      <c r="B325" s="2">
        <f t="shared" si="45"/>
        <v>259</v>
      </c>
      <c r="C325" s="7"/>
      <c r="D325" s="2" t="e">
        <f t="shared" si="51"/>
        <v>#N/A</v>
      </c>
      <c r="E325" s="2" t="e">
        <f t="shared" si="63"/>
        <v>#N/A</v>
      </c>
      <c r="F325" s="2">
        <v>2010432.7977541387</v>
      </c>
      <c r="G325" s="2">
        <f t="shared" si="64"/>
        <v>445682.42857142858</v>
      </c>
      <c r="H325" s="2">
        <f t="shared" si="61"/>
        <v>131007856.00000039</v>
      </c>
      <c r="I325" s="7"/>
      <c r="J325" s="2" t="e">
        <f t="shared" si="52"/>
        <v>#N/A</v>
      </c>
      <c r="K325" s="2" t="e">
        <f t="shared" si="65"/>
        <v>#N/A</v>
      </c>
      <c r="L325" s="2">
        <f t="array" ref="L325">IF(COUNT($C326)=0,IF(COUNT($C325)=1,I325,SUM(L324+LOOKUP(2,1/(ISNUMBER($K$1:$K$194)),$K$1:$K$194))),I325)</f>
        <v>1664865.9999999963</v>
      </c>
      <c r="M325" s="8" t="e">
        <f t="shared" si="69"/>
        <v>#N/A</v>
      </c>
      <c r="N325" s="2" t="e">
        <f t="shared" si="53"/>
        <v>#N/A</v>
      </c>
      <c r="O325" s="2" t="e">
        <f t="shared" si="66"/>
        <v>#N/A</v>
      </c>
      <c r="P325" s="2">
        <v>2010118.6615604758</v>
      </c>
      <c r="Q325" s="2">
        <f t="shared" si="67"/>
        <v>450000</v>
      </c>
      <c r="R325" s="2">
        <f t="shared" si="62"/>
        <v>132672722</v>
      </c>
      <c r="S325" s="2">
        <f t="shared" si="54"/>
        <v>445682.42857143283</v>
      </c>
      <c r="T325" s="2">
        <f t="shared" si="55"/>
        <v>4317.571428571362</v>
      </c>
      <c r="U325" s="2">
        <f t="shared" si="56"/>
        <v>450000</v>
      </c>
      <c r="V325" s="2">
        <f t="shared" si="33"/>
        <v>93570532.00000003</v>
      </c>
      <c r="W325" s="2">
        <f t="shared" si="57"/>
        <v>445682.42857143283</v>
      </c>
      <c r="X325" s="2">
        <f t="shared" si="47"/>
        <v>4317.5714285671711</v>
      </c>
      <c r="Y325" s="2">
        <f t="shared" si="58"/>
        <v>39102189.999999881</v>
      </c>
      <c r="Z325" s="2" t="str">
        <f t="shared" si="48"/>
        <v>MEEP</v>
      </c>
      <c r="AA325" s="2">
        <f>IF(Z325="HERE",Y325,AA324+Graph!$G$1*1000)</f>
        <v>137766811.14285707</v>
      </c>
      <c r="AB325" s="2">
        <f t="shared" si="59"/>
        <v>800000</v>
      </c>
      <c r="AC325" s="2">
        <f t="shared" si="60"/>
        <v>37860228.428571418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ht="15" x14ac:dyDescent="0.25">
      <c r="A326" s="1">
        <v>44502</v>
      </c>
      <c r="B326" s="2">
        <f t="shared" si="45"/>
        <v>260</v>
      </c>
      <c r="C326" s="7"/>
      <c r="D326" s="2" t="e">
        <f t="shared" si="51"/>
        <v>#N/A</v>
      </c>
      <c r="E326" s="2" t="e">
        <f t="shared" si="63"/>
        <v>#N/A</v>
      </c>
      <c r="F326" s="2">
        <v>2016387.3936543465</v>
      </c>
      <c r="G326" s="2">
        <f t="shared" si="64"/>
        <v>445682.42857142858</v>
      </c>
      <c r="H326" s="2">
        <f t="shared" si="61"/>
        <v>131453538.42857182</v>
      </c>
      <c r="I326" s="7"/>
      <c r="J326" s="2" t="e">
        <f t="shared" si="52"/>
        <v>#N/A</v>
      </c>
      <c r="K326" s="2" t="e">
        <f t="shared" si="65"/>
        <v>#N/A</v>
      </c>
      <c r="L326" s="2">
        <f t="array" ref="L326">IF(COUNT($C327)=0,IF(COUNT($C326)=1,I326,SUM(L325+LOOKUP(2,1/(ISNUMBER($K$1:$K$194)),$K$1:$K$194))),I326)</f>
        <v>1669183.5714285676</v>
      </c>
      <c r="M326" s="8" t="e">
        <f t="shared" si="69"/>
        <v>#N/A</v>
      </c>
      <c r="N326" s="2" t="e">
        <f t="shared" si="53"/>
        <v>#N/A</v>
      </c>
      <c r="O326" s="2" t="e">
        <f t="shared" si="66"/>
        <v>#N/A</v>
      </c>
      <c r="P326" s="2">
        <v>2016059.8837756217</v>
      </c>
      <c r="Q326" s="2">
        <f t="shared" si="67"/>
        <v>450000</v>
      </c>
      <c r="R326" s="2">
        <f t="shared" si="62"/>
        <v>133122722</v>
      </c>
      <c r="S326" s="2">
        <f t="shared" si="54"/>
        <v>445682.42857143283</v>
      </c>
      <c r="T326" s="2">
        <f t="shared" si="55"/>
        <v>4317.571428571362</v>
      </c>
      <c r="U326" s="2">
        <f t="shared" si="56"/>
        <v>450000</v>
      </c>
      <c r="V326" s="2">
        <f t="shared" si="33"/>
        <v>94016214.428571463</v>
      </c>
      <c r="W326" s="2">
        <f t="shared" si="57"/>
        <v>445682.42857143283</v>
      </c>
      <c r="X326" s="2">
        <f t="shared" si="47"/>
        <v>4317.5714285671711</v>
      </c>
      <c r="Y326" s="2">
        <f t="shared" si="58"/>
        <v>39106507.571428448</v>
      </c>
      <c r="Z326" s="2" t="str">
        <f t="shared" si="48"/>
        <v>MEEP</v>
      </c>
      <c r="AA326" s="2">
        <f>IF(Z326="HERE",Y326,AA325+Graph!$G$1*1000)</f>
        <v>138566811.14285707</v>
      </c>
      <c r="AB326" s="2">
        <f t="shared" si="59"/>
        <v>800000</v>
      </c>
      <c r="AC326" s="2">
        <f t="shared" si="60"/>
        <v>37860228.428571418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ht="15" x14ac:dyDescent="0.25">
      <c r="A327" s="1">
        <v>44503</v>
      </c>
      <c r="B327" s="2">
        <f t="shared" si="45"/>
        <v>261</v>
      </c>
      <c r="C327" s="7"/>
      <c r="D327" s="2" t="e">
        <f t="shared" si="51"/>
        <v>#N/A</v>
      </c>
      <c r="E327" s="2" t="e">
        <f t="shared" si="63"/>
        <v>#N/A</v>
      </c>
      <c r="F327" s="2">
        <v>2022341.9895545542</v>
      </c>
      <c r="G327" s="2">
        <f t="shared" si="64"/>
        <v>445682.42857142858</v>
      </c>
      <c r="H327" s="2">
        <f t="shared" si="61"/>
        <v>131899220.85714325</v>
      </c>
      <c r="I327" s="7"/>
      <c r="J327" s="2" t="e">
        <f t="shared" si="52"/>
        <v>#N/A</v>
      </c>
      <c r="K327" s="2" t="e">
        <f t="shared" si="65"/>
        <v>#N/A</v>
      </c>
      <c r="L327" s="2">
        <f t="array" ref="L327">IF(COUNT($C328)=0,IF(COUNT($C327)=1,I327,SUM(L326+LOOKUP(2,1/(ISNUMBER($K$1:$K$194)),$K$1:$K$194))),I327)</f>
        <v>1673501.142857139</v>
      </c>
      <c r="M327" s="8" t="e">
        <f t="shared" si="69"/>
        <v>#N/A</v>
      </c>
      <c r="N327" s="2" t="e">
        <f t="shared" si="53"/>
        <v>#N/A</v>
      </c>
      <c r="O327" s="2" t="e">
        <f t="shared" si="66"/>
        <v>#N/A</v>
      </c>
      <c r="P327" s="2">
        <v>2022001.1059907973</v>
      </c>
      <c r="Q327" s="2">
        <f t="shared" si="67"/>
        <v>450000</v>
      </c>
      <c r="R327" s="2">
        <f t="shared" si="62"/>
        <v>133572722</v>
      </c>
      <c r="S327" s="2">
        <f t="shared" si="54"/>
        <v>445682.42857143283</v>
      </c>
      <c r="T327" s="2">
        <f t="shared" si="55"/>
        <v>4317.571428571362</v>
      </c>
      <c r="U327" s="2">
        <f t="shared" si="56"/>
        <v>450000</v>
      </c>
      <c r="V327" s="2">
        <f t="shared" si="33"/>
        <v>94461896.857142895</v>
      </c>
      <c r="W327" s="2">
        <f t="shared" si="57"/>
        <v>445682.42857143283</v>
      </c>
      <c r="X327" s="2">
        <f t="shared" si="47"/>
        <v>4317.5714285671711</v>
      </c>
      <c r="Y327" s="2">
        <f t="shared" si="58"/>
        <v>39110825.142857015</v>
      </c>
      <c r="Z327" s="2" t="str">
        <f t="shared" si="48"/>
        <v>MEEP</v>
      </c>
      <c r="AA327" s="2">
        <f>IF(Z327="HERE",Y327,AA326+Graph!$G$1*1000)</f>
        <v>139366811.14285707</v>
      </c>
      <c r="AB327" s="2">
        <f t="shared" si="59"/>
        <v>800000</v>
      </c>
      <c r="AC327" s="2">
        <f t="shared" si="60"/>
        <v>37860228.428571418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ht="15" x14ac:dyDescent="0.25">
      <c r="A328" s="1">
        <v>44504</v>
      </c>
      <c r="B328" s="2">
        <f t="shared" si="45"/>
        <v>262</v>
      </c>
      <c r="C328" s="7"/>
      <c r="D328" s="2" t="e">
        <f t="shared" si="51"/>
        <v>#N/A</v>
      </c>
      <c r="E328" s="2" t="e">
        <f t="shared" si="63"/>
        <v>#N/A</v>
      </c>
      <c r="F328" s="2">
        <v>2028296.5854547322</v>
      </c>
      <c r="G328" s="2">
        <f t="shared" si="64"/>
        <v>445682.42857142858</v>
      </c>
      <c r="H328" s="2">
        <f t="shared" si="61"/>
        <v>132344903.28571469</v>
      </c>
      <c r="I328" s="7"/>
      <c r="J328" s="2" t="e">
        <f t="shared" si="52"/>
        <v>#N/A</v>
      </c>
      <c r="K328" s="2" t="e">
        <f t="shared" si="65"/>
        <v>#N/A</v>
      </c>
      <c r="L328" s="2">
        <f t="array" ref="L328">IF(COUNT($C329)=0,IF(COUNT($C328)=1,I328,SUM(L327+LOOKUP(2,1/(ISNUMBER($K$1:$K$194)),$K$1:$K$194))),I328)</f>
        <v>1677818.7142857104</v>
      </c>
      <c r="M328" s="8" t="e">
        <f t="shared" si="69"/>
        <v>#N/A</v>
      </c>
      <c r="N328" s="2" t="e">
        <f t="shared" si="53"/>
        <v>#N/A</v>
      </c>
      <c r="O328" s="2" t="e">
        <f t="shared" si="66"/>
        <v>#N/A</v>
      </c>
      <c r="P328" s="2">
        <v>2027942.3282059431</v>
      </c>
      <c r="Q328" s="2">
        <f t="shared" si="67"/>
        <v>450000</v>
      </c>
      <c r="R328" s="2">
        <f t="shared" si="62"/>
        <v>134022722</v>
      </c>
      <c r="S328" s="2">
        <f t="shared" si="54"/>
        <v>445682.42857143283</v>
      </c>
      <c r="T328" s="2">
        <f t="shared" si="55"/>
        <v>4317.571428571362</v>
      </c>
      <c r="U328" s="2">
        <f t="shared" si="56"/>
        <v>450000</v>
      </c>
      <c r="V328" s="2">
        <f t="shared" si="33"/>
        <v>94907579.285714328</v>
      </c>
      <c r="W328" s="2">
        <f t="shared" si="57"/>
        <v>445682.42857143283</v>
      </c>
      <c r="X328" s="2">
        <f t="shared" si="47"/>
        <v>4317.5714285671711</v>
      </c>
      <c r="Y328" s="2">
        <f t="shared" si="58"/>
        <v>39115142.714285582</v>
      </c>
      <c r="Z328" s="2" t="str">
        <f t="shared" si="48"/>
        <v>MEEP</v>
      </c>
      <c r="AA328" s="2">
        <f>IF(Z328="HERE",Y328,AA327+Graph!$G$1*1000)</f>
        <v>140166811.14285707</v>
      </c>
      <c r="AB328" s="2">
        <f t="shared" si="59"/>
        <v>800000</v>
      </c>
      <c r="AC328" s="2">
        <f t="shared" si="60"/>
        <v>37860228.428571418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ht="15" x14ac:dyDescent="0.25">
      <c r="A329" s="1">
        <v>44505</v>
      </c>
      <c r="B329" s="2">
        <f t="shared" si="45"/>
        <v>263</v>
      </c>
      <c r="C329" s="7"/>
      <c r="D329" s="2" t="e">
        <f t="shared" si="51"/>
        <v>#N/A</v>
      </c>
      <c r="E329" s="2" t="e">
        <f t="shared" si="63"/>
        <v>#N/A</v>
      </c>
      <c r="F329" s="2">
        <v>2034251.1813549399</v>
      </c>
      <c r="G329" s="2">
        <f t="shared" si="64"/>
        <v>445682.42857142858</v>
      </c>
      <c r="H329" s="2">
        <f t="shared" si="61"/>
        <v>132790585.71428612</v>
      </c>
      <c r="I329" s="7"/>
      <c r="J329" s="2" t="e">
        <f t="shared" si="52"/>
        <v>#N/A</v>
      </c>
      <c r="K329" s="2" t="e">
        <f t="shared" si="65"/>
        <v>#N/A</v>
      </c>
      <c r="L329" s="2">
        <f t="array" ref="L329">IF(COUNT($C330)=0,IF(COUNT($C329)=1,I329,SUM(L328+LOOKUP(2,1/(ISNUMBER($K$1:$K$194)),$K$1:$K$194))),I329)</f>
        <v>1682136.2857142817</v>
      </c>
      <c r="M329" s="8" t="e">
        <f t="shared" si="69"/>
        <v>#N/A</v>
      </c>
      <c r="N329" s="2" t="e">
        <f t="shared" si="53"/>
        <v>#N/A</v>
      </c>
      <c r="O329" s="2" t="e">
        <f t="shared" si="66"/>
        <v>#N/A</v>
      </c>
      <c r="P329" s="2">
        <v>2033883.5504211187</v>
      </c>
      <c r="Q329" s="2">
        <f t="shared" si="67"/>
        <v>450000</v>
      </c>
      <c r="R329" s="2">
        <f t="shared" si="62"/>
        <v>134472722</v>
      </c>
      <c r="S329" s="2">
        <f t="shared" si="54"/>
        <v>445682.42857143283</v>
      </c>
      <c r="T329" s="2">
        <f t="shared" si="55"/>
        <v>4317.571428571362</v>
      </c>
      <c r="U329" s="2">
        <f t="shared" si="56"/>
        <v>450000</v>
      </c>
      <c r="V329" s="2">
        <f t="shared" si="33"/>
        <v>95353261.714285761</v>
      </c>
      <c r="W329" s="2">
        <f t="shared" si="57"/>
        <v>445682.42857143283</v>
      </c>
      <c r="X329" s="2">
        <f t="shared" si="47"/>
        <v>4317.5714285671711</v>
      </c>
      <c r="Y329" s="2">
        <f t="shared" si="58"/>
        <v>39119460.285714149</v>
      </c>
      <c r="Z329" s="2" t="str">
        <f t="shared" si="48"/>
        <v>MEEP</v>
      </c>
      <c r="AA329" s="2">
        <f>IF(Z329="HERE",Y329,AA328+Graph!$G$1*1000)</f>
        <v>140966811.14285707</v>
      </c>
      <c r="AB329" s="2">
        <f t="shared" si="59"/>
        <v>800000</v>
      </c>
      <c r="AC329" s="2">
        <f t="shared" si="60"/>
        <v>37860228.428571418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ht="15" x14ac:dyDescent="0.25">
      <c r="A330" s="1">
        <v>44506</v>
      </c>
      <c r="B330" s="2">
        <f t="shared" si="45"/>
        <v>264</v>
      </c>
      <c r="C330" s="7"/>
      <c r="D330" s="2" t="e">
        <f t="shared" si="51"/>
        <v>#N/A</v>
      </c>
      <c r="E330" s="2" t="e">
        <f t="shared" si="63"/>
        <v>#N/A</v>
      </c>
      <c r="F330" s="2">
        <v>2040205.7772551477</v>
      </c>
      <c r="G330" s="2">
        <f t="shared" si="64"/>
        <v>445682.42857142858</v>
      </c>
      <c r="H330" s="2">
        <f t="shared" si="61"/>
        <v>133236268.14285755</v>
      </c>
      <c r="I330" s="7"/>
      <c r="J330" s="2" t="e">
        <f t="shared" si="52"/>
        <v>#N/A</v>
      </c>
      <c r="K330" s="2" t="e">
        <f t="shared" si="65"/>
        <v>#N/A</v>
      </c>
      <c r="L330" s="2">
        <f t="array" ref="L330">IF(COUNT($C331)=0,IF(COUNT($C330)=1,I330,SUM(L329+LOOKUP(2,1/(ISNUMBER($K$1:$K$194)),$K$1:$K$194))),I330)</f>
        <v>1686453.8571428531</v>
      </c>
      <c r="M330" s="8" t="e">
        <f t="shared" si="69"/>
        <v>#N/A</v>
      </c>
      <c r="N330" s="2" t="e">
        <f t="shared" si="53"/>
        <v>#N/A</v>
      </c>
      <c r="O330" s="2" t="e">
        <f t="shared" si="66"/>
        <v>#N/A</v>
      </c>
      <c r="P330" s="2">
        <v>2039824.7726362646</v>
      </c>
      <c r="Q330" s="2">
        <f t="shared" si="67"/>
        <v>450000</v>
      </c>
      <c r="R330" s="2">
        <f t="shared" si="62"/>
        <v>134922722</v>
      </c>
      <c r="S330" s="2">
        <f t="shared" si="54"/>
        <v>445682.42857143283</v>
      </c>
      <c r="T330" s="2">
        <f t="shared" si="55"/>
        <v>4317.571428571362</v>
      </c>
      <c r="U330" s="2">
        <f t="shared" si="56"/>
        <v>450000</v>
      </c>
      <c r="V330" s="2">
        <f t="shared" si="33"/>
        <v>95798944.142857194</v>
      </c>
      <c r="W330" s="2">
        <f t="shared" si="57"/>
        <v>445682.42857143283</v>
      </c>
      <c r="X330" s="2">
        <f t="shared" si="47"/>
        <v>4317.5714285671711</v>
      </c>
      <c r="Y330" s="2">
        <f t="shared" si="58"/>
        <v>39123777.857142717</v>
      </c>
      <c r="Z330" s="2" t="str">
        <f t="shared" si="48"/>
        <v>MEEP</v>
      </c>
      <c r="AA330" s="2">
        <f>IF(Z330="HERE",Y330,AA329+Graph!$G$1*1000)</f>
        <v>141766811.14285707</v>
      </c>
      <c r="AB330" s="2">
        <f t="shared" si="59"/>
        <v>800000</v>
      </c>
      <c r="AC330" s="2">
        <f t="shared" si="60"/>
        <v>37860228.428571418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ht="15" x14ac:dyDescent="0.25">
      <c r="A331" s="1">
        <v>44507</v>
      </c>
      <c r="B331" s="2">
        <f t="shared" si="45"/>
        <v>265</v>
      </c>
      <c r="C331" s="7"/>
      <c r="D331" s="2" t="e">
        <f t="shared" si="51"/>
        <v>#N/A</v>
      </c>
      <c r="E331" s="2" t="e">
        <f t="shared" si="63"/>
        <v>#N/A</v>
      </c>
      <c r="F331" s="2">
        <v>2046160.3731553555</v>
      </c>
      <c r="G331" s="2">
        <f t="shared" si="64"/>
        <v>445682.42857142858</v>
      </c>
      <c r="H331" s="2">
        <f t="shared" si="61"/>
        <v>133681950.57142898</v>
      </c>
      <c r="I331" s="7"/>
      <c r="J331" s="2" t="e">
        <f t="shared" si="52"/>
        <v>#N/A</v>
      </c>
      <c r="K331" s="2" t="e">
        <f t="shared" si="65"/>
        <v>#N/A</v>
      </c>
      <c r="L331" s="2">
        <f t="array" ref="L331">IF(COUNT($C332)=0,IF(COUNT($C331)=1,I331,SUM(L330+LOOKUP(2,1/(ISNUMBER($K$1:$K$194)),$K$1:$K$194))),I331)</f>
        <v>1690771.4285714244</v>
      </c>
      <c r="M331" s="8" t="e">
        <f t="shared" si="69"/>
        <v>#N/A</v>
      </c>
      <c r="N331" s="2" t="e">
        <f t="shared" si="53"/>
        <v>#N/A</v>
      </c>
      <c r="O331" s="2" t="e">
        <f t="shared" si="66"/>
        <v>#N/A</v>
      </c>
      <c r="P331" s="2">
        <v>2045765.9948514402</v>
      </c>
      <c r="Q331" s="2">
        <f t="shared" si="67"/>
        <v>450000</v>
      </c>
      <c r="R331" s="2">
        <f t="shared" si="62"/>
        <v>135372722</v>
      </c>
      <c r="S331" s="2">
        <f t="shared" si="54"/>
        <v>445682.42857143283</v>
      </c>
      <c r="T331" s="2">
        <f t="shared" si="55"/>
        <v>4317.571428571362</v>
      </c>
      <c r="U331" s="2">
        <f t="shared" si="56"/>
        <v>450000</v>
      </c>
      <c r="V331" s="2">
        <f t="shared" si="33"/>
        <v>96244626.571428627</v>
      </c>
      <c r="W331" s="2">
        <f t="shared" si="57"/>
        <v>445682.42857143283</v>
      </c>
      <c r="X331" s="2">
        <f t="shared" si="47"/>
        <v>4317.5714285671711</v>
      </c>
      <c r="Y331" s="2">
        <f t="shared" si="58"/>
        <v>39128095.428571284</v>
      </c>
      <c r="Z331" s="2" t="str">
        <f t="shared" si="48"/>
        <v>MEEP</v>
      </c>
      <c r="AA331" s="2">
        <f>IF(Z331="HERE",Y331,AA330+Graph!$G$1*1000)</f>
        <v>142566811.14285707</v>
      </c>
      <c r="AB331" s="2">
        <f t="shared" si="59"/>
        <v>800000</v>
      </c>
      <c r="AC331" s="2">
        <f t="shared" si="60"/>
        <v>37860228.428571418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ht="15" x14ac:dyDescent="0.25">
      <c r="A332" s="1">
        <v>44508</v>
      </c>
      <c r="B332" s="2">
        <f t="shared" si="45"/>
        <v>266</v>
      </c>
      <c r="C332" s="7"/>
      <c r="D332" s="2" t="e">
        <f t="shared" si="51"/>
        <v>#N/A</v>
      </c>
      <c r="E332" s="2" t="e">
        <f t="shared" si="63"/>
        <v>#N/A</v>
      </c>
      <c r="F332" s="2">
        <v>2052114.9690555632</v>
      </c>
      <c r="G332" s="2">
        <f t="shared" si="64"/>
        <v>445682.42857142858</v>
      </c>
      <c r="H332" s="2">
        <f t="shared" si="61"/>
        <v>134127633.00000042</v>
      </c>
      <c r="I332" s="7"/>
      <c r="J332" s="2" t="e">
        <f t="shared" si="52"/>
        <v>#N/A</v>
      </c>
      <c r="K332" s="2" t="e">
        <f t="shared" si="65"/>
        <v>#N/A</v>
      </c>
      <c r="L332" s="2">
        <f t="array" ref="L332">IF(COUNT($C333)=0,IF(COUNT($C332)=1,I332,SUM(L331+LOOKUP(2,1/(ISNUMBER($K$1:$K$194)),$K$1:$K$194))),I332)</f>
        <v>1695088.9999999958</v>
      </c>
      <c r="M332" s="8" t="e">
        <f t="shared" si="69"/>
        <v>#N/A</v>
      </c>
      <c r="N332" s="2" t="e">
        <f t="shared" si="53"/>
        <v>#N/A</v>
      </c>
      <c r="O332" s="2" t="e">
        <f t="shared" si="66"/>
        <v>#N/A</v>
      </c>
      <c r="P332" s="2">
        <v>2051707.217066586</v>
      </c>
      <c r="Q332" s="2">
        <f t="shared" si="67"/>
        <v>450000</v>
      </c>
      <c r="R332" s="2">
        <f t="shared" si="62"/>
        <v>135822722</v>
      </c>
      <c r="S332" s="2">
        <f t="shared" si="54"/>
        <v>445682.42857143283</v>
      </c>
      <c r="T332" s="2">
        <f t="shared" si="55"/>
        <v>4317.571428571362</v>
      </c>
      <c r="U332" s="2">
        <f t="shared" si="56"/>
        <v>450000</v>
      </c>
      <c r="V332" s="2">
        <f t="shared" si="33"/>
        <v>96690309.00000006</v>
      </c>
      <c r="W332" s="2">
        <f t="shared" si="57"/>
        <v>445682.42857143283</v>
      </c>
      <c r="X332" s="2">
        <f t="shared" si="47"/>
        <v>4317.5714285671711</v>
      </c>
      <c r="Y332" s="2">
        <f t="shared" si="58"/>
        <v>39132412.999999851</v>
      </c>
      <c r="Z332" s="2" t="str">
        <f t="shared" si="48"/>
        <v>MEEP</v>
      </c>
      <c r="AA332" s="2">
        <f>IF(Z332="HERE",Y332,AA331+Graph!$G$1*1000)</f>
        <v>143366811.14285707</v>
      </c>
      <c r="AB332" s="2">
        <f t="shared" si="59"/>
        <v>800000</v>
      </c>
      <c r="AC332" s="2">
        <f t="shared" si="60"/>
        <v>37860228.428571418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ht="15" x14ac:dyDescent="0.25">
      <c r="A333" s="1">
        <v>44509</v>
      </c>
      <c r="B333" s="2">
        <f t="shared" si="45"/>
        <v>267</v>
      </c>
      <c r="C333" s="7"/>
      <c r="D333" s="2" t="e">
        <f t="shared" si="51"/>
        <v>#N/A</v>
      </c>
      <c r="E333" s="2" t="e">
        <f t="shared" si="63"/>
        <v>#N/A</v>
      </c>
      <c r="F333" s="2">
        <v>2058069.564955771</v>
      </c>
      <c r="G333" s="2">
        <f t="shared" si="64"/>
        <v>445682.42857142858</v>
      </c>
      <c r="H333" s="2">
        <f t="shared" si="61"/>
        <v>134573315.42857185</v>
      </c>
      <c r="I333" s="7"/>
      <c r="J333" s="2" t="e">
        <f t="shared" si="52"/>
        <v>#N/A</v>
      </c>
      <c r="K333" s="2" t="e">
        <f t="shared" si="65"/>
        <v>#N/A</v>
      </c>
      <c r="L333" s="2">
        <f t="array" ref="L333">IF(COUNT($C334)=0,IF(COUNT($C333)=1,I333,SUM(L332+LOOKUP(2,1/(ISNUMBER($K$1:$K$194)),$K$1:$K$194))),I333)</f>
        <v>1699406.5714285672</v>
      </c>
      <c r="M333" s="8" t="e">
        <f t="shared" si="69"/>
        <v>#N/A</v>
      </c>
      <c r="N333" s="2" t="e">
        <f t="shared" si="53"/>
        <v>#N/A</v>
      </c>
      <c r="O333" s="2" t="e">
        <f t="shared" si="66"/>
        <v>#N/A</v>
      </c>
      <c r="P333" s="2">
        <v>2057648.4392817616</v>
      </c>
      <c r="Q333" s="2">
        <f t="shared" si="67"/>
        <v>450000</v>
      </c>
      <c r="R333" s="2">
        <f t="shared" si="62"/>
        <v>136272722</v>
      </c>
      <c r="S333" s="2">
        <f t="shared" si="54"/>
        <v>445682.42857143283</v>
      </c>
      <c r="T333" s="2">
        <f t="shared" si="55"/>
        <v>4317.571428571362</v>
      </c>
      <c r="U333" s="2">
        <f t="shared" si="56"/>
        <v>450000</v>
      </c>
      <c r="V333" s="2">
        <f t="shared" si="33"/>
        <v>97135991.428571492</v>
      </c>
      <c r="W333" s="2">
        <f t="shared" si="57"/>
        <v>445682.42857143283</v>
      </c>
      <c r="X333" s="2">
        <f t="shared" si="47"/>
        <v>4317.5714285671711</v>
      </c>
      <c r="Y333" s="2">
        <f t="shared" si="58"/>
        <v>39136730.571428418</v>
      </c>
      <c r="Z333" s="2" t="str">
        <f t="shared" si="48"/>
        <v>MEEP</v>
      </c>
      <c r="AA333" s="2">
        <f>IF(Z333="HERE",Y333,AA332+Graph!$G$1*1000)</f>
        <v>144166811.14285707</v>
      </c>
      <c r="AB333" s="2">
        <f t="shared" si="59"/>
        <v>800000</v>
      </c>
      <c r="AC333" s="2">
        <f t="shared" si="60"/>
        <v>37860228.428571418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ht="15" x14ac:dyDescent="0.25">
      <c r="A334" s="1">
        <v>44510</v>
      </c>
      <c r="B334" s="2">
        <f t="shared" si="45"/>
        <v>268</v>
      </c>
      <c r="C334" s="7"/>
      <c r="D334" s="2" t="e">
        <f t="shared" si="51"/>
        <v>#N/A</v>
      </c>
      <c r="E334" s="2" t="e">
        <f t="shared" si="63"/>
        <v>#N/A</v>
      </c>
      <c r="F334" s="2">
        <v>2064024.1608559787</v>
      </c>
      <c r="G334" s="2">
        <f t="shared" si="64"/>
        <v>445682.42857142858</v>
      </c>
      <c r="H334" s="2">
        <f t="shared" si="61"/>
        <v>135018997.85714328</v>
      </c>
      <c r="I334" s="7"/>
      <c r="J334" s="2" t="e">
        <f t="shared" si="52"/>
        <v>#N/A</v>
      </c>
      <c r="K334" s="2" t="e">
        <f t="shared" si="65"/>
        <v>#N/A</v>
      </c>
      <c r="L334" s="2">
        <f t="array" ref="L334">IF(COUNT($C335)=0,IF(COUNT($C334)=1,I334,SUM(L333+LOOKUP(2,1/(ISNUMBER($K$1:$K$194)),$K$1:$K$194))),I334)</f>
        <v>1703724.1428571385</v>
      </c>
      <c r="M334" s="8" t="e">
        <f t="shared" si="69"/>
        <v>#N/A</v>
      </c>
      <c r="N334" s="2" t="e">
        <f t="shared" si="53"/>
        <v>#N/A</v>
      </c>
      <c r="O334" s="2" t="e">
        <f t="shared" si="66"/>
        <v>#N/A</v>
      </c>
      <c r="P334" s="2">
        <v>2063589.6614969075</v>
      </c>
      <c r="Q334" s="2">
        <f t="shared" si="67"/>
        <v>450000</v>
      </c>
      <c r="R334" s="2">
        <f t="shared" si="62"/>
        <v>136722722</v>
      </c>
      <c r="S334" s="2">
        <f t="shared" si="54"/>
        <v>445682.42857143283</v>
      </c>
      <c r="T334" s="2">
        <f t="shared" si="55"/>
        <v>4317.571428571362</v>
      </c>
      <c r="U334" s="2">
        <f t="shared" si="56"/>
        <v>450000</v>
      </c>
      <c r="V334" s="2">
        <f t="shared" si="33"/>
        <v>97581673.857142925</v>
      </c>
      <c r="W334" s="2">
        <f t="shared" si="57"/>
        <v>445682.42857143283</v>
      </c>
      <c r="X334" s="2">
        <f t="shared" si="47"/>
        <v>4317.5714285671711</v>
      </c>
      <c r="Y334" s="2">
        <f t="shared" si="58"/>
        <v>39141048.142856985</v>
      </c>
      <c r="Z334" s="2" t="str">
        <f t="shared" si="48"/>
        <v>MEEP</v>
      </c>
      <c r="AA334" s="2">
        <f>IF(Z334="HERE",Y334,AA333+Graph!$G$1*1000)</f>
        <v>144966811.14285707</v>
      </c>
      <c r="AB334" s="2">
        <f t="shared" si="59"/>
        <v>800000</v>
      </c>
      <c r="AC334" s="2">
        <f t="shared" si="60"/>
        <v>37860228.428571418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ht="15" x14ac:dyDescent="0.25">
      <c r="A335" s="1">
        <v>44511</v>
      </c>
      <c r="B335" s="2">
        <f t="shared" si="45"/>
        <v>269</v>
      </c>
      <c r="C335" s="7"/>
      <c r="D335" s="2" t="e">
        <f t="shared" si="51"/>
        <v>#N/A</v>
      </c>
      <c r="E335" s="2" t="e">
        <f t="shared" si="63"/>
        <v>#N/A</v>
      </c>
      <c r="F335" s="2">
        <v>2069978.7567561865</v>
      </c>
      <c r="G335" s="2">
        <f t="shared" si="64"/>
        <v>445682.42857142858</v>
      </c>
      <c r="H335" s="2">
        <f t="shared" si="61"/>
        <v>135464680.28571472</v>
      </c>
      <c r="I335" s="7"/>
      <c r="J335" s="2" t="e">
        <f t="shared" si="52"/>
        <v>#N/A</v>
      </c>
      <c r="K335" s="2" t="e">
        <f t="shared" si="65"/>
        <v>#N/A</v>
      </c>
      <c r="L335" s="2">
        <f t="array" ref="L335">IF(COUNT($C336)=0,IF(COUNT($C335)=1,I335,SUM(L334+LOOKUP(2,1/(ISNUMBER($K$1:$K$194)),$K$1:$K$194))),I335)</f>
        <v>1708041.7142857099</v>
      </c>
      <c r="M335" s="8" t="e">
        <f t="shared" si="69"/>
        <v>#N/A</v>
      </c>
      <c r="N335" s="2" t="e">
        <f t="shared" si="53"/>
        <v>#N/A</v>
      </c>
      <c r="O335" s="2" t="e">
        <f t="shared" si="66"/>
        <v>#N/A</v>
      </c>
      <c r="P335" s="2">
        <v>2069530.8837120831</v>
      </c>
      <c r="Q335" s="2">
        <f t="shared" si="67"/>
        <v>450000</v>
      </c>
      <c r="R335" s="2">
        <f t="shared" si="62"/>
        <v>137172722</v>
      </c>
      <c r="S335" s="2">
        <f t="shared" si="54"/>
        <v>445682.42857143283</v>
      </c>
      <c r="T335" s="2">
        <f t="shared" si="55"/>
        <v>4317.571428571362</v>
      </c>
      <c r="U335" s="2">
        <f t="shared" si="56"/>
        <v>450000</v>
      </c>
      <c r="V335" s="2">
        <f t="shared" si="33"/>
        <v>98027356.285714358</v>
      </c>
      <c r="W335" s="2">
        <f t="shared" si="57"/>
        <v>445682.42857143283</v>
      </c>
      <c r="X335" s="2">
        <f t="shared" si="47"/>
        <v>4317.5714285671711</v>
      </c>
      <c r="Y335" s="2">
        <f t="shared" si="58"/>
        <v>39145365.714285553</v>
      </c>
      <c r="Z335" s="2" t="str">
        <f t="shared" si="48"/>
        <v>MEEP</v>
      </c>
      <c r="AA335" s="2">
        <f>IF(Z335="HERE",Y335,AA334+Graph!$G$1*1000)</f>
        <v>145766811.14285707</v>
      </c>
      <c r="AB335" s="2">
        <f t="shared" si="59"/>
        <v>800000</v>
      </c>
      <c r="AC335" s="2">
        <f t="shared" si="60"/>
        <v>37860228.428571418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ht="15" x14ac:dyDescent="0.25">
      <c r="A336" s="1">
        <v>44512</v>
      </c>
      <c r="B336" s="2">
        <f t="shared" si="45"/>
        <v>270</v>
      </c>
      <c r="C336" s="7"/>
      <c r="D336" s="2" t="e">
        <f t="shared" si="51"/>
        <v>#N/A</v>
      </c>
      <c r="E336" s="2" t="e">
        <f t="shared" si="63"/>
        <v>#N/A</v>
      </c>
      <c r="F336" s="2">
        <v>2075933.3526563942</v>
      </c>
      <c r="G336" s="2">
        <f t="shared" si="64"/>
        <v>445682.42857142858</v>
      </c>
      <c r="H336" s="2">
        <f t="shared" si="61"/>
        <v>135910362.71428615</v>
      </c>
      <c r="I336" s="7"/>
      <c r="J336" s="2" t="e">
        <f t="shared" si="52"/>
        <v>#N/A</v>
      </c>
      <c r="K336" s="2" t="e">
        <f t="shared" si="65"/>
        <v>#N/A</v>
      </c>
      <c r="L336" s="2">
        <f t="array" ref="L336">IF(COUNT($C337)=0,IF(COUNT($C336)=1,I336,SUM(L335+LOOKUP(2,1/(ISNUMBER($K$1:$K$194)),$K$1:$K$194))),I336)</f>
        <v>1712359.2857142813</v>
      </c>
      <c r="M336" s="8" t="e">
        <f t="shared" si="69"/>
        <v>#N/A</v>
      </c>
      <c r="N336" s="2" t="e">
        <f t="shared" si="53"/>
        <v>#N/A</v>
      </c>
      <c r="O336" s="2" t="e">
        <f t="shared" si="66"/>
        <v>#N/A</v>
      </c>
      <c r="P336" s="2">
        <v>2075472.1059272289</v>
      </c>
      <c r="Q336" s="2">
        <f t="shared" si="67"/>
        <v>450000</v>
      </c>
      <c r="R336" s="2">
        <f t="shared" si="62"/>
        <v>137622722</v>
      </c>
      <c r="S336" s="2">
        <f t="shared" si="54"/>
        <v>445682.42857143283</v>
      </c>
      <c r="T336" s="2">
        <f t="shared" si="55"/>
        <v>4317.571428571362</v>
      </c>
      <c r="U336" s="2">
        <f t="shared" si="56"/>
        <v>450000</v>
      </c>
      <c r="V336" s="2">
        <f t="shared" si="33"/>
        <v>98473038.714285791</v>
      </c>
      <c r="W336" s="2">
        <f t="shared" si="57"/>
        <v>445682.42857143283</v>
      </c>
      <c r="X336" s="2">
        <f t="shared" si="47"/>
        <v>4317.5714285671711</v>
      </c>
      <c r="Y336" s="2">
        <f t="shared" si="58"/>
        <v>39149683.28571412</v>
      </c>
      <c r="Z336" s="2" t="str">
        <f t="shared" si="48"/>
        <v>MEEP</v>
      </c>
      <c r="AA336" s="2">
        <f>IF(Z336="HERE",Y336,AA335+Graph!$G$1*1000)</f>
        <v>146566811.14285707</v>
      </c>
      <c r="AB336" s="2">
        <f t="shared" si="59"/>
        <v>800000</v>
      </c>
      <c r="AC336" s="2">
        <f t="shared" si="60"/>
        <v>37860228.428571418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ht="15" x14ac:dyDescent="0.25">
      <c r="A337" s="1">
        <v>44513</v>
      </c>
      <c r="B337" s="2">
        <f t="shared" si="45"/>
        <v>271</v>
      </c>
      <c r="C337" s="7"/>
      <c r="D337" s="2" t="e">
        <f t="shared" si="51"/>
        <v>#N/A</v>
      </c>
      <c r="E337" s="2" t="e">
        <f t="shared" si="63"/>
        <v>#N/A</v>
      </c>
      <c r="F337" s="2">
        <v>2081887.948556602</v>
      </c>
      <c r="G337" s="2">
        <f t="shared" si="64"/>
        <v>445682.42857142858</v>
      </c>
      <c r="H337" s="2">
        <f t="shared" si="61"/>
        <v>136356045.14285758</v>
      </c>
      <c r="I337" s="7"/>
      <c r="J337" s="2" t="e">
        <f t="shared" si="52"/>
        <v>#N/A</v>
      </c>
      <c r="K337" s="2" t="e">
        <f t="shared" si="65"/>
        <v>#N/A</v>
      </c>
      <c r="L337" s="2">
        <f t="array" ref="L337">IF(COUNT($C338)=0,IF(COUNT($C337)=1,I337,SUM(L336+LOOKUP(2,1/(ISNUMBER($K$1:$K$194)),$K$1:$K$194))),I337)</f>
        <v>1716676.8571428526</v>
      </c>
      <c r="M337" s="8" t="e">
        <f t="shared" si="69"/>
        <v>#N/A</v>
      </c>
      <c r="N337" s="2" t="e">
        <f t="shared" si="53"/>
        <v>#N/A</v>
      </c>
      <c r="O337" s="2" t="e">
        <f t="shared" si="66"/>
        <v>#N/A</v>
      </c>
      <c r="P337" s="2">
        <v>2081413.3281424046</v>
      </c>
      <c r="Q337" s="2">
        <f t="shared" si="67"/>
        <v>450000</v>
      </c>
      <c r="R337" s="2">
        <f t="shared" si="62"/>
        <v>138072722</v>
      </c>
      <c r="S337" s="2">
        <f t="shared" si="54"/>
        <v>445682.42857143283</v>
      </c>
      <c r="T337" s="2">
        <f t="shared" si="55"/>
        <v>4317.571428571362</v>
      </c>
      <c r="U337" s="2">
        <f t="shared" si="56"/>
        <v>450000</v>
      </c>
      <c r="V337" s="2">
        <f t="shared" si="33"/>
        <v>98918721.142857224</v>
      </c>
      <c r="W337" s="2">
        <f t="shared" si="57"/>
        <v>445682.42857143283</v>
      </c>
      <c r="X337" s="2">
        <f t="shared" si="47"/>
        <v>4317.5714285671711</v>
      </c>
      <c r="Y337" s="2">
        <f t="shared" si="58"/>
        <v>39154000.857142687</v>
      </c>
      <c r="Z337" s="2" t="str">
        <f t="shared" si="48"/>
        <v>MEEP</v>
      </c>
      <c r="AA337" s="2">
        <f>IF(Z337="HERE",Y337,AA336+Graph!$G$1*1000)</f>
        <v>147366811.14285707</v>
      </c>
      <c r="AB337" s="2">
        <f t="shared" si="59"/>
        <v>800000</v>
      </c>
      <c r="AC337" s="2">
        <f t="shared" si="60"/>
        <v>37860228.428571418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ht="15" x14ac:dyDescent="0.25">
      <c r="A338" s="1">
        <v>44514</v>
      </c>
      <c r="B338" s="2">
        <f t="shared" si="45"/>
        <v>272</v>
      </c>
      <c r="C338" s="7"/>
      <c r="D338" s="2" t="e">
        <f t="shared" si="51"/>
        <v>#N/A</v>
      </c>
      <c r="E338" s="2" t="e">
        <f t="shared" si="63"/>
        <v>#N/A</v>
      </c>
      <c r="F338" s="2">
        <v>2087842.5444568098</v>
      </c>
      <c r="G338" s="2">
        <f t="shared" si="64"/>
        <v>445682.42857142858</v>
      </c>
      <c r="H338" s="2">
        <f t="shared" si="61"/>
        <v>136801727.57142901</v>
      </c>
      <c r="I338" s="7"/>
      <c r="J338" s="2" t="e">
        <f t="shared" si="52"/>
        <v>#N/A</v>
      </c>
      <c r="K338" s="2" t="e">
        <f t="shared" si="65"/>
        <v>#N/A</v>
      </c>
      <c r="L338" s="2">
        <f t="array" ref="L338">IF(COUNT($C339)=0,IF(COUNT($C338)=1,I338,SUM(L337+LOOKUP(2,1/(ISNUMBER($K$1:$K$194)),$K$1:$K$194))),I338)</f>
        <v>1720994.428571424</v>
      </c>
      <c r="M338" s="8" t="e">
        <f t="shared" si="69"/>
        <v>#N/A</v>
      </c>
      <c r="N338" s="2" t="e">
        <f t="shared" si="53"/>
        <v>#N/A</v>
      </c>
      <c r="O338" s="2" t="e">
        <f t="shared" si="66"/>
        <v>#N/A</v>
      </c>
      <c r="P338" s="2">
        <v>2087354.5503575504</v>
      </c>
      <c r="Q338" s="2">
        <f t="shared" si="67"/>
        <v>450000</v>
      </c>
      <c r="R338" s="2">
        <f t="shared" si="62"/>
        <v>138522722</v>
      </c>
      <c r="S338" s="2">
        <f t="shared" si="54"/>
        <v>445682.42857143283</v>
      </c>
      <c r="T338" s="2">
        <f t="shared" si="55"/>
        <v>4317.571428571362</v>
      </c>
      <c r="U338" s="2">
        <f t="shared" si="56"/>
        <v>450000</v>
      </c>
      <c r="V338" s="2">
        <f t="shared" si="33"/>
        <v>99364403.571428657</v>
      </c>
      <c r="W338" s="2">
        <f t="shared" si="57"/>
        <v>445682.42857143283</v>
      </c>
      <c r="X338" s="2">
        <f t="shared" si="47"/>
        <v>4317.5714285671711</v>
      </c>
      <c r="Y338" s="2">
        <f t="shared" si="58"/>
        <v>39158318.428571254</v>
      </c>
      <c r="Z338" s="2" t="str">
        <f t="shared" si="48"/>
        <v>MEEP</v>
      </c>
      <c r="AA338" s="2">
        <f>IF(Z338="HERE",Y338,AA337+Graph!$G$1*1000)</f>
        <v>148166811.14285707</v>
      </c>
      <c r="AB338" s="2">
        <f t="shared" si="59"/>
        <v>800000</v>
      </c>
      <c r="AC338" s="2">
        <f t="shared" si="60"/>
        <v>37860228.428571418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ht="15" x14ac:dyDescent="0.25">
      <c r="A339" s="1">
        <v>44515</v>
      </c>
      <c r="B339" s="2">
        <f t="shared" si="45"/>
        <v>273</v>
      </c>
      <c r="C339" s="7"/>
      <c r="D339" s="2" t="e">
        <f t="shared" si="51"/>
        <v>#N/A</v>
      </c>
      <c r="E339" s="2" t="e">
        <f t="shared" si="63"/>
        <v>#N/A</v>
      </c>
      <c r="F339" s="2">
        <v>2093797.1403570175</v>
      </c>
      <c r="G339" s="2">
        <f t="shared" si="64"/>
        <v>445682.42857142858</v>
      </c>
      <c r="H339" s="2">
        <f t="shared" si="61"/>
        <v>137247410.00000045</v>
      </c>
      <c r="I339" s="7"/>
      <c r="J339" s="2" t="e">
        <f t="shared" si="52"/>
        <v>#N/A</v>
      </c>
      <c r="K339" s="2" t="e">
        <f t="shared" si="65"/>
        <v>#N/A</v>
      </c>
      <c r="L339" s="2">
        <f t="array" ref="L339">IF(COUNT($C340)=0,IF(COUNT($C339)=1,I339,SUM(L338+LOOKUP(2,1/(ISNUMBER($K$1:$K$194)),$K$1:$K$194))),I339)</f>
        <v>1725311.9999999953</v>
      </c>
      <c r="M339" s="8" t="e">
        <f t="shared" si="69"/>
        <v>#N/A</v>
      </c>
      <c r="N339" s="2" t="e">
        <f t="shared" si="53"/>
        <v>#N/A</v>
      </c>
      <c r="O339" s="2" t="e">
        <f t="shared" si="66"/>
        <v>#N/A</v>
      </c>
      <c r="P339" s="2">
        <v>2093295.7725726962</v>
      </c>
      <c r="Q339" s="2">
        <f t="shared" si="67"/>
        <v>450000</v>
      </c>
      <c r="R339" s="2">
        <f t="shared" si="62"/>
        <v>138972722</v>
      </c>
      <c r="S339" s="2">
        <f t="shared" si="54"/>
        <v>445682.42857143283</v>
      </c>
      <c r="T339" s="2">
        <f t="shared" si="55"/>
        <v>4317.571428571362</v>
      </c>
      <c r="U339" s="2">
        <f t="shared" si="56"/>
        <v>450000</v>
      </c>
      <c r="V339" s="2">
        <f t="shared" si="33"/>
        <v>99810086.000000089</v>
      </c>
      <c r="W339" s="2">
        <f t="shared" si="57"/>
        <v>445682.42857143283</v>
      </c>
      <c r="X339" s="2">
        <f t="shared" si="47"/>
        <v>4317.5714285671711</v>
      </c>
      <c r="Y339" s="2">
        <f t="shared" si="58"/>
        <v>39162635.999999821</v>
      </c>
      <c r="Z339" s="2" t="str">
        <f t="shared" si="48"/>
        <v>MEEP</v>
      </c>
      <c r="AA339" s="2">
        <f>IF(Z339="HERE",Y339,AA338+Graph!$G$1*1000)</f>
        <v>148966811.14285707</v>
      </c>
      <c r="AB339" s="2">
        <f t="shared" si="59"/>
        <v>800000</v>
      </c>
      <c r="AC339" s="2">
        <f t="shared" si="60"/>
        <v>37860228.428571418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ht="15" x14ac:dyDescent="0.25">
      <c r="A340" s="1">
        <v>44516</v>
      </c>
      <c r="B340" s="2">
        <f t="shared" si="45"/>
        <v>274</v>
      </c>
      <c r="C340" s="7"/>
      <c r="D340" s="2" t="e">
        <f t="shared" si="51"/>
        <v>#N/A</v>
      </c>
      <c r="E340" s="2" t="e">
        <f t="shared" si="63"/>
        <v>#N/A</v>
      </c>
      <c r="F340" s="2">
        <v>2099751.7362572253</v>
      </c>
      <c r="G340" s="2">
        <f t="shared" si="64"/>
        <v>445682.42857142858</v>
      </c>
      <c r="H340" s="2">
        <f t="shared" si="61"/>
        <v>137693092.42857188</v>
      </c>
      <c r="I340" s="7"/>
      <c r="J340" s="2" t="e">
        <f t="shared" si="52"/>
        <v>#N/A</v>
      </c>
      <c r="K340" s="2" t="e">
        <f t="shared" si="65"/>
        <v>#N/A</v>
      </c>
      <c r="L340" s="2">
        <f t="array" ref="L340">IF(COUNT($C341)=0,IF(COUNT($C340)=1,I340,SUM(L339+LOOKUP(2,1/(ISNUMBER($K$1:$K$194)),$K$1:$K$194))),I340)</f>
        <v>1729629.5714285667</v>
      </c>
      <c r="M340" s="8" t="e">
        <f t="shared" si="69"/>
        <v>#N/A</v>
      </c>
      <c r="N340" s="2" t="e">
        <f t="shared" si="53"/>
        <v>#N/A</v>
      </c>
      <c r="O340" s="2" t="e">
        <f t="shared" si="66"/>
        <v>#N/A</v>
      </c>
      <c r="P340" s="2">
        <v>2099236.9947878718</v>
      </c>
      <c r="Q340" s="2">
        <f t="shared" si="67"/>
        <v>450000</v>
      </c>
      <c r="R340" s="2">
        <f t="shared" si="62"/>
        <v>139422722</v>
      </c>
      <c r="S340" s="2">
        <f t="shared" si="54"/>
        <v>445682.42857143283</v>
      </c>
      <c r="T340" s="2">
        <f t="shared" si="55"/>
        <v>4317.571428571362</v>
      </c>
      <c r="U340" s="2">
        <f t="shared" si="56"/>
        <v>450000</v>
      </c>
      <c r="V340" s="2">
        <f t="shared" si="33"/>
        <v>100255768.42857152</v>
      </c>
      <c r="W340" s="2">
        <f t="shared" si="57"/>
        <v>445682.42857143283</v>
      </c>
      <c r="X340" s="2">
        <f t="shared" si="47"/>
        <v>4317.5714285671711</v>
      </c>
      <c r="Y340" s="2">
        <f t="shared" si="58"/>
        <v>39166953.571428388</v>
      </c>
      <c r="Z340" s="2" t="str">
        <f t="shared" si="48"/>
        <v>MEEP</v>
      </c>
      <c r="AA340" s="2">
        <f>IF(Z340="HERE",Y340,AA339+Graph!$G$1*1000)</f>
        <v>149766811.14285707</v>
      </c>
      <c r="AB340" s="2">
        <f t="shared" si="59"/>
        <v>800000</v>
      </c>
      <c r="AC340" s="2">
        <f t="shared" si="60"/>
        <v>37860228.428571418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ht="15" x14ac:dyDescent="0.25">
      <c r="A341" s="1">
        <v>44517</v>
      </c>
      <c r="B341" s="2">
        <f t="shared" si="45"/>
        <v>275</v>
      </c>
      <c r="C341" s="7"/>
      <c r="D341" s="2" t="e">
        <f t="shared" si="51"/>
        <v>#N/A</v>
      </c>
      <c r="E341" s="2" t="e">
        <f t="shared" si="63"/>
        <v>#N/A</v>
      </c>
      <c r="F341" s="2">
        <v>2105706.332157433</v>
      </c>
      <c r="G341" s="2">
        <f t="shared" si="64"/>
        <v>445682.42857142858</v>
      </c>
      <c r="H341" s="2">
        <f t="shared" si="61"/>
        <v>138138774.85714331</v>
      </c>
      <c r="I341" s="7"/>
      <c r="J341" s="2" t="e">
        <f t="shared" si="52"/>
        <v>#N/A</v>
      </c>
      <c r="K341" s="2" t="e">
        <f t="shared" si="65"/>
        <v>#N/A</v>
      </c>
      <c r="L341" s="2">
        <f t="array" ref="L341">IF(COUNT($C342)=0,IF(COUNT($C341)=1,I341,SUM(L340+LOOKUP(2,1/(ISNUMBER($K$1:$K$194)),$K$1:$K$194))),I341)</f>
        <v>1733947.1428571381</v>
      </c>
      <c r="M341" s="8" t="e">
        <f t="shared" si="69"/>
        <v>#N/A</v>
      </c>
      <c r="N341" s="2" t="e">
        <f t="shared" si="53"/>
        <v>#N/A</v>
      </c>
      <c r="O341" s="2" t="e">
        <f t="shared" si="66"/>
        <v>#N/A</v>
      </c>
      <c r="P341" s="2">
        <v>2105178.2170030177</v>
      </c>
      <c r="Q341" s="2">
        <f t="shared" si="67"/>
        <v>450000</v>
      </c>
      <c r="R341" s="2">
        <f t="shared" si="62"/>
        <v>139872722</v>
      </c>
      <c r="S341" s="2">
        <f t="shared" si="54"/>
        <v>445682.42857143283</v>
      </c>
      <c r="T341" s="2">
        <f t="shared" si="55"/>
        <v>4317.571428571362</v>
      </c>
      <c r="U341" s="2">
        <f t="shared" si="56"/>
        <v>450000</v>
      </c>
      <c r="V341" s="2">
        <f t="shared" si="33"/>
        <v>100701450.85714296</v>
      </c>
      <c r="W341" s="2">
        <f t="shared" si="57"/>
        <v>445682.42857143283</v>
      </c>
      <c r="X341" s="2">
        <f t="shared" si="47"/>
        <v>4317.5714285671711</v>
      </c>
      <c r="Y341" s="2">
        <f t="shared" si="58"/>
        <v>39171271.142856956</v>
      </c>
      <c r="Z341" s="2" t="str">
        <f t="shared" si="48"/>
        <v>MEEP</v>
      </c>
      <c r="AA341" s="2">
        <f>IF(Z341="HERE",Y341,AA340+Graph!$G$1*1000)</f>
        <v>150566811.14285707</v>
      </c>
      <c r="AB341" s="2">
        <f t="shared" si="59"/>
        <v>800000</v>
      </c>
      <c r="AC341" s="2">
        <f t="shared" si="60"/>
        <v>37860228.428571418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ht="15" x14ac:dyDescent="0.25">
      <c r="A342" s="1">
        <v>44518</v>
      </c>
      <c r="B342" s="2">
        <f t="shared" si="45"/>
        <v>276</v>
      </c>
      <c r="C342" s="7"/>
      <c r="D342" s="2" t="e">
        <f t="shared" si="51"/>
        <v>#N/A</v>
      </c>
      <c r="E342" s="2" t="e">
        <f t="shared" si="63"/>
        <v>#N/A</v>
      </c>
      <c r="F342" s="2">
        <v>2111660.9280576408</v>
      </c>
      <c r="G342" s="2">
        <f t="shared" si="64"/>
        <v>445682.42857142858</v>
      </c>
      <c r="H342" s="2">
        <f t="shared" si="61"/>
        <v>138584457.28571475</v>
      </c>
      <c r="I342" s="7"/>
      <c r="J342" s="2" t="e">
        <f t="shared" si="52"/>
        <v>#N/A</v>
      </c>
      <c r="K342" s="2" t="e">
        <f t="shared" si="65"/>
        <v>#N/A</v>
      </c>
      <c r="L342" s="2">
        <f t="array" ref="L342">IF(COUNT($C343)=0,IF(COUNT($C342)=1,I342,SUM(L341+LOOKUP(2,1/(ISNUMBER($K$1:$K$194)),$K$1:$K$194))),I342)</f>
        <v>1738264.7142857094</v>
      </c>
      <c r="M342" s="8" t="e">
        <f t="shared" si="69"/>
        <v>#N/A</v>
      </c>
      <c r="N342" s="2" t="e">
        <f t="shared" si="53"/>
        <v>#N/A</v>
      </c>
      <c r="O342" s="2" t="e">
        <f t="shared" si="66"/>
        <v>#N/A</v>
      </c>
      <c r="P342" s="2">
        <v>2111119.4392181933</v>
      </c>
      <c r="Q342" s="2">
        <f t="shared" si="67"/>
        <v>450000</v>
      </c>
      <c r="R342" s="2">
        <f t="shared" si="62"/>
        <v>140322722</v>
      </c>
      <c r="S342" s="2">
        <f t="shared" si="54"/>
        <v>445682.42857143283</v>
      </c>
      <c r="T342" s="2">
        <f t="shared" si="55"/>
        <v>4317.571428571362</v>
      </c>
      <c r="U342" s="2">
        <f t="shared" si="56"/>
        <v>450000</v>
      </c>
      <c r="V342" s="2">
        <f t="shared" si="33"/>
        <v>101147133.28571439</v>
      </c>
      <c r="W342" s="2">
        <f t="shared" si="57"/>
        <v>445682.42857143283</v>
      </c>
      <c r="X342" s="2">
        <f t="shared" si="47"/>
        <v>4317.5714285671711</v>
      </c>
      <c r="Y342" s="2">
        <f t="shared" si="58"/>
        <v>39175588.714285523</v>
      </c>
      <c r="Z342" s="2" t="str">
        <f t="shared" si="48"/>
        <v>MEEP</v>
      </c>
      <c r="AA342" s="2">
        <f>IF(Z342="HERE",Y342,AA341+Graph!$G$1*1000)</f>
        <v>151366811.14285707</v>
      </c>
      <c r="AB342" s="2">
        <f t="shared" si="59"/>
        <v>800000</v>
      </c>
      <c r="AC342" s="2">
        <f t="shared" si="60"/>
        <v>37860228.428571418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ht="15" x14ac:dyDescent="0.25">
      <c r="A343" s="1">
        <v>44519</v>
      </c>
      <c r="B343" s="2">
        <f t="shared" si="45"/>
        <v>277</v>
      </c>
      <c r="C343" s="7"/>
      <c r="D343" s="2" t="e">
        <f t="shared" si="51"/>
        <v>#N/A</v>
      </c>
      <c r="E343" s="2" t="e">
        <f t="shared" si="63"/>
        <v>#N/A</v>
      </c>
      <c r="F343" s="2">
        <v>2117615.5239578485</v>
      </c>
      <c r="G343" s="2">
        <f t="shared" si="64"/>
        <v>445682.42857142858</v>
      </c>
      <c r="H343" s="2">
        <f t="shared" si="61"/>
        <v>139030139.71428618</v>
      </c>
      <c r="I343" s="7"/>
      <c r="J343" s="2" t="e">
        <f t="shared" si="52"/>
        <v>#N/A</v>
      </c>
      <c r="K343" s="2" t="e">
        <f t="shared" si="65"/>
        <v>#N/A</v>
      </c>
      <c r="L343" s="2">
        <f t="array" ref="L343">IF(COUNT($C344)=0,IF(COUNT($C343)=1,I343,SUM(L342+LOOKUP(2,1/(ISNUMBER($K$1:$K$194)),$K$1:$K$194))),I343)</f>
        <v>1742582.2857142808</v>
      </c>
      <c r="M343" s="8" t="e">
        <f t="shared" si="69"/>
        <v>#N/A</v>
      </c>
      <c r="N343" s="2" t="e">
        <f t="shared" si="53"/>
        <v>#N/A</v>
      </c>
      <c r="O343" s="2" t="e">
        <f t="shared" si="66"/>
        <v>#N/A</v>
      </c>
      <c r="P343" s="2">
        <v>2117060.6614333391</v>
      </c>
      <c r="Q343" s="2">
        <f t="shared" si="67"/>
        <v>450000</v>
      </c>
      <c r="R343" s="2">
        <f t="shared" si="62"/>
        <v>140772722</v>
      </c>
      <c r="S343" s="2">
        <f t="shared" si="54"/>
        <v>445682.42857143283</v>
      </c>
      <c r="T343" s="2">
        <f t="shared" si="55"/>
        <v>4317.571428571362</v>
      </c>
      <c r="U343" s="2">
        <f t="shared" si="56"/>
        <v>450000</v>
      </c>
      <c r="V343" s="2">
        <f t="shared" si="33"/>
        <v>101592815.71428582</v>
      </c>
      <c r="W343" s="2">
        <f t="shared" si="57"/>
        <v>445682.42857143283</v>
      </c>
      <c r="X343" s="2">
        <f t="shared" si="47"/>
        <v>4317.5714285671711</v>
      </c>
      <c r="Y343" s="2">
        <f t="shared" si="58"/>
        <v>39179906.28571409</v>
      </c>
      <c r="Z343" s="2" t="str">
        <f t="shared" si="48"/>
        <v>MEEP</v>
      </c>
      <c r="AA343" s="2">
        <f>IF(Z343="HERE",Y343,AA342+Graph!$G$1*1000)</f>
        <v>152166811.14285707</v>
      </c>
      <c r="AB343" s="2">
        <f t="shared" si="59"/>
        <v>800000</v>
      </c>
      <c r="AC343" s="2">
        <f t="shared" si="60"/>
        <v>37860228.428571418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ht="15" x14ac:dyDescent="0.25">
      <c r="A344" s="1">
        <v>44520</v>
      </c>
      <c r="B344" s="2">
        <f t="shared" si="45"/>
        <v>278</v>
      </c>
      <c r="C344" s="7"/>
      <c r="D344" s="2" t="e">
        <f t="shared" si="51"/>
        <v>#N/A</v>
      </c>
      <c r="E344" s="2" t="e">
        <f t="shared" si="63"/>
        <v>#N/A</v>
      </c>
      <c r="F344" s="2">
        <v>2123570.1198580563</v>
      </c>
      <c r="G344" s="2">
        <f t="shared" si="64"/>
        <v>445682.42857142858</v>
      </c>
      <c r="H344" s="2">
        <f t="shared" si="61"/>
        <v>139475822.14285761</v>
      </c>
      <c r="I344" s="7"/>
      <c r="J344" s="2" t="e">
        <f t="shared" si="52"/>
        <v>#N/A</v>
      </c>
      <c r="K344" s="2" t="e">
        <f t="shared" si="65"/>
        <v>#N/A</v>
      </c>
      <c r="L344" s="2">
        <f t="array" ref="L344">IF(COUNT($C345)=0,IF(COUNT($C344)=1,I344,SUM(L343+LOOKUP(2,1/(ISNUMBER($K$1:$K$194)),$K$1:$K$194))),I344)</f>
        <v>1746899.8571428522</v>
      </c>
      <c r="M344" s="8" t="e">
        <f t="shared" si="69"/>
        <v>#N/A</v>
      </c>
      <c r="N344" s="2" t="e">
        <f t="shared" si="53"/>
        <v>#N/A</v>
      </c>
      <c r="O344" s="2" t="e">
        <f t="shared" si="66"/>
        <v>#N/A</v>
      </c>
      <c r="P344" s="2">
        <v>2123001.8836485147</v>
      </c>
      <c r="Q344" s="2">
        <f t="shared" si="67"/>
        <v>450000</v>
      </c>
      <c r="R344" s="2">
        <f t="shared" si="62"/>
        <v>141222722</v>
      </c>
      <c r="S344" s="2">
        <f t="shared" si="54"/>
        <v>445682.42857143283</v>
      </c>
      <c r="T344" s="2">
        <f t="shared" si="55"/>
        <v>4317.571428571362</v>
      </c>
      <c r="U344" s="2">
        <f t="shared" si="56"/>
        <v>450000</v>
      </c>
      <c r="V344" s="2">
        <f t="shared" si="33"/>
        <v>102038498.14285725</v>
      </c>
      <c r="W344" s="2">
        <f t="shared" si="57"/>
        <v>445682.42857143283</v>
      </c>
      <c r="X344" s="2">
        <f t="shared" si="47"/>
        <v>4317.5714285671711</v>
      </c>
      <c r="Y344" s="2">
        <f t="shared" si="58"/>
        <v>39184223.857142657</v>
      </c>
      <c r="Z344" s="2" t="str">
        <f t="shared" si="48"/>
        <v>MEEP</v>
      </c>
      <c r="AA344" s="2">
        <f>IF(Z344="HERE",Y344,AA343+Graph!$G$1*1000)</f>
        <v>152966811.14285707</v>
      </c>
      <c r="AB344" s="2">
        <f t="shared" si="59"/>
        <v>800000</v>
      </c>
      <c r="AC344" s="2">
        <f t="shared" si="60"/>
        <v>37860228.428571418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ht="15" x14ac:dyDescent="0.25">
      <c r="A345" s="1">
        <v>44521</v>
      </c>
      <c r="B345" s="2">
        <f t="shared" si="45"/>
        <v>279</v>
      </c>
      <c r="C345" s="7"/>
      <c r="D345" s="2" t="e">
        <f t="shared" si="51"/>
        <v>#N/A</v>
      </c>
      <c r="E345" s="2" t="e">
        <f t="shared" si="63"/>
        <v>#N/A</v>
      </c>
      <c r="F345" s="2">
        <v>2129524.7157582641</v>
      </c>
      <c r="G345" s="2">
        <f t="shared" si="64"/>
        <v>445682.42857142858</v>
      </c>
      <c r="H345" s="2">
        <f t="shared" si="61"/>
        <v>139921504.57142904</v>
      </c>
      <c r="I345" s="7"/>
      <c r="J345" s="2" t="e">
        <f t="shared" si="52"/>
        <v>#N/A</v>
      </c>
      <c r="K345" s="2" t="e">
        <f t="shared" si="65"/>
        <v>#N/A</v>
      </c>
      <c r="L345" s="2">
        <f t="array" ref="L345">IF(COUNT($C346)=0,IF(COUNT($C345)=1,I345,SUM(L344+LOOKUP(2,1/(ISNUMBER($K$1:$K$194)),$K$1:$K$194))),I345)</f>
        <v>1751217.4285714235</v>
      </c>
      <c r="M345" s="8" t="e">
        <f t="shared" si="69"/>
        <v>#N/A</v>
      </c>
      <c r="N345" s="2" t="e">
        <f t="shared" si="53"/>
        <v>#N/A</v>
      </c>
      <c r="O345" s="2" t="e">
        <f t="shared" si="66"/>
        <v>#N/A</v>
      </c>
      <c r="P345" s="2">
        <v>2128943.1058636606</v>
      </c>
      <c r="Q345" s="2">
        <f t="shared" si="67"/>
        <v>450000</v>
      </c>
      <c r="R345" s="2">
        <f t="shared" si="62"/>
        <v>141672722</v>
      </c>
      <c r="S345" s="2">
        <f t="shared" si="54"/>
        <v>445682.42857143283</v>
      </c>
      <c r="T345" s="2">
        <f t="shared" si="55"/>
        <v>4317.571428571362</v>
      </c>
      <c r="U345" s="2">
        <f t="shared" si="56"/>
        <v>450000</v>
      </c>
      <c r="V345" s="2">
        <f t="shared" si="33"/>
        <v>102484180.57142869</v>
      </c>
      <c r="W345" s="2">
        <f t="shared" si="57"/>
        <v>445682.42857143283</v>
      </c>
      <c r="X345" s="2">
        <f t="shared" si="47"/>
        <v>4317.5714285671711</v>
      </c>
      <c r="Y345" s="2">
        <f t="shared" si="58"/>
        <v>39188541.428571224</v>
      </c>
      <c r="Z345" s="2" t="str">
        <f t="shared" si="48"/>
        <v>MEEP</v>
      </c>
      <c r="AA345" s="2">
        <f>IF(Z345="HERE",Y345,AA344+Graph!$G$1*1000)</f>
        <v>153766811.14285707</v>
      </c>
      <c r="AB345" s="2">
        <f t="shared" si="59"/>
        <v>800000</v>
      </c>
      <c r="AC345" s="2">
        <f t="shared" si="60"/>
        <v>37860228.428571418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ht="15" x14ac:dyDescent="0.25">
      <c r="A346" s="1">
        <v>44522</v>
      </c>
      <c r="B346" s="2">
        <f t="shared" si="45"/>
        <v>280</v>
      </c>
      <c r="C346" s="7"/>
      <c r="D346" s="2" t="e">
        <f t="shared" si="51"/>
        <v>#N/A</v>
      </c>
      <c r="E346" s="2" t="e">
        <f t="shared" si="63"/>
        <v>#N/A</v>
      </c>
      <c r="F346" s="2">
        <v>2135479.3116584718</v>
      </c>
      <c r="G346" s="2">
        <f t="shared" si="64"/>
        <v>445682.42857142858</v>
      </c>
      <c r="H346" s="2">
        <f t="shared" si="61"/>
        <v>140367187.00000048</v>
      </c>
      <c r="I346" s="7"/>
      <c r="J346" s="2" t="e">
        <f t="shared" si="52"/>
        <v>#N/A</v>
      </c>
      <c r="K346" s="2" t="e">
        <f t="shared" si="65"/>
        <v>#N/A</v>
      </c>
      <c r="L346" s="2">
        <f t="array" ref="L346">IF(COUNT($C347)=0,IF(COUNT($C346)=1,I346,SUM(L345+LOOKUP(2,1/(ISNUMBER($K$1:$K$194)),$K$1:$K$194))),I346)</f>
        <v>1755534.9999999949</v>
      </c>
      <c r="M346" s="8" t="e">
        <f t="shared" si="69"/>
        <v>#N/A</v>
      </c>
      <c r="N346" s="2" t="e">
        <f t="shared" si="53"/>
        <v>#N/A</v>
      </c>
      <c r="O346" s="2" t="e">
        <f t="shared" si="66"/>
        <v>#N/A</v>
      </c>
      <c r="P346" s="2">
        <v>2134884.3280788362</v>
      </c>
      <c r="Q346" s="2">
        <f t="shared" si="67"/>
        <v>450000</v>
      </c>
      <c r="R346" s="2">
        <f t="shared" si="62"/>
        <v>142122722</v>
      </c>
      <c r="S346" s="2">
        <f t="shared" si="54"/>
        <v>445682.42857143283</v>
      </c>
      <c r="T346" s="2">
        <f t="shared" si="55"/>
        <v>4317.571428571362</v>
      </c>
      <c r="U346" s="2">
        <f t="shared" si="56"/>
        <v>450000</v>
      </c>
      <c r="V346" s="2">
        <f t="shared" si="33"/>
        <v>102929863.00000012</v>
      </c>
      <c r="W346" s="2">
        <f t="shared" si="57"/>
        <v>445682.42857143283</v>
      </c>
      <c r="X346" s="2">
        <f t="shared" si="47"/>
        <v>4317.5714285671711</v>
      </c>
      <c r="Y346" s="2">
        <f t="shared" si="58"/>
        <v>39192858.999999791</v>
      </c>
      <c r="Z346" s="2" t="str">
        <f t="shared" si="48"/>
        <v>MEEP</v>
      </c>
      <c r="AA346" s="2">
        <f>IF(Z346="HERE",Y346,AA345+Graph!$G$1*1000)</f>
        <v>154566811.14285707</v>
      </c>
      <c r="AB346" s="2">
        <f t="shared" si="59"/>
        <v>800000</v>
      </c>
      <c r="AC346" s="2">
        <f t="shared" si="60"/>
        <v>37860228.428571418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ht="15" x14ac:dyDescent="0.25">
      <c r="A347" s="1">
        <v>44523</v>
      </c>
      <c r="B347" s="2">
        <f t="shared" si="45"/>
        <v>281</v>
      </c>
      <c r="C347" s="7"/>
      <c r="D347" s="2" t="e">
        <f t="shared" si="51"/>
        <v>#N/A</v>
      </c>
      <c r="E347" s="2" t="e">
        <f t="shared" si="63"/>
        <v>#N/A</v>
      </c>
      <c r="F347" s="2">
        <v>2141433.9075586796</v>
      </c>
      <c r="G347" s="2">
        <f t="shared" si="64"/>
        <v>445682.42857142858</v>
      </c>
      <c r="H347" s="2">
        <f t="shared" si="61"/>
        <v>140812869.42857191</v>
      </c>
      <c r="I347" s="7"/>
      <c r="J347" s="2" t="e">
        <f t="shared" si="52"/>
        <v>#N/A</v>
      </c>
      <c r="K347" s="2" t="e">
        <f t="shared" si="65"/>
        <v>#N/A</v>
      </c>
      <c r="L347" s="2">
        <f t="array" ref="L347">IF(COUNT($C348)=0,IF(COUNT($C347)=1,I347,SUM(L346+LOOKUP(2,1/(ISNUMBER($K$1:$K$194)),$K$1:$K$194))),I347)</f>
        <v>1759852.5714285662</v>
      </c>
      <c r="M347" s="8" t="e">
        <f t="shared" si="69"/>
        <v>#N/A</v>
      </c>
      <c r="N347" s="2" t="e">
        <f t="shared" si="53"/>
        <v>#N/A</v>
      </c>
      <c r="O347" s="2" t="e">
        <f t="shared" si="66"/>
        <v>#N/A</v>
      </c>
      <c r="P347" s="2">
        <v>2140825.550293982</v>
      </c>
      <c r="Q347" s="2">
        <f t="shared" si="67"/>
        <v>450000</v>
      </c>
      <c r="R347" s="2">
        <f t="shared" si="62"/>
        <v>142572722</v>
      </c>
      <c r="S347" s="2">
        <f t="shared" si="54"/>
        <v>445682.42857143283</v>
      </c>
      <c r="T347" s="2">
        <f t="shared" si="55"/>
        <v>4317.571428571362</v>
      </c>
      <c r="U347" s="2">
        <f t="shared" si="56"/>
        <v>450000</v>
      </c>
      <c r="V347" s="2">
        <f t="shared" si="33"/>
        <v>103375545.42857155</v>
      </c>
      <c r="W347" s="2">
        <f t="shared" si="57"/>
        <v>445682.42857143283</v>
      </c>
      <c r="X347" s="2">
        <f t="shared" si="47"/>
        <v>4317.5714285671711</v>
      </c>
      <c r="Y347" s="2">
        <f t="shared" si="58"/>
        <v>39197176.571428359</v>
      </c>
      <c r="Z347" s="2" t="str">
        <f t="shared" si="48"/>
        <v>MEEP</v>
      </c>
      <c r="AA347" s="2">
        <f>IF(Z347="HERE",Y347,AA346+Graph!$G$1*1000)</f>
        <v>155366811.14285707</v>
      </c>
      <c r="AB347" s="2">
        <f t="shared" si="59"/>
        <v>800000</v>
      </c>
      <c r="AC347" s="2">
        <f t="shared" si="60"/>
        <v>37860228.428571418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ht="15" x14ac:dyDescent="0.25">
      <c r="A348" s="1">
        <v>44524</v>
      </c>
      <c r="B348" s="2">
        <f t="shared" si="45"/>
        <v>282</v>
      </c>
      <c r="C348" s="7"/>
      <c r="D348" s="2" t="e">
        <f t="shared" si="51"/>
        <v>#N/A</v>
      </c>
      <c r="E348" s="2" t="e">
        <f t="shared" si="63"/>
        <v>#N/A</v>
      </c>
      <c r="F348" s="2">
        <v>2147388.5034588873</v>
      </c>
      <c r="G348" s="2">
        <f t="shared" si="64"/>
        <v>445682.42857142858</v>
      </c>
      <c r="H348" s="2">
        <f t="shared" si="61"/>
        <v>141258551.85714334</v>
      </c>
      <c r="I348" s="7"/>
      <c r="J348" s="2" t="e">
        <f t="shared" si="52"/>
        <v>#N/A</v>
      </c>
      <c r="K348" s="2" t="e">
        <f t="shared" si="65"/>
        <v>#N/A</v>
      </c>
      <c r="L348" s="2">
        <f t="array" ref="L348">IF(COUNT($C349)=0,IF(COUNT($C348)=1,I348,SUM(L347+LOOKUP(2,1/(ISNUMBER($K$1:$K$194)),$K$1:$K$194))),I348)</f>
        <v>1764170.1428571376</v>
      </c>
      <c r="M348" s="8" t="e">
        <f t="shared" si="69"/>
        <v>#N/A</v>
      </c>
      <c r="N348" s="2" t="e">
        <f t="shared" si="53"/>
        <v>#N/A</v>
      </c>
      <c r="O348" s="2" t="e">
        <f t="shared" si="66"/>
        <v>#N/A</v>
      </c>
      <c r="P348" s="2">
        <v>2146766.7725091577</v>
      </c>
      <c r="Q348" s="2">
        <f t="shared" si="67"/>
        <v>450000</v>
      </c>
      <c r="R348" s="2">
        <f t="shared" si="62"/>
        <v>143022722</v>
      </c>
      <c r="S348" s="2">
        <f t="shared" si="54"/>
        <v>445682.42857143283</v>
      </c>
      <c r="T348" s="2">
        <f t="shared" si="55"/>
        <v>4317.571428571362</v>
      </c>
      <c r="U348" s="2">
        <f t="shared" si="56"/>
        <v>450000</v>
      </c>
      <c r="V348" s="2">
        <f t="shared" si="33"/>
        <v>103821227.85714298</v>
      </c>
      <c r="W348" s="2">
        <f t="shared" si="57"/>
        <v>445682.42857143283</v>
      </c>
      <c r="X348" s="2">
        <f t="shared" si="47"/>
        <v>4317.5714285671711</v>
      </c>
      <c r="Y348" s="2">
        <f t="shared" si="58"/>
        <v>39201494.142856926</v>
      </c>
      <c r="Z348" s="2" t="str">
        <f t="shared" si="48"/>
        <v>MEEP</v>
      </c>
      <c r="AA348" s="2">
        <f>IF(Z348="HERE",Y348,AA347+Graph!$G$1*1000)</f>
        <v>156166811.14285707</v>
      </c>
      <c r="AB348" s="2">
        <f t="shared" si="59"/>
        <v>800000</v>
      </c>
      <c r="AC348" s="2">
        <f t="shared" si="60"/>
        <v>37860228.428571418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ht="15" x14ac:dyDescent="0.25">
      <c r="A349" s="1">
        <v>44525</v>
      </c>
      <c r="B349" s="2">
        <f t="shared" si="45"/>
        <v>283</v>
      </c>
      <c r="C349" s="7"/>
      <c r="D349" s="2" t="e">
        <f t="shared" si="51"/>
        <v>#N/A</v>
      </c>
      <c r="E349" s="2" t="e">
        <f t="shared" si="63"/>
        <v>#N/A</v>
      </c>
      <c r="F349" s="2">
        <v>2153343.0993590951</v>
      </c>
      <c r="G349" s="2">
        <f t="shared" si="64"/>
        <v>445682.42857142858</v>
      </c>
      <c r="H349" s="2">
        <f t="shared" si="61"/>
        <v>141704234.28571478</v>
      </c>
      <c r="I349" s="7"/>
      <c r="J349" s="2" t="e">
        <f t="shared" si="52"/>
        <v>#N/A</v>
      </c>
      <c r="K349" s="2" t="e">
        <f t="shared" si="65"/>
        <v>#N/A</v>
      </c>
      <c r="L349" s="2">
        <f t="array" ref="L349">IF(COUNT($C350)=0,IF(COUNT($C349)=1,I349,SUM(L348+LOOKUP(2,1/(ISNUMBER($K$1:$K$194)),$K$1:$K$194))),I349)</f>
        <v>1768487.714285709</v>
      </c>
      <c r="M349" s="8" t="e">
        <f t="shared" si="69"/>
        <v>#N/A</v>
      </c>
      <c r="N349" s="2" t="e">
        <f t="shared" si="53"/>
        <v>#N/A</v>
      </c>
      <c r="O349" s="2" t="e">
        <f t="shared" si="66"/>
        <v>#N/A</v>
      </c>
      <c r="P349" s="2">
        <v>2152707.9947243035</v>
      </c>
      <c r="Q349" s="2">
        <f t="shared" si="67"/>
        <v>450000</v>
      </c>
      <c r="R349" s="2">
        <f t="shared" si="62"/>
        <v>143472722</v>
      </c>
      <c r="S349" s="2">
        <f t="shared" si="54"/>
        <v>445682.42857143283</v>
      </c>
      <c r="T349" s="2">
        <f t="shared" si="55"/>
        <v>4317.571428571362</v>
      </c>
      <c r="U349" s="2">
        <f t="shared" si="56"/>
        <v>450000</v>
      </c>
      <c r="V349" s="2">
        <f t="shared" si="33"/>
        <v>104266910.28571442</v>
      </c>
      <c r="W349" s="2">
        <f t="shared" si="57"/>
        <v>445682.42857143283</v>
      </c>
      <c r="X349" s="2">
        <f t="shared" si="47"/>
        <v>4317.5714285671711</v>
      </c>
      <c r="Y349" s="2">
        <f t="shared" si="58"/>
        <v>39205811.714285493</v>
      </c>
      <c r="Z349" s="2" t="str">
        <f t="shared" si="48"/>
        <v>MEEP</v>
      </c>
      <c r="AA349" s="2">
        <f>IF(Z349="HERE",Y349,AA348+Graph!$G$1*1000)</f>
        <v>156966811.14285707</v>
      </c>
      <c r="AB349" s="2">
        <f t="shared" si="59"/>
        <v>800000</v>
      </c>
      <c r="AC349" s="2">
        <f t="shared" si="60"/>
        <v>37860228.428571418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ht="15" x14ac:dyDescent="0.25">
      <c r="A350" s="1">
        <v>44526</v>
      </c>
      <c r="B350" s="2">
        <f t="shared" si="45"/>
        <v>284</v>
      </c>
      <c r="C350" s="7"/>
      <c r="D350" s="2" t="e">
        <f t="shared" si="51"/>
        <v>#N/A</v>
      </c>
      <c r="E350" s="2" t="e">
        <f t="shared" si="63"/>
        <v>#N/A</v>
      </c>
      <c r="F350" s="2">
        <v>2159297.6952593029</v>
      </c>
      <c r="G350" s="2">
        <f t="shared" si="64"/>
        <v>445682.42857142858</v>
      </c>
      <c r="H350" s="2">
        <f t="shared" si="61"/>
        <v>142149916.71428621</v>
      </c>
      <c r="I350" s="7"/>
      <c r="J350" s="2" t="e">
        <f t="shared" si="52"/>
        <v>#N/A</v>
      </c>
      <c r="K350" s="2" t="e">
        <f t="shared" si="65"/>
        <v>#N/A</v>
      </c>
      <c r="L350" s="2">
        <f t="array" ref="L350">IF(COUNT($C351)=0,IF(COUNT($C350)=1,I350,SUM(L349+LOOKUP(2,1/(ISNUMBER($K$1:$K$194)),$K$1:$K$194))),I350)</f>
        <v>1772805.2857142803</v>
      </c>
      <c r="M350" s="8" t="e">
        <f t="shared" si="69"/>
        <v>#N/A</v>
      </c>
      <c r="N350" s="2" t="e">
        <f t="shared" si="53"/>
        <v>#N/A</v>
      </c>
      <c r="O350" s="2" t="e">
        <f t="shared" si="66"/>
        <v>#N/A</v>
      </c>
      <c r="P350" s="2">
        <v>2158649.2169394791</v>
      </c>
      <c r="Q350" s="2">
        <f t="shared" si="67"/>
        <v>450000</v>
      </c>
      <c r="R350" s="2">
        <f t="shared" si="62"/>
        <v>143922722</v>
      </c>
      <c r="S350" s="2">
        <f t="shared" si="54"/>
        <v>445682.42857143283</v>
      </c>
      <c r="T350" s="2">
        <f t="shared" si="55"/>
        <v>4317.571428571362</v>
      </c>
      <c r="U350" s="2">
        <f t="shared" si="56"/>
        <v>450000</v>
      </c>
      <c r="V350" s="2">
        <f t="shared" si="33"/>
        <v>104712592.71428585</v>
      </c>
      <c r="W350" s="2">
        <f t="shared" si="57"/>
        <v>445682.42857143283</v>
      </c>
      <c r="X350" s="2">
        <f t="shared" si="47"/>
        <v>4317.5714285671711</v>
      </c>
      <c r="Y350" s="2">
        <f t="shared" si="58"/>
        <v>39210129.28571406</v>
      </c>
      <c r="Z350" s="2" t="str">
        <f t="shared" si="48"/>
        <v>MEEP</v>
      </c>
      <c r="AA350" s="2">
        <f>IF(Z350="HERE",Y350,AA349+Graph!$G$1*1000)</f>
        <v>157766811.14285707</v>
      </c>
      <c r="AB350" s="2">
        <f t="shared" si="59"/>
        <v>800000</v>
      </c>
      <c r="AC350" s="2">
        <f t="shared" si="60"/>
        <v>37860228.428571418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ht="15" x14ac:dyDescent="0.25">
      <c r="A351" s="1">
        <v>44527</v>
      </c>
      <c r="B351" s="2">
        <f t="shared" si="45"/>
        <v>285</v>
      </c>
      <c r="C351" s="7"/>
      <c r="D351" s="2" t="e">
        <f t="shared" si="51"/>
        <v>#N/A</v>
      </c>
      <c r="E351" s="2" t="e">
        <f t="shared" si="63"/>
        <v>#N/A</v>
      </c>
      <c r="F351" s="2">
        <v>2165252.2911595106</v>
      </c>
      <c r="G351" s="2">
        <f t="shared" si="64"/>
        <v>445682.42857142858</v>
      </c>
      <c r="H351" s="2">
        <f t="shared" si="61"/>
        <v>142595599.14285764</v>
      </c>
      <c r="I351" s="7"/>
      <c r="J351" s="2" t="e">
        <f t="shared" si="52"/>
        <v>#N/A</v>
      </c>
      <c r="K351" s="2" t="e">
        <f t="shared" si="65"/>
        <v>#N/A</v>
      </c>
      <c r="L351" s="2">
        <f t="array" ref="L351">IF(COUNT($C352)=0,IF(COUNT($C351)=1,I351,SUM(L350+LOOKUP(2,1/(ISNUMBER($K$1:$K$194)),$K$1:$K$194))),I351)</f>
        <v>1777122.8571428517</v>
      </c>
      <c r="M351" s="8" t="e">
        <f t="shared" si="69"/>
        <v>#N/A</v>
      </c>
      <c r="N351" s="2" t="e">
        <f t="shared" si="53"/>
        <v>#N/A</v>
      </c>
      <c r="O351" s="2" t="e">
        <f t="shared" si="66"/>
        <v>#N/A</v>
      </c>
      <c r="P351" s="2">
        <v>2164590.4391546249</v>
      </c>
      <c r="Q351" s="2">
        <f t="shared" si="67"/>
        <v>450000</v>
      </c>
      <c r="R351" s="2">
        <f t="shared" si="62"/>
        <v>144372722</v>
      </c>
      <c r="S351" s="2">
        <f t="shared" si="54"/>
        <v>445682.42857143283</v>
      </c>
      <c r="T351" s="2">
        <f t="shared" si="55"/>
        <v>4317.571428571362</v>
      </c>
      <c r="U351" s="2">
        <f t="shared" si="56"/>
        <v>450000</v>
      </c>
      <c r="V351" s="2">
        <f t="shared" si="33"/>
        <v>105158275.14285728</v>
      </c>
      <c r="W351" s="2">
        <f t="shared" si="57"/>
        <v>445682.42857143283</v>
      </c>
      <c r="X351" s="2">
        <f t="shared" si="47"/>
        <v>4317.5714285671711</v>
      </c>
      <c r="Y351" s="2">
        <f t="shared" ref="Y351:Y385" si="70">IF(COUNT($C352)=0,IF(COUNT($C351)=1,C351,SUM(Y350+X351)),C351)</f>
        <v>39214446.857142627</v>
      </c>
      <c r="Z351" s="2" t="str">
        <f t="shared" si="48"/>
        <v>MEEP</v>
      </c>
      <c r="AA351" s="2">
        <f>IF(Z351="HERE",Y351,AA350+Graph!$G$1*1000)</f>
        <v>158566811.14285707</v>
      </c>
      <c r="AB351" s="2">
        <f t="shared" si="59"/>
        <v>800000</v>
      </c>
      <c r="AC351" s="2">
        <f t="shared" ref="AC351:AC385" si="71">IF(Z352="HERE",V351,AC350)</f>
        <v>37860228.428571418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ht="15" x14ac:dyDescent="0.25">
      <c r="A352" s="1">
        <v>44528</v>
      </c>
      <c r="B352" s="2">
        <f t="shared" si="45"/>
        <v>286</v>
      </c>
      <c r="C352" s="7"/>
      <c r="D352" s="2" t="e">
        <f t="shared" si="51"/>
        <v>#N/A</v>
      </c>
      <c r="E352" s="2" t="e">
        <f t="shared" si="63"/>
        <v>#N/A</v>
      </c>
      <c r="F352" s="2">
        <v>2171206.8870597184</v>
      </c>
      <c r="G352" s="2">
        <f t="shared" si="64"/>
        <v>445682.42857142858</v>
      </c>
      <c r="H352" s="2">
        <f t="shared" ref="H352:H385" si="72">IF(COUNT($C353)=0,IF(COUNT($C352)=1,C352,SUM(H351+G352)),C352)</f>
        <v>143041281.57142907</v>
      </c>
      <c r="I352" s="7"/>
      <c r="J352" s="2" t="e">
        <f t="shared" si="52"/>
        <v>#N/A</v>
      </c>
      <c r="K352" s="2" t="e">
        <f t="shared" si="65"/>
        <v>#N/A</v>
      </c>
      <c r="L352" s="2">
        <f t="array" ref="L352">IF(COUNT($C353)=0,IF(COUNT($C352)=1,I352,SUM(L351+LOOKUP(2,1/(ISNUMBER($K$1:$K$194)),$K$1:$K$194))),I352)</f>
        <v>1781440.4285714231</v>
      </c>
      <c r="M352" s="8" t="e">
        <f t="shared" si="69"/>
        <v>#N/A</v>
      </c>
      <c r="N352" s="2" t="e">
        <f t="shared" si="53"/>
        <v>#N/A</v>
      </c>
      <c r="O352" s="2" t="e">
        <f t="shared" si="66"/>
        <v>#N/A</v>
      </c>
      <c r="P352" s="2">
        <v>2170531.6613698006</v>
      </c>
      <c r="Q352" s="2">
        <f t="shared" si="67"/>
        <v>450000</v>
      </c>
      <c r="R352" s="2">
        <f t="shared" ref="R352:R385" si="73">IF(COUNT($C353)=0,IF(COUNT($C352)=1,M352,SUM(R351+Q352)),M352)</f>
        <v>144822722</v>
      </c>
      <c r="S352" s="2">
        <f t="shared" si="54"/>
        <v>445682.42857143283</v>
      </c>
      <c r="T352" s="2">
        <f t="shared" si="55"/>
        <v>4317.571428571362</v>
      </c>
      <c r="U352" s="2">
        <f t="shared" si="56"/>
        <v>450000</v>
      </c>
      <c r="V352" s="2">
        <f t="shared" si="33"/>
        <v>105603957.57142872</v>
      </c>
      <c r="W352" s="2">
        <f t="shared" si="57"/>
        <v>445682.42857143283</v>
      </c>
      <c r="X352" s="2">
        <f t="shared" si="47"/>
        <v>4317.5714285671711</v>
      </c>
      <c r="Y352" s="2">
        <f t="shared" si="70"/>
        <v>39218764.428571194</v>
      </c>
      <c r="Z352" s="2" t="str">
        <f t="shared" si="48"/>
        <v>MEEP</v>
      </c>
      <c r="AA352" s="2">
        <f>IF(Z352="HERE",Y352,AA351+Graph!$G$1*1000)</f>
        <v>159366811.14285707</v>
      </c>
      <c r="AB352" s="2">
        <f t="shared" si="59"/>
        <v>800000</v>
      </c>
      <c r="AC352" s="2">
        <f t="shared" si="71"/>
        <v>37860228.428571418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ht="15" x14ac:dyDescent="0.25">
      <c r="A353" s="1">
        <v>44529</v>
      </c>
      <c r="B353" s="2">
        <f t="shared" si="45"/>
        <v>287</v>
      </c>
      <c r="C353" s="7"/>
      <c r="D353" s="2" t="e">
        <f t="shared" si="51"/>
        <v>#N/A</v>
      </c>
      <c r="E353" s="2" t="e">
        <f t="shared" si="63"/>
        <v>#N/A</v>
      </c>
      <c r="F353" s="2">
        <v>2177161.4829598963</v>
      </c>
      <c r="G353" s="2">
        <f t="shared" si="64"/>
        <v>445682.42857142858</v>
      </c>
      <c r="H353" s="2">
        <f t="shared" si="72"/>
        <v>143486964.00000051</v>
      </c>
      <c r="I353" s="7"/>
      <c r="J353" s="2" t="e">
        <f t="shared" si="52"/>
        <v>#N/A</v>
      </c>
      <c r="K353" s="2" t="e">
        <f t="shared" si="65"/>
        <v>#N/A</v>
      </c>
      <c r="L353" s="2">
        <f t="array" ref="L353">IF(COUNT($C354)=0,IF(COUNT($C353)=1,I353,SUM(L352+LOOKUP(2,1/(ISNUMBER($K$1:$K$194)),$K$1:$K$194))),I353)</f>
        <v>1785757.9999999944</v>
      </c>
      <c r="M353" s="8" t="e">
        <f t="shared" si="69"/>
        <v>#N/A</v>
      </c>
      <c r="N353" s="2" t="e">
        <f t="shared" si="53"/>
        <v>#N/A</v>
      </c>
      <c r="O353" s="2" t="e">
        <f t="shared" si="66"/>
        <v>#N/A</v>
      </c>
      <c r="P353" s="2">
        <v>2176472.8835849464</v>
      </c>
      <c r="Q353" s="2">
        <f t="shared" si="67"/>
        <v>450000</v>
      </c>
      <c r="R353" s="2">
        <f t="shared" si="73"/>
        <v>145272722</v>
      </c>
      <c r="S353" s="2">
        <f t="shared" si="54"/>
        <v>445682.42857143283</v>
      </c>
      <c r="T353" s="2">
        <f t="shared" si="55"/>
        <v>4317.571428571362</v>
      </c>
      <c r="U353" s="2">
        <f t="shared" si="56"/>
        <v>450000</v>
      </c>
      <c r="V353" s="2">
        <f t="shared" si="33"/>
        <v>106049640.00000015</v>
      </c>
      <c r="W353" s="2">
        <f t="shared" si="57"/>
        <v>445682.42857143283</v>
      </c>
      <c r="X353" s="2">
        <f t="shared" si="47"/>
        <v>4317.5714285671711</v>
      </c>
      <c r="Y353" s="2">
        <f t="shared" si="70"/>
        <v>39223081.999999762</v>
      </c>
      <c r="Z353" s="2" t="str">
        <f t="shared" si="48"/>
        <v>MEEP</v>
      </c>
      <c r="AA353" s="2">
        <f>IF(Z353="HERE",Y353,AA352+Graph!$G$1*1000)</f>
        <v>160166811.14285707</v>
      </c>
      <c r="AB353" s="2">
        <f t="shared" si="59"/>
        <v>800000</v>
      </c>
      <c r="AC353" s="2">
        <f t="shared" si="71"/>
        <v>37860228.428571418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ht="15" x14ac:dyDescent="0.25">
      <c r="A354" s="1">
        <v>44530</v>
      </c>
      <c r="B354" s="2">
        <f t="shared" si="45"/>
        <v>288</v>
      </c>
      <c r="C354" s="7"/>
      <c r="D354" s="2" t="e">
        <f t="shared" si="51"/>
        <v>#N/A</v>
      </c>
      <c r="E354" s="2" t="e">
        <f t="shared" si="63"/>
        <v>#N/A</v>
      </c>
      <c r="F354" s="2">
        <v>2183116.0788601041</v>
      </c>
      <c r="G354" s="2">
        <f t="shared" si="64"/>
        <v>445682.42857142858</v>
      </c>
      <c r="H354" s="2">
        <f t="shared" si="72"/>
        <v>143932646.42857194</v>
      </c>
      <c r="I354" s="7"/>
      <c r="J354" s="2" t="e">
        <f t="shared" si="52"/>
        <v>#N/A</v>
      </c>
      <c r="K354" s="2" t="e">
        <f t="shared" si="65"/>
        <v>#N/A</v>
      </c>
      <c r="L354" s="2">
        <f t="array" ref="L354">IF(COUNT($C355)=0,IF(COUNT($C354)=1,I354,SUM(L353+LOOKUP(2,1/(ISNUMBER($K$1:$K$194)),$K$1:$K$194))),I354)</f>
        <v>1790075.5714285658</v>
      </c>
      <c r="M354" s="8" t="e">
        <f t="shared" si="69"/>
        <v>#N/A</v>
      </c>
      <c r="N354" s="2" t="e">
        <f t="shared" si="53"/>
        <v>#N/A</v>
      </c>
      <c r="O354" s="2" t="e">
        <f t="shared" si="66"/>
        <v>#N/A</v>
      </c>
      <c r="P354" s="2">
        <v>2182414.1058000922</v>
      </c>
      <c r="Q354" s="2">
        <f t="shared" si="67"/>
        <v>450000</v>
      </c>
      <c r="R354" s="2">
        <f t="shared" si="73"/>
        <v>145722722</v>
      </c>
      <c r="S354" s="2">
        <f t="shared" si="54"/>
        <v>445682.42857143283</v>
      </c>
      <c r="T354" s="2">
        <f t="shared" si="55"/>
        <v>4317.571428571362</v>
      </c>
      <c r="U354" s="2">
        <f t="shared" si="56"/>
        <v>450000</v>
      </c>
      <c r="V354" s="2">
        <f t="shared" si="33"/>
        <v>106495322.42857158</v>
      </c>
      <c r="W354" s="2">
        <f t="shared" si="57"/>
        <v>445682.42857143283</v>
      </c>
      <c r="X354" s="2">
        <f t="shared" si="47"/>
        <v>4317.5714285671711</v>
      </c>
      <c r="Y354" s="2">
        <f t="shared" si="70"/>
        <v>39227399.571428329</v>
      </c>
      <c r="Z354" s="2" t="str">
        <f t="shared" si="48"/>
        <v>MEEP</v>
      </c>
      <c r="AA354" s="2">
        <f>IF(Z354="HERE",Y354,AA353+Graph!$G$1*1000)</f>
        <v>160966811.14285707</v>
      </c>
      <c r="AB354" s="2">
        <f t="shared" si="59"/>
        <v>800000</v>
      </c>
      <c r="AC354" s="2">
        <f t="shared" si="71"/>
        <v>37860228.428571418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ht="15" x14ac:dyDescent="0.25">
      <c r="A355" s="1">
        <v>44531</v>
      </c>
      <c r="B355" s="2">
        <f t="shared" si="45"/>
        <v>289</v>
      </c>
      <c r="C355" s="7"/>
      <c r="D355" s="2" t="e">
        <f t="shared" si="51"/>
        <v>#N/A</v>
      </c>
      <c r="E355" s="2" t="e">
        <f t="shared" si="63"/>
        <v>#N/A</v>
      </c>
      <c r="F355" s="2">
        <v>2189070.6747603118</v>
      </c>
      <c r="G355" s="2">
        <f t="shared" si="64"/>
        <v>445682.42857142858</v>
      </c>
      <c r="H355" s="2">
        <f t="shared" si="72"/>
        <v>144378328.85714337</v>
      </c>
      <c r="I355" s="7"/>
      <c r="J355" s="2" t="e">
        <f t="shared" si="52"/>
        <v>#N/A</v>
      </c>
      <c r="K355" s="2" t="e">
        <f t="shared" si="65"/>
        <v>#N/A</v>
      </c>
      <c r="L355" s="2">
        <f t="array" ref="L355">IF(COUNT($C356)=0,IF(COUNT($C355)=1,I355,SUM(L354+LOOKUP(2,1/(ISNUMBER($K$1:$K$194)),$K$1:$K$194))),I355)</f>
        <v>1794393.1428571371</v>
      </c>
      <c r="M355" s="8" t="e">
        <f t="shared" si="69"/>
        <v>#N/A</v>
      </c>
      <c r="N355" s="2" t="e">
        <f t="shared" si="53"/>
        <v>#N/A</v>
      </c>
      <c r="O355" s="2" t="e">
        <f t="shared" si="66"/>
        <v>#N/A</v>
      </c>
      <c r="P355" s="2">
        <v>2188355.3280152678</v>
      </c>
      <c r="Q355" s="2">
        <f t="shared" si="67"/>
        <v>450000</v>
      </c>
      <c r="R355" s="2">
        <f t="shared" si="73"/>
        <v>146172722</v>
      </c>
      <c r="S355" s="2">
        <f t="shared" si="54"/>
        <v>445682.42857143283</v>
      </c>
      <c r="T355" s="2">
        <f t="shared" si="55"/>
        <v>4317.571428571362</v>
      </c>
      <c r="U355" s="2">
        <f t="shared" si="56"/>
        <v>450000</v>
      </c>
      <c r="V355" s="2">
        <f t="shared" si="33"/>
        <v>106941004.85714301</v>
      </c>
      <c r="W355" s="2">
        <f t="shared" si="57"/>
        <v>445682.42857143283</v>
      </c>
      <c r="X355" s="2">
        <f t="shared" si="47"/>
        <v>4317.5714285671711</v>
      </c>
      <c r="Y355" s="2">
        <f t="shared" si="70"/>
        <v>39231717.142856896</v>
      </c>
      <c r="Z355" s="2" t="str">
        <f t="shared" si="48"/>
        <v>MEEP</v>
      </c>
      <c r="AA355" s="2">
        <f>IF(Z355="HERE",Y355,AA354+Graph!$G$1*1000)</f>
        <v>161766811.14285707</v>
      </c>
      <c r="AB355" s="2">
        <f t="shared" si="59"/>
        <v>800000</v>
      </c>
      <c r="AC355" s="2">
        <f t="shared" si="71"/>
        <v>37860228.428571418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ht="15" x14ac:dyDescent="0.25">
      <c r="A356" s="1">
        <v>44532</v>
      </c>
      <c r="B356" s="2">
        <f t="shared" si="45"/>
        <v>290</v>
      </c>
      <c r="C356" s="7"/>
      <c r="D356" s="2" t="e">
        <f t="shared" si="51"/>
        <v>#N/A</v>
      </c>
      <c r="E356" s="2" t="e">
        <f t="shared" si="63"/>
        <v>#N/A</v>
      </c>
      <c r="F356" s="2">
        <v>2195025.2706605196</v>
      </c>
      <c r="G356" s="2">
        <f t="shared" si="64"/>
        <v>445682.42857142858</v>
      </c>
      <c r="H356" s="2">
        <f t="shared" si="72"/>
        <v>144824011.28571481</v>
      </c>
      <c r="I356" s="7"/>
      <c r="J356" s="2" t="e">
        <f t="shared" si="52"/>
        <v>#N/A</v>
      </c>
      <c r="K356" s="2" t="e">
        <f t="shared" si="65"/>
        <v>#N/A</v>
      </c>
      <c r="L356" s="2">
        <f t="array" ref="L356">IF(COUNT($C357)=0,IF(COUNT($C356)=1,I356,SUM(L355+LOOKUP(2,1/(ISNUMBER($K$1:$K$194)),$K$1:$K$194))),I356)</f>
        <v>1798710.7142857085</v>
      </c>
      <c r="M356" s="8" t="e">
        <f t="shared" si="69"/>
        <v>#N/A</v>
      </c>
      <c r="N356" s="2" t="e">
        <f t="shared" si="53"/>
        <v>#N/A</v>
      </c>
      <c r="O356" s="2" t="e">
        <f t="shared" si="66"/>
        <v>#N/A</v>
      </c>
      <c r="P356" s="2">
        <v>2194296.5502304137</v>
      </c>
      <c r="Q356" s="2">
        <f t="shared" si="67"/>
        <v>450000</v>
      </c>
      <c r="R356" s="2">
        <f t="shared" si="73"/>
        <v>146622722</v>
      </c>
      <c r="S356" s="2">
        <f t="shared" si="54"/>
        <v>445682.42857143283</v>
      </c>
      <c r="T356" s="2">
        <f t="shared" si="55"/>
        <v>4317.571428571362</v>
      </c>
      <c r="U356" s="2">
        <f t="shared" si="56"/>
        <v>450000</v>
      </c>
      <c r="V356" s="2">
        <f t="shared" ref="V356:V385" si="74">H272</f>
        <v>107386687.28571445</v>
      </c>
      <c r="W356" s="2">
        <f t="shared" si="57"/>
        <v>445682.42857143283</v>
      </c>
      <c r="X356" s="2">
        <f t="shared" si="47"/>
        <v>4317.5714285671711</v>
      </c>
      <c r="Y356" s="2">
        <f t="shared" si="70"/>
        <v>39236034.714285463</v>
      </c>
      <c r="Z356" s="2" t="str">
        <f t="shared" si="48"/>
        <v>MEEP</v>
      </c>
      <c r="AA356" s="2">
        <f>IF(Z356="HERE",Y356,AA355+Graph!$G$1*1000)</f>
        <v>162566811.14285707</v>
      </c>
      <c r="AB356" s="2">
        <f t="shared" si="59"/>
        <v>800000</v>
      </c>
      <c r="AC356" s="2">
        <f t="shared" si="71"/>
        <v>37860228.428571418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ht="15" x14ac:dyDescent="0.25">
      <c r="A357" s="1">
        <v>44533</v>
      </c>
      <c r="B357" s="2">
        <f t="shared" si="45"/>
        <v>291</v>
      </c>
      <c r="C357" s="7"/>
      <c r="D357" s="2" t="e">
        <f t="shared" si="51"/>
        <v>#N/A</v>
      </c>
      <c r="E357" s="2" t="e">
        <f t="shared" si="63"/>
        <v>#N/A</v>
      </c>
      <c r="F357" s="2">
        <v>2200979.8665607274</v>
      </c>
      <c r="G357" s="2">
        <f t="shared" si="64"/>
        <v>445682.42857142858</v>
      </c>
      <c r="H357" s="2">
        <f t="shared" si="72"/>
        <v>145269693.71428624</v>
      </c>
      <c r="I357" s="7"/>
      <c r="J357" s="2" t="e">
        <f t="shared" si="52"/>
        <v>#N/A</v>
      </c>
      <c r="K357" s="2" t="e">
        <f t="shared" si="65"/>
        <v>#N/A</v>
      </c>
      <c r="L357" s="2">
        <f t="array" ref="L357">IF(COUNT($C358)=0,IF(COUNT($C357)=1,I357,SUM(L356+LOOKUP(2,1/(ISNUMBER($K$1:$K$194)),$K$1:$K$194))),I357)</f>
        <v>1803028.2857142799</v>
      </c>
      <c r="M357" s="8" t="e">
        <f t="shared" si="69"/>
        <v>#N/A</v>
      </c>
      <c r="N357" s="2" t="e">
        <f t="shared" si="53"/>
        <v>#N/A</v>
      </c>
      <c r="O357" s="2" t="e">
        <f t="shared" si="66"/>
        <v>#N/A</v>
      </c>
      <c r="P357" s="2">
        <v>2200237.7724455893</v>
      </c>
      <c r="Q357" s="2">
        <f t="shared" si="67"/>
        <v>450000</v>
      </c>
      <c r="R357" s="2">
        <f t="shared" si="73"/>
        <v>147072722</v>
      </c>
      <c r="S357" s="2">
        <f t="shared" si="54"/>
        <v>445682.42857143283</v>
      </c>
      <c r="T357" s="2">
        <f t="shared" si="55"/>
        <v>4317.571428571362</v>
      </c>
      <c r="U357" s="2">
        <f t="shared" si="56"/>
        <v>450000</v>
      </c>
      <c r="V357" s="2">
        <f t="shared" si="74"/>
        <v>107832369.71428588</v>
      </c>
      <c r="W357" s="2">
        <f t="shared" si="57"/>
        <v>445682.42857143283</v>
      </c>
      <c r="X357" s="2">
        <f t="shared" si="47"/>
        <v>4317.5714285671711</v>
      </c>
      <c r="Y357" s="2">
        <f t="shared" si="70"/>
        <v>39240352.28571403</v>
      </c>
      <c r="Z357" s="2" t="str">
        <f t="shared" si="48"/>
        <v>MEEP</v>
      </c>
      <c r="AA357" s="2">
        <f>IF(Z357="HERE",Y357,AA356+Graph!$G$1*1000)</f>
        <v>163366811.14285707</v>
      </c>
      <c r="AB357" s="2">
        <f t="shared" si="59"/>
        <v>800000</v>
      </c>
      <c r="AC357" s="2">
        <f t="shared" si="71"/>
        <v>37860228.428571418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ht="15" x14ac:dyDescent="0.25">
      <c r="A358" s="1">
        <v>44534</v>
      </c>
      <c r="B358" s="2">
        <f t="shared" si="45"/>
        <v>292</v>
      </c>
      <c r="C358" s="7"/>
      <c r="D358" s="2" t="e">
        <f t="shared" si="51"/>
        <v>#N/A</v>
      </c>
      <c r="E358" s="2" t="e">
        <f t="shared" si="63"/>
        <v>#N/A</v>
      </c>
      <c r="F358" s="2">
        <v>2206934.4624609351</v>
      </c>
      <c r="G358" s="2">
        <f t="shared" si="64"/>
        <v>445682.42857142858</v>
      </c>
      <c r="H358" s="2">
        <f t="shared" si="72"/>
        <v>145715376.14285767</v>
      </c>
      <c r="I358" s="7"/>
      <c r="J358" s="2" t="e">
        <f t="shared" si="52"/>
        <v>#N/A</v>
      </c>
      <c r="K358" s="2" t="e">
        <f t="shared" si="65"/>
        <v>#N/A</v>
      </c>
      <c r="L358" s="2">
        <f t="array" ref="L358">IF(COUNT($C359)=0,IF(COUNT($C358)=1,I358,SUM(L357+LOOKUP(2,1/(ISNUMBER($K$1:$K$194)),$K$1:$K$194))),I358)</f>
        <v>1807345.8571428512</v>
      </c>
      <c r="M358" s="8" t="e">
        <f t="shared" si="69"/>
        <v>#N/A</v>
      </c>
      <c r="N358" s="2" t="e">
        <f t="shared" si="53"/>
        <v>#N/A</v>
      </c>
      <c r="O358" s="2" t="e">
        <f t="shared" si="66"/>
        <v>#N/A</v>
      </c>
      <c r="P358" s="2">
        <v>2206178.9946607351</v>
      </c>
      <c r="Q358" s="2">
        <f t="shared" ref="Q358:Q385" si="75">IF(P358&gt;450000,450000,P358)</f>
        <v>450000</v>
      </c>
      <c r="R358" s="2">
        <f t="shared" si="73"/>
        <v>147522722</v>
      </c>
      <c r="S358" s="2">
        <f t="shared" si="54"/>
        <v>445682.42857143283</v>
      </c>
      <c r="T358" s="2">
        <f t="shared" si="55"/>
        <v>4317.571428571362</v>
      </c>
      <c r="U358" s="2">
        <f t="shared" si="56"/>
        <v>450000</v>
      </c>
      <c r="V358" s="2">
        <f t="shared" si="74"/>
        <v>108278052.14285731</v>
      </c>
      <c r="W358" s="2">
        <f t="shared" si="57"/>
        <v>445682.42857143283</v>
      </c>
      <c r="X358" s="2">
        <f t="shared" si="47"/>
        <v>4317.5714285671711</v>
      </c>
      <c r="Y358" s="2">
        <f t="shared" si="70"/>
        <v>39244669.857142597</v>
      </c>
      <c r="Z358" s="2" t="str">
        <f t="shared" si="48"/>
        <v>MEEP</v>
      </c>
      <c r="AA358" s="2">
        <f>IF(Z358="HERE",Y358,AA357+Graph!$G$1*1000)</f>
        <v>164166811.14285707</v>
      </c>
      <c r="AB358" s="2">
        <f t="shared" si="59"/>
        <v>800000</v>
      </c>
      <c r="AC358" s="2">
        <f t="shared" si="71"/>
        <v>37860228.428571418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ht="15" x14ac:dyDescent="0.25">
      <c r="A359" s="1">
        <v>44535</v>
      </c>
      <c r="B359" s="2">
        <f t="shared" si="45"/>
        <v>293</v>
      </c>
      <c r="C359" s="7"/>
      <c r="D359" s="2" t="e">
        <f t="shared" si="51"/>
        <v>#N/A</v>
      </c>
      <c r="E359" s="2" t="e">
        <f t="shared" si="63"/>
        <v>#N/A</v>
      </c>
      <c r="F359" s="2">
        <v>2212889.0583611429</v>
      </c>
      <c r="G359" s="2">
        <f t="shared" si="64"/>
        <v>445682.42857142858</v>
      </c>
      <c r="H359" s="2">
        <f t="shared" si="72"/>
        <v>146161058.5714291</v>
      </c>
      <c r="I359" s="7"/>
      <c r="J359" s="2" t="e">
        <f t="shared" si="52"/>
        <v>#N/A</v>
      </c>
      <c r="K359" s="2" t="e">
        <f t="shared" si="65"/>
        <v>#N/A</v>
      </c>
      <c r="L359" s="2">
        <f t="array" ref="L359">IF(COUNT($C360)=0,IF(COUNT($C359)=1,I359,SUM(L358+LOOKUP(2,1/(ISNUMBER($K$1:$K$194)),$K$1:$K$194))),I359)</f>
        <v>1811663.4285714226</v>
      </c>
      <c r="M359" s="8" t="e">
        <f t="shared" si="69"/>
        <v>#N/A</v>
      </c>
      <c r="N359" s="2" t="e">
        <f t="shared" si="53"/>
        <v>#N/A</v>
      </c>
      <c r="O359" s="2" t="e">
        <f t="shared" si="66"/>
        <v>#N/A</v>
      </c>
      <c r="P359" s="2">
        <v>2212120.2168759108</v>
      </c>
      <c r="Q359" s="2">
        <f t="shared" si="75"/>
        <v>450000</v>
      </c>
      <c r="R359" s="2">
        <f t="shared" si="73"/>
        <v>147972722</v>
      </c>
      <c r="S359" s="2">
        <f t="shared" si="54"/>
        <v>445682.42857143283</v>
      </c>
      <c r="T359" s="2">
        <f t="shared" si="55"/>
        <v>4317.571428571362</v>
      </c>
      <c r="U359" s="2">
        <f t="shared" si="56"/>
        <v>450000</v>
      </c>
      <c r="V359" s="2">
        <f t="shared" si="74"/>
        <v>108723734.57142875</v>
      </c>
      <c r="W359" s="2">
        <f t="shared" si="57"/>
        <v>445682.42857143283</v>
      </c>
      <c r="X359" s="2">
        <f t="shared" si="47"/>
        <v>4317.5714285671711</v>
      </c>
      <c r="Y359" s="2">
        <f t="shared" si="70"/>
        <v>39248987.428571165</v>
      </c>
      <c r="Z359" s="2" t="str">
        <f t="shared" si="48"/>
        <v>MEEP</v>
      </c>
      <c r="AA359" s="2">
        <f>IF(Z359="HERE",Y359,AA358+Graph!$G$1*1000)</f>
        <v>164966811.14285707</v>
      </c>
      <c r="AB359" s="2">
        <f t="shared" si="59"/>
        <v>800000</v>
      </c>
      <c r="AC359" s="2">
        <f t="shared" si="71"/>
        <v>37860228.428571418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ht="15" x14ac:dyDescent="0.25">
      <c r="A360" s="1">
        <v>44536</v>
      </c>
      <c r="B360" s="2">
        <f t="shared" si="45"/>
        <v>294</v>
      </c>
      <c r="C360" s="7"/>
      <c r="D360" s="2" t="e">
        <f t="shared" si="51"/>
        <v>#N/A</v>
      </c>
      <c r="E360" s="2" t="e">
        <f t="shared" si="63"/>
        <v>#N/A</v>
      </c>
      <c r="F360" s="2">
        <v>2218843.6542613506</v>
      </c>
      <c r="G360" s="2">
        <f t="shared" si="64"/>
        <v>445682.42857142858</v>
      </c>
      <c r="H360" s="2">
        <f t="shared" si="72"/>
        <v>146606741.00000054</v>
      </c>
      <c r="I360" s="7"/>
      <c r="J360" s="2" t="e">
        <f t="shared" si="52"/>
        <v>#N/A</v>
      </c>
      <c r="K360" s="2" t="e">
        <f t="shared" si="65"/>
        <v>#N/A</v>
      </c>
      <c r="L360" s="2">
        <f t="array" ref="L360">IF(COUNT($C361)=0,IF(COUNT($C360)=1,I360,SUM(L359+LOOKUP(2,1/(ISNUMBER($K$1:$K$194)),$K$1:$K$194))),I360)</f>
        <v>1815980.9999999939</v>
      </c>
      <c r="M360" s="8" t="e">
        <f t="shared" si="69"/>
        <v>#N/A</v>
      </c>
      <c r="N360" s="2" t="e">
        <f t="shared" si="53"/>
        <v>#N/A</v>
      </c>
      <c r="O360" s="2" t="e">
        <f t="shared" si="66"/>
        <v>#N/A</v>
      </c>
      <c r="P360" s="2">
        <v>2218061.4390910566</v>
      </c>
      <c r="Q360" s="2">
        <f t="shared" si="75"/>
        <v>450000</v>
      </c>
      <c r="R360" s="2">
        <f t="shared" si="73"/>
        <v>148422722</v>
      </c>
      <c r="S360" s="2">
        <f t="shared" si="54"/>
        <v>445682.42857143283</v>
      </c>
      <c r="T360" s="2">
        <f t="shared" si="55"/>
        <v>4317.571428571362</v>
      </c>
      <c r="U360" s="2">
        <f t="shared" si="56"/>
        <v>450000</v>
      </c>
      <c r="V360" s="2">
        <f t="shared" si="74"/>
        <v>109169417.00000018</v>
      </c>
      <c r="W360" s="2">
        <f t="shared" si="57"/>
        <v>445682.42857143283</v>
      </c>
      <c r="X360" s="2">
        <f t="shared" si="47"/>
        <v>4317.5714285671711</v>
      </c>
      <c r="Y360" s="2">
        <f t="shared" si="70"/>
        <v>39253304.999999732</v>
      </c>
      <c r="Z360" s="2" t="str">
        <f t="shared" si="48"/>
        <v>MEEP</v>
      </c>
      <c r="AA360" s="2">
        <f>IF(Z360="HERE",Y360,AA359+Graph!$G$1*1000)</f>
        <v>165766811.14285707</v>
      </c>
      <c r="AB360" s="2">
        <f t="shared" si="59"/>
        <v>800000</v>
      </c>
      <c r="AC360" s="2">
        <f t="shared" si="71"/>
        <v>37860228.428571418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ht="15" x14ac:dyDescent="0.25">
      <c r="A361" s="1">
        <v>44537</v>
      </c>
      <c r="B361" s="2">
        <f t="shared" si="45"/>
        <v>295</v>
      </c>
      <c r="C361" s="7"/>
      <c r="D361" s="2" t="e">
        <f t="shared" si="51"/>
        <v>#N/A</v>
      </c>
      <c r="E361" s="2" t="e">
        <f t="shared" si="63"/>
        <v>#N/A</v>
      </c>
      <c r="F361" s="2">
        <v>2224798.2501615584</v>
      </c>
      <c r="G361" s="2">
        <f t="shared" si="64"/>
        <v>445682.42857142858</v>
      </c>
      <c r="H361" s="2">
        <f t="shared" si="72"/>
        <v>147052423.42857197</v>
      </c>
      <c r="I361" s="7"/>
      <c r="J361" s="2" t="e">
        <f t="shared" si="52"/>
        <v>#N/A</v>
      </c>
      <c r="K361" s="2" t="e">
        <f t="shared" si="65"/>
        <v>#N/A</v>
      </c>
      <c r="L361" s="2">
        <f t="array" ref="L361">IF(COUNT($C362)=0,IF(COUNT($C361)=1,I361,SUM(L360+LOOKUP(2,1/(ISNUMBER($K$1:$K$194)),$K$1:$K$194))),I361)</f>
        <v>1820298.5714285653</v>
      </c>
      <c r="M361" s="8" t="e">
        <f t="shared" si="69"/>
        <v>#N/A</v>
      </c>
      <c r="N361" s="2" t="e">
        <f t="shared" si="53"/>
        <v>#N/A</v>
      </c>
      <c r="O361" s="2" t="e">
        <f t="shared" si="66"/>
        <v>#N/A</v>
      </c>
      <c r="P361" s="2">
        <v>2224002.6613062322</v>
      </c>
      <c r="Q361" s="2">
        <f t="shared" si="75"/>
        <v>450000</v>
      </c>
      <c r="R361" s="2">
        <f t="shared" si="73"/>
        <v>148872722</v>
      </c>
      <c r="S361" s="2">
        <f t="shared" si="54"/>
        <v>445682.42857143283</v>
      </c>
      <c r="T361" s="2">
        <f t="shared" si="55"/>
        <v>4317.571428571362</v>
      </c>
      <c r="U361" s="2">
        <f t="shared" si="56"/>
        <v>450000</v>
      </c>
      <c r="V361" s="2">
        <f t="shared" si="74"/>
        <v>109615099.42857161</v>
      </c>
      <c r="W361" s="2">
        <f t="shared" si="57"/>
        <v>445682.42857143283</v>
      </c>
      <c r="X361" s="2">
        <f t="shared" si="47"/>
        <v>4317.5714285671711</v>
      </c>
      <c r="Y361" s="2">
        <f t="shared" si="70"/>
        <v>39257622.571428299</v>
      </c>
      <c r="Z361" s="2" t="str">
        <f t="shared" si="48"/>
        <v>MEEP</v>
      </c>
      <c r="AA361" s="2">
        <f>IF(Z361="HERE",Y361,AA360+Graph!$G$1*1000)</f>
        <v>166566811.14285707</v>
      </c>
      <c r="AB361" s="2">
        <f t="shared" si="59"/>
        <v>800000</v>
      </c>
      <c r="AC361" s="2">
        <f t="shared" si="71"/>
        <v>37860228.428571418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ht="15" x14ac:dyDescent="0.25">
      <c r="A362" s="1">
        <v>44538</v>
      </c>
      <c r="B362" s="2">
        <f t="shared" si="45"/>
        <v>296</v>
      </c>
      <c r="C362" s="7"/>
      <c r="D362" s="2" t="e">
        <f t="shared" si="51"/>
        <v>#N/A</v>
      </c>
      <c r="E362" s="2" t="e">
        <f t="shared" si="63"/>
        <v>#N/A</v>
      </c>
      <c r="F362" s="2">
        <v>2230752.8460617661</v>
      </c>
      <c r="G362" s="2">
        <f t="shared" si="64"/>
        <v>445682.42857142858</v>
      </c>
      <c r="H362" s="2">
        <f t="shared" si="72"/>
        <v>147498105.8571434</v>
      </c>
      <c r="I362" s="7"/>
      <c r="J362" s="2" t="e">
        <f t="shared" si="52"/>
        <v>#N/A</v>
      </c>
      <c r="K362" s="2" t="e">
        <f t="shared" si="65"/>
        <v>#N/A</v>
      </c>
      <c r="L362" s="2">
        <f t="array" ref="L362">IF(COUNT($C363)=0,IF(COUNT($C362)=1,I362,SUM(L361+LOOKUP(2,1/(ISNUMBER($K$1:$K$194)),$K$1:$K$194))),I362)</f>
        <v>1824616.1428571367</v>
      </c>
      <c r="M362" s="8" t="e">
        <f t="shared" si="69"/>
        <v>#N/A</v>
      </c>
      <c r="N362" s="2" t="e">
        <f t="shared" si="53"/>
        <v>#N/A</v>
      </c>
      <c r="O362" s="2" t="e">
        <f t="shared" si="66"/>
        <v>#N/A</v>
      </c>
      <c r="P362" s="2">
        <v>2229943.883521378</v>
      </c>
      <c r="Q362" s="2">
        <f t="shared" si="75"/>
        <v>450000</v>
      </c>
      <c r="R362" s="2">
        <f t="shared" si="73"/>
        <v>149322722</v>
      </c>
      <c r="S362" s="2">
        <f t="shared" si="54"/>
        <v>445682.42857143283</v>
      </c>
      <c r="T362" s="2">
        <f t="shared" si="55"/>
        <v>4317.571428571362</v>
      </c>
      <c r="U362" s="2">
        <f t="shared" si="56"/>
        <v>450000</v>
      </c>
      <c r="V362" s="2">
        <f t="shared" si="74"/>
        <v>110060781.85714304</v>
      </c>
      <c r="W362" s="2">
        <f t="shared" si="57"/>
        <v>445682.42857143283</v>
      </c>
      <c r="X362" s="2">
        <f t="shared" si="47"/>
        <v>4317.5714285671711</v>
      </c>
      <c r="Y362" s="2">
        <f t="shared" si="70"/>
        <v>39261940.142856866</v>
      </c>
      <c r="Z362" s="2" t="str">
        <f t="shared" si="48"/>
        <v>MEEP</v>
      </c>
      <c r="AA362" s="2">
        <f>IF(Z362="HERE",Y362,AA361+Graph!$G$1*1000)</f>
        <v>167366811.14285707</v>
      </c>
      <c r="AB362" s="2">
        <f t="shared" si="59"/>
        <v>800000</v>
      </c>
      <c r="AC362" s="2">
        <f t="shared" si="71"/>
        <v>37860228.428571418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ht="15" x14ac:dyDescent="0.25">
      <c r="A363" s="1">
        <v>44539</v>
      </c>
      <c r="B363" s="2">
        <f t="shared" si="45"/>
        <v>297</v>
      </c>
      <c r="C363" s="7"/>
      <c r="D363" s="2" t="e">
        <f t="shared" si="51"/>
        <v>#N/A</v>
      </c>
      <c r="E363" s="2" t="e">
        <f t="shared" si="63"/>
        <v>#N/A</v>
      </c>
      <c r="F363" s="2">
        <v>2236707.4419619739</v>
      </c>
      <c r="G363" s="2">
        <f t="shared" si="64"/>
        <v>445682.42857142858</v>
      </c>
      <c r="H363" s="2">
        <f t="shared" si="72"/>
        <v>147943788.28571483</v>
      </c>
      <c r="I363" s="7"/>
      <c r="J363" s="2" t="e">
        <f t="shared" si="52"/>
        <v>#N/A</v>
      </c>
      <c r="K363" s="2" t="e">
        <f t="shared" si="65"/>
        <v>#N/A</v>
      </c>
      <c r="L363" s="2">
        <f t="array" ref="L363">IF(COUNT($C364)=0,IF(COUNT($C363)=1,I363,SUM(L362+LOOKUP(2,1/(ISNUMBER($K$1:$K$194)),$K$1:$K$194))),I363)</f>
        <v>1828933.714285708</v>
      </c>
      <c r="M363" s="8" t="e">
        <f t="shared" si="69"/>
        <v>#N/A</v>
      </c>
      <c r="N363" s="2" t="e">
        <f t="shared" si="53"/>
        <v>#N/A</v>
      </c>
      <c r="O363" s="2" t="e">
        <f t="shared" si="66"/>
        <v>#N/A</v>
      </c>
      <c r="P363" s="2">
        <v>2235885.1057365537</v>
      </c>
      <c r="Q363" s="2">
        <f t="shared" si="75"/>
        <v>450000</v>
      </c>
      <c r="R363" s="2">
        <f t="shared" si="73"/>
        <v>149772722</v>
      </c>
      <c r="S363" s="2">
        <f t="shared" si="54"/>
        <v>445682.42857143283</v>
      </c>
      <c r="T363" s="2">
        <f t="shared" si="55"/>
        <v>4317.571428571362</v>
      </c>
      <c r="U363" s="2">
        <f t="shared" si="56"/>
        <v>450000</v>
      </c>
      <c r="V363" s="2">
        <f t="shared" si="74"/>
        <v>110506464.28571448</v>
      </c>
      <c r="W363" s="2">
        <f t="shared" si="57"/>
        <v>445682.42857143283</v>
      </c>
      <c r="X363" s="2">
        <f t="shared" si="47"/>
        <v>4317.5714285671711</v>
      </c>
      <c r="Y363" s="2">
        <f t="shared" si="70"/>
        <v>39266257.714285433</v>
      </c>
      <c r="Z363" s="2" t="str">
        <f t="shared" si="48"/>
        <v>MEEP</v>
      </c>
      <c r="AA363" s="2">
        <f>IF(Z363="HERE",Y363,AA362+Graph!$G$1*1000)</f>
        <v>168166811.14285707</v>
      </c>
      <c r="AB363" s="2">
        <f t="shared" si="59"/>
        <v>800000</v>
      </c>
      <c r="AC363" s="2">
        <f t="shared" si="71"/>
        <v>37860228.428571418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ht="15" x14ac:dyDescent="0.25">
      <c r="A364" s="1">
        <v>44540</v>
      </c>
      <c r="B364" s="2">
        <f t="shared" si="45"/>
        <v>298</v>
      </c>
      <c r="C364" s="7"/>
      <c r="D364" s="2" t="e">
        <f t="shared" si="51"/>
        <v>#N/A</v>
      </c>
      <c r="E364" s="2" t="e">
        <f t="shared" si="63"/>
        <v>#N/A</v>
      </c>
      <c r="F364" s="2">
        <v>2242662.0378621817</v>
      </c>
      <c r="G364" s="2">
        <f t="shared" si="64"/>
        <v>445682.42857142858</v>
      </c>
      <c r="H364" s="2">
        <f t="shared" si="72"/>
        <v>148389470.71428627</v>
      </c>
      <c r="I364" s="7"/>
      <c r="J364" s="2" t="e">
        <f t="shared" si="52"/>
        <v>#N/A</v>
      </c>
      <c r="K364" s="2" t="e">
        <f t="shared" si="65"/>
        <v>#N/A</v>
      </c>
      <c r="L364" s="2">
        <f t="array" ref="L364">IF(COUNT($C365)=0,IF(COUNT($C364)=1,I364,SUM(L363+LOOKUP(2,1/(ISNUMBER($K$1:$K$194)),$K$1:$K$194))),I364)</f>
        <v>1833251.2857142794</v>
      </c>
      <c r="M364" s="8" t="e">
        <f t="shared" si="69"/>
        <v>#N/A</v>
      </c>
      <c r="N364" s="2" t="e">
        <f t="shared" si="53"/>
        <v>#N/A</v>
      </c>
      <c r="O364" s="2" t="e">
        <f t="shared" si="66"/>
        <v>#N/A</v>
      </c>
      <c r="P364" s="2">
        <v>2241826.3279516995</v>
      </c>
      <c r="Q364" s="2">
        <f t="shared" si="75"/>
        <v>450000</v>
      </c>
      <c r="R364" s="2">
        <f t="shared" si="73"/>
        <v>150222722</v>
      </c>
      <c r="S364" s="2">
        <f t="shared" si="54"/>
        <v>445682.42857143283</v>
      </c>
      <c r="T364" s="2">
        <f t="shared" si="55"/>
        <v>4317.571428571362</v>
      </c>
      <c r="U364" s="2">
        <f t="shared" si="56"/>
        <v>450000</v>
      </c>
      <c r="V364" s="2">
        <f t="shared" si="74"/>
        <v>110952146.71428591</v>
      </c>
      <c r="W364" s="2">
        <f t="shared" si="57"/>
        <v>445682.42857143283</v>
      </c>
      <c r="X364" s="2">
        <f t="shared" si="47"/>
        <v>4317.5714285671711</v>
      </c>
      <c r="Y364" s="2">
        <f t="shared" si="70"/>
        <v>39270575.285714</v>
      </c>
      <c r="Z364" s="2" t="str">
        <f t="shared" si="48"/>
        <v>MEEP</v>
      </c>
      <c r="AA364" s="2">
        <f>IF(Z364="HERE",Y364,AA363+Graph!$G$1*1000)</f>
        <v>168966811.14285707</v>
      </c>
      <c r="AB364" s="2">
        <f t="shared" si="59"/>
        <v>800000</v>
      </c>
      <c r="AC364" s="2">
        <f t="shared" si="71"/>
        <v>37860228.428571418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ht="15" x14ac:dyDescent="0.25">
      <c r="A365" s="1">
        <v>44541</v>
      </c>
      <c r="B365" s="2">
        <f t="shared" si="45"/>
        <v>299</v>
      </c>
      <c r="C365" s="7"/>
      <c r="D365" s="2" t="e">
        <f t="shared" si="51"/>
        <v>#N/A</v>
      </c>
      <c r="E365" s="2" t="e">
        <f t="shared" si="63"/>
        <v>#N/A</v>
      </c>
      <c r="F365" s="2">
        <v>2248616.6337623894</v>
      </c>
      <c r="G365" s="2">
        <f t="shared" si="64"/>
        <v>445682.42857142858</v>
      </c>
      <c r="H365" s="2">
        <f t="shared" si="72"/>
        <v>148835153.1428577</v>
      </c>
      <c r="I365" s="7"/>
      <c r="J365" s="2" t="e">
        <f t="shared" si="52"/>
        <v>#N/A</v>
      </c>
      <c r="K365" s="2" t="e">
        <f t="shared" si="65"/>
        <v>#N/A</v>
      </c>
      <c r="L365" s="2">
        <f t="array" ref="L365">IF(COUNT($C366)=0,IF(COUNT($C365)=1,I365,SUM(L364+LOOKUP(2,1/(ISNUMBER($K$1:$K$194)),$K$1:$K$194))),I365)</f>
        <v>1837568.8571428508</v>
      </c>
      <c r="M365" s="8" t="e">
        <f t="shared" si="69"/>
        <v>#N/A</v>
      </c>
      <c r="N365" s="2" t="e">
        <f t="shared" si="53"/>
        <v>#N/A</v>
      </c>
      <c r="O365" s="2" t="e">
        <f t="shared" si="66"/>
        <v>#N/A</v>
      </c>
      <c r="P365" s="2">
        <v>2247767.5501668751</v>
      </c>
      <c r="Q365" s="2">
        <f t="shared" si="75"/>
        <v>450000</v>
      </c>
      <c r="R365" s="2">
        <f t="shared" si="73"/>
        <v>150672722</v>
      </c>
      <c r="S365" s="2">
        <f t="shared" si="54"/>
        <v>445682.42857143283</v>
      </c>
      <c r="T365" s="2">
        <f t="shared" si="55"/>
        <v>4317.571428571362</v>
      </c>
      <c r="U365" s="2">
        <f t="shared" si="56"/>
        <v>450000</v>
      </c>
      <c r="V365" s="2">
        <f t="shared" si="74"/>
        <v>111397829.14285734</v>
      </c>
      <c r="W365" s="2">
        <f t="shared" si="57"/>
        <v>445682.42857143283</v>
      </c>
      <c r="X365" s="2">
        <f t="shared" si="47"/>
        <v>4317.5714285671711</v>
      </c>
      <c r="Y365" s="2">
        <f t="shared" si="70"/>
        <v>39274892.857142568</v>
      </c>
      <c r="Z365" s="2" t="str">
        <f t="shared" si="48"/>
        <v>MEEP</v>
      </c>
      <c r="AA365" s="2">
        <f>IF(Z365="HERE",Y365,AA364+Graph!$G$1*1000)</f>
        <v>169766811.14285707</v>
      </c>
      <c r="AB365" s="2">
        <f t="shared" si="59"/>
        <v>800000</v>
      </c>
      <c r="AC365" s="2">
        <f t="shared" si="71"/>
        <v>37860228.428571418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ht="15" x14ac:dyDescent="0.25">
      <c r="A366" s="1">
        <v>44542</v>
      </c>
      <c r="B366" s="2">
        <f t="shared" si="45"/>
        <v>300</v>
      </c>
      <c r="C366" s="7"/>
      <c r="D366" s="2" t="e">
        <f t="shared" si="51"/>
        <v>#N/A</v>
      </c>
      <c r="E366" s="2" t="e">
        <f t="shared" si="63"/>
        <v>#N/A</v>
      </c>
      <c r="F366" s="2">
        <v>2254571.2296625972</v>
      </c>
      <c r="G366" s="2">
        <f t="shared" si="64"/>
        <v>445682.42857142858</v>
      </c>
      <c r="H366" s="2">
        <f t="shared" si="72"/>
        <v>149280835.57142913</v>
      </c>
      <c r="I366" s="7"/>
      <c r="J366" s="2" t="e">
        <f t="shared" si="52"/>
        <v>#N/A</v>
      </c>
      <c r="K366" s="2" t="e">
        <f t="shared" si="65"/>
        <v>#N/A</v>
      </c>
      <c r="L366" s="2">
        <f t="array" ref="L366">IF(COUNT($C367)=0,IF(COUNT($C366)=1,I366,SUM(L365+LOOKUP(2,1/(ISNUMBER($K$1:$K$194)),$K$1:$K$194))),I366)</f>
        <v>1841886.4285714221</v>
      </c>
      <c r="M366" s="8" t="e">
        <f t="shared" si="69"/>
        <v>#N/A</v>
      </c>
      <c r="N366" s="2" t="e">
        <f t="shared" si="53"/>
        <v>#N/A</v>
      </c>
      <c r="O366" s="2" t="e">
        <f t="shared" si="66"/>
        <v>#N/A</v>
      </c>
      <c r="P366" s="2">
        <v>2253708.772382021</v>
      </c>
      <c r="Q366" s="2">
        <f t="shared" si="75"/>
        <v>450000</v>
      </c>
      <c r="R366" s="2">
        <f t="shared" si="73"/>
        <v>151122722</v>
      </c>
      <c r="S366" s="2">
        <f t="shared" si="54"/>
        <v>445682.42857143283</v>
      </c>
      <c r="T366" s="2">
        <f t="shared" si="55"/>
        <v>4317.571428571362</v>
      </c>
      <c r="U366" s="2">
        <f t="shared" si="56"/>
        <v>450000</v>
      </c>
      <c r="V366" s="2">
        <f t="shared" si="74"/>
        <v>111843511.57142878</v>
      </c>
      <c r="W366" s="2">
        <f t="shared" si="57"/>
        <v>445682.42857143283</v>
      </c>
      <c r="X366" s="2">
        <f t="shared" si="47"/>
        <v>4317.5714285671711</v>
      </c>
      <c r="Y366" s="2">
        <f t="shared" si="70"/>
        <v>39279210.428571135</v>
      </c>
      <c r="Z366" s="2" t="str">
        <f t="shared" si="48"/>
        <v>MEEP</v>
      </c>
      <c r="AA366" s="2">
        <f>IF(Z366="HERE",Y366,AA365+Graph!$G$1*1000)</f>
        <v>170566811.14285707</v>
      </c>
      <c r="AB366" s="2">
        <f t="shared" si="59"/>
        <v>800000</v>
      </c>
      <c r="AC366" s="2">
        <f t="shared" si="71"/>
        <v>37860228.428571418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ht="15" x14ac:dyDescent="0.25">
      <c r="A367" s="1">
        <v>44543</v>
      </c>
      <c r="B367" s="2">
        <f t="shared" si="45"/>
        <v>301</v>
      </c>
      <c r="C367" s="7"/>
      <c r="D367" s="2" t="e">
        <f t="shared" si="51"/>
        <v>#N/A</v>
      </c>
      <c r="E367" s="2" t="e">
        <f t="shared" si="63"/>
        <v>#N/A</v>
      </c>
      <c r="F367" s="2">
        <v>2260525.8255628049</v>
      </c>
      <c r="G367" s="2">
        <f t="shared" si="64"/>
        <v>445682.42857142858</v>
      </c>
      <c r="H367" s="2">
        <f t="shared" si="72"/>
        <v>149726518.00000057</v>
      </c>
      <c r="I367" s="7"/>
      <c r="J367" s="2" t="e">
        <f t="shared" si="52"/>
        <v>#N/A</v>
      </c>
      <c r="K367" s="2" t="e">
        <f t="shared" si="65"/>
        <v>#N/A</v>
      </c>
      <c r="L367" s="2">
        <f t="array" ref="L367">IF(COUNT($C368)=0,IF(COUNT($C367)=1,I367,SUM(L366+LOOKUP(2,1/(ISNUMBER($K$1:$K$194)),$K$1:$K$194))),I367)</f>
        <v>1846203.9999999935</v>
      </c>
      <c r="M367" s="8" t="e">
        <f t="shared" si="69"/>
        <v>#N/A</v>
      </c>
      <c r="N367" s="2" t="e">
        <f t="shared" si="53"/>
        <v>#N/A</v>
      </c>
      <c r="O367" s="2" t="e">
        <f t="shared" si="66"/>
        <v>#N/A</v>
      </c>
      <c r="P367" s="2">
        <v>2259649.9945971966</v>
      </c>
      <c r="Q367" s="2">
        <f t="shared" si="75"/>
        <v>450000</v>
      </c>
      <c r="R367" s="2">
        <f t="shared" si="73"/>
        <v>151572722</v>
      </c>
      <c r="S367" s="2">
        <f t="shared" si="54"/>
        <v>445682.42857143283</v>
      </c>
      <c r="T367" s="2">
        <f t="shared" si="55"/>
        <v>4317.571428571362</v>
      </c>
      <c r="U367" s="2">
        <f t="shared" si="56"/>
        <v>450000</v>
      </c>
      <c r="V367" s="2">
        <f t="shared" si="74"/>
        <v>112289194.00000021</v>
      </c>
      <c r="W367" s="2">
        <f t="shared" si="57"/>
        <v>445682.42857143283</v>
      </c>
      <c r="X367" s="2">
        <f t="shared" si="47"/>
        <v>4317.5714285671711</v>
      </c>
      <c r="Y367" s="2">
        <f t="shared" si="70"/>
        <v>39283527.999999702</v>
      </c>
      <c r="Z367" s="2" t="str">
        <f t="shared" si="48"/>
        <v>MEEP</v>
      </c>
      <c r="AA367" s="2">
        <f>IF(Z367="HERE",Y367,AA366+Graph!$G$1*1000)</f>
        <v>171366811.14285707</v>
      </c>
      <c r="AB367" s="2">
        <f t="shared" si="59"/>
        <v>800000</v>
      </c>
      <c r="AC367" s="2">
        <f t="shared" si="71"/>
        <v>37860228.428571418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ht="15" x14ac:dyDescent="0.25">
      <c r="A368" s="1">
        <v>44544</v>
      </c>
      <c r="B368" s="2">
        <f t="shared" si="45"/>
        <v>302</v>
      </c>
      <c r="C368" s="7"/>
      <c r="D368" s="2" t="e">
        <f t="shared" si="51"/>
        <v>#N/A</v>
      </c>
      <c r="E368" s="2" t="e">
        <f t="shared" si="63"/>
        <v>#N/A</v>
      </c>
      <c r="F368" s="2">
        <v>2266480.4214630127</v>
      </c>
      <c r="G368" s="2">
        <f t="shared" si="64"/>
        <v>445682.42857142858</v>
      </c>
      <c r="H368" s="2">
        <f t="shared" si="72"/>
        <v>150172200.428572</v>
      </c>
      <c r="I368" s="7"/>
      <c r="J368" s="2" t="e">
        <f t="shared" si="52"/>
        <v>#N/A</v>
      </c>
      <c r="K368" s="2" t="e">
        <f t="shared" si="65"/>
        <v>#N/A</v>
      </c>
      <c r="L368" s="2">
        <f t="array" ref="L368">IF(COUNT($C369)=0,IF(COUNT($C368)=1,I368,SUM(L367+LOOKUP(2,1/(ISNUMBER($K$1:$K$194)),$K$1:$K$194))),I368)</f>
        <v>1850521.5714285648</v>
      </c>
      <c r="M368" s="8" t="e">
        <f t="shared" si="69"/>
        <v>#N/A</v>
      </c>
      <c r="N368" s="2" t="e">
        <f t="shared" si="53"/>
        <v>#N/A</v>
      </c>
      <c r="O368" s="2" t="e">
        <f t="shared" si="66"/>
        <v>#N/A</v>
      </c>
      <c r="P368" s="2">
        <v>2265591.2168123424</v>
      </c>
      <c r="Q368" s="2">
        <f t="shared" si="75"/>
        <v>450000</v>
      </c>
      <c r="R368" s="2">
        <f t="shared" si="73"/>
        <v>152022722</v>
      </c>
      <c r="S368" s="2">
        <f t="shared" si="54"/>
        <v>445682.42857143283</v>
      </c>
      <c r="T368" s="2">
        <f t="shared" si="55"/>
        <v>4317.571428571362</v>
      </c>
      <c r="U368" s="2">
        <f t="shared" si="56"/>
        <v>450000</v>
      </c>
      <c r="V368" s="2">
        <f t="shared" si="74"/>
        <v>112734876.42857164</v>
      </c>
      <c r="W368" s="2">
        <f t="shared" si="57"/>
        <v>445682.42857143283</v>
      </c>
      <c r="X368" s="2">
        <f t="shared" si="47"/>
        <v>4317.5714285671711</v>
      </c>
      <c r="Y368" s="2">
        <f t="shared" si="70"/>
        <v>39287845.571428269</v>
      </c>
      <c r="Z368" s="2" t="str">
        <f t="shared" si="48"/>
        <v>MEEP</v>
      </c>
      <c r="AA368" s="2">
        <f>IF(Z368="HERE",Y368,AA367+Graph!$G$1*1000)</f>
        <v>172166811.14285707</v>
      </c>
      <c r="AB368" s="2">
        <f t="shared" si="59"/>
        <v>800000</v>
      </c>
      <c r="AC368" s="2">
        <f t="shared" si="71"/>
        <v>37860228.428571418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ht="15" x14ac:dyDescent="0.25">
      <c r="A369" s="1">
        <v>44545</v>
      </c>
      <c r="B369" s="2">
        <f t="shared" si="45"/>
        <v>303</v>
      </c>
      <c r="C369" s="7"/>
      <c r="D369" s="2" t="e">
        <f t="shared" si="51"/>
        <v>#N/A</v>
      </c>
      <c r="E369" s="2" t="e">
        <f t="shared" si="63"/>
        <v>#N/A</v>
      </c>
      <c r="F369" s="2">
        <v>2272435.0173632205</v>
      </c>
      <c r="G369" s="2">
        <f t="shared" si="64"/>
        <v>445682.42857142858</v>
      </c>
      <c r="H369" s="2">
        <f t="shared" si="72"/>
        <v>150617882.85714343</v>
      </c>
      <c r="I369" s="7"/>
      <c r="J369" s="2" t="e">
        <f t="shared" si="52"/>
        <v>#N/A</v>
      </c>
      <c r="K369" s="2" t="e">
        <f t="shared" si="65"/>
        <v>#N/A</v>
      </c>
      <c r="L369" s="2">
        <f t="array" ref="L369">IF(COUNT($C370)=0,IF(COUNT($C369)=1,I369,SUM(L368+LOOKUP(2,1/(ISNUMBER($K$1:$K$194)),$K$1:$K$194))),I369)</f>
        <v>1854839.1428571362</v>
      </c>
      <c r="M369" s="8" t="e">
        <f t="shared" si="69"/>
        <v>#N/A</v>
      </c>
      <c r="N369" s="2" t="e">
        <f t="shared" si="53"/>
        <v>#N/A</v>
      </c>
      <c r="O369" s="2" t="e">
        <f t="shared" si="66"/>
        <v>#N/A</v>
      </c>
      <c r="P369" s="2">
        <v>2271532.4390274882</v>
      </c>
      <c r="Q369" s="2">
        <f t="shared" si="75"/>
        <v>450000</v>
      </c>
      <c r="R369" s="2">
        <f t="shared" si="73"/>
        <v>152472722</v>
      </c>
      <c r="S369" s="2">
        <f t="shared" si="54"/>
        <v>445682.42857143283</v>
      </c>
      <c r="T369" s="2">
        <f t="shared" si="55"/>
        <v>4317.571428571362</v>
      </c>
      <c r="U369" s="2">
        <f t="shared" si="56"/>
        <v>450000</v>
      </c>
      <c r="V369" s="2">
        <f t="shared" si="74"/>
        <v>113180558.85714307</v>
      </c>
      <c r="W369" s="2">
        <f t="shared" si="57"/>
        <v>445682.42857143283</v>
      </c>
      <c r="X369" s="2">
        <f t="shared" si="47"/>
        <v>4317.5714285671711</v>
      </c>
      <c r="Y369" s="2">
        <f t="shared" si="70"/>
        <v>39292163.142856836</v>
      </c>
      <c r="Z369" s="2" t="str">
        <f t="shared" si="48"/>
        <v>MEEP</v>
      </c>
      <c r="AA369" s="2">
        <f>IF(Z369="HERE",Y369,AA368+Graph!$G$1*1000)</f>
        <v>172966811.14285707</v>
      </c>
      <c r="AB369" s="2">
        <f t="shared" si="59"/>
        <v>800000</v>
      </c>
      <c r="AC369" s="2">
        <f t="shared" si="71"/>
        <v>37860228.428571418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ht="15" x14ac:dyDescent="0.25">
      <c r="A370" s="1">
        <v>44546</v>
      </c>
      <c r="B370" s="2">
        <f t="shared" si="45"/>
        <v>304</v>
      </c>
      <c r="C370" s="7"/>
      <c r="D370" s="2" t="e">
        <f t="shared" si="51"/>
        <v>#N/A</v>
      </c>
      <c r="E370" s="2" t="e">
        <f t="shared" si="63"/>
        <v>#N/A</v>
      </c>
      <c r="F370" s="2">
        <v>2278389.6132634282</v>
      </c>
      <c r="G370" s="2">
        <f t="shared" si="64"/>
        <v>445682.42857142858</v>
      </c>
      <c r="H370" s="2">
        <f t="shared" si="72"/>
        <v>151063565.28571486</v>
      </c>
      <c r="I370" s="7"/>
      <c r="J370" s="2" t="e">
        <f t="shared" si="52"/>
        <v>#N/A</v>
      </c>
      <c r="K370" s="2" t="e">
        <f t="shared" si="65"/>
        <v>#N/A</v>
      </c>
      <c r="L370" s="2">
        <f t="array" ref="L370">IF(COUNT($C371)=0,IF(COUNT($C370)=1,I370,SUM(L369+LOOKUP(2,1/(ISNUMBER($K$1:$K$194)),$K$1:$K$194))),I370)</f>
        <v>1859156.7142857076</v>
      </c>
      <c r="M370" s="8" t="e">
        <f t="shared" si="69"/>
        <v>#N/A</v>
      </c>
      <c r="N370" s="2" t="e">
        <f t="shared" si="53"/>
        <v>#N/A</v>
      </c>
      <c r="O370" s="2" t="e">
        <f t="shared" si="66"/>
        <v>#N/A</v>
      </c>
      <c r="P370" s="2">
        <v>2277473.6612426639</v>
      </c>
      <c r="Q370" s="2">
        <f t="shared" si="75"/>
        <v>450000</v>
      </c>
      <c r="R370" s="2">
        <f t="shared" si="73"/>
        <v>152922722</v>
      </c>
      <c r="S370" s="2">
        <f t="shared" si="54"/>
        <v>445682.42857143283</v>
      </c>
      <c r="T370" s="2">
        <f t="shared" si="55"/>
        <v>4317.571428571362</v>
      </c>
      <c r="U370" s="2">
        <f t="shared" si="56"/>
        <v>450000</v>
      </c>
      <c r="V370" s="2">
        <f t="shared" si="74"/>
        <v>113626241.28571451</v>
      </c>
      <c r="W370" s="2">
        <f t="shared" si="57"/>
        <v>445682.42857143283</v>
      </c>
      <c r="X370" s="2">
        <f t="shared" si="47"/>
        <v>4317.5714285671711</v>
      </c>
      <c r="Y370" s="2">
        <f t="shared" si="70"/>
        <v>39296480.714285403</v>
      </c>
      <c r="Z370" s="2" t="str">
        <f t="shared" si="48"/>
        <v>MEEP</v>
      </c>
      <c r="AA370" s="2">
        <f>IF(Z370="HERE",Y370,AA369+Graph!$G$1*1000)</f>
        <v>173766811.14285707</v>
      </c>
      <c r="AB370" s="2">
        <f t="shared" si="59"/>
        <v>800000</v>
      </c>
      <c r="AC370" s="2">
        <f t="shared" si="71"/>
        <v>37860228.428571418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ht="15" x14ac:dyDescent="0.25">
      <c r="A371" s="1">
        <v>44547</v>
      </c>
      <c r="B371" s="2">
        <f t="shared" si="45"/>
        <v>305</v>
      </c>
      <c r="C371" s="7"/>
      <c r="D371" s="2" t="e">
        <f t="shared" si="51"/>
        <v>#N/A</v>
      </c>
      <c r="E371" s="2" t="e">
        <f t="shared" si="63"/>
        <v>#N/A</v>
      </c>
      <c r="F371" s="2">
        <v>2284344.209163636</v>
      </c>
      <c r="G371" s="2">
        <f t="shared" si="64"/>
        <v>445682.42857142858</v>
      </c>
      <c r="H371" s="2">
        <f t="shared" si="72"/>
        <v>151509247.7142863</v>
      </c>
      <c r="I371" s="7"/>
      <c r="J371" s="2" t="e">
        <f t="shared" si="52"/>
        <v>#N/A</v>
      </c>
      <c r="K371" s="2" t="e">
        <f t="shared" si="65"/>
        <v>#N/A</v>
      </c>
      <c r="L371" s="2">
        <f t="array" ref="L371">IF(COUNT($C372)=0,IF(COUNT($C371)=1,I371,SUM(L370+LOOKUP(2,1/(ISNUMBER($K$1:$K$194)),$K$1:$K$194))),I371)</f>
        <v>1863474.2857142789</v>
      </c>
      <c r="M371" s="8" t="e">
        <f t="shared" si="69"/>
        <v>#N/A</v>
      </c>
      <c r="N371" s="2" t="e">
        <f t="shared" si="53"/>
        <v>#N/A</v>
      </c>
      <c r="O371" s="2" t="e">
        <f t="shared" si="66"/>
        <v>#N/A</v>
      </c>
      <c r="P371" s="2">
        <v>2283414.8834578097</v>
      </c>
      <c r="Q371" s="2">
        <f t="shared" si="75"/>
        <v>450000</v>
      </c>
      <c r="R371" s="2">
        <f t="shared" si="73"/>
        <v>153372722</v>
      </c>
      <c r="S371" s="2">
        <f t="shared" si="54"/>
        <v>445682.42857143283</v>
      </c>
      <c r="T371" s="2">
        <f t="shared" si="55"/>
        <v>4317.571428571362</v>
      </c>
      <c r="U371" s="2">
        <f t="shared" si="56"/>
        <v>450000</v>
      </c>
      <c r="V371" s="2">
        <f t="shared" si="74"/>
        <v>114071923.71428594</v>
      </c>
      <c r="W371" s="2">
        <f t="shared" si="57"/>
        <v>445682.42857143283</v>
      </c>
      <c r="X371" s="2">
        <f t="shared" si="47"/>
        <v>4317.5714285671711</v>
      </c>
      <c r="Y371" s="2">
        <f t="shared" si="70"/>
        <v>39300798.285713971</v>
      </c>
      <c r="Z371" s="2" t="str">
        <f t="shared" si="48"/>
        <v>MEEP</v>
      </c>
      <c r="AA371" s="2">
        <f>IF(Z371="HERE",Y371,AA370+Graph!$G$1*1000)</f>
        <v>174566811.14285707</v>
      </c>
      <c r="AB371" s="2">
        <f t="shared" si="59"/>
        <v>800000</v>
      </c>
      <c r="AC371" s="2">
        <f t="shared" si="71"/>
        <v>37860228.428571418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ht="15" x14ac:dyDescent="0.25">
      <c r="A372" s="1">
        <v>44548</v>
      </c>
      <c r="B372" s="2">
        <f t="shared" si="45"/>
        <v>306</v>
      </c>
      <c r="C372" s="7"/>
      <c r="D372" s="2" t="e">
        <f t="shared" si="51"/>
        <v>#N/A</v>
      </c>
      <c r="E372" s="2" t="e">
        <f t="shared" si="63"/>
        <v>#N/A</v>
      </c>
      <c r="F372" s="2">
        <v>2290298.8050638437</v>
      </c>
      <c r="G372" s="2">
        <f t="shared" si="64"/>
        <v>445682.42857142858</v>
      </c>
      <c r="H372" s="2">
        <f t="shared" si="72"/>
        <v>151954930.14285773</v>
      </c>
      <c r="I372" s="7"/>
      <c r="J372" s="2" t="e">
        <f t="shared" si="52"/>
        <v>#N/A</v>
      </c>
      <c r="K372" s="2" t="e">
        <f t="shared" si="65"/>
        <v>#N/A</v>
      </c>
      <c r="L372" s="2">
        <f t="array" ref="L372">IF(COUNT($C373)=0,IF(COUNT($C372)=1,I372,SUM(L371+LOOKUP(2,1/(ISNUMBER($K$1:$K$194)),$K$1:$K$194))),I372)</f>
        <v>1867791.8571428503</v>
      </c>
      <c r="M372" s="8" t="e">
        <f t="shared" si="69"/>
        <v>#N/A</v>
      </c>
      <c r="N372" s="2" t="e">
        <f t="shared" si="53"/>
        <v>#N/A</v>
      </c>
      <c r="O372" s="2" t="e">
        <f t="shared" si="66"/>
        <v>#N/A</v>
      </c>
      <c r="P372" s="2">
        <v>2289356.1056729853</v>
      </c>
      <c r="Q372" s="2">
        <f t="shared" si="75"/>
        <v>450000</v>
      </c>
      <c r="R372" s="2">
        <f t="shared" si="73"/>
        <v>153822722</v>
      </c>
      <c r="S372" s="2">
        <f t="shared" si="54"/>
        <v>445682.42857143283</v>
      </c>
      <c r="T372" s="2">
        <f t="shared" si="55"/>
        <v>4317.571428571362</v>
      </c>
      <c r="U372" s="2">
        <f t="shared" si="56"/>
        <v>450000</v>
      </c>
      <c r="V372" s="2">
        <f t="shared" si="74"/>
        <v>114517606.14285737</v>
      </c>
      <c r="W372" s="2">
        <f t="shared" si="57"/>
        <v>445682.42857143283</v>
      </c>
      <c r="X372" s="2">
        <f t="shared" si="47"/>
        <v>4317.5714285671711</v>
      </c>
      <c r="Y372" s="2">
        <f t="shared" si="70"/>
        <v>39305115.857142538</v>
      </c>
      <c r="Z372" s="2" t="str">
        <f t="shared" si="48"/>
        <v>MEEP</v>
      </c>
      <c r="AA372" s="2">
        <f>IF(Z372="HERE",Y372,AA371+Graph!$G$1*1000)</f>
        <v>175366811.14285707</v>
      </c>
      <c r="AB372" s="2">
        <f t="shared" si="59"/>
        <v>800000</v>
      </c>
      <c r="AC372" s="2">
        <f t="shared" si="71"/>
        <v>37860228.428571418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ht="15" x14ac:dyDescent="0.25">
      <c r="A373" s="1">
        <v>44549</v>
      </c>
      <c r="B373" s="2">
        <f t="shared" si="45"/>
        <v>307</v>
      </c>
      <c r="C373" s="7"/>
      <c r="D373" s="2" t="e">
        <f t="shared" si="51"/>
        <v>#N/A</v>
      </c>
      <c r="E373" s="2" t="e">
        <f t="shared" si="63"/>
        <v>#N/A</v>
      </c>
      <c r="F373" s="2">
        <v>2296253.4009640515</v>
      </c>
      <c r="G373" s="2">
        <f t="shared" si="64"/>
        <v>445682.42857142858</v>
      </c>
      <c r="H373" s="2">
        <f t="shared" si="72"/>
        <v>152400612.57142916</v>
      </c>
      <c r="I373" s="7"/>
      <c r="J373" s="2" t="e">
        <f t="shared" si="52"/>
        <v>#N/A</v>
      </c>
      <c r="K373" s="2" t="e">
        <f t="shared" si="65"/>
        <v>#N/A</v>
      </c>
      <c r="L373" s="2">
        <f t="array" ref="L373">IF(COUNT($C374)=0,IF(COUNT($C373)=1,I373,SUM(L372+LOOKUP(2,1/(ISNUMBER($K$1:$K$194)),$K$1:$K$194))),I373)</f>
        <v>1872109.4285714217</v>
      </c>
      <c r="M373" s="8" t="e">
        <f t="shared" si="69"/>
        <v>#N/A</v>
      </c>
      <c r="N373" s="2" t="e">
        <f t="shared" si="53"/>
        <v>#N/A</v>
      </c>
      <c r="O373" s="2" t="e">
        <f t="shared" si="66"/>
        <v>#N/A</v>
      </c>
      <c r="P373" s="2">
        <v>2295297.3278881311</v>
      </c>
      <c r="Q373" s="2">
        <f t="shared" si="75"/>
        <v>450000</v>
      </c>
      <c r="R373" s="2">
        <f t="shared" si="73"/>
        <v>154272722</v>
      </c>
      <c r="S373" s="2">
        <f t="shared" si="54"/>
        <v>445682.42857143283</v>
      </c>
      <c r="T373" s="2">
        <f t="shared" si="55"/>
        <v>4317.571428571362</v>
      </c>
      <c r="U373" s="2">
        <f t="shared" si="56"/>
        <v>450000</v>
      </c>
      <c r="V373" s="2">
        <f t="shared" si="74"/>
        <v>114963288.57142881</v>
      </c>
      <c r="W373" s="2">
        <f t="shared" si="57"/>
        <v>445682.42857143283</v>
      </c>
      <c r="X373" s="2">
        <f t="shared" si="47"/>
        <v>4317.5714285671711</v>
      </c>
      <c r="Y373" s="2">
        <f t="shared" si="70"/>
        <v>39309433.428571105</v>
      </c>
      <c r="Z373" s="2" t="str">
        <f t="shared" si="48"/>
        <v>MEEP</v>
      </c>
      <c r="AA373" s="2">
        <f>IF(Z373="HERE",Y373,AA372+Graph!$G$1*1000)</f>
        <v>176166811.14285707</v>
      </c>
      <c r="AB373" s="2">
        <f t="shared" si="59"/>
        <v>800000</v>
      </c>
      <c r="AC373" s="2">
        <f t="shared" si="71"/>
        <v>37860228.428571418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ht="15" x14ac:dyDescent="0.25">
      <c r="A374" s="1">
        <v>44550</v>
      </c>
      <c r="B374" s="2">
        <f t="shared" si="45"/>
        <v>308</v>
      </c>
      <c r="C374" s="7"/>
      <c r="D374" s="2" t="e">
        <f t="shared" si="51"/>
        <v>#N/A</v>
      </c>
      <c r="E374" s="2" t="e">
        <f t="shared" si="63"/>
        <v>#N/A</v>
      </c>
      <c r="F374" s="2">
        <v>2302207.9968642592</v>
      </c>
      <c r="G374" s="2">
        <f t="shared" si="64"/>
        <v>445682.42857142858</v>
      </c>
      <c r="H374" s="2">
        <f t="shared" si="72"/>
        <v>152846295.0000006</v>
      </c>
      <c r="I374" s="7"/>
      <c r="J374" s="2" t="e">
        <f t="shared" si="52"/>
        <v>#N/A</v>
      </c>
      <c r="K374" s="2" t="e">
        <f t="shared" si="65"/>
        <v>#N/A</v>
      </c>
      <c r="L374" s="2">
        <f t="array" ref="L374">IF(COUNT($C375)=0,IF(COUNT($C374)=1,I374,SUM(L373+LOOKUP(2,1/(ISNUMBER($K$1:$K$194)),$K$1:$K$194))),I374)</f>
        <v>1876426.999999993</v>
      </c>
      <c r="M374" s="8" t="e">
        <f t="shared" si="69"/>
        <v>#N/A</v>
      </c>
      <c r="N374" s="2" t="e">
        <f t="shared" si="53"/>
        <v>#N/A</v>
      </c>
      <c r="O374" s="2" t="e">
        <f t="shared" si="66"/>
        <v>#N/A</v>
      </c>
      <c r="P374" s="2">
        <v>2301238.5501033068</v>
      </c>
      <c r="Q374" s="2">
        <f t="shared" si="75"/>
        <v>450000</v>
      </c>
      <c r="R374" s="2">
        <f t="shared" si="73"/>
        <v>154722722</v>
      </c>
      <c r="S374" s="2">
        <f t="shared" si="54"/>
        <v>445682.42857143283</v>
      </c>
      <c r="T374" s="2">
        <f t="shared" si="55"/>
        <v>4317.571428571362</v>
      </c>
      <c r="U374" s="2">
        <f t="shared" si="56"/>
        <v>450000</v>
      </c>
      <c r="V374" s="2">
        <f t="shared" si="74"/>
        <v>115408971.00000024</v>
      </c>
      <c r="W374" s="2">
        <f t="shared" si="57"/>
        <v>445682.42857143283</v>
      </c>
      <c r="X374" s="2">
        <f t="shared" si="47"/>
        <v>4317.5714285671711</v>
      </c>
      <c r="Y374" s="2">
        <f t="shared" si="70"/>
        <v>39313750.999999672</v>
      </c>
      <c r="Z374" s="2" t="str">
        <f t="shared" si="48"/>
        <v>MEEP</v>
      </c>
      <c r="AA374" s="2">
        <f>IF(Z374="HERE",Y374,AA373+Graph!$G$1*1000)</f>
        <v>176966811.14285707</v>
      </c>
      <c r="AB374" s="2">
        <f t="shared" si="59"/>
        <v>800000</v>
      </c>
      <c r="AC374" s="2">
        <f t="shared" si="71"/>
        <v>37860228.428571418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ht="15" x14ac:dyDescent="0.25">
      <c r="A375" s="1">
        <v>44551</v>
      </c>
      <c r="B375" s="2">
        <f t="shared" si="45"/>
        <v>309</v>
      </c>
      <c r="C375" s="7"/>
      <c r="D375" s="2" t="e">
        <f t="shared" si="51"/>
        <v>#N/A</v>
      </c>
      <c r="E375" s="2" t="e">
        <f t="shared" si="63"/>
        <v>#N/A</v>
      </c>
      <c r="F375" s="2">
        <v>2308162.592764467</v>
      </c>
      <c r="G375" s="2">
        <f t="shared" si="64"/>
        <v>445682.42857142858</v>
      </c>
      <c r="H375" s="2">
        <f t="shared" si="72"/>
        <v>153291977.42857203</v>
      </c>
      <c r="I375" s="7"/>
      <c r="J375" s="2" t="e">
        <f t="shared" si="52"/>
        <v>#N/A</v>
      </c>
      <c r="K375" s="2" t="e">
        <f t="shared" si="65"/>
        <v>#N/A</v>
      </c>
      <c r="L375" s="2">
        <f t="array" ref="L375">IF(COUNT($C376)=0,IF(COUNT($C375)=1,I375,SUM(L374+LOOKUP(2,1/(ISNUMBER($K$1:$K$194)),$K$1:$K$194))),I375)</f>
        <v>1880744.5714285644</v>
      </c>
      <c r="M375" s="8" t="e">
        <f t="shared" si="69"/>
        <v>#N/A</v>
      </c>
      <c r="N375" s="2" t="e">
        <f t="shared" si="53"/>
        <v>#N/A</v>
      </c>
      <c r="O375" s="2" t="e">
        <f t="shared" si="66"/>
        <v>#N/A</v>
      </c>
      <c r="P375" s="2">
        <v>2307179.7723184526</v>
      </c>
      <c r="Q375" s="2">
        <f t="shared" si="75"/>
        <v>450000</v>
      </c>
      <c r="R375" s="2">
        <f t="shared" si="73"/>
        <v>155172722</v>
      </c>
      <c r="S375" s="2">
        <f t="shared" si="54"/>
        <v>445682.42857143283</v>
      </c>
      <c r="T375" s="2">
        <f t="shared" si="55"/>
        <v>4317.571428571362</v>
      </c>
      <c r="U375" s="2">
        <f t="shared" si="56"/>
        <v>450000</v>
      </c>
      <c r="V375" s="2">
        <f t="shared" si="74"/>
        <v>115854653.42857167</v>
      </c>
      <c r="W375" s="2">
        <f t="shared" si="57"/>
        <v>445682.42857143283</v>
      </c>
      <c r="X375" s="2">
        <f t="shared" si="47"/>
        <v>4317.5714285671711</v>
      </c>
      <c r="Y375" s="2">
        <f t="shared" si="70"/>
        <v>39318068.571428239</v>
      </c>
      <c r="Z375" s="2" t="str">
        <f t="shared" si="48"/>
        <v>MEEP</v>
      </c>
      <c r="AA375" s="2">
        <f>IF(Z375="HERE",Y375,AA374+Graph!$G$1*1000)</f>
        <v>177766811.14285707</v>
      </c>
      <c r="AB375" s="2">
        <f t="shared" si="59"/>
        <v>800000</v>
      </c>
      <c r="AC375" s="2">
        <f t="shared" si="71"/>
        <v>37860228.428571418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ht="15" x14ac:dyDescent="0.25">
      <c r="A376" s="1">
        <v>44552</v>
      </c>
      <c r="B376" s="2">
        <f t="shared" si="45"/>
        <v>310</v>
      </c>
      <c r="C376" s="7"/>
      <c r="D376" s="2" t="e">
        <f t="shared" si="51"/>
        <v>#N/A</v>
      </c>
      <c r="E376" s="2" t="e">
        <f t="shared" si="63"/>
        <v>#N/A</v>
      </c>
      <c r="F376" s="2">
        <v>2314117.1886646748</v>
      </c>
      <c r="G376" s="2">
        <f t="shared" si="64"/>
        <v>445682.42857142858</v>
      </c>
      <c r="H376" s="2">
        <f t="shared" si="72"/>
        <v>153737659.85714346</v>
      </c>
      <c r="I376" s="7"/>
      <c r="J376" s="2" t="e">
        <f t="shared" si="52"/>
        <v>#N/A</v>
      </c>
      <c r="K376" s="2" t="e">
        <f t="shared" si="65"/>
        <v>#N/A</v>
      </c>
      <c r="L376" s="2">
        <f t="array" ref="L376">IF(COUNT($C377)=0,IF(COUNT($C376)=1,I376,SUM(L375+LOOKUP(2,1/(ISNUMBER($K$1:$K$194)),$K$1:$K$194))),I376)</f>
        <v>1885062.1428571357</v>
      </c>
      <c r="M376" s="8" t="e">
        <f t="shared" si="69"/>
        <v>#N/A</v>
      </c>
      <c r="N376" s="2" t="e">
        <f t="shared" si="53"/>
        <v>#N/A</v>
      </c>
      <c r="O376" s="2" t="e">
        <f t="shared" si="66"/>
        <v>#N/A</v>
      </c>
      <c r="P376" s="2">
        <v>2313120.9945336282</v>
      </c>
      <c r="Q376" s="2">
        <f t="shared" si="75"/>
        <v>450000</v>
      </c>
      <c r="R376" s="2">
        <f t="shared" si="73"/>
        <v>155622722</v>
      </c>
      <c r="S376" s="2">
        <f t="shared" si="54"/>
        <v>445682.42857143283</v>
      </c>
      <c r="T376" s="2">
        <f t="shared" si="55"/>
        <v>4317.571428571362</v>
      </c>
      <c r="U376" s="2">
        <f t="shared" si="56"/>
        <v>450000</v>
      </c>
      <c r="V376" s="2">
        <f t="shared" si="74"/>
        <v>116300335.8571431</v>
      </c>
      <c r="W376" s="2">
        <f t="shared" si="57"/>
        <v>445682.42857143283</v>
      </c>
      <c r="X376" s="2">
        <f t="shared" si="47"/>
        <v>4317.5714285671711</v>
      </c>
      <c r="Y376" s="2">
        <f t="shared" si="70"/>
        <v>39322386.142856807</v>
      </c>
      <c r="Z376" s="2" t="str">
        <f t="shared" si="48"/>
        <v>MEEP</v>
      </c>
      <c r="AA376" s="2">
        <f>IF(Z376="HERE",Y376,AA375+Graph!$G$1*1000)</f>
        <v>178566811.14285707</v>
      </c>
      <c r="AB376" s="2">
        <f t="shared" si="59"/>
        <v>800000</v>
      </c>
      <c r="AC376" s="2">
        <f t="shared" si="71"/>
        <v>37860228.428571418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ht="15" x14ac:dyDescent="0.25">
      <c r="A377" s="1">
        <v>44553</v>
      </c>
      <c r="B377" s="2">
        <f t="shared" si="45"/>
        <v>311</v>
      </c>
      <c r="C377" s="7"/>
      <c r="D377" s="2" t="e">
        <f t="shared" si="51"/>
        <v>#N/A</v>
      </c>
      <c r="E377" s="2" t="e">
        <f t="shared" si="63"/>
        <v>#N/A</v>
      </c>
      <c r="F377" s="2">
        <v>2320071.7845648825</v>
      </c>
      <c r="G377" s="2">
        <f t="shared" si="64"/>
        <v>445682.42857142858</v>
      </c>
      <c r="H377" s="2">
        <f t="shared" si="72"/>
        <v>154183342.28571489</v>
      </c>
      <c r="I377" s="7"/>
      <c r="J377" s="2" t="e">
        <f t="shared" si="52"/>
        <v>#N/A</v>
      </c>
      <c r="K377" s="2" t="e">
        <f t="shared" si="65"/>
        <v>#N/A</v>
      </c>
      <c r="L377" s="2">
        <f t="array" ref="L377">IF(COUNT($C378)=0,IF(COUNT($C377)=1,I377,SUM(L376+LOOKUP(2,1/(ISNUMBER($K$1:$K$194)),$K$1:$K$194))),I377)</f>
        <v>1889379.7142857071</v>
      </c>
      <c r="M377" s="8" t="e">
        <f t="shared" si="69"/>
        <v>#N/A</v>
      </c>
      <c r="N377" s="2" t="e">
        <f t="shared" si="53"/>
        <v>#N/A</v>
      </c>
      <c r="O377" s="2" t="e">
        <f t="shared" si="66"/>
        <v>#N/A</v>
      </c>
      <c r="P377" s="2">
        <v>2319062.2167487741</v>
      </c>
      <c r="Q377" s="2">
        <f t="shared" si="75"/>
        <v>450000</v>
      </c>
      <c r="R377" s="2">
        <f t="shared" si="73"/>
        <v>156072722</v>
      </c>
      <c r="S377" s="2">
        <f t="shared" si="54"/>
        <v>445682.42857143283</v>
      </c>
      <c r="T377" s="2">
        <f t="shared" si="55"/>
        <v>4317.571428571362</v>
      </c>
      <c r="U377" s="2">
        <f t="shared" si="56"/>
        <v>450000</v>
      </c>
      <c r="V377" s="2">
        <f t="shared" si="74"/>
        <v>116746018.28571454</v>
      </c>
      <c r="W377" s="2">
        <f t="shared" si="57"/>
        <v>445682.42857143283</v>
      </c>
      <c r="X377" s="2">
        <f t="shared" si="47"/>
        <v>4317.5714285671711</v>
      </c>
      <c r="Y377" s="2">
        <f t="shared" si="70"/>
        <v>39326703.714285374</v>
      </c>
      <c r="Z377" s="2" t="str">
        <f t="shared" si="48"/>
        <v>MEEP</v>
      </c>
      <c r="AA377" s="2">
        <f>IF(Z377="HERE",Y377,AA376+Graph!$G$1*1000)</f>
        <v>179366811.14285707</v>
      </c>
      <c r="AB377" s="2">
        <f t="shared" si="59"/>
        <v>800000</v>
      </c>
      <c r="AC377" s="2">
        <f t="shared" si="71"/>
        <v>37860228.428571418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ht="15" x14ac:dyDescent="0.25">
      <c r="A378" s="1">
        <v>44554</v>
      </c>
      <c r="B378" s="2">
        <f t="shared" si="45"/>
        <v>312</v>
      </c>
      <c r="C378" s="7"/>
      <c r="D378" s="2" t="e">
        <f t="shared" si="51"/>
        <v>#N/A</v>
      </c>
      <c r="E378" s="2" t="e">
        <f t="shared" si="63"/>
        <v>#N/A</v>
      </c>
      <c r="F378" s="2">
        <v>2326026.3804650605</v>
      </c>
      <c r="G378" s="2">
        <f t="shared" si="64"/>
        <v>445682.42857142858</v>
      </c>
      <c r="H378" s="2">
        <f t="shared" si="72"/>
        <v>154629024.71428633</v>
      </c>
      <c r="I378" s="7"/>
      <c r="J378" s="2" t="e">
        <f t="shared" si="52"/>
        <v>#N/A</v>
      </c>
      <c r="K378" s="2" t="e">
        <f t="shared" si="65"/>
        <v>#N/A</v>
      </c>
      <c r="L378" s="2">
        <f t="array" ref="L378">IF(COUNT($C379)=0,IF(COUNT($C378)=1,I378,SUM(L377+LOOKUP(2,1/(ISNUMBER($K$1:$K$194)),$K$1:$K$194))),I378)</f>
        <v>1893697.2857142785</v>
      </c>
      <c r="M378" s="8" t="e">
        <f t="shared" si="69"/>
        <v>#N/A</v>
      </c>
      <c r="N378" s="2" t="e">
        <f t="shared" si="53"/>
        <v>#N/A</v>
      </c>
      <c r="O378" s="2" t="e">
        <f t="shared" si="66"/>
        <v>#N/A</v>
      </c>
      <c r="P378" s="2">
        <v>2325003.4389639497</v>
      </c>
      <c r="Q378" s="2">
        <f t="shared" si="75"/>
        <v>450000</v>
      </c>
      <c r="R378" s="2">
        <f t="shared" si="73"/>
        <v>156522722</v>
      </c>
      <c r="S378" s="2">
        <f t="shared" si="54"/>
        <v>445682.42857143283</v>
      </c>
      <c r="T378" s="2">
        <f t="shared" si="55"/>
        <v>4317.571428571362</v>
      </c>
      <c r="U378" s="2">
        <f t="shared" si="56"/>
        <v>450000</v>
      </c>
      <c r="V378" s="2">
        <f t="shared" si="74"/>
        <v>117191700.71428597</v>
      </c>
      <c r="W378" s="2">
        <f t="shared" si="57"/>
        <v>445682.42857143283</v>
      </c>
      <c r="X378" s="2">
        <f t="shared" si="47"/>
        <v>4317.5714285671711</v>
      </c>
      <c r="Y378" s="2">
        <f t="shared" si="70"/>
        <v>39331021.285713941</v>
      </c>
      <c r="Z378" s="2" t="str">
        <f t="shared" si="48"/>
        <v>MEEP</v>
      </c>
      <c r="AA378" s="2">
        <f>IF(Z378="HERE",Y378,AA377+Graph!$G$1*1000)</f>
        <v>180166811.14285707</v>
      </c>
      <c r="AB378" s="2">
        <f t="shared" si="59"/>
        <v>800000</v>
      </c>
      <c r="AC378" s="2">
        <f t="shared" si="71"/>
        <v>37860228.428571418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ht="15" x14ac:dyDescent="0.25">
      <c r="A379" s="1">
        <v>44555</v>
      </c>
      <c r="B379" s="2">
        <f t="shared" si="45"/>
        <v>313</v>
      </c>
      <c r="C379" s="7"/>
      <c r="D379" s="2" t="e">
        <f t="shared" si="51"/>
        <v>#N/A</v>
      </c>
      <c r="E379" s="2" t="e">
        <f t="shared" si="63"/>
        <v>#N/A</v>
      </c>
      <c r="F379" s="2">
        <v>2331980.9763652682</v>
      </c>
      <c r="G379" s="2">
        <f t="shared" si="64"/>
        <v>445682.42857142858</v>
      </c>
      <c r="H379" s="2">
        <f t="shared" si="72"/>
        <v>155074707.14285776</v>
      </c>
      <c r="I379" s="7"/>
      <c r="J379" s="2" t="e">
        <f t="shared" si="52"/>
        <v>#N/A</v>
      </c>
      <c r="K379" s="2" t="e">
        <f t="shared" si="65"/>
        <v>#N/A</v>
      </c>
      <c r="L379" s="2">
        <f t="array" ref="L379">IF(COUNT($C380)=0,IF(COUNT($C379)=1,I379,SUM(L378+LOOKUP(2,1/(ISNUMBER($K$1:$K$194)),$K$1:$K$194))),I379)</f>
        <v>1898014.8571428498</v>
      </c>
      <c r="M379" s="8" t="e">
        <f t="shared" si="69"/>
        <v>#N/A</v>
      </c>
      <c r="N379" s="2" t="e">
        <f t="shared" si="53"/>
        <v>#N/A</v>
      </c>
      <c r="O379" s="2" t="e">
        <f t="shared" si="66"/>
        <v>#N/A</v>
      </c>
      <c r="P379" s="2">
        <v>2330944.6611790955</v>
      </c>
      <c r="Q379" s="2">
        <f t="shared" si="75"/>
        <v>450000</v>
      </c>
      <c r="R379" s="2">
        <f t="shared" si="73"/>
        <v>156972722</v>
      </c>
      <c r="S379" s="2">
        <f t="shared" si="54"/>
        <v>445682.42857143283</v>
      </c>
      <c r="T379" s="2">
        <f t="shared" si="55"/>
        <v>4317.571428571362</v>
      </c>
      <c r="U379" s="2">
        <f t="shared" si="56"/>
        <v>450000</v>
      </c>
      <c r="V379" s="2">
        <f t="shared" si="74"/>
        <v>117637383.1428574</v>
      </c>
      <c r="W379" s="2">
        <f t="shared" si="57"/>
        <v>445682.42857143283</v>
      </c>
      <c r="X379" s="2">
        <f t="shared" si="47"/>
        <v>4317.5714285671711</v>
      </c>
      <c r="Y379" s="2">
        <f t="shared" si="70"/>
        <v>39335338.857142508</v>
      </c>
      <c r="Z379" s="2" t="str">
        <f t="shared" si="48"/>
        <v>MEEP</v>
      </c>
      <c r="AA379" s="2">
        <f>IF(Z379="HERE",Y379,AA378+Graph!$G$1*1000)</f>
        <v>180966811.14285707</v>
      </c>
      <c r="AB379" s="2">
        <f t="shared" si="59"/>
        <v>800000</v>
      </c>
      <c r="AC379" s="2">
        <f t="shared" si="71"/>
        <v>37860228.428571418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ht="15" x14ac:dyDescent="0.25">
      <c r="A380" s="1">
        <v>44556</v>
      </c>
      <c r="B380" s="2">
        <f t="shared" si="45"/>
        <v>314</v>
      </c>
      <c r="C380" s="7"/>
      <c r="D380" s="2" t="e">
        <f t="shared" si="51"/>
        <v>#N/A</v>
      </c>
      <c r="E380" s="2" t="e">
        <f t="shared" si="63"/>
        <v>#N/A</v>
      </c>
      <c r="F380" s="2">
        <v>2337935.572265476</v>
      </c>
      <c r="G380" s="2">
        <f t="shared" si="64"/>
        <v>445682.42857142858</v>
      </c>
      <c r="H380" s="2">
        <f t="shared" si="72"/>
        <v>155520389.57142919</v>
      </c>
      <c r="I380" s="7"/>
      <c r="J380" s="2" t="e">
        <f t="shared" si="52"/>
        <v>#N/A</v>
      </c>
      <c r="K380" s="2" t="e">
        <f t="shared" si="65"/>
        <v>#N/A</v>
      </c>
      <c r="L380" s="2">
        <f t="array" ref="L380">IF(COUNT($C381)=0,IF(COUNT($C380)=1,I380,SUM(L379+LOOKUP(2,1/(ISNUMBER($K$1:$K$194)),$K$1:$K$194))),I380)</f>
        <v>1902332.4285714212</v>
      </c>
      <c r="M380" s="8" t="e">
        <f t="shared" si="69"/>
        <v>#N/A</v>
      </c>
      <c r="N380" s="2" t="e">
        <f t="shared" si="53"/>
        <v>#N/A</v>
      </c>
      <c r="O380" s="2" t="e">
        <f t="shared" si="66"/>
        <v>#N/A</v>
      </c>
      <c r="P380" s="2">
        <v>2336885.8833942711</v>
      </c>
      <c r="Q380" s="2">
        <f t="shared" si="75"/>
        <v>450000</v>
      </c>
      <c r="R380" s="2">
        <f t="shared" si="73"/>
        <v>157422722</v>
      </c>
      <c r="S380" s="2">
        <f t="shared" si="54"/>
        <v>445682.42857143283</v>
      </c>
      <c r="T380" s="2">
        <f t="shared" si="55"/>
        <v>4317.571428571362</v>
      </c>
      <c r="U380" s="2">
        <f t="shared" si="56"/>
        <v>450000</v>
      </c>
      <c r="V380" s="2">
        <f t="shared" si="74"/>
        <v>118083065.57142884</v>
      </c>
      <c r="W380" s="2">
        <f t="shared" si="57"/>
        <v>445682.42857143283</v>
      </c>
      <c r="X380" s="2">
        <f t="shared" si="47"/>
        <v>4317.5714285671711</v>
      </c>
      <c r="Y380" s="2">
        <f t="shared" si="70"/>
        <v>39339656.428571075</v>
      </c>
      <c r="Z380" s="2" t="str">
        <f t="shared" si="48"/>
        <v>MEEP</v>
      </c>
      <c r="AA380" s="2">
        <f>IF(Z380="HERE",Y380,AA379+Graph!$G$1*1000)</f>
        <v>181766811.14285707</v>
      </c>
      <c r="AB380" s="2">
        <f t="shared" si="59"/>
        <v>800000</v>
      </c>
      <c r="AC380" s="2">
        <f t="shared" si="71"/>
        <v>37860228.428571418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ht="15" x14ac:dyDescent="0.25">
      <c r="A381" s="1">
        <v>44557</v>
      </c>
      <c r="B381" s="2">
        <f t="shared" si="45"/>
        <v>315</v>
      </c>
      <c r="C381" s="7"/>
      <c r="D381" s="2" t="e">
        <f t="shared" si="51"/>
        <v>#N/A</v>
      </c>
      <c r="E381" s="2" t="e">
        <f t="shared" si="63"/>
        <v>#N/A</v>
      </c>
      <c r="F381" s="2">
        <v>2343890.1681656837</v>
      </c>
      <c r="G381" s="2">
        <f t="shared" si="64"/>
        <v>445682.42857142858</v>
      </c>
      <c r="H381" s="2">
        <f t="shared" si="72"/>
        <v>155966072.00000063</v>
      </c>
      <c r="I381" s="7"/>
      <c r="J381" s="2" t="e">
        <f t="shared" si="52"/>
        <v>#N/A</v>
      </c>
      <c r="K381" s="2" t="e">
        <f t="shared" si="65"/>
        <v>#N/A</v>
      </c>
      <c r="L381" s="2">
        <f t="array" ref="L381">IF(COUNT($C382)=0,IF(COUNT($C381)=1,I381,SUM(L380+LOOKUP(2,1/(ISNUMBER($K$1:$K$194)),$K$1:$K$194))),I381)</f>
        <v>1906649.9999999925</v>
      </c>
      <c r="M381" s="8" t="e">
        <f t="shared" si="69"/>
        <v>#N/A</v>
      </c>
      <c r="N381" s="2" t="e">
        <f t="shared" si="53"/>
        <v>#N/A</v>
      </c>
      <c r="O381" s="2" t="e">
        <f t="shared" si="66"/>
        <v>#N/A</v>
      </c>
      <c r="P381" s="2">
        <v>2342827.105609417</v>
      </c>
      <c r="Q381" s="2">
        <f t="shared" si="75"/>
        <v>450000</v>
      </c>
      <c r="R381" s="2">
        <f t="shared" si="73"/>
        <v>157872722</v>
      </c>
      <c r="S381" s="2">
        <f t="shared" si="54"/>
        <v>445682.42857143283</v>
      </c>
      <c r="T381" s="2">
        <f t="shared" si="55"/>
        <v>4317.571428571362</v>
      </c>
      <c r="U381" s="2">
        <f t="shared" si="56"/>
        <v>450000</v>
      </c>
      <c r="V381" s="2">
        <f t="shared" si="74"/>
        <v>118528748.00000027</v>
      </c>
      <c r="W381" s="2">
        <f t="shared" si="57"/>
        <v>445682.42857143283</v>
      </c>
      <c r="X381" s="2">
        <f t="shared" si="47"/>
        <v>4317.5714285671711</v>
      </c>
      <c r="Y381" s="2">
        <f t="shared" si="70"/>
        <v>39343973.999999642</v>
      </c>
      <c r="Z381" s="2" t="str">
        <f t="shared" si="48"/>
        <v>MEEP</v>
      </c>
      <c r="AA381" s="2">
        <f>IF(Z381="HERE",Y381,AA380+Graph!$G$1*1000)</f>
        <v>182566811.14285707</v>
      </c>
      <c r="AB381" s="2">
        <f t="shared" si="59"/>
        <v>800000</v>
      </c>
      <c r="AC381" s="2">
        <f t="shared" si="71"/>
        <v>37860228.428571418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ht="15" x14ac:dyDescent="0.25">
      <c r="A382" s="1">
        <v>44558</v>
      </c>
      <c r="B382" s="2">
        <f t="shared" si="45"/>
        <v>316</v>
      </c>
      <c r="C382" s="7"/>
      <c r="D382" s="2" t="e">
        <f t="shared" si="51"/>
        <v>#N/A</v>
      </c>
      <c r="E382" s="2" t="e">
        <f t="shared" si="63"/>
        <v>#N/A</v>
      </c>
      <c r="F382" s="2">
        <v>2349844.7640658915</v>
      </c>
      <c r="G382" s="2">
        <f t="shared" si="64"/>
        <v>445682.42857142858</v>
      </c>
      <c r="H382" s="2">
        <f t="shared" si="72"/>
        <v>156411754.42857206</v>
      </c>
      <c r="I382" s="7"/>
      <c r="J382" s="2" t="e">
        <f t="shared" si="52"/>
        <v>#N/A</v>
      </c>
      <c r="K382" s="2" t="e">
        <f t="shared" si="65"/>
        <v>#N/A</v>
      </c>
      <c r="L382" s="2">
        <f t="array" ref="L382">IF(COUNT($C383)=0,IF(COUNT($C382)=1,I382,SUM(L381+LOOKUP(2,1/(ISNUMBER($K$1:$K$194)),$K$1:$K$194))),I382)</f>
        <v>1910967.5714285639</v>
      </c>
      <c r="M382" s="8" t="e">
        <f t="shared" si="69"/>
        <v>#N/A</v>
      </c>
      <c r="N382" s="2" t="e">
        <f t="shared" si="53"/>
        <v>#N/A</v>
      </c>
      <c r="O382" s="2" t="e">
        <f t="shared" si="66"/>
        <v>#N/A</v>
      </c>
      <c r="P382" s="2">
        <v>2348768.3278245926</v>
      </c>
      <c r="Q382" s="2">
        <f t="shared" si="75"/>
        <v>450000</v>
      </c>
      <c r="R382" s="2">
        <f t="shared" si="73"/>
        <v>158322722</v>
      </c>
      <c r="S382" s="2">
        <f t="shared" si="54"/>
        <v>445682.42857143283</v>
      </c>
      <c r="T382" s="2">
        <f t="shared" si="55"/>
        <v>4317.571428571362</v>
      </c>
      <c r="U382" s="2">
        <f t="shared" si="56"/>
        <v>450000</v>
      </c>
      <c r="V382" s="2">
        <f t="shared" si="74"/>
        <v>118974430.4285717</v>
      </c>
      <c r="W382" s="2">
        <f t="shared" si="57"/>
        <v>445682.42857143283</v>
      </c>
      <c r="X382" s="2">
        <f t="shared" si="47"/>
        <v>4317.5714285671711</v>
      </c>
      <c r="Y382" s="2">
        <f t="shared" si="70"/>
        <v>39348291.57142821</v>
      </c>
      <c r="Z382" s="2" t="str">
        <f t="shared" si="48"/>
        <v>MEEP</v>
      </c>
      <c r="AA382" s="2">
        <f>IF(Z382="HERE",Y382,AA381+Graph!$G$1*1000)</f>
        <v>183366811.14285707</v>
      </c>
      <c r="AB382" s="2">
        <f t="shared" si="59"/>
        <v>800000</v>
      </c>
      <c r="AC382" s="2">
        <f t="shared" si="71"/>
        <v>37860228.428571418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ht="15" x14ac:dyDescent="0.25">
      <c r="A383" s="1">
        <v>44559</v>
      </c>
      <c r="B383" s="2">
        <f t="shared" si="45"/>
        <v>317</v>
      </c>
      <c r="C383" s="7"/>
      <c r="D383" s="2" t="e">
        <f t="shared" si="51"/>
        <v>#N/A</v>
      </c>
      <c r="E383" s="2" t="e">
        <f t="shared" si="63"/>
        <v>#N/A</v>
      </c>
      <c r="F383" s="2">
        <v>2355799.3599660993</v>
      </c>
      <c r="G383" s="2">
        <f t="shared" si="64"/>
        <v>445682.42857142858</v>
      </c>
      <c r="H383" s="2">
        <f t="shared" si="72"/>
        <v>156857436.85714349</v>
      </c>
      <c r="I383" s="7"/>
      <c r="J383" s="2" t="e">
        <f t="shared" si="52"/>
        <v>#N/A</v>
      </c>
      <c r="K383" s="2" t="e">
        <f t="shared" si="65"/>
        <v>#N/A</v>
      </c>
      <c r="L383" s="2">
        <f t="array" ref="L383">IF(COUNT($C384)=0,IF(COUNT($C383)=1,I383,SUM(L382+LOOKUP(2,1/(ISNUMBER($K$1:$K$194)),$K$1:$K$194))),I383)</f>
        <v>1915285.1428571353</v>
      </c>
      <c r="M383" s="8" t="e">
        <f t="shared" si="69"/>
        <v>#N/A</v>
      </c>
      <c r="N383" s="2" t="e">
        <f t="shared" si="53"/>
        <v>#N/A</v>
      </c>
      <c r="O383" s="2" t="e">
        <f t="shared" si="66"/>
        <v>#N/A</v>
      </c>
      <c r="P383" s="2">
        <v>2354709.5500397384</v>
      </c>
      <c r="Q383" s="2">
        <f t="shared" si="75"/>
        <v>450000</v>
      </c>
      <c r="R383" s="2">
        <f t="shared" si="73"/>
        <v>158772722</v>
      </c>
      <c r="S383" s="2">
        <f t="shared" si="54"/>
        <v>445682.42857143283</v>
      </c>
      <c r="T383" s="2">
        <f t="shared" si="55"/>
        <v>4317.571428571362</v>
      </c>
      <c r="U383" s="2">
        <f t="shared" si="56"/>
        <v>450000</v>
      </c>
      <c r="V383" s="2">
        <f t="shared" si="74"/>
        <v>119420112.85714313</v>
      </c>
      <c r="W383" s="2">
        <f t="shared" si="57"/>
        <v>445682.42857143283</v>
      </c>
      <c r="X383" s="2">
        <f t="shared" si="47"/>
        <v>4317.5714285671711</v>
      </c>
      <c r="Y383" s="2">
        <f t="shared" si="70"/>
        <v>39352609.142856777</v>
      </c>
      <c r="Z383" s="2" t="str">
        <f t="shared" si="48"/>
        <v>MEEP</v>
      </c>
      <c r="AA383" s="2">
        <f>IF(Z383="HERE",Y383,AA382+Graph!$G$1*1000)</f>
        <v>184166811.14285707</v>
      </c>
      <c r="AB383" s="2">
        <f t="shared" si="59"/>
        <v>800000</v>
      </c>
      <c r="AC383" s="2">
        <f t="shared" si="71"/>
        <v>37860228.428571418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ht="15" x14ac:dyDescent="0.25">
      <c r="A384" s="1">
        <v>44560</v>
      </c>
      <c r="B384" s="2">
        <f t="shared" si="45"/>
        <v>318</v>
      </c>
      <c r="C384" s="7"/>
      <c r="D384" s="2" t="e">
        <f t="shared" si="51"/>
        <v>#N/A</v>
      </c>
      <c r="E384" s="2" t="e">
        <f t="shared" si="63"/>
        <v>#N/A</v>
      </c>
      <c r="F384" s="2">
        <v>2361753.955866307</v>
      </c>
      <c r="G384" s="2">
        <f t="shared" si="64"/>
        <v>445682.42857142858</v>
      </c>
      <c r="H384" s="2">
        <f t="shared" si="72"/>
        <v>157303119.28571492</v>
      </c>
      <c r="I384" s="7"/>
      <c r="J384" s="2" t="e">
        <f t="shared" si="52"/>
        <v>#N/A</v>
      </c>
      <c r="K384" s="2" t="e">
        <f t="shared" si="65"/>
        <v>#N/A</v>
      </c>
      <c r="L384" s="2">
        <f t="array" ref="L384">IF(COUNT($C385)=0,IF(COUNT($C384)=1,I384,SUM(L383+LOOKUP(2,1/(ISNUMBER($K$1:$K$194)),$K$1:$K$194))),I384)</f>
        <v>1919602.7142857066</v>
      </c>
      <c r="M384" s="8" t="e">
        <f t="shared" si="69"/>
        <v>#N/A</v>
      </c>
      <c r="N384" s="2" t="e">
        <f t="shared" si="53"/>
        <v>#N/A</v>
      </c>
      <c r="O384" s="2" t="e">
        <f t="shared" si="66"/>
        <v>#N/A</v>
      </c>
      <c r="P384" s="2">
        <v>2360650.7722548842</v>
      </c>
      <c r="Q384" s="2">
        <f t="shared" si="75"/>
        <v>450000</v>
      </c>
      <c r="R384" s="2">
        <f t="shared" si="73"/>
        <v>159222722</v>
      </c>
      <c r="S384" s="2">
        <f t="shared" si="54"/>
        <v>445682.42857143283</v>
      </c>
      <c r="T384" s="2">
        <f t="shared" si="55"/>
        <v>4317.571428571362</v>
      </c>
      <c r="U384" s="2">
        <f t="shared" si="56"/>
        <v>450000</v>
      </c>
      <c r="V384" s="2">
        <f t="shared" si="74"/>
        <v>119865795.28571457</v>
      </c>
      <c r="W384" s="2">
        <f t="shared" si="57"/>
        <v>445682.42857143283</v>
      </c>
      <c r="X384" s="2">
        <f t="shared" si="47"/>
        <v>4317.5714285671711</v>
      </c>
      <c r="Y384" s="2">
        <f t="shared" si="70"/>
        <v>39356926.714285344</v>
      </c>
      <c r="Z384" s="2" t="str">
        <f t="shared" si="48"/>
        <v>MEEP</v>
      </c>
      <c r="AA384" s="2">
        <f>IF(Z384="HERE",Y384,AA383+Graph!$G$1*1000)</f>
        <v>184966811.14285707</v>
      </c>
      <c r="AB384" s="2">
        <f t="shared" si="59"/>
        <v>800000</v>
      </c>
      <c r="AC384" s="2">
        <f t="shared" si="71"/>
        <v>37860228.428571418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ht="15" x14ac:dyDescent="0.25">
      <c r="A385" s="1">
        <v>44561</v>
      </c>
      <c r="B385" s="2">
        <f t="shared" si="45"/>
        <v>319</v>
      </c>
      <c r="C385" s="7"/>
      <c r="D385" s="2" t="e">
        <f t="shared" si="51"/>
        <v>#N/A</v>
      </c>
      <c r="E385" s="2" t="e">
        <f t="shared" si="63"/>
        <v>#N/A</v>
      </c>
      <c r="F385" s="2">
        <v>2367708.5517665148</v>
      </c>
      <c r="G385" s="2">
        <f t="shared" si="64"/>
        <v>445682.42857142858</v>
      </c>
      <c r="H385" s="2">
        <f t="shared" si="72"/>
        <v>157748801.71428636</v>
      </c>
      <c r="I385" s="7"/>
      <c r="J385" s="2" t="e">
        <f t="shared" si="52"/>
        <v>#N/A</v>
      </c>
      <c r="K385" s="2" t="e">
        <f t="shared" si="65"/>
        <v>#N/A</v>
      </c>
      <c r="L385" s="2">
        <f t="array" ref="L385">IF(COUNT($C386)=0,IF(COUNT($C385)=1,I385,SUM(L384+LOOKUP(2,1/(ISNUMBER($K$1:$K$194)),$K$1:$K$194))),I385)</f>
        <v>1923920.285714278</v>
      </c>
      <c r="M385" s="8" t="e">
        <f t="shared" si="69"/>
        <v>#N/A</v>
      </c>
      <c r="N385" s="2" t="e">
        <f t="shared" si="53"/>
        <v>#N/A</v>
      </c>
      <c r="O385" s="2" t="e">
        <f t="shared" si="66"/>
        <v>#N/A</v>
      </c>
      <c r="P385" s="2">
        <v>2366591.9944700599</v>
      </c>
      <c r="Q385" s="2">
        <f t="shared" si="75"/>
        <v>450000</v>
      </c>
      <c r="R385" s="2">
        <f t="shared" si="73"/>
        <v>159672722</v>
      </c>
      <c r="S385" s="2">
        <f t="shared" si="54"/>
        <v>445682.42857143283</v>
      </c>
      <c r="T385" s="2">
        <f t="shared" si="55"/>
        <v>4317.571428571362</v>
      </c>
      <c r="U385" s="2">
        <f t="shared" si="56"/>
        <v>450000</v>
      </c>
      <c r="V385" s="2">
        <f t="shared" si="74"/>
        <v>120311477.714286</v>
      </c>
      <c r="W385" s="2">
        <f t="shared" si="57"/>
        <v>445682.42857143283</v>
      </c>
      <c r="X385" s="2">
        <f t="shared" si="47"/>
        <v>4317.5714285671711</v>
      </c>
      <c r="Y385" s="2">
        <f t="shared" si="70"/>
        <v>39361244.285713911</v>
      </c>
      <c r="Z385" s="2" t="str">
        <f t="shared" si="48"/>
        <v>MEEP</v>
      </c>
      <c r="AA385" s="2">
        <f>IF(Z385="HERE",Y385,AA384+Graph!$G$1*1000)</f>
        <v>185766811.14285707</v>
      </c>
      <c r="AB385" s="2">
        <f t="shared" si="59"/>
        <v>800000</v>
      </c>
      <c r="AC385" s="2">
        <f t="shared" si="71"/>
        <v>37860228.428571418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5 M31:M385 I67:I385">
    <cfRule type="cellIs" dxfId="61" priority="4" operator="greaterThan">
      <formula>0</formula>
    </cfRule>
  </conditionalFormatting>
  <conditionalFormatting sqref="C31:C65 C117:C385 C67:C114">
    <cfRule type="cellIs" dxfId="60" priority="5" operator="greaterThan">
      <formula>0</formula>
    </cfRule>
  </conditionalFormatting>
  <conditionalFormatting sqref="C31:C65 C117:C385 C67:C11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59" priority="7" operator="greaterThan">
      <formula>0</formula>
    </cfRule>
  </conditionalFormatting>
  <conditionalFormatting sqref="C115">
    <cfRule type="cellIs" dxfId="58" priority="8" operator="greaterThan">
      <formula>0</formula>
    </cfRule>
  </conditionalFormatting>
  <conditionalFormatting sqref="C66">
    <cfRule type="cellIs" dxfId="15" priority="2" operator="greaterThan">
      <formula>0</formula>
    </cfRule>
  </conditionalFormatting>
  <conditionalFormatting sqref="C6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7" priority="1" operator="greater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B716-E3AA-4953-8522-8A3674A410EE}">
  <dimension ref="A1:AK385"/>
  <sheetViews>
    <sheetView workbookViewId="0">
      <selection activeCell="I66" sqref="I66"/>
    </sheetView>
  </sheetViews>
  <sheetFormatPr defaultRowHeight="14.25" x14ac:dyDescent="0.2"/>
  <cols>
    <col min="1" max="29" width="9" customWidth="1"/>
    <col min="30" max="30" width="10.75" bestFit="1" customWidth="1"/>
    <col min="31" max="31" width="9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46</v>
      </c>
      <c r="AE1" s="2" t="s">
        <v>24</v>
      </c>
      <c r="AF1" s="21" t="s">
        <v>47</v>
      </c>
      <c r="AG1" s="21" t="s">
        <v>48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-64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-63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-62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-61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-60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-59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-58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-57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-56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-55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-54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-53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-52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-51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-50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-49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-48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-47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-46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-45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-44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-43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-42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-41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-40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-39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-38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-37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-36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-35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SUM((500000-LOOKUP(2,1/(ISNUMBER($K$1:$K$194)),$K$1:$K$194))/1000)</f>
        <v>495.6824285714286</v>
      </c>
    </row>
    <row r="32" spans="1:37" ht="15" x14ac:dyDescent="0.25">
      <c r="A32" s="1">
        <v>44208</v>
      </c>
      <c r="B32" s="2">
        <f t="shared" si="0"/>
        <v>-34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-33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-32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-31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-30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-29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TREND(E37:INDEX(firstdoses500,1-$B37),$A37:INDEX(dates500,1-$B37),$A37:$A385)</f>
        <v>295509.17849463224</v>
      </c>
      <c r="G37" s="2">
        <f>IF(F37&gt;500000,$AK$31*1000,F37)</f>
        <v>295509.17849463224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TREND(O37:INDEX(bothdoses500,1-$B37),$A37:INDEX(dates500,1-$B37),$A37:$A385)</f>
        <v>299046.66359448433</v>
      </c>
      <c r="Q37" s="2">
        <f>IF(P37&gt;500000,500000,P37)</f>
        <v>299046.66359448433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-28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301463.77439484</v>
      </c>
      <c r="G38" s="2">
        <f>IF(F38&gt;$AK$31*1000,$AK$31*1000,F38)</f>
        <v>301463.77439484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304987.88580963016</v>
      </c>
      <c r="Q38" s="2">
        <f t="shared" ref="Q38:Q101" si="25">IF(P38&gt;500000,500000,P38)</f>
        <v>304987.88580963016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-27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307418.37029504776</v>
      </c>
      <c r="G39" s="2">
        <f>IF(F39&gt;$AK$31*1000,$AK$31*1000,F39)</f>
        <v>307418.37029504776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310929.10802480578</v>
      </c>
      <c r="Q39" s="2">
        <f t="shared" si="25"/>
        <v>310929.10802480578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-26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313372.96619525552</v>
      </c>
      <c r="G40" s="2">
        <f>IF(F40&gt;$AK$31*1000,$AK$31*1000,F40)</f>
        <v>313372.96619525552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316870.33023995161</v>
      </c>
      <c r="Q40" s="2">
        <f t="shared" si="25"/>
        <v>316870.33023995161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-25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319327.56209546328</v>
      </c>
      <c r="G41" s="2">
        <f t="shared" ref="G41:G295" si="26">IF(F41&gt;$AK$31*1000,$AK$31*1000,F41)</f>
        <v>319327.56209546328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322811.55245512724</v>
      </c>
      <c r="Q41" s="2">
        <f t="shared" si="25"/>
        <v>322811.55245512724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-24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325282.15799567103</v>
      </c>
      <c r="G42" s="2">
        <f t="shared" si="26"/>
        <v>325282.15799567103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328752.77467027307</v>
      </c>
      <c r="Q42" s="2">
        <f t="shared" si="25"/>
        <v>328752.77467027307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-23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331236.75389587879</v>
      </c>
      <c r="G43" s="2">
        <f t="shared" si="26"/>
        <v>331236.75389587879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334693.99688544869</v>
      </c>
      <c r="Q43" s="2">
        <f t="shared" si="25"/>
        <v>334693.99688544869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-22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337191.34979608655</v>
      </c>
      <c r="G44" s="2">
        <f t="shared" si="26"/>
        <v>337191.34979608655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340635.21910059452</v>
      </c>
      <c r="Q44" s="2">
        <f t="shared" si="25"/>
        <v>340635.21910059452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-21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343145.94569629431</v>
      </c>
      <c r="G45" s="2">
        <f t="shared" si="26"/>
        <v>343145.94569629431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346576.44131577015</v>
      </c>
      <c r="Q45" s="2">
        <f t="shared" si="25"/>
        <v>346576.44131577015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-20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349100.54159650207</v>
      </c>
      <c r="G46" s="2">
        <f t="shared" si="26"/>
        <v>349100.54159650207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352517.66353091598</v>
      </c>
      <c r="Q46" s="2">
        <f t="shared" si="25"/>
        <v>352517.66353091598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-19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355055.13749670982</v>
      </c>
      <c r="G47" s="2">
        <f t="shared" si="26"/>
        <v>355055.13749670982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358458.8857460916</v>
      </c>
      <c r="Q47" s="2">
        <f t="shared" si="25"/>
        <v>358458.8857460916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-18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361009.73339691758</v>
      </c>
      <c r="G48" s="2">
        <f t="shared" si="26"/>
        <v>361009.73339691758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364400.10796123743</v>
      </c>
      <c r="Q48" s="2">
        <f t="shared" si="25"/>
        <v>364400.10796123743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-17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366964.32929712534</v>
      </c>
      <c r="G49" s="2">
        <f t="shared" si="26"/>
        <v>366964.32929712534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370341.33017638326</v>
      </c>
      <c r="Q49" s="2">
        <f t="shared" si="25"/>
        <v>370341.33017638326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-16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372918.9251973033</v>
      </c>
      <c r="G50" s="2">
        <f t="shared" si="26"/>
        <v>372918.9251973033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376282.55239155889</v>
      </c>
      <c r="Q50" s="2">
        <f t="shared" si="25"/>
        <v>376282.55239155889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-15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378873.52109751105</v>
      </c>
      <c r="G51" s="2">
        <f t="shared" si="26"/>
        <v>378873.52109751105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382223.77460670471</v>
      </c>
      <c r="Q51" s="2">
        <f t="shared" si="25"/>
        <v>382223.77460670471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-14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384828.11699771881</v>
      </c>
      <c r="G52" s="2">
        <f t="shared" si="26"/>
        <v>384828.11699771881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388164.99682188034</v>
      </c>
      <c r="Q52" s="2">
        <f t="shared" si="25"/>
        <v>388164.99682188034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-13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390782.71289792657</v>
      </c>
      <c r="G53" s="2">
        <f t="shared" si="26"/>
        <v>390782.71289792657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394106.21903702617</v>
      </c>
      <c r="Q53" s="2">
        <f t="shared" si="25"/>
        <v>394106.21903702617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-12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396737.30879813433</v>
      </c>
      <c r="G54" s="2">
        <f t="shared" si="26"/>
        <v>396737.30879813433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400047.4412522018</v>
      </c>
      <c r="Q54" s="2">
        <f t="shared" si="25"/>
        <v>400047.4412522018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-11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402691.90469834208</v>
      </c>
      <c r="G55" s="2">
        <f t="shared" si="26"/>
        <v>402691.90469834208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405988.66346734762</v>
      </c>
      <c r="Q55" s="2">
        <f t="shared" si="25"/>
        <v>405988.66346734762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-10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408646.50059854984</v>
      </c>
      <c r="G56" s="2">
        <f t="shared" si="26"/>
        <v>408646.50059854984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411929.88568252325</v>
      </c>
      <c r="Q56" s="2">
        <f t="shared" si="25"/>
        <v>411929.88568252325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-9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414601.0964987576</v>
      </c>
      <c r="G57" s="2">
        <f t="shared" si="26"/>
        <v>414601.0964987576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417871.10789766908</v>
      </c>
      <c r="Q57" s="2">
        <f t="shared" si="25"/>
        <v>417871.10789766908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-8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420555.69239896536</v>
      </c>
      <c r="G58" s="2">
        <f t="shared" si="26"/>
        <v>420555.69239896536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423812.33011284471</v>
      </c>
      <c r="Q58" s="2">
        <f t="shared" si="25"/>
        <v>423812.33011284471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-7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426510.28829917312</v>
      </c>
      <c r="G59" s="2">
        <f t="shared" si="26"/>
        <v>426510.28829917312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429753.55232799053</v>
      </c>
      <c r="Q59" s="2">
        <f t="shared" si="25"/>
        <v>429753.55232799053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-6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432464.88419938087</v>
      </c>
      <c r="G60" s="2">
        <f t="shared" si="26"/>
        <v>432464.88419938087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435694.77454316616</v>
      </c>
      <c r="Q60" s="2">
        <f t="shared" si="25"/>
        <v>435694.77454316616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-5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438419.48009958863</v>
      </c>
      <c r="G61" s="2">
        <f t="shared" si="26"/>
        <v>438419.48009958863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441635.99675831199</v>
      </c>
      <c r="Q61" s="2">
        <f t="shared" si="25"/>
        <v>441635.99675831199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-4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444374.07599979639</v>
      </c>
      <c r="G62" s="2">
        <f t="shared" si="26"/>
        <v>444374.07599979639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447577.21897348762</v>
      </c>
      <c r="Q62" s="2">
        <f t="shared" si="25"/>
        <v>447577.21897348762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-3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450328.67190000415</v>
      </c>
      <c r="G63" s="2">
        <f t="shared" si="26"/>
        <v>450328.67190000415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453518.44118863344</v>
      </c>
      <c r="Q63" s="2">
        <f t="shared" si="25"/>
        <v>453518.44118863344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-2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456283.26780021191</v>
      </c>
      <c r="G64" s="2">
        <f t="shared" si="26"/>
        <v>456283.26780021191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459459.66340377927</v>
      </c>
      <c r="Q64" s="2">
        <f t="shared" si="25"/>
        <v>459459.66340377927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462237.86370041966</v>
      </c>
      <c r="G65" s="2">
        <f t="shared" si="26"/>
        <v>462237.86370041966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465400.8856189549</v>
      </c>
      <c r="Q65" s="2">
        <f t="shared" si="25"/>
        <v>465400.8856189549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0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468192.45960062742</v>
      </c>
      <c r="G66" s="2">
        <f t="shared" si="26"/>
        <v>468192.45960062742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471342.10783410072</v>
      </c>
      <c r="Q66" s="2">
        <f t="shared" si="25"/>
        <v>471342.10783410072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1</v>
      </c>
      <c r="C67" s="7"/>
      <c r="D67" s="2" t="e">
        <f t="shared" si="12"/>
        <v>#N/A</v>
      </c>
      <c r="E67" s="2" t="e">
        <f t="shared" si="22"/>
        <v>#N/A</v>
      </c>
      <c r="F67" s="2">
        <v>474147.05550083518</v>
      </c>
      <c r="G67" s="2">
        <f t="shared" si="26"/>
        <v>474147.05550083518</v>
      </c>
      <c r="H67" s="2">
        <f t="shared" si="13"/>
        <v>16050254.055500835</v>
      </c>
      <c r="I67" s="7"/>
      <c r="J67" s="2" t="e">
        <f t="shared" si="14"/>
        <v>#N/A</v>
      </c>
      <c r="K67" s="2" t="e">
        <f t="shared" si="23"/>
        <v>#N/A</v>
      </c>
      <c r="L67" s="2">
        <f t="array" ref="L67">IF(COUNT($C68)=0,IF(COUNT($C67)=1,I67,SUM(L66+LOOKUP(2,1/(ISNUMBER($K$1:$K$194)),$K$1:$K$194))),I67)</f>
        <v>550932.57142857148</v>
      </c>
      <c r="M67" s="8" t="e">
        <f t="shared" si="28"/>
        <v>#N/A</v>
      </c>
      <c r="N67" s="2" t="e">
        <f t="shared" si="15"/>
        <v>#N/A</v>
      </c>
      <c r="O67" s="2" t="e">
        <f t="shared" si="24"/>
        <v>#N/A</v>
      </c>
      <c r="P67" s="2">
        <v>477283.33004927635</v>
      </c>
      <c r="Q67" s="2">
        <f t="shared" si="25"/>
        <v>477283.33004927635</v>
      </c>
      <c r="R67" s="2">
        <f t="shared" si="16"/>
        <v>16600005.330049276</v>
      </c>
      <c r="S67" s="2">
        <f t="shared" si="17"/>
        <v>474147.05550083518</v>
      </c>
      <c r="T67" s="2">
        <f t="shared" si="18"/>
        <v>4317.5714285714785</v>
      </c>
      <c r="U67" s="2">
        <f t="shared" si="19"/>
        <v>477283.33004927635</v>
      </c>
      <c r="V67" s="2">
        <f t="shared" si="5"/>
        <v>560036.0294117647</v>
      </c>
      <c r="W67" s="2">
        <f t="shared" si="20"/>
        <v>13421.029411764699</v>
      </c>
      <c r="X67" s="2">
        <f t="shared" si="6"/>
        <v>463862.30063751165</v>
      </c>
      <c r="Y67" s="2">
        <f t="shared" si="7"/>
        <v>16039969.300637512</v>
      </c>
      <c r="Z67" s="2" t="str">
        <f t="shared" si="8"/>
        <v>HERE</v>
      </c>
      <c r="AA67" s="2">
        <f>IF(Z67="HERE",Y67,AA66+Graph!$G$1*1000)</f>
        <v>16039969.300637512</v>
      </c>
      <c r="AB67" s="2">
        <f t="shared" si="21"/>
        <v>463862.30063751154</v>
      </c>
      <c r="AC67" s="2">
        <f t="shared" si="9"/>
        <v>560036.0294117647</v>
      </c>
      <c r="AD67" s="3">
        <f t="shared" si="10"/>
        <v>16039969.300637512</v>
      </c>
      <c r="AE67" s="2">
        <f>IF(AE65&gt;=52800000,52800000,IF(AB46=Graph!G$1*1000,AE66+Graph!G$1*1000,AC67))</f>
        <v>560036.0294117647</v>
      </c>
      <c r="AF67" s="3">
        <f t="shared" si="11"/>
        <v>560036.0294117647</v>
      </c>
      <c r="AG67" s="3">
        <f t="shared" si="27"/>
        <v>6471656.0999999996</v>
      </c>
      <c r="AH67" s="3" t="e">
        <f t="shared" si="3"/>
        <v>#N/A</v>
      </c>
    </row>
    <row r="68" spans="1:34" ht="15" x14ac:dyDescent="0.25">
      <c r="A68" s="1">
        <v>44244</v>
      </c>
      <c r="B68" s="2">
        <f t="shared" si="0"/>
        <v>2</v>
      </c>
      <c r="C68" s="7"/>
      <c r="D68" s="2" t="e">
        <f t="shared" si="12"/>
        <v>#N/A</v>
      </c>
      <c r="E68" s="2" t="e">
        <f t="shared" si="22"/>
        <v>#N/A</v>
      </c>
      <c r="F68" s="2">
        <v>480101.65140104294</v>
      </c>
      <c r="G68" s="2">
        <f t="shared" si="26"/>
        <v>480101.65140104294</v>
      </c>
      <c r="H68" s="2">
        <f t="shared" si="13"/>
        <v>16530355.706901878</v>
      </c>
      <c r="I68" s="7"/>
      <c r="J68" s="2" t="e">
        <f t="shared" si="14"/>
        <v>#N/A</v>
      </c>
      <c r="K68" s="2" t="e">
        <f t="shared" si="23"/>
        <v>#N/A</v>
      </c>
      <c r="L68" s="2">
        <f t="array" ref="L68">IF(COUNT($C69)=0,IF(COUNT($C68)=1,I68,SUM(L67+LOOKUP(2,1/(ISNUMBER($K$1:$K$194)),$K$1:$K$194))),I68)</f>
        <v>555250.14285714296</v>
      </c>
      <c r="M68" s="8" t="e">
        <f t="shared" si="28"/>
        <v>#N/A</v>
      </c>
      <c r="N68" s="2" t="e">
        <f t="shared" si="15"/>
        <v>#N/A</v>
      </c>
      <c r="O68" s="2" t="e">
        <f t="shared" si="24"/>
        <v>#N/A</v>
      </c>
      <c r="P68" s="2">
        <v>483224.55226442218</v>
      </c>
      <c r="Q68" s="2">
        <f t="shared" si="25"/>
        <v>483224.55226442218</v>
      </c>
      <c r="R68" s="2">
        <f t="shared" si="16"/>
        <v>17083229.882313699</v>
      </c>
      <c r="S68" s="2">
        <f t="shared" si="17"/>
        <v>480101.65140104294</v>
      </c>
      <c r="T68" s="2">
        <f t="shared" si="18"/>
        <v>4317.5714285714785</v>
      </c>
      <c r="U68" s="2">
        <f t="shared" si="19"/>
        <v>483224.55226442218</v>
      </c>
      <c r="V68" s="2">
        <f t="shared" si="5"/>
        <v>573457.0588235294</v>
      </c>
      <c r="W68" s="2">
        <f t="shared" si="20"/>
        <v>13421.029411764699</v>
      </c>
      <c r="X68" s="2">
        <f t="shared" si="6"/>
        <v>469803.52285265748</v>
      </c>
      <c r="Y68" s="2">
        <f t="shared" si="7"/>
        <v>16509772.823490169</v>
      </c>
      <c r="Z68" s="2" t="str">
        <f t="shared" si="8"/>
        <v>HERE</v>
      </c>
      <c r="AA68" s="2">
        <f>IF(Z68="HERE",Y68,AA67+Graph!$G$1*1000)</f>
        <v>16509772.823490169</v>
      </c>
      <c r="AB68" s="2">
        <f t="shared" si="21"/>
        <v>469803.52285265736</v>
      </c>
      <c r="AC68" s="2">
        <f t="shared" si="9"/>
        <v>573457.0588235294</v>
      </c>
      <c r="AD68" s="3">
        <f t="shared" si="10"/>
        <v>16509772.823490169</v>
      </c>
      <c r="AE68" s="2">
        <f>IF(AE66&gt;=52800000,52800000,IF(AB47=Graph!G$1*1000,AE67+Graph!G$1*1000,AC68))</f>
        <v>573457.0588235294</v>
      </c>
      <c r="AF68" s="3">
        <f t="shared" si="11"/>
        <v>573457.0588235294</v>
      </c>
      <c r="AG68" s="3">
        <f t="shared" si="27"/>
        <v>6726303.3500000006</v>
      </c>
      <c r="AH68" s="3" t="e">
        <f t="shared" si="3"/>
        <v>#N/A</v>
      </c>
    </row>
    <row r="69" spans="1:34" ht="15" x14ac:dyDescent="0.25">
      <c r="A69" s="1">
        <v>44245</v>
      </c>
      <c r="B69" s="2">
        <f t="shared" si="0"/>
        <v>3</v>
      </c>
      <c r="C69" s="7"/>
      <c r="D69" s="2" t="e">
        <f t="shared" si="12"/>
        <v>#N/A</v>
      </c>
      <c r="E69" s="2" t="e">
        <f t="shared" si="22"/>
        <v>#N/A</v>
      </c>
      <c r="F69" s="2">
        <v>486056.2473012507</v>
      </c>
      <c r="G69" s="2">
        <f t="shared" si="26"/>
        <v>486056.2473012507</v>
      </c>
      <c r="H69" s="2">
        <f t="shared" si="13"/>
        <v>17016411.954203129</v>
      </c>
      <c r="I69" s="7"/>
      <c r="J69" s="2" t="e">
        <f t="shared" si="14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559567.71428571444</v>
      </c>
      <c r="M69" s="8" t="e">
        <f t="shared" si="28"/>
        <v>#N/A</v>
      </c>
      <c r="N69" s="2" t="e">
        <f t="shared" si="15"/>
        <v>#N/A</v>
      </c>
      <c r="O69" s="2" t="e">
        <f t="shared" si="24"/>
        <v>#N/A</v>
      </c>
      <c r="P69" s="2">
        <v>489165.77447959781</v>
      </c>
      <c r="Q69" s="2">
        <f t="shared" si="25"/>
        <v>489165.77447959781</v>
      </c>
      <c r="R69" s="2">
        <f t="shared" si="16"/>
        <v>17572395.656793296</v>
      </c>
      <c r="S69" s="2">
        <f t="shared" si="17"/>
        <v>486056.2473012507</v>
      </c>
      <c r="T69" s="2">
        <f t="shared" si="18"/>
        <v>4317.5714285714785</v>
      </c>
      <c r="U69" s="2">
        <f t="shared" si="19"/>
        <v>489165.77447959781</v>
      </c>
      <c r="V69" s="2">
        <f t="shared" si="5"/>
        <v>586878.0882352941</v>
      </c>
      <c r="W69" s="2">
        <f t="shared" si="20"/>
        <v>13421.029411764699</v>
      </c>
      <c r="X69" s="2">
        <f t="shared" si="6"/>
        <v>475744.74506783311</v>
      </c>
      <c r="Y69" s="2">
        <f t="shared" si="7"/>
        <v>16985517.568558004</v>
      </c>
      <c r="Z69" s="2" t="str">
        <f t="shared" si="8"/>
        <v>HERE</v>
      </c>
      <c r="AA69" s="2">
        <f>IF(Z69="HERE",Y69,AA68+Graph!$G$1*1000)</f>
        <v>16985517.568558004</v>
      </c>
      <c r="AB69" s="2">
        <f t="shared" si="21"/>
        <v>475744.74506783485</v>
      </c>
      <c r="AC69" s="2">
        <f t="shared" si="9"/>
        <v>586878.0882352941</v>
      </c>
      <c r="AD69" s="3">
        <f t="shared" si="10"/>
        <v>16985517.568558004</v>
      </c>
      <c r="AE69" s="2">
        <f>IF(AE67&gt;=52800000,52800000,IF(AB48=Graph!G$1*1000,AE68+Graph!G$1*1000,AC69))</f>
        <v>586878.0882352941</v>
      </c>
      <c r="AF69" s="3">
        <f t="shared" si="11"/>
        <v>586878.0882352941</v>
      </c>
      <c r="AG69" s="3">
        <f t="shared" si="27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4</v>
      </c>
      <c r="C70" s="7"/>
      <c r="D70" s="2" t="e">
        <f t="shared" si="12"/>
        <v>#N/A</v>
      </c>
      <c r="E70" s="2" t="e">
        <f t="shared" si="22"/>
        <v>#N/A</v>
      </c>
      <c r="F70" s="2">
        <v>492010.84320145845</v>
      </c>
      <c r="G70" s="2">
        <f t="shared" si="26"/>
        <v>492010.84320145845</v>
      </c>
      <c r="H70" s="2">
        <f t="shared" si="13"/>
        <v>17508422.797404587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563885.28571428591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495106.99669474363</v>
      </c>
      <c r="Q70" s="2">
        <f t="shared" si="25"/>
        <v>495106.99669474363</v>
      </c>
      <c r="R70" s="2">
        <f t="shared" si="16"/>
        <v>18067502.65348804</v>
      </c>
      <c r="S70" s="2">
        <f t="shared" si="17"/>
        <v>492010.84320145845</v>
      </c>
      <c r="T70" s="2">
        <f t="shared" si="18"/>
        <v>4317.5714285714785</v>
      </c>
      <c r="U70" s="2">
        <f t="shared" si="19"/>
        <v>495106.99669474363</v>
      </c>
      <c r="V70" s="2">
        <f t="shared" si="5"/>
        <v>600299.1176470588</v>
      </c>
      <c r="W70" s="2">
        <f t="shared" si="20"/>
        <v>13421.029411764699</v>
      </c>
      <c r="X70" s="2">
        <f t="shared" si="6"/>
        <v>481685.96728297893</v>
      </c>
      <c r="Y70" s="2">
        <f t="shared" si="7"/>
        <v>17467203.535840984</v>
      </c>
      <c r="Z70" s="2" t="str">
        <f t="shared" si="8"/>
        <v>HERE</v>
      </c>
      <c r="AA70" s="2">
        <f>IF(Z70="HERE",Y70,AA69+Graph!$G$1*1000)</f>
        <v>17467203.535840984</v>
      </c>
      <c r="AB70" s="2">
        <f t="shared" si="21"/>
        <v>481685.96728298068</v>
      </c>
      <c r="AC70" s="2">
        <f t="shared" si="9"/>
        <v>600299.1176470588</v>
      </c>
      <c r="AD70" s="3">
        <f t="shared" si="10"/>
        <v>17467203.535840984</v>
      </c>
      <c r="AE70" s="2">
        <f>IF(AE68&gt;=52800000,52800000,IF(AB49=Graph!G$1*1000,AE69+Graph!G$1*1000,AC70))</f>
        <v>600299.1176470588</v>
      </c>
      <c r="AF70" s="3">
        <f t="shared" si="11"/>
        <v>600299.1176470588</v>
      </c>
      <c r="AG70" s="3">
        <f t="shared" si="27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5</v>
      </c>
      <c r="C71" s="7"/>
      <c r="D71" s="2" t="e">
        <f t="shared" si="12"/>
        <v>#N/A</v>
      </c>
      <c r="E71" s="2" t="e">
        <f t="shared" si="22"/>
        <v>#N/A</v>
      </c>
      <c r="F71" s="2">
        <v>497965.43910166621</v>
      </c>
      <c r="G71" s="2">
        <f t="shared" si="26"/>
        <v>495682.42857142858</v>
      </c>
      <c r="H71" s="2">
        <f t="shared" si="13"/>
        <v>18004105.225976016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568202.85714285739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501048.21890991926</v>
      </c>
      <c r="Q71" s="2">
        <f t="shared" si="25"/>
        <v>500000</v>
      </c>
      <c r="R71" s="2">
        <f t="shared" si="16"/>
        <v>18567502.65348804</v>
      </c>
      <c r="S71" s="2">
        <f t="shared" si="17"/>
        <v>495682.4285714291</v>
      </c>
      <c r="T71" s="2">
        <f t="shared" si="18"/>
        <v>4317.5714285714785</v>
      </c>
      <c r="U71" s="2">
        <f t="shared" si="19"/>
        <v>500000</v>
      </c>
      <c r="V71" s="2">
        <f t="shared" si="5"/>
        <v>613720.1470588235</v>
      </c>
      <c r="W71" s="2">
        <f t="shared" si="20"/>
        <v>13421.029411764699</v>
      </c>
      <c r="X71" s="2">
        <f t="shared" si="6"/>
        <v>486578.9705882353</v>
      </c>
      <c r="Y71" s="2">
        <f t="shared" si="7"/>
        <v>17953782.506429221</v>
      </c>
      <c r="Z71" s="2" t="str">
        <f t="shared" si="8"/>
        <v>HERE</v>
      </c>
      <c r="AA71" s="2">
        <f>IF(Z71="HERE",Y71,AA70+Graph!$G$1*1000)</f>
        <v>17953782.506429221</v>
      </c>
      <c r="AB71" s="2">
        <f t="shared" si="21"/>
        <v>486578.97058823705</v>
      </c>
      <c r="AC71" s="2">
        <f t="shared" si="9"/>
        <v>613720.1470588235</v>
      </c>
      <c r="AD71" s="3">
        <f t="shared" si="10"/>
        <v>17953782.506429221</v>
      </c>
      <c r="AE71" s="2">
        <f>IF(AE69&gt;=52800000,52800000,IF(AB50=Graph!G$1*1000,AE70+Graph!G$1*1000,AC71))</f>
        <v>613720.1470588235</v>
      </c>
      <c r="AF71" s="3">
        <f t="shared" si="11"/>
        <v>613720.1470588235</v>
      </c>
      <c r="AG71" s="3">
        <f t="shared" si="27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6</v>
      </c>
      <c r="C72" s="7"/>
      <c r="D72" s="2" t="e">
        <f t="shared" si="12"/>
        <v>#N/A</v>
      </c>
      <c r="E72" s="2" t="e">
        <f t="shared" si="22"/>
        <v>#N/A</v>
      </c>
      <c r="F72" s="2">
        <v>503920.03500187397</v>
      </c>
      <c r="G72" s="2">
        <f t="shared" si="26"/>
        <v>495682.42857142858</v>
      </c>
      <c r="H72" s="2">
        <f t="shared" si="13"/>
        <v>18499787.654547445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572520.42857142887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506989.44112506509</v>
      </c>
      <c r="Q72" s="2">
        <f t="shared" si="25"/>
        <v>500000</v>
      </c>
      <c r="R72" s="2">
        <f t="shared" si="16"/>
        <v>19067502.65348804</v>
      </c>
      <c r="S72" s="2">
        <f t="shared" si="17"/>
        <v>495682.4285714291</v>
      </c>
      <c r="T72" s="2">
        <f t="shared" si="18"/>
        <v>4317.5714285714785</v>
      </c>
      <c r="U72" s="2">
        <f t="shared" si="19"/>
        <v>500000</v>
      </c>
      <c r="V72" s="2">
        <f t="shared" si="5"/>
        <v>627141.17647058819</v>
      </c>
      <c r="W72" s="2">
        <f t="shared" si="20"/>
        <v>13421.029411764699</v>
      </c>
      <c r="X72" s="2">
        <f t="shared" si="6"/>
        <v>486578.9705882353</v>
      </c>
      <c r="Y72" s="2">
        <f t="shared" si="7"/>
        <v>18440361.477017459</v>
      </c>
      <c r="Z72" s="2" t="str">
        <f t="shared" si="8"/>
        <v>HERE</v>
      </c>
      <c r="AA72" s="2">
        <f>IF(Z72="HERE",Y72,AA71+Graph!$G$1*1000)</f>
        <v>18440361.477017459</v>
      </c>
      <c r="AB72" s="2">
        <f t="shared" si="21"/>
        <v>486578.97058823705</v>
      </c>
      <c r="AC72" s="2">
        <f t="shared" si="9"/>
        <v>627141.17647058819</v>
      </c>
      <c r="AD72" s="3">
        <f t="shared" si="10"/>
        <v>18440361.477017459</v>
      </c>
      <c r="AE72" s="2">
        <f>IF(AE70&gt;=52800000,52800000,IF(AB51=Graph!G$1*1000,AE71+Graph!G$1*1000,AC72))</f>
        <v>627141.17647058819</v>
      </c>
      <c r="AF72" s="3">
        <f t="shared" si="11"/>
        <v>627141.17647058819</v>
      </c>
      <c r="AG72" s="3">
        <f t="shared" si="27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7</v>
      </c>
      <c r="C73" s="7"/>
      <c r="D73" s="2" t="e">
        <f t="shared" si="12"/>
        <v>#N/A</v>
      </c>
      <c r="E73" s="2" t="e">
        <f t="shared" si="22"/>
        <v>#N/A</v>
      </c>
      <c r="F73" s="2">
        <v>509874.63090208173</v>
      </c>
      <c r="G73" s="2">
        <f t="shared" si="26"/>
        <v>495682.42857142858</v>
      </c>
      <c r="H73" s="2">
        <f t="shared" si="13"/>
        <v>18995470.083118875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576838.00000000035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512930.66334024072</v>
      </c>
      <c r="Q73" s="2">
        <f t="shared" si="25"/>
        <v>500000</v>
      </c>
      <c r="R73" s="2">
        <f t="shared" si="16"/>
        <v>19567502.65348804</v>
      </c>
      <c r="S73" s="2">
        <f t="shared" si="17"/>
        <v>495682.4285714291</v>
      </c>
      <c r="T73" s="2">
        <f t="shared" si="18"/>
        <v>4317.5714285714785</v>
      </c>
      <c r="U73" s="2">
        <f t="shared" si="19"/>
        <v>500000</v>
      </c>
      <c r="V73" s="2">
        <f t="shared" si="5"/>
        <v>640562.20588235301</v>
      </c>
      <c r="W73" s="2">
        <f t="shared" si="20"/>
        <v>13421.029411764815</v>
      </c>
      <c r="X73" s="2">
        <f t="shared" si="6"/>
        <v>486578.97058823518</v>
      </c>
      <c r="Y73" s="2">
        <f t="shared" si="7"/>
        <v>18926940.447605692</v>
      </c>
      <c r="Z73" s="2" t="str">
        <f t="shared" si="8"/>
        <v>HERE</v>
      </c>
      <c r="AA73" s="2">
        <f>IF(Z73="HERE",Y73,AA72+Graph!$G$1*1000)</f>
        <v>18926940.447605692</v>
      </c>
      <c r="AB73" s="2">
        <f t="shared" si="21"/>
        <v>486578.97058823332</v>
      </c>
      <c r="AC73" s="2">
        <f t="shared" si="9"/>
        <v>640562.20588235301</v>
      </c>
      <c r="AD73" s="3">
        <f t="shared" si="10"/>
        <v>18926940.447605692</v>
      </c>
      <c r="AE73" s="2">
        <f>IF(AE71&gt;=52800000,52800000,IF(AB52=Graph!G$1*1000,AE72+Graph!G$1*1000,AC73))</f>
        <v>640562.20588235301</v>
      </c>
      <c r="AF73" s="3">
        <f t="shared" si="11"/>
        <v>640562.20588235301</v>
      </c>
      <c r="AG73" s="3">
        <f t="shared" si="27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8</v>
      </c>
      <c r="C74" s="7"/>
      <c r="D74" s="2" t="e">
        <f t="shared" si="12"/>
        <v>#N/A</v>
      </c>
      <c r="E74" s="2" t="e">
        <f t="shared" si="22"/>
        <v>#N/A</v>
      </c>
      <c r="F74" s="2">
        <v>515829.22680228949</v>
      </c>
      <c r="G74" s="2">
        <f t="shared" si="26"/>
        <v>495682.42857142858</v>
      </c>
      <c r="H74" s="2">
        <f t="shared" si="13"/>
        <v>19491152.511690304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581155.57142857183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518871.88555538654</v>
      </c>
      <c r="Q74" s="2">
        <f t="shared" si="25"/>
        <v>500000</v>
      </c>
      <c r="R74" s="2">
        <f t="shared" si="16"/>
        <v>20067502.65348804</v>
      </c>
      <c r="S74" s="2">
        <f t="shared" si="17"/>
        <v>495682.4285714291</v>
      </c>
      <c r="T74" s="2">
        <f t="shared" si="18"/>
        <v>4317.5714285714785</v>
      </c>
      <c r="U74" s="2">
        <f t="shared" si="19"/>
        <v>500000</v>
      </c>
      <c r="V74" s="2">
        <f t="shared" si="5"/>
        <v>653983.23529411759</v>
      </c>
      <c r="W74" s="2">
        <f t="shared" si="20"/>
        <v>13421.029411764583</v>
      </c>
      <c r="X74" s="2">
        <f t="shared" si="6"/>
        <v>486578.97058823542</v>
      </c>
      <c r="Y74" s="2">
        <f t="shared" si="7"/>
        <v>19413519.418193929</v>
      </c>
      <c r="Z74" s="2" t="str">
        <f t="shared" si="8"/>
        <v>HERE</v>
      </c>
      <c r="AA74" s="2">
        <f>IF(Z74="HERE",Y74,AA73+Graph!$G$1*1000)</f>
        <v>19413519.418193929</v>
      </c>
      <c r="AB74" s="2">
        <f t="shared" si="21"/>
        <v>486578.97058823705</v>
      </c>
      <c r="AC74" s="2">
        <f t="shared" si="9"/>
        <v>653983.23529411759</v>
      </c>
      <c r="AD74" s="3">
        <f t="shared" si="10"/>
        <v>19413519.418193929</v>
      </c>
      <c r="AE74" s="2">
        <f>IF(AE72&gt;=52800000,52800000,IF(AB53=Graph!G$1*1000,AE73+Graph!G$1*1000,AC74))</f>
        <v>653983.23529411759</v>
      </c>
      <c r="AF74" s="3">
        <f t="shared" si="11"/>
        <v>653983.23529411759</v>
      </c>
      <c r="AG74" s="3">
        <f t="shared" si="27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9</v>
      </c>
      <c r="C75" s="7"/>
      <c r="D75" s="2" t="e">
        <f t="shared" si="12"/>
        <v>#N/A</v>
      </c>
      <c r="E75" s="2" t="e">
        <f t="shared" si="22"/>
        <v>#N/A</v>
      </c>
      <c r="F75" s="2">
        <v>521783.82270246744</v>
      </c>
      <c r="G75" s="2">
        <f t="shared" si="26"/>
        <v>495682.42857142858</v>
      </c>
      <c r="H75" s="2">
        <f t="shared" si="13"/>
        <v>19986834.940261733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585473.14285714331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524813.10777056217</v>
      </c>
      <c r="Q75" s="2">
        <f t="shared" si="25"/>
        <v>500000</v>
      </c>
      <c r="R75" s="2">
        <f t="shared" si="16"/>
        <v>20567502.65348804</v>
      </c>
      <c r="S75" s="2">
        <f t="shared" si="17"/>
        <v>495682.4285714291</v>
      </c>
      <c r="T75" s="2">
        <f t="shared" si="18"/>
        <v>4317.5714285714785</v>
      </c>
      <c r="U75" s="2">
        <f t="shared" si="19"/>
        <v>500000</v>
      </c>
      <c r="V75" s="2">
        <f t="shared" si="5"/>
        <v>667404.26470588241</v>
      </c>
      <c r="W75" s="2">
        <f t="shared" si="20"/>
        <v>13421.029411764815</v>
      </c>
      <c r="X75" s="2">
        <f t="shared" si="6"/>
        <v>486578.97058823518</v>
      </c>
      <c r="Y75" s="2">
        <f t="shared" si="7"/>
        <v>19900098.388782166</v>
      </c>
      <c r="Z75" s="2" t="str">
        <f t="shared" si="8"/>
        <v>HERE</v>
      </c>
      <c r="AA75" s="2">
        <f>IF(Z75="HERE",Y75,AA74+Graph!$G$1*1000)</f>
        <v>19900098.388782166</v>
      </c>
      <c r="AB75" s="2">
        <f t="shared" si="21"/>
        <v>486578.97058823705</v>
      </c>
      <c r="AC75" s="2">
        <f t="shared" si="9"/>
        <v>667404.26470588241</v>
      </c>
      <c r="AD75" s="3">
        <f t="shared" si="10"/>
        <v>19900098.388782166</v>
      </c>
      <c r="AE75" s="2">
        <f>IF(AE73&gt;=52800000,52800000,IF(AB54=Graph!G$1*1000,AE74+Graph!G$1*1000,AC75))</f>
        <v>667404.26470588241</v>
      </c>
      <c r="AF75" s="3">
        <f t="shared" si="11"/>
        <v>667404.26470588241</v>
      </c>
      <c r="AG75" s="3">
        <f t="shared" si="27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10</v>
      </c>
      <c r="C76" s="7"/>
      <c r="D76" s="2" t="e">
        <f t="shared" si="12"/>
        <v>#N/A</v>
      </c>
      <c r="E76" s="2" t="e">
        <f t="shared" si="22"/>
        <v>#N/A</v>
      </c>
      <c r="F76" s="2">
        <v>527738.4186026752</v>
      </c>
      <c r="G76" s="2">
        <f t="shared" si="26"/>
        <v>495682.42857142858</v>
      </c>
      <c r="H76" s="2">
        <f t="shared" si="13"/>
        <v>20482517.368833162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589790.71428571478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530754.329985708</v>
      </c>
      <c r="Q76" s="2">
        <f t="shared" si="25"/>
        <v>500000</v>
      </c>
      <c r="R76" s="2">
        <f t="shared" si="16"/>
        <v>21067502.65348804</v>
      </c>
      <c r="S76" s="2">
        <f t="shared" si="17"/>
        <v>495682.4285714291</v>
      </c>
      <c r="T76" s="2">
        <f t="shared" si="18"/>
        <v>4317.5714285714785</v>
      </c>
      <c r="U76" s="2">
        <f t="shared" si="19"/>
        <v>500000</v>
      </c>
      <c r="V76" s="2">
        <f t="shared" si="5"/>
        <v>680825.29411764699</v>
      </c>
      <c r="W76" s="2">
        <f t="shared" si="20"/>
        <v>13421.029411764583</v>
      </c>
      <c r="X76" s="2">
        <f t="shared" si="6"/>
        <v>486578.97058823542</v>
      </c>
      <c r="Y76" s="2">
        <f t="shared" si="7"/>
        <v>20386677.359370403</v>
      </c>
      <c r="Z76" s="2" t="str">
        <f t="shared" si="8"/>
        <v>HERE</v>
      </c>
      <c r="AA76" s="2">
        <f>IF(Z76="HERE",Y76,AA75+Graph!$G$1*1000)</f>
        <v>20386677.359370403</v>
      </c>
      <c r="AB76" s="2">
        <f t="shared" si="21"/>
        <v>486578.97058823705</v>
      </c>
      <c r="AC76" s="2">
        <f t="shared" si="9"/>
        <v>680825.29411764699</v>
      </c>
      <c r="AD76" s="3">
        <f t="shared" si="10"/>
        <v>20386677.359370403</v>
      </c>
      <c r="AE76" s="2">
        <f>IF(AE74&gt;=52800000,52800000,IF(AB55=Graph!G$1*1000,AE75+Graph!G$1*1000,AC76))</f>
        <v>680825.29411764699</v>
      </c>
      <c r="AF76" s="3">
        <f t="shared" si="11"/>
        <v>680825.29411764699</v>
      </c>
      <c r="AG76" s="3">
        <f t="shared" si="27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11</v>
      </c>
      <c r="C77" s="7"/>
      <c r="D77" s="2" t="e">
        <f t="shared" si="12"/>
        <v>#N/A</v>
      </c>
      <c r="E77" s="2" t="e">
        <f t="shared" si="22"/>
        <v>#N/A</v>
      </c>
      <c r="F77" s="2">
        <v>533693.01450288296</v>
      </c>
      <c r="G77" s="2">
        <f t="shared" si="26"/>
        <v>495682.42857142858</v>
      </c>
      <c r="H77" s="2">
        <f t="shared" si="13"/>
        <v>20978199.797404591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594108.28571428626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536695.55220085382</v>
      </c>
      <c r="Q77" s="2">
        <f t="shared" si="25"/>
        <v>500000</v>
      </c>
      <c r="R77" s="2">
        <f t="shared" si="16"/>
        <v>21567502.65348804</v>
      </c>
      <c r="S77" s="2">
        <f t="shared" si="17"/>
        <v>495682.4285714291</v>
      </c>
      <c r="T77" s="2">
        <f t="shared" si="18"/>
        <v>4317.5714285714785</v>
      </c>
      <c r="U77" s="2">
        <f t="shared" si="19"/>
        <v>500000</v>
      </c>
      <c r="V77" s="2">
        <f t="shared" si="5"/>
        <v>694246.32352941181</v>
      </c>
      <c r="W77" s="2">
        <f t="shared" si="20"/>
        <v>13421.029411764815</v>
      </c>
      <c r="X77" s="2">
        <f t="shared" si="6"/>
        <v>486578.97058823518</v>
      </c>
      <c r="Y77" s="2">
        <f t="shared" si="7"/>
        <v>20873256.32995864</v>
      </c>
      <c r="Z77" s="2" t="str">
        <f t="shared" si="8"/>
        <v>HERE</v>
      </c>
      <c r="AA77" s="2">
        <f>IF(Z77="HERE",Y77,AA76+Graph!$G$1*1000)</f>
        <v>20873256.32995864</v>
      </c>
      <c r="AB77" s="2">
        <f t="shared" si="21"/>
        <v>486578.97058823705</v>
      </c>
      <c r="AC77" s="2">
        <f t="shared" si="9"/>
        <v>694246.32352941181</v>
      </c>
      <c r="AD77" s="3">
        <f t="shared" si="10"/>
        <v>20873256.32995864</v>
      </c>
      <c r="AE77" s="2">
        <f>IF(AE75&gt;=52800000,52800000,IF(AB56=Graph!G$1*1000,AE76+Graph!G$1*1000,AC77))</f>
        <v>694246.32352941181</v>
      </c>
      <c r="AF77" s="3">
        <f t="shared" si="11"/>
        <v>694246.32352941181</v>
      </c>
      <c r="AG77" s="3">
        <f t="shared" si="27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12</v>
      </c>
      <c r="C78" s="7"/>
      <c r="D78" s="2" t="e">
        <f t="shared" si="12"/>
        <v>#N/A</v>
      </c>
      <c r="E78" s="2" t="e">
        <f t="shared" si="22"/>
        <v>#N/A</v>
      </c>
      <c r="F78" s="2">
        <v>539647.61040309072</v>
      </c>
      <c r="G78" s="2">
        <f t="shared" si="26"/>
        <v>495682.42857142858</v>
      </c>
      <c r="H78" s="2">
        <f t="shared" si="13"/>
        <v>21473882.22597602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598425.85714285774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542636.77441602945</v>
      </c>
      <c r="Q78" s="2">
        <f t="shared" si="25"/>
        <v>500000</v>
      </c>
      <c r="R78" s="2">
        <f t="shared" si="16"/>
        <v>22067502.65348804</v>
      </c>
      <c r="S78" s="2">
        <f t="shared" si="17"/>
        <v>495682.4285714291</v>
      </c>
      <c r="T78" s="2">
        <f t="shared" si="18"/>
        <v>4317.5714285714785</v>
      </c>
      <c r="U78" s="2">
        <f t="shared" si="19"/>
        <v>500000</v>
      </c>
      <c r="V78" s="2">
        <f t="shared" si="5"/>
        <v>707667.3529411765</v>
      </c>
      <c r="W78" s="2">
        <f t="shared" si="20"/>
        <v>13421.029411764699</v>
      </c>
      <c r="X78" s="2">
        <f t="shared" si="6"/>
        <v>486578.9705882353</v>
      </c>
      <c r="Y78" s="2">
        <f t="shared" si="7"/>
        <v>21359835.300546877</v>
      </c>
      <c r="Z78" s="2" t="str">
        <f t="shared" si="8"/>
        <v>HERE</v>
      </c>
      <c r="AA78" s="2">
        <f>IF(Z78="HERE",Y78,AA77+Graph!$G$1*1000)</f>
        <v>21359835.300546877</v>
      </c>
      <c r="AB78" s="2">
        <f t="shared" si="21"/>
        <v>486578.97058823705</v>
      </c>
      <c r="AC78" s="2">
        <f t="shared" si="9"/>
        <v>707667.3529411765</v>
      </c>
      <c r="AD78" s="3">
        <f t="shared" si="10"/>
        <v>21359835.300546877</v>
      </c>
      <c r="AE78" s="2">
        <f>IF(AE76&gt;=52800000,52800000,IF(AB57=Graph!G$1*1000,AE77+Graph!G$1*1000,AC78))</f>
        <v>707667.3529411765</v>
      </c>
      <c r="AF78" s="3">
        <f t="shared" si="11"/>
        <v>707667.3529411765</v>
      </c>
      <c r="AG78" s="3">
        <f t="shared" si="27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13</v>
      </c>
      <c r="C79" s="7"/>
      <c r="D79" s="2" t="e">
        <f t="shared" si="12"/>
        <v>#N/A</v>
      </c>
      <c r="E79" s="2" t="e">
        <f t="shared" si="22"/>
        <v>#N/A</v>
      </c>
      <c r="F79" s="2">
        <v>545602.20630329847</v>
      </c>
      <c r="G79" s="2">
        <f t="shared" si="26"/>
        <v>495682.42857142858</v>
      </c>
      <c r="H79" s="2">
        <f t="shared" si="13"/>
        <v>21969564.654547449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602743.42857142922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548577.99663117528</v>
      </c>
      <c r="Q79" s="2">
        <f t="shared" si="25"/>
        <v>500000</v>
      </c>
      <c r="R79" s="2">
        <f t="shared" si="16"/>
        <v>22567502.65348804</v>
      </c>
      <c r="S79" s="2">
        <f t="shared" si="17"/>
        <v>495682.4285714291</v>
      </c>
      <c r="T79" s="2">
        <f t="shared" si="18"/>
        <v>4317.5714285714785</v>
      </c>
      <c r="U79" s="2">
        <f t="shared" si="19"/>
        <v>500000</v>
      </c>
      <c r="V79" s="2">
        <f t="shared" si="5"/>
        <v>721088.3823529412</v>
      </c>
      <c r="W79" s="2">
        <f t="shared" si="20"/>
        <v>13421.029411764699</v>
      </c>
      <c r="X79" s="2">
        <f t="shared" si="6"/>
        <v>486578.9705882353</v>
      </c>
      <c r="Y79" s="2">
        <f t="shared" si="7"/>
        <v>21846414.271135114</v>
      </c>
      <c r="Z79" s="2" t="str">
        <f t="shared" si="8"/>
        <v>HERE</v>
      </c>
      <c r="AA79" s="2">
        <f>IF(Z79="HERE",Y79,AA78+Graph!$G$1*1000)</f>
        <v>21846414.271135114</v>
      </c>
      <c r="AB79" s="2">
        <f t="shared" si="21"/>
        <v>486578.97058823705</v>
      </c>
      <c r="AC79" s="2">
        <f t="shared" si="9"/>
        <v>721088.3823529412</v>
      </c>
      <c r="AD79" s="3">
        <f t="shared" si="10"/>
        <v>21846414.271135114</v>
      </c>
      <c r="AE79" s="2">
        <f>IF(AE77&gt;=52800000,52800000,IF(AB58=Graph!G$1*1000,AE78+Graph!G$1*1000,AC79))</f>
        <v>721088.3823529412</v>
      </c>
      <c r="AF79" s="3">
        <f t="shared" si="11"/>
        <v>721088.3823529412</v>
      </c>
      <c r="AG79" s="3">
        <f t="shared" si="27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14</v>
      </c>
      <c r="C80" s="7"/>
      <c r="D80" s="2" t="e">
        <f t="shared" si="12"/>
        <v>#N/A</v>
      </c>
      <c r="E80" s="2" t="e">
        <f t="shared" si="22"/>
        <v>#N/A</v>
      </c>
      <c r="F80" s="2">
        <v>551556.80220350623</v>
      </c>
      <c r="G80" s="2">
        <f t="shared" si="26"/>
        <v>495682.42857142858</v>
      </c>
      <c r="H80" s="2">
        <f t="shared" si="13"/>
        <v>22465247.083118878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607061.0000000007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554519.21884635091</v>
      </c>
      <c r="Q80" s="2">
        <f t="shared" si="25"/>
        <v>500000</v>
      </c>
      <c r="R80" s="2">
        <f t="shared" si="16"/>
        <v>23067502.65348804</v>
      </c>
      <c r="S80" s="2">
        <f t="shared" si="17"/>
        <v>495682.4285714291</v>
      </c>
      <c r="T80" s="2">
        <f t="shared" si="18"/>
        <v>4317.5714285714785</v>
      </c>
      <c r="U80" s="2">
        <f t="shared" si="19"/>
        <v>500000</v>
      </c>
      <c r="V80" s="2">
        <f t="shared" si="5"/>
        <v>734509.4117647059</v>
      </c>
      <c r="W80" s="2">
        <f t="shared" si="20"/>
        <v>13421.029411764699</v>
      </c>
      <c r="X80" s="2">
        <f t="shared" si="6"/>
        <v>486578.9705882353</v>
      </c>
      <c r="Y80" s="2">
        <f t="shared" si="7"/>
        <v>22332993.241723351</v>
      </c>
      <c r="Z80" s="2" t="str">
        <f t="shared" si="8"/>
        <v>HERE</v>
      </c>
      <c r="AA80" s="2">
        <f>IF(Z80="HERE",Y80,AA79+Graph!$G$1*1000)</f>
        <v>22332993.241723351</v>
      </c>
      <c r="AB80" s="2">
        <f t="shared" si="21"/>
        <v>486578.97058823705</v>
      </c>
      <c r="AC80" s="2">
        <f t="shared" si="9"/>
        <v>734509.4117647059</v>
      </c>
      <c r="AD80" s="3">
        <f t="shared" si="10"/>
        <v>22332993.241723351</v>
      </c>
      <c r="AE80" s="2">
        <f>IF(AE78&gt;=52800000,52800000,IF(AB59=Graph!G$1*1000,AE79+Graph!G$1*1000,AC80))</f>
        <v>734509.4117647059</v>
      </c>
      <c r="AF80" s="3">
        <f t="shared" si="11"/>
        <v>734509.4117647059</v>
      </c>
      <c r="AG80" s="3">
        <f t="shared" si="27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15</v>
      </c>
      <c r="C81" s="7"/>
      <c r="D81" s="2" t="e">
        <f t="shared" si="12"/>
        <v>#N/A</v>
      </c>
      <c r="E81" s="2" t="e">
        <f t="shared" si="22"/>
        <v>#N/A</v>
      </c>
      <c r="F81" s="2">
        <v>557511.39810371399</v>
      </c>
      <c r="G81" s="2">
        <f t="shared" si="26"/>
        <v>495682.42857142858</v>
      </c>
      <c r="H81" s="2">
        <f t="shared" si="13"/>
        <v>22960929.511690307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611378.57142857218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560460.44106149673</v>
      </c>
      <c r="Q81" s="2">
        <f t="shared" si="25"/>
        <v>500000</v>
      </c>
      <c r="R81" s="2">
        <f t="shared" si="16"/>
        <v>23567502.65348804</v>
      </c>
      <c r="S81" s="2">
        <f t="shared" si="17"/>
        <v>495682.4285714291</v>
      </c>
      <c r="T81" s="2">
        <f t="shared" si="18"/>
        <v>4317.5714285714785</v>
      </c>
      <c r="U81" s="2">
        <f t="shared" si="19"/>
        <v>500000</v>
      </c>
      <c r="V81" s="2">
        <f t="shared" si="5"/>
        <v>747930.4411764706</v>
      </c>
      <c r="W81" s="2">
        <f t="shared" si="20"/>
        <v>13421.029411764699</v>
      </c>
      <c r="X81" s="2">
        <f t="shared" si="6"/>
        <v>486578.9705882353</v>
      </c>
      <c r="Y81" s="2">
        <f t="shared" si="7"/>
        <v>22819572.212311588</v>
      </c>
      <c r="Z81" s="2" t="str">
        <f t="shared" si="8"/>
        <v>HERE</v>
      </c>
      <c r="AA81" s="2">
        <f>IF(Z81="HERE",Y81,AA80+Graph!$G$1*1000)</f>
        <v>22819572.212311588</v>
      </c>
      <c r="AB81" s="2">
        <f t="shared" si="21"/>
        <v>486578.97058823705</v>
      </c>
      <c r="AC81" s="2">
        <f t="shared" si="9"/>
        <v>747930.4411764706</v>
      </c>
      <c r="AD81" s="3">
        <f t="shared" si="10"/>
        <v>22819572.212311588</v>
      </c>
      <c r="AE81" s="2">
        <f>IF(AE79&gt;=52800000,52800000,IF(AB60=Graph!G$1*1000,AE80+Graph!G$1*1000,AC81))</f>
        <v>747930.4411764706</v>
      </c>
      <c r="AF81" s="3">
        <f t="shared" si="11"/>
        <v>747930.4411764706</v>
      </c>
      <c r="AG81" s="3">
        <f t="shared" si="27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16</v>
      </c>
      <c r="C82" s="7"/>
      <c r="D82" s="2" t="e">
        <f t="shared" si="12"/>
        <v>#N/A</v>
      </c>
      <c r="E82" s="2" t="e">
        <f t="shared" si="22"/>
        <v>#N/A</v>
      </c>
      <c r="F82" s="2">
        <v>563465.99400392175</v>
      </c>
      <c r="G82" s="2">
        <f t="shared" si="26"/>
        <v>495682.42857142858</v>
      </c>
      <c r="H82" s="2">
        <f t="shared" si="13"/>
        <v>23456611.940261737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615696.14285714366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566401.66327667236</v>
      </c>
      <c r="Q82" s="2">
        <f t="shared" si="25"/>
        <v>500000</v>
      </c>
      <c r="R82" s="2">
        <f t="shared" si="16"/>
        <v>24067502.65348804</v>
      </c>
      <c r="S82" s="2">
        <f t="shared" si="17"/>
        <v>495682.4285714291</v>
      </c>
      <c r="T82" s="2">
        <f t="shared" si="18"/>
        <v>4317.5714285714785</v>
      </c>
      <c r="U82" s="2">
        <f t="shared" si="19"/>
        <v>500000</v>
      </c>
      <c r="V82" s="2">
        <f t="shared" si="5"/>
        <v>761351.4705882353</v>
      </c>
      <c r="W82" s="2">
        <f t="shared" si="20"/>
        <v>13421.029411764699</v>
      </c>
      <c r="X82" s="2">
        <f t="shared" si="6"/>
        <v>486578.9705882353</v>
      </c>
      <c r="Y82" s="2">
        <f t="shared" si="7"/>
        <v>23306151.182899825</v>
      </c>
      <c r="Z82" s="2" t="str">
        <f t="shared" si="8"/>
        <v>HERE</v>
      </c>
      <c r="AA82" s="2">
        <f>IF(Z82="HERE",Y82,AA81+Graph!$G$1*1000)</f>
        <v>23306151.182899825</v>
      </c>
      <c r="AB82" s="2">
        <f t="shared" si="21"/>
        <v>486578.97058823705</v>
      </c>
      <c r="AC82" s="2">
        <f t="shared" si="9"/>
        <v>761351.4705882353</v>
      </c>
      <c r="AD82" s="3">
        <f t="shared" si="10"/>
        <v>23306151.182899825</v>
      </c>
      <c r="AE82" s="2">
        <f>IF(AE80&gt;=52800000,52800000,IF(AB61=Graph!G$1*1000,AE81+Graph!G$1*1000,AC82))</f>
        <v>761351.4705882353</v>
      </c>
      <c r="AF82" s="3">
        <f t="shared" si="11"/>
        <v>761351.4705882353</v>
      </c>
      <c r="AG82" s="3">
        <f t="shared" si="27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17</v>
      </c>
      <c r="C83" s="7"/>
      <c r="D83" s="2" t="e">
        <f t="shared" si="12"/>
        <v>#N/A</v>
      </c>
      <c r="E83" s="2" t="e">
        <f t="shared" si="22"/>
        <v>#N/A</v>
      </c>
      <c r="F83" s="2">
        <v>569420.58990412951</v>
      </c>
      <c r="G83" s="2">
        <f t="shared" si="26"/>
        <v>495682.42857142858</v>
      </c>
      <c r="H83" s="2">
        <f t="shared" si="13"/>
        <v>23952294.368833166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620013.71428571513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572342.88549181819</v>
      </c>
      <c r="Q83" s="2">
        <f t="shared" si="25"/>
        <v>500000</v>
      </c>
      <c r="R83" s="2">
        <f t="shared" si="16"/>
        <v>24567502.65348804</v>
      </c>
      <c r="S83" s="2">
        <f t="shared" si="17"/>
        <v>495682.4285714291</v>
      </c>
      <c r="T83" s="2">
        <f t="shared" si="18"/>
        <v>4317.5714285714785</v>
      </c>
      <c r="U83" s="2">
        <f t="shared" si="19"/>
        <v>500000</v>
      </c>
      <c r="V83" s="2">
        <f t="shared" si="5"/>
        <v>774772.5</v>
      </c>
      <c r="W83" s="2">
        <f t="shared" si="20"/>
        <v>13421.029411764699</v>
      </c>
      <c r="X83" s="2">
        <f t="shared" si="6"/>
        <v>486578.9705882353</v>
      </c>
      <c r="Y83" s="2">
        <f t="shared" si="7"/>
        <v>23792730.153488062</v>
      </c>
      <c r="Z83" s="2" t="str">
        <f t="shared" si="8"/>
        <v>HERE</v>
      </c>
      <c r="AA83" s="2">
        <f>IF(Z83="HERE",Y83,AA82+Graph!$G$1*1000)</f>
        <v>23792730.153488062</v>
      </c>
      <c r="AB83" s="2">
        <f t="shared" si="21"/>
        <v>486578.97058823705</v>
      </c>
      <c r="AC83" s="2">
        <f t="shared" si="9"/>
        <v>774772.5</v>
      </c>
      <c r="AD83" s="3">
        <f t="shared" si="10"/>
        <v>23792730.153488062</v>
      </c>
      <c r="AE83" s="2">
        <f>IF(AE81&gt;=52800000,52800000,IF(AB62=Graph!G$1*1000,AE82+Graph!G$1*1000,AC83))</f>
        <v>774772.5</v>
      </c>
      <c r="AF83" s="3">
        <f t="shared" si="11"/>
        <v>774772.5</v>
      </c>
      <c r="AG83" s="3">
        <f t="shared" si="27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18</v>
      </c>
      <c r="C84" s="7"/>
      <c r="D84" s="2" t="e">
        <f t="shared" si="12"/>
        <v>#N/A</v>
      </c>
      <c r="E84" s="2" t="e">
        <f t="shared" si="22"/>
        <v>#N/A</v>
      </c>
      <c r="F84" s="2">
        <v>575375.18580433726</v>
      </c>
      <c r="G84" s="2">
        <f t="shared" si="26"/>
        <v>495682.42857142858</v>
      </c>
      <c r="H84" s="2">
        <f t="shared" si="13"/>
        <v>24447976.797404595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624331.28571428661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578284.10770699382</v>
      </c>
      <c r="Q84" s="2">
        <f t="shared" si="25"/>
        <v>500000</v>
      </c>
      <c r="R84" s="2">
        <f t="shared" si="16"/>
        <v>25067502.65348804</v>
      </c>
      <c r="S84" s="2">
        <f t="shared" si="17"/>
        <v>495682.4285714291</v>
      </c>
      <c r="T84" s="2">
        <f t="shared" si="18"/>
        <v>4317.5714285714785</v>
      </c>
      <c r="U84" s="2">
        <f t="shared" si="19"/>
        <v>500000</v>
      </c>
      <c r="V84" s="2">
        <f t="shared" si="5"/>
        <v>788193.5294117647</v>
      </c>
      <c r="W84" s="2">
        <f t="shared" si="20"/>
        <v>13421.029411764699</v>
      </c>
      <c r="X84" s="2">
        <f t="shared" si="6"/>
        <v>486578.9705882353</v>
      </c>
      <c r="Y84" s="2">
        <f t="shared" si="7"/>
        <v>24279309.124076299</v>
      </c>
      <c r="Z84" s="2" t="str">
        <f t="shared" si="8"/>
        <v>HERE</v>
      </c>
      <c r="AA84" s="2">
        <f>IF(Z84="HERE",Y84,AA83+Graph!$G$1*1000)</f>
        <v>24279309.124076299</v>
      </c>
      <c r="AB84" s="2">
        <f t="shared" si="21"/>
        <v>486578.97058823705</v>
      </c>
      <c r="AC84" s="2">
        <f t="shared" si="9"/>
        <v>788193.5294117647</v>
      </c>
      <c r="AD84" s="3">
        <f t="shared" si="10"/>
        <v>24279309.124076299</v>
      </c>
      <c r="AE84" s="2">
        <f>IF(AE82&gt;=52800000,52800000,IF(AB63=Graph!G$1*1000,AE83+Graph!G$1*1000,AC84))</f>
        <v>788193.5294117647</v>
      </c>
      <c r="AF84" s="3">
        <f t="shared" si="11"/>
        <v>788193.5294117647</v>
      </c>
      <c r="AG84" s="3">
        <f t="shared" si="27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19</v>
      </c>
      <c r="C85" s="7"/>
      <c r="D85" s="2" t="e">
        <f t="shared" si="12"/>
        <v>#N/A</v>
      </c>
      <c r="E85" s="2" t="e">
        <f t="shared" si="22"/>
        <v>#N/A</v>
      </c>
      <c r="F85" s="2">
        <v>581329.78170454502</v>
      </c>
      <c r="G85" s="2">
        <f t="shared" si="26"/>
        <v>495682.42857142858</v>
      </c>
      <c r="H85" s="2">
        <f t="shared" si="13"/>
        <v>24943659.225976024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628648.85714285809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584225.32992213964</v>
      </c>
      <c r="Q85" s="2">
        <f t="shared" si="25"/>
        <v>500000</v>
      </c>
      <c r="R85" s="2">
        <f t="shared" si="16"/>
        <v>25567502.65348804</v>
      </c>
      <c r="S85" s="2">
        <f t="shared" si="17"/>
        <v>495682.4285714291</v>
      </c>
      <c r="T85" s="2">
        <f t="shared" si="18"/>
        <v>4317.5714285714785</v>
      </c>
      <c r="U85" s="2">
        <f t="shared" si="19"/>
        <v>500000</v>
      </c>
      <c r="V85" s="2">
        <f t="shared" si="5"/>
        <v>801614.5588235294</v>
      </c>
      <c r="W85" s="2">
        <f t="shared" si="20"/>
        <v>13421.029411764699</v>
      </c>
      <c r="X85" s="2">
        <f t="shared" si="6"/>
        <v>486578.9705882353</v>
      </c>
      <c r="Y85" s="2">
        <f t="shared" si="7"/>
        <v>24765888.094664536</v>
      </c>
      <c r="Z85" s="2" t="str">
        <f t="shared" si="8"/>
        <v>HERE</v>
      </c>
      <c r="AA85" s="2">
        <f>IF(Z85="HERE",Y85,AA84+Graph!$G$1*1000)</f>
        <v>24765888.094664536</v>
      </c>
      <c r="AB85" s="2">
        <f t="shared" si="21"/>
        <v>486578.97058823705</v>
      </c>
      <c r="AC85" s="2">
        <f t="shared" si="9"/>
        <v>801614.5588235294</v>
      </c>
      <c r="AD85" s="3">
        <f t="shared" si="10"/>
        <v>24765888.094664536</v>
      </c>
      <c r="AE85" s="2">
        <f>IF(AE83&gt;=52800000,52800000,IF(AB64=Graph!G$1*1000,AE84+Graph!G$1*1000,AC85))</f>
        <v>801614.5588235294</v>
      </c>
      <c r="AF85" s="3">
        <f t="shared" si="11"/>
        <v>801614.5588235294</v>
      </c>
      <c r="AG85" s="3">
        <f t="shared" si="27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20</v>
      </c>
      <c r="C86" s="7"/>
      <c r="D86" s="2" t="e">
        <f t="shared" si="12"/>
        <v>#N/A</v>
      </c>
      <c r="E86" s="2" t="e">
        <f t="shared" si="22"/>
        <v>#N/A</v>
      </c>
      <c r="F86" s="2">
        <v>587284.37760475278</v>
      </c>
      <c r="G86" s="2">
        <f t="shared" si="26"/>
        <v>495682.42857142858</v>
      </c>
      <c r="H86" s="2">
        <f t="shared" si="13"/>
        <v>25439341.654547453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632966.42857142957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590166.55213731527</v>
      </c>
      <c r="Q86" s="2">
        <f t="shared" si="25"/>
        <v>500000</v>
      </c>
      <c r="R86" s="2">
        <f t="shared" si="16"/>
        <v>26067502.65348804</v>
      </c>
      <c r="S86" s="2">
        <f t="shared" si="17"/>
        <v>495682.4285714291</v>
      </c>
      <c r="T86" s="2">
        <f t="shared" si="18"/>
        <v>4317.5714285714785</v>
      </c>
      <c r="U86" s="2">
        <f t="shared" si="19"/>
        <v>500000</v>
      </c>
      <c r="V86" s="2">
        <f t="shared" si="5"/>
        <v>815035.5882352941</v>
      </c>
      <c r="W86" s="2">
        <f t="shared" si="20"/>
        <v>13421.029411764699</v>
      </c>
      <c r="X86" s="2">
        <f t="shared" si="6"/>
        <v>486578.9705882353</v>
      </c>
      <c r="Y86" s="2">
        <f t="shared" si="7"/>
        <v>25252467.065252773</v>
      </c>
      <c r="Z86" s="2" t="str">
        <f t="shared" si="8"/>
        <v>HERE</v>
      </c>
      <c r="AA86" s="2">
        <f>IF(Z86="HERE",Y86,AA85+Graph!$G$1*1000)</f>
        <v>25252467.065252773</v>
      </c>
      <c r="AB86" s="2">
        <f t="shared" si="21"/>
        <v>486578.97058823705</v>
      </c>
      <c r="AC86" s="2">
        <f t="shared" si="9"/>
        <v>815035.5882352941</v>
      </c>
      <c r="AD86" s="3">
        <f t="shared" si="10"/>
        <v>25252467.065252773</v>
      </c>
      <c r="AE86" s="2">
        <f>IF(AE84&gt;=52800000,52800000,IF(AB65=Graph!G$1*1000,AE85+Graph!G$1*1000,AC86))</f>
        <v>815035.5882352941</v>
      </c>
      <c r="AF86" s="3">
        <f t="shared" si="11"/>
        <v>815035.5882352941</v>
      </c>
      <c r="AG86" s="3">
        <f t="shared" si="27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21</v>
      </c>
      <c r="C87" s="7"/>
      <c r="D87" s="2" t="e">
        <f t="shared" si="12"/>
        <v>#N/A</v>
      </c>
      <c r="E87" s="2" t="e">
        <f t="shared" si="22"/>
        <v>#N/A</v>
      </c>
      <c r="F87" s="2">
        <v>593238.97350496054</v>
      </c>
      <c r="G87" s="2">
        <f t="shared" si="26"/>
        <v>495682.42857142858</v>
      </c>
      <c r="H87" s="2">
        <f t="shared" si="13"/>
        <v>25935024.083118882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637284.00000000105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596107.7743524611</v>
      </c>
      <c r="Q87" s="2">
        <f t="shared" si="25"/>
        <v>500000</v>
      </c>
      <c r="R87" s="2">
        <f t="shared" si="16"/>
        <v>26567502.65348804</v>
      </c>
      <c r="S87" s="2">
        <f t="shared" si="17"/>
        <v>495682.4285714291</v>
      </c>
      <c r="T87" s="2">
        <f t="shared" si="18"/>
        <v>4317.5714285714785</v>
      </c>
      <c r="U87" s="2">
        <f t="shared" si="19"/>
        <v>500000</v>
      </c>
      <c r="V87" s="2">
        <f t="shared" si="5"/>
        <v>828456.6176470588</v>
      </c>
      <c r="W87" s="2">
        <f t="shared" si="20"/>
        <v>13421.029411764699</v>
      </c>
      <c r="X87" s="2">
        <f t="shared" si="6"/>
        <v>486578.9705882353</v>
      </c>
      <c r="Y87" s="2">
        <f t="shared" si="7"/>
        <v>25739046.035841011</v>
      </c>
      <c r="Z87" s="2" t="str">
        <f t="shared" si="8"/>
        <v>HERE</v>
      </c>
      <c r="AA87" s="2">
        <f>IF(Z87="HERE",Y87,AA86+Graph!$G$1*1000)</f>
        <v>25739046.035841011</v>
      </c>
      <c r="AB87" s="2">
        <f t="shared" si="21"/>
        <v>486578.97058823705</v>
      </c>
      <c r="AC87" s="2">
        <f t="shared" si="9"/>
        <v>828456.6176470588</v>
      </c>
      <c r="AD87" s="3">
        <f t="shared" si="10"/>
        <v>25739046.035841011</v>
      </c>
      <c r="AE87" s="2">
        <f>IF(AE85&gt;=52800000,52800000,IF(AB66=Graph!G$1*1000,AE86+Graph!G$1*1000,AC87))</f>
        <v>828456.6176470588</v>
      </c>
      <c r="AF87" s="3">
        <f t="shared" si="11"/>
        <v>828456.6176470588</v>
      </c>
      <c r="AG87" s="3">
        <f t="shared" si="27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22</v>
      </c>
      <c r="C88" s="7"/>
      <c r="D88" s="2" t="e">
        <f t="shared" si="12"/>
        <v>#N/A</v>
      </c>
      <c r="E88" s="2" t="e">
        <f t="shared" si="22"/>
        <v>#N/A</v>
      </c>
      <c r="F88" s="2">
        <v>599193.56940516829</v>
      </c>
      <c r="G88" s="2">
        <f t="shared" si="26"/>
        <v>495682.42857142858</v>
      </c>
      <c r="H88" s="2">
        <f t="shared" si="13"/>
        <v>26430706.511690311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641601.57142857253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602048.99656763673</v>
      </c>
      <c r="Q88" s="2">
        <f t="shared" si="25"/>
        <v>500000</v>
      </c>
      <c r="R88" s="2">
        <f t="shared" si="16"/>
        <v>27067502.65348804</v>
      </c>
      <c r="S88" s="2">
        <f t="shared" si="17"/>
        <v>495682.4285714291</v>
      </c>
      <c r="T88" s="2">
        <f t="shared" si="18"/>
        <v>4317.5714285714785</v>
      </c>
      <c r="U88" s="2">
        <f t="shared" si="19"/>
        <v>500000</v>
      </c>
      <c r="V88" s="2">
        <f t="shared" si="5"/>
        <v>841877.64705882361</v>
      </c>
      <c r="W88" s="2">
        <f t="shared" si="20"/>
        <v>13421.029411764815</v>
      </c>
      <c r="X88" s="2">
        <f t="shared" si="6"/>
        <v>486578.97058823518</v>
      </c>
      <c r="Y88" s="2">
        <f t="shared" si="7"/>
        <v>26225625.006429248</v>
      </c>
      <c r="Z88" s="2" t="str">
        <f t="shared" si="8"/>
        <v>HERE</v>
      </c>
      <c r="AA88" s="2">
        <f>IF(Z88="HERE",Y88,AA87+Graph!$G$1*1000)</f>
        <v>26225625.006429248</v>
      </c>
      <c r="AB88" s="2">
        <f t="shared" si="21"/>
        <v>486578.97058823705</v>
      </c>
      <c r="AC88" s="2">
        <f t="shared" si="9"/>
        <v>841877.64705882361</v>
      </c>
      <c r="AD88" s="3">
        <f t="shared" si="10"/>
        <v>26225625.006429248</v>
      </c>
      <c r="AE88" s="2">
        <f>IF(AE86&gt;=52800000,52800000,IF(AB67=Graph!G$1*1000,AE87+Graph!G$1*1000,AC88))</f>
        <v>841877.64705882361</v>
      </c>
      <c r="AF88" s="3">
        <f t="shared" si="11"/>
        <v>841877.64705882361</v>
      </c>
      <c r="AG88" s="3">
        <f t="shared" si="27"/>
        <v>14463974.17204435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23</v>
      </c>
      <c r="C89" s="7"/>
      <c r="D89" s="2" t="e">
        <f t="shared" si="12"/>
        <v>#N/A</v>
      </c>
      <c r="E89" s="2" t="e">
        <f t="shared" si="22"/>
        <v>#N/A</v>
      </c>
      <c r="F89" s="2">
        <v>605148.16530537605</v>
      </c>
      <c r="G89" s="2">
        <f t="shared" si="26"/>
        <v>495682.42857142858</v>
      </c>
      <c r="H89" s="2">
        <f t="shared" si="13"/>
        <v>26926388.94026174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645919.142857144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607990.21878278255</v>
      </c>
      <c r="Q89" s="2">
        <f t="shared" si="25"/>
        <v>500000</v>
      </c>
      <c r="R89" s="2">
        <f t="shared" si="16"/>
        <v>27567502.65348804</v>
      </c>
      <c r="S89" s="2">
        <f t="shared" si="17"/>
        <v>495682.4285714291</v>
      </c>
      <c r="T89" s="2">
        <f t="shared" si="18"/>
        <v>4317.5714285714785</v>
      </c>
      <c r="U89" s="2">
        <f t="shared" si="19"/>
        <v>500000</v>
      </c>
      <c r="V89" s="2">
        <f t="shared" si="5"/>
        <v>855298.67647058819</v>
      </c>
      <c r="W89" s="2">
        <f t="shared" si="20"/>
        <v>13421.029411764583</v>
      </c>
      <c r="X89" s="2">
        <f t="shared" si="6"/>
        <v>486578.97058823542</v>
      </c>
      <c r="Y89" s="2">
        <f t="shared" si="7"/>
        <v>26712203.977017485</v>
      </c>
      <c r="Z89" s="2" t="str">
        <f t="shared" si="8"/>
        <v>HERE</v>
      </c>
      <c r="AA89" s="2">
        <f>IF(Z89="HERE",Y89,AA88+Graph!$G$1*1000)</f>
        <v>26712203.977017485</v>
      </c>
      <c r="AB89" s="2">
        <f t="shared" si="21"/>
        <v>486578.97058823705</v>
      </c>
      <c r="AC89" s="2">
        <f t="shared" si="9"/>
        <v>855298.67647058819</v>
      </c>
      <c r="AD89" s="3">
        <f t="shared" si="10"/>
        <v>26712203.977017485</v>
      </c>
      <c r="AE89" s="2">
        <f>IF(AE87&gt;=52800000,52800000,IF(AB68=Graph!G$1*1000,AE88+Graph!G$1*1000,AC89))</f>
        <v>855298.67647058819</v>
      </c>
      <c r="AF89" s="3">
        <f t="shared" si="11"/>
        <v>855298.67647058819</v>
      </c>
      <c r="AG89" s="3">
        <f t="shared" si="27"/>
        <v>14887468.394082328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24</v>
      </c>
      <c r="C90" s="7"/>
      <c r="D90" s="2" t="e">
        <f t="shared" si="12"/>
        <v>#N/A</v>
      </c>
      <c r="E90" s="2" t="e">
        <f t="shared" si="22"/>
        <v>#N/A</v>
      </c>
      <c r="F90" s="2">
        <v>611102.76120558381</v>
      </c>
      <c r="G90" s="2">
        <f t="shared" si="26"/>
        <v>495682.42857142858</v>
      </c>
      <c r="H90" s="2">
        <f t="shared" si="13"/>
        <v>27422071.368833169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650236.71428571548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613931.44099795818</v>
      </c>
      <c r="Q90" s="2">
        <f t="shared" si="25"/>
        <v>500000</v>
      </c>
      <c r="R90" s="2">
        <f t="shared" si="16"/>
        <v>28067502.65348804</v>
      </c>
      <c r="S90" s="2">
        <f t="shared" si="17"/>
        <v>495682.4285714291</v>
      </c>
      <c r="T90" s="2">
        <f t="shared" si="18"/>
        <v>4317.5714285714785</v>
      </c>
      <c r="U90" s="2">
        <f t="shared" si="19"/>
        <v>500000</v>
      </c>
      <c r="V90" s="2">
        <f t="shared" si="5"/>
        <v>868719.70588235301</v>
      </c>
      <c r="W90" s="2">
        <f t="shared" si="20"/>
        <v>13421.029411764815</v>
      </c>
      <c r="X90" s="2">
        <f t="shared" si="6"/>
        <v>486578.97058823518</v>
      </c>
      <c r="Y90" s="2">
        <f t="shared" si="7"/>
        <v>27198782.947605722</v>
      </c>
      <c r="Z90" s="2" t="str">
        <f t="shared" si="8"/>
        <v>HERE</v>
      </c>
      <c r="AA90" s="2">
        <f>IF(Z90="HERE",Y90,AA89+Graph!$G$1*1000)</f>
        <v>27198782.947605722</v>
      </c>
      <c r="AB90" s="2">
        <f t="shared" si="21"/>
        <v>486578.97058823705</v>
      </c>
      <c r="AC90" s="2">
        <f t="shared" si="9"/>
        <v>868719.70588235301</v>
      </c>
      <c r="AD90" s="3">
        <f t="shared" si="10"/>
        <v>27198782.947605722</v>
      </c>
      <c r="AE90" s="2">
        <f>IF(AE88&gt;=52800000,52800000,IF(AB69=Graph!G$1*1000,AE89+Graph!G$1*1000,AC90))</f>
        <v>868719.70588235301</v>
      </c>
      <c r="AF90" s="3">
        <f t="shared" si="11"/>
        <v>868719.70588235301</v>
      </c>
      <c r="AG90" s="3">
        <f t="shared" si="27"/>
        <v>15316309.716113968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25</v>
      </c>
      <c r="C91" s="7"/>
      <c r="D91" s="2" t="e">
        <f t="shared" si="12"/>
        <v>#N/A</v>
      </c>
      <c r="E91" s="2" t="e">
        <f t="shared" si="22"/>
        <v>#N/A</v>
      </c>
      <c r="F91" s="2">
        <v>617057.35710579157</v>
      </c>
      <c r="G91" s="2">
        <f t="shared" si="26"/>
        <v>495682.42857142858</v>
      </c>
      <c r="H91" s="2">
        <f t="shared" si="13"/>
        <v>27917753.797404598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654554.28571428696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619872.66321310401</v>
      </c>
      <c r="Q91" s="2">
        <f t="shared" si="25"/>
        <v>500000</v>
      </c>
      <c r="R91" s="2">
        <f t="shared" si="16"/>
        <v>28567502.65348804</v>
      </c>
      <c r="S91" s="2">
        <f t="shared" si="17"/>
        <v>495682.4285714291</v>
      </c>
      <c r="T91" s="2">
        <f t="shared" si="18"/>
        <v>4317.5714285714785</v>
      </c>
      <c r="U91" s="2">
        <f t="shared" si="19"/>
        <v>500000</v>
      </c>
      <c r="V91" s="2">
        <f t="shared" si="5"/>
        <v>882140.73529411759</v>
      </c>
      <c r="W91" s="2">
        <f t="shared" si="20"/>
        <v>13421.029411764583</v>
      </c>
      <c r="X91" s="2">
        <f t="shared" si="6"/>
        <v>486578.97058823542</v>
      </c>
      <c r="Y91" s="2">
        <f t="shared" si="7"/>
        <v>27685361.918193959</v>
      </c>
      <c r="Z91" s="2" t="str">
        <f t="shared" si="8"/>
        <v>HERE</v>
      </c>
      <c r="AA91" s="2">
        <f>IF(Z91="HERE",Y91,AA90+Graph!$G$1*1000)</f>
        <v>27685361.918193959</v>
      </c>
      <c r="AB91" s="2">
        <f t="shared" si="21"/>
        <v>486578.97058823705</v>
      </c>
      <c r="AC91" s="2">
        <f t="shared" si="9"/>
        <v>882140.73529411759</v>
      </c>
      <c r="AD91" s="3">
        <f t="shared" si="10"/>
        <v>27685361.918193959</v>
      </c>
      <c r="AE91" s="2">
        <f>IF(AE89&gt;=52800000,52800000,IF(AB70=Graph!G$1*1000,AE90+Graph!G$1*1000,AC91))</f>
        <v>882140.73529411759</v>
      </c>
      <c r="AF91" s="3">
        <f t="shared" si="11"/>
        <v>882140.73529411759</v>
      </c>
      <c r="AG91" s="3">
        <f t="shared" si="27"/>
        <v>15750498.13813924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26</v>
      </c>
      <c r="C92" s="7"/>
      <c r="D92" s="2" t="e">
        <f t="shared" si="12"/>
        <v>#N/A</v>
      </c>
      <c r="E92" s="2" t="e">
        <f t="shared" si="22"/>
        <v>#N/A</v>
      </c>
      <c r="F92" s="2">
        <v>623011.95300599933</v>
      </c>
      <c r="G92" s="2">
        <f t="shared" si="26"/>
        <v>495682.42857142858</v>
      </c>
      <c r="H92" s="2">
        <f t="shared" si="13"/>
        <v>28413436.225976028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658871.85714285844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625813.88542824984</v>
      </c>
      <c r="Q92" s="2">
        <f t="shared" si="25"/>
        <v>500000</v>
      </c>
      <c r="R92" s="2">
        <f t="shared" si="16"/>
        <v>29067502.65348804</v>
      </c>
      <c r="S92" s="2">
        <f t="shared" si="17"/>
        <v>495682.4285714291</v>
      </c>
      <c r="T92" s="2">
        <f t="shared" si="18"/>
        <v>4317.5714285714785</v>
      </c>
      <c r="U92" s="2">
        <f t="shared" si="19"/>
        <v>500000</v>
      </c>
      <c r="V92" s="2">
        <f t="shared" si="5"/>
        <v>895561.76470588241</v>
      </c>
      <c r="W92" s="2">
        <f t="shared" si="20"/>
        <v>13421.029411764815</v>
      </c>
      <c r="X92" s="2">
        <f t="shared" si="6"/>
        <v>486578.97058823518</v>
      </c>
      <c r="Y92" s="2">
        <f t="shared" si="7"/>
        <v>28171940.888782196</v>
      </c>
      <c r="Z92" s="2" t="str">
        <f t="shared" si="8"/>
        <v>HERE</v>
      </c>
      <c r="AA92" s="2">
        <f>IF(Z92="HERE",Y92,AA91+Graph!$G$1*1000)</f>
        <v>28171940.888782196</v>
      </c>
      <c r="AB92" s="2">
        <f t="shared" si="21"/>
        <v>486578.97058823705</v>
      </c>
      <c r="AC92" s="2">
        <f t="shared" si="9"/>
        <v>895561.76470588241</v>
      </c>
      <c r="AD92" s="3">
        <f t="shared" si="10"/>
        <v>28171940.888782196</v>
      </c>
      <c r="AE92" s="2">
        <f>IF(AE90&gt;=52800000,52800000,IF(AB71=Graph!G$1*1000,AE91+Graph!G$1*1000,AC92))</f>
        <v>895561.76470588241</v>
      </c>
      <c r="AF92" s="3">
        <f t="shared" si="11"/>
        <v>895561.76470588241</v>
      </c>
      <c r="AG92" s="3">
        <f t="shared" si="27"/>
        <v>16189090.26313924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27</v>
      </c>
      <c r="C93" s="7"/>
      <c r="D93" s="2" t="e">
        <f t="shared" si="12"/>
        <v>#N/A</v>
      </c>
      <c r="E93" s="2" t="e">
        <f t="shared" si="22"/>
        <v>#N/A</v>
      </c>
      <c r="F93" s="2">
        <v>628966.54890620708</v>
      </c>
      <c r="G93" s="2">
        <f t="shared" si="26"/>
        <v>495682.42857142858</v>
      </c>
      <c r="H93" s="2">
        <f t="shared" si="13"/>
        <v>28909118.654547457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663189.42857142992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631755.10764342546</v>
      </c>
      <c r="Q93" s="2">
        <f t="shared" si="25"/>
        <v>500000</v>
      </c>
      <c r="R93" s="2">
        <f t="shared" si="16"/>
        <v>29567502.65348804</v>
      </c>
      <c r="S93" s="2">
        <f t="shared" si="17"/>
        <v>495682.4285714291</v>
      </c>
      <c r="T93" s="2">
        <f t="shared" si="18"/>
        <v>4317.5714285714785</v>
      </c>
      <c r="U93" s="2">
        <f t="shared" si="19"/>
        <v>500000</v>
      </c>
      <c r="V93" s="2">
        <f t="shared" si="5"/>
        <v>908982.79411764699</v>
      </c>
      <c r="W93" s="2">
        <f t="shared" si="20"/>
        <v>13421.029411764583</v>
      </c>
      <c r="X93" s="2">
        <f t="shared" si="6"/>
        <v>486578.97058823542</v>
      </c>
      <c r="Y93" s="2">
        <f t="shared" si="7"/>
        <v>28658519.859370433</v>
      </c>
      <c r="Z93" s="2" t="str">
        <f t="shared" si="8"/>
        <v>HERE</v>
      </c>
      <c r="AA93" s="2">
        <f>IF(Z93="HERE",Y93,AA92+Graph!$G$1*1000)</f>
        <v>28658519.859370433</v>
      </c>
      <c r="AB93" s="2">
        <f t="shared" si="21"/>
        <v>486578.97058823705</v>
      </c>
      <c r="AC93" s="2">
        <f t="shared" si="9"/>
        <v>908982.79411764699</v>
      </c>
      <c r="AD93" s="3">
        <f t="shared" si="10"/>
        <v>28658519.859370433</v>
      </c>
      <c r="AE93" s="2">
        <f>IF(AE91&gt;=52800000,52800000,IF(AB72=Graph!G$1*1000,AE92+Graph!G$1*1000,AC93))</f>
        <v>908982.79411764699</v>
      </c>
      <c r="AF93" s="3">
        <f t="shared" si="11"/>
        <v>908982.79411764699</v>
      </c>
      <c r="AG93" s="3">
        <f t="shared" si="27"/>
        <v>16627682.388139242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28</v>
      </c>
      <c r="C94" s="7"/>
      <c r="D94" s="2" t="e">
        <f t="shared" si="12"/>
        <v>#N/A</v>
      </c>
      <c r="E94" s="2" t="e">
        <f t="shared" si="22"/>
        <v>#N/A</v>
      </c>
      <c r="F94" s="2">
        <v>634921.14480641484</v>
      </c>
      <c r="G94" s="2">
        <f t="shared" si="26"/>
        <v>495682.42857142858</v>
      </c>
      <c r="H94" s="2">
        <f t="shared" si="13"/>
        <v>29404801.083118886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667507.0000000014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637696.32985857129</v>
      </c>
      <c r="Q94" s="2">
        <f t="shared" si="25"/>
        <v>500000</v>
      </c>
      <c r="R94" s="2">
        <f t="shared" si="16"/>
        <v>30067502.65348804</v>
      </c>
      <c r="S94" s="2">
        <f t="shared" si="17"/>
        <v>495682.4285714291</v>
      </c>
      <c r="T94" s="2">
        <f t="shared" si="18"/>
        <v>4317.5714285714785</v>
      </c>
      <c r="U94" s="2">
        <f t="shared" si="19"/>
        <v>500000</v>
      </c>
      <c r="V94" s="2">
        <f t="shared" si="5"/>
        <v>922403.82352941181</v>
      </c>
      <c r="W94" s="2">
        <f t="shared" si="20"/>
        <v>13421.029411764815</v>
      </c>
      <c r="X94" s="2">
        <f t="shared" si="6"/>
        <v>486578.97058823518</v>
      </c>
      <c r="Y94" s="2">
        <f t="shared" si="7"/>
        <v>29145098.82995867</v>
      </c>
      <c r="Z94" s="2" t="str">
        <f t="shared" si="8"/>
        <v>HERE</v>
      </c>
      <c r="AA94" s="2">
        <f>IF(Z94="HERE",Y94,AA93+Graph!$G$1*1000)</f>
        <v>29145098.82995867</v>
      </c>
      <c r="AB94" s="2">
        <f t="shared" si="21"/>
        <v>486578.97058823705</v>
      </c>
      <c r="AC94" s="2">
        <f t="shared" si="9"/>
        <v>922403.82352941181</v>
      </c>
      <c r="AD94" s="3">
        <f t="shared" si="10"/>
        <v>29145098.82995867</v>
      </c>
      <c r="AE94" s="2">
        <f>IF(AE92&gt;=52800000,52800000,IF(AB73=Graph!G$1*1000,AE93+Graph!G$1*1000,AC94))</f>
        <v>922403.82352941181</v>
      </c>
      <c r="AF94" s="3">
        <f t="shared" si="11"/>
        <v>922403.82352941181</v>
      </c>
      <c r="AG94" s="3">
        <f t="shared" si="27"/>
        <v>17066274.51313924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29</v>
      </c>
      <c r="C95" s="7"/>
      <c r="D95" s="2" t="e">
        <f t="shared" si="12"/>
        <v>#N/A</v>
      </c>
      <c r="E95" s="2" t="e">
        <f t="shared" si="22"/>
        <v>#N/A</v>
      </c>
      <c r="F95" s="2">
        <v>640875.7407066226</v>
      </c>
      <c r="G95" s="2">
        <f t="shared" si="26"/>
        <v>495682.42857142858</v>
      </c>
      <c r="H95" s="2">
        <f t="shared" si="13"/>
        <v>29900483.511690315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671824.57142857288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643637.55207374692</v>
      </c>
      <c r="Q95" s="2">
        <f t="shared" si="25"/>
        <v>500000</v>
      </c>
      <c r="R95" s="2">
        <f t="shared" si="16"/>
        <v>30567502.65348804</v>
      </c>
      <c r="S95" s="2">
        <f t="shared" si="17"/>
        <v>495682.4285714291</v>
      </c>
      <c r="T95" s="2">
        <f t="shared" si="18"/>
        <v>4317.5714285714785</v>
      </c>
      <c r="U95" s="2">
        <f t="shared" si="19"/>
        <v>500000</v>
      </c>
      <c r="V95" s="2">
        <f t="shared" si="5"/>
        <v>935824.8529411765</v>
      </c>
      <c r="W95" s="2">
        <f t="shared" si="20"/>
        <v>13421.029411764699</v>
      </c>
      <c r="X95" s="2">
        <f t="shared" si="6"/>
        <v>486578.9705882353</v>
      </c>
      <c r="Y95" s="2">
        <f t="shared" ref="Y95:Y158" si="29">IF(COUNT($C96)=0,IF(COUNT($C95)=1,C95,SUM(Y94+X95)),C95)</f>
        <v>29631677.800546907</v>
      </c>
      <c r="Z95" s="2" t="str">
        <f t="shared" si="8"/>
        <v>HERE</v>
      </c>
      <c r="AA95" s="2">
        <f>IF(Z95="HERE",Y95,AA94+Graph!$G$1*1000)</f>
        <v>29631677.800546907</v>
      </c>
      <c r="AB95" s="2">
        <f t="shared" si="21"/>
        <v>486578.97058823705</v>
      </c>
      <c r="AC95" s="2">
        <f t="shared" ref="AC95:AC158" si="30">IF(Z96="HERE",V95,AC94)</f>
        <v>935824.8529411765</v>
      </c>
      <c r="AD95" s="3">
        <f t="shared" si="10"/>
        <v>29631677.800546907</v>
      </c>
      <c r="AE95" s="2">
        <f>IF(AE93&gt;=52800000,52800000,IF(AB74=Graph!G$1*1000,AE94+Graph!G$1*1000,AC95))</f>
        <v>935824.8529411765</v>
      </c>
      <c r="AF95" s="3">
        <f t="shared" si="11"/>
        <v>935824.8529411765</v>
      </c>
      <c r="AG95" s="3">
        <f t="shared" si="27"/>
        <v>17504866.638139244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30</v>
      </c>
      <c r="C96" s="7"/>
      <c r="D96" s="2" t="e">
        <f t="shared" si="12"/>
        <v>#N/A</v>
      </c>
      <c r="E96" s="2" t="e">
        <f t="shared" si="22"/>
        <v>#N/A</v>
      </c>
      <c r="F96" s="2">
        <v>646830.33660683036</v>
      </c>
      <c r="G96" s="2">
        <f t="shared" si="26"/>
        <v>495682.42857142858</v>
      </c>
      <c r="H96" s="2">
        <f t="shared" ref="H96:H159" si="31">IF(COUNT($C97)=0,IF(COUNT($C96)=1,C96,SUM(H95+G96)),C96)</f>
        <v>30396165.940261744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676142.14285714435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649578.77428889275</v>
      </c>
      <c r="Q96" s="2">
        <f t="shared" si="25"/>
        <v>500000</v>
      </c>
      <c r="R96" s="2">
        <f t="shared" ref="R96:R159" si="32">IF(COUNT($C97)=0,IF(COUNT($C96)=1,M96,SUM(R95+Q96)),M96)</f>
        <v>31067502.65348804</v>
      </c>
      <c r="S96" s="2">
        <f t="shared" si="17"/>
        <v>495682.4285714291</v>
      </c>
      <c r="T96" s="2">
        <f t="shared" si="18"/>
        <v>4317.5714285714785</v>
      </c>
      <c r="U96" s="2">
        <f t="shared" si="19"/>
        <v>500000</v>
      </c>
      <c r="V96" s="2">
        <f t="shared" si="5"/>
        <v>949245.8823529412</v>
      </c>
      <c r="W96" s="2">
        <f t="shared" si="20"/>
        <v>13421.029411764699</v>
      </c>
      <c r="X96" s="2">
        <f t="shared" si="6"/>
        <v>486578.9705882353</v>
      </c>
      <c r="Y96" s="2">
        <f t="shared" si="29"/>
        <v>30118256.771135144</v>
      </c>
      <c r="Z96" s="2" t="str">
        <f t="shared" si="8"/>
        <v>HERE</v>
      </c>
      <c r="AA96" s="2">
        <f>IF(Z96="HERE",Y96,AA95+Graph!$G$1*1000)</f>
        <v>30118256.771135144</v>
      </c>
      <c r="AB96" s="2">
        <f t="shared" si="21"/>
        <v>486578.97058823705</v>
      </c>
      <c r="AC96" s="2">
        <f t="shared" si="30"/>
        <v>949245.8823529412</v>
      </c>
      <c r="AD96" s="3">
        <f t="shared" si="10"/>
        <v>30118256.771135144</v>
      </c>
      <c r="AE96" s="2">
        <f>IF(AE94&gt;=52800000,52800000,IF(AB75=Graph!G$1*1000,AE95+Graph!G$1*1000,AC96))</f>
        <v>949245.8823529412</v>
      </c>
      <c r="AF96" s="3">
        <f t="shared" si="11"/>
        <v>949245.8823529412</v>
      </c>
      <c r="AG96" s="3">
        <f t="shared" si="27"/>
        <v>17943458.763139244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31</v>
      </c>
      <c r="C97" s="7"/>
      <c r="D97" s="2" t="e">
        <f t="shared" si="12"/>
        <v>#N/A</v>
      </c>
      <c r="E97" s="2" t="e">
        <f t="shared" si="22"/>
        <v>#N/A</v>
      </c>
      <c r="F97" s="2">
        <v>652784.93250703812</v>
      </c>
      <c r="G97" s="2">
        <f t="shared" si="26"/>
        <v>495682.42857142858</v>
      </c>
      <c r="H97" s="2">
        <f t="shared" si="31"/>
        <v>30891848.368833173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680459.71428571583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655519.99650406837</v>
      </c>
      <c r="Q97" s="2">
        <f t="shared" si="25"/>
        <v>500000</v>
      </c>
      <c r="R97" s="2">
        <f t="shared" si="32"/>
        <v>31567502.65348804</v>
      </c>
      <c r="S97" s="2">
        <f t="shared" si="17"/>
        <v>495682.4285714291</v>
      </c>
      <c r="T97" s="2">
        <f t="shared" si="18"/>
        <v>4317.5714285714785</v>
      </c>
      <c r="U97" s="2">
        <f t="shared" si="19"/>
        <v>500000</v>
      </c>
      <c r="V97" s="2">
        <f t="shared" si="5"/>
        <v>962666.9117647059</v>
      </c>
      <c r="W97" s="2">
        <f t="shared" si="20"/>
        <v>13421.029411764699</v>
      </c>
      <c r="X97" s="2">
        <f t="shared" si="6"/>
        <v>486578.9705882353</v>
      </c>
      <c r="Y97" s="2">
        <f t="shared" si="29"/>
        <v>30604835.741723381</v>
      </c>
      <c r="Z97" s="2" t="str">
        <f t="shared" si="8"/>
        <v>HERE</v>
      </c>
      <c r="AA97" s="2">
        <f>IF(Z97="HERE",Y97,AA96+Graph!$G$1*1000)</f>
        <v>30604835.741723381</v>
      </c>
      <c r="AB97" s="2">
        <f t="shared" si="21"/>
        <v>486578.97058823705</v>
      </c>
      <c r="AC97" s="2">
        <f t="shared" si="30"/>
        <v>962666.9117647059</v>
      </c>
      <c r="AD97" s="3">
        <f t="shared" si="10"/>
        <v>30604835.741723381</v>
      </c>
      <c r="AE97" s="2">
        <f>IF(AE95&gt;=52800000,52800000,IF(AB76=Graph!G$1*1000,AE96+Graph!G$1*1000,AC97))</f>
        <v>962666.9117647059</v>
      </c>
      <c r="AF97" s="3">
        <f t="shared" si="11"/>
        <v>962666.9117647059</v>
      </c>
      <c r="AG97" s="3">
        <f t="shared" si="27"/>
        <v>18382050.888139244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32</v>
      </c>
      <c r="C98" s="7"/>
      <c r="D98" s="2" t="e">
        <f t="shared" si="12"/>
        <v>#N/A</v>
      </c>
      <c r="E98" s="2" t="e">
        <f t="shared" si="22"/>
        <v>#N/A</v>
      </c>
      <c r="F98" s="2">
        <v>658739.52840724587</v>
      </c>
      <c r="G98" s="2">
        <f t="shared" si="26"/>
        <v>495682.42857142858</v>
      </c>
      <c r="H98" s="2">
        <f t="shared" si="31"/>
        <v>31387530.797404602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684777.28571428731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661461.2187192142</v>
      </c>
      <c r="Q98" s="2">
        <f t="shared" si="25"/>
        <v>500000</v>
      </c>
      <c r="R98" s="2">
        <f t="shared" si="32"/>
        <v>32067502.65348804</v>
      </c>
      <c r="S98" s="2">
        <f t="shared" si="17"/>
        <v>495682.4285714291</v>
      </c>
      <c r="T98" s="2">
        <f t="shared" si="18"/>
        <v>4317.5714285714785</v>
      </c>
      <c r="U98" s="2">
        <f t="shared" si="19"/>
        <v>500000</v>
      </c>
      <c r="V98" s="2">
        <f t="shared" si="5"/>
        <v>976087.9411764706</v>
      </c>
      <c r="W98" s="2">
        <f t="shared" si="20"/>
        <v>13421.029411764699</v>
      </c>
      <c r="X98" s="2">
        <f t="shared" si="6"/>
        <v>486578.9705882353</v>
      </c>
      <c r="Y98" s="2">
        <f t="shared" si="29"/>
        <v>31091414.712311618</v>
      </c>
      <c r="Z98" s="2" t="str">
        <f t="shared" si="8"/>
        <v>HERE</v>
      </c>
      <c r="AA98" s="2">
        <f>IF(Z98="HERE",Y98,AA97+Graph!$G$1*1000)</f>
        <v>31091414.712311618</v>
      </c>
      <c r="AB98" s="2">
        <f t="shared" si="21"/>
        <v>486578.97058823705</v>
      </c>
      <c r="AC98" s="2">
        <f t="shared" si="30"/>
        <v>976087.9411764706</v>
      </c>
      <c r="AD98" s="3">
        <f t="shared" si="10"/>
        <v>31091414.712311618</v>
      </c>
      <c r="AE98" s="2">
        <f>IF(AE96&gt;=52800000,52800000,IF(AB77=Graph!G$1*1000,AE97+Graph!G$1*1000,AC98))</f>
        <v>976087.9411764706</v>
      </c>
      <c r="AF98" s="3">
        <f t="shared" si="11"/>
        <v>976087.9411764706</v>
      </c>
      <c r="AG98" s="3">
        <f t="shared" si="27"/>
        <v>18820643.013139248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33</v>
      </c>
      <c r="C99" s="7"/>
      <c r="D99" s="2" t="e">
        <f t="shared" si="12"/>
        <v>#N/A</v>
      </c>
      <c r="E99" s="2" t="e">
        <f t="shared" si="22"/>
        <v>#N/A</v>
      </c>
      <c r="F99" s="2">
        <v>664694.12430745363</v>
      </c>
      <c r="G99" s="2">
        <f t="shared" si="26"/>
        <v>495682.42857142858</v>
      </c>
      <c r="H99" s="2">
        <f t="shared" si="31"/>
        <v>31883213.225976031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689094.85714285879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667402.44093438983</v>
      </c>
      <c r="Q99" s="2">
        <f t="shared" si="25"/>
        <v>500000</v>
      </c>
      <c r="R99" s="2">
        <f t="shared" si="32"/>
        <v>32567502.65348804</v>
      </c>
      <c r="S99" s="2">
        <f t="shared" si="17"/>
        <v>495682.4285714291</v>
      </c>
      <c r="T99" s="2">
        <f t="shared" si="18"/>
        <v>4317.5714285714785</v>
      </c>
      <c r="U99" s="2">
        <f t="shared" si="19"/>
        <v>500000</v>
      </c>
      <c r="V99" s="2">
        <f t="shared" si="5"/>
        <v>989508.9705882353</v>
      </c>
      <c r="W99" s="2">
        <f t="shared" si="20"/>
        <v>13421.029411764699</v>
      </c>
      <c r="X99" s="2">
        <f t="shared" si="6"/>
        <v>486578.9705882353</v>
      </c>
      <c r="Y99" s="2">
        <f t="shared" si="29"/>
        <v>31577993.682899855</v>
      </c>
      <c r="Z99" s="2" t="str">
        <f t="shared" si="8"/>
        <v>HERE</v>
      </c>
      <c r="AA99" s="2">
        <f>IF(Z99="HERE",Y99,AA98+Graph!$G$1*1000)</f>
        <v>31577993.682899855</v>
      </c>
      <c r="AB99" s="2">
        <f t="shared" si="21"/>
        <v>486578.97058823705</v>
      </c>
      <c r="AC99" s="2">
        <f t="shared" si="30"/>
        <v>989508.9705882353</v>
      </c>
      <c r="AD99" s="3">
        <f t="shared" si="10"/>
        <v>31577993.682899855</v>
      </c>
      <c r="AE99" s="2">
        <f>IF(AE97&gt;=52800000,52800000,IF(AB78=Graph!G$1*1000,AE98+Graph!G$1*1000,AC99))</f>
        <v>989508.9705882353</v>
      </c>
      <c r="AF99" s="3">
        <f t="shared" si="11"/>
        <v>989508.9705882353</v>
      </c>
      <c r="AG99" s="3">
        <f t="shared" si="27"/>
        <v>19259235.138139248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34</v>
      </c>
      <c r="C100" s="14"/>
      <c r="D100" s="13" t="e">
        <f t="shared" si="12"/>
        <v>#N/A</v>
      </c>
      <c r="E100" s="13" t="e">
        <f t="shared" si="22"/>
        <v>#N/A</v>
      </c>
      <c r="F100" s="13">
        <v>670648.72020763159</v>
      </c>
      <c r="G100" s="13">
        <f t="shared" si="26"/>
        <v>495682.42857142858</v>
      </c>
      <c r="H100" s="13">
        <f t="shared" si="31"/>
        <v>32378895.65454746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693412.42857143027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673343.66314953566</v>
      </c>
      <c r="Q100" s="2">
        <f t="shared" si="25"/>
        <v>500000</v>
      </c>
      <c r="R100" s="13">
        <f t="shared" si="32"/>
        <v>33067502.65348804</v>
      </c>
      <c r="S100" s="13">
        <f t="shared" si="17"/>
        <v>495682.4285714291</v>
      </c>
      <c r="T100" s="13">
        <f t="shared" si="18"/>
        <v>4317.5714285714785</v>
      </c>
      <c r="U100" s="13">
        <f t="shared" si="19"/>
        <v>500000</v>
      </c>
      <c r="V100" s="13">
        <f t="shared" si="5"/>
        <v>1002930</v>
      </c>
      <c r="W100" s="13">
        <f t="shared" si="20"/>
        <v>13421.029411764699</v>
      </c>
      <c r="X100" s="13">
        <f t="shared" si="6"/>
        <v>486578.9705882353</v>
      </c>
      <c r="Y100" s="2">
        <f t="shared" si="29"/>
        <v>32064572.653488092</v>
      </c>
      <c r="Z100" s="2" t="str">
        <f t="shared" si="8"/>
        <v>HERE</v>
      </c>
      <c r="AA100" s="2">
        <f>IF(Z100="HERE",Y100,AA99+Graph!$G$1*1000)</f>
        <v>32064572.653488092</v>
      </c>
      <c r="AB100" s="2">
        <f t="shared" si="21"/>
        <v>486578.97058823705</v>
      </c>
      <c r="AC100" s="2">
        <f t="shared" si="30"/>
        <v>1002930</v>
      </c>
      <c r="AD100" s="3">
        <f t="shared" si="10"/>
        <v>32064572.653488092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19697827.263139252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35</v>
      </c>
      <c r="C101" s="7"/>
      <c r="D101" s="2" t="e">
        <f t="shared" si="12"/>
        <v>#N/A</v>
      </c>
      <c r="E101" s="2" t="e">
        <f t="shared" si="22"/>
        <v>#N/A</v>
      </c>
      <c r="F101" s="2">
        <v>676603.31610783935</v>
      </c>
      <c r="G101" s="2">
        <f t="shared" si="26"/>
        <v>495682.42857142858</v>
      </c>
      <c r="H101" s="2">
        <f t="shared" si="31"/>
        <v>32874578.083118889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697730.00000000175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679284.88536471128</v>
      </c>
      <c r="Q101" s="2">
        <f t="shared" si="25"/>
        <v>500000</v>
      </c>
      <c r="R101" s="2">
        <f t="shared" si="32"/>
        <v>33567502.65348804</v>
      </c>
      <c r="S101" s="2">
        <f t="shared" si="17"/>
        <v>495682.4285714291</v>
      </c>
      <c r="T101" s="2">
        <f t="shared" si="18"/>
        <v>4317.5714285714785</v>
      </c>
      <c r="U101" s="2">
        <f t="shared" si="19"/>
        <v>500000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446562.28571428568</v>
      </c>
      <c r="Y101" s="2">
        <f t="shared" si="29"/>
        <v>32511134.939202379</v>
      </c>
      <c r="Z101" s="2" t="str">
        <f t="shared" si="8"/>
        <v>HERE</v>
      </c>
      <c r="AA101" s="2">
        <f>IF(Z101="HERE",Y101,AA100+Graph!$G$1*1000)</f>
        <v>32511134.939202379</v>
      </c>
      <c r="AB101" s="2">
        <f t="shared" si="21"/>
        <v>446562.28571428731</v>
      </c>
      <c r="AC101" s="2">
        <f t="shared" si="30"/>
        <v>1056367.7142857143</v>
      </c>
      <c r="AD101" s="3">
        <f t="shared" si="10"/>
        <v>32511134.939202379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20136419.388139255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36</v>
      </c>
      <c r="C102" s="7"/>
      <c r="D102" s="2" t="e">
        <f t="shared" si="12"/>
        <v>#N/A</v>
      </c>
      <c r="E102" s="2" t="e">
        <f t="shared" si="22"/>
        <v>#N/A</v>
      </c>
      <c r="F102" s="2">
        <v>682557.9120080471</v>
      </c>
      <c r="G102" s="2">
        <f t="shared" si="26"/>
        <v>495682.42857142858</v>
      </c>
      <c r="H102" s="2">
        <f t="shared" si="31"/>
        <v>33370260.511690319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702047.57142857322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685226.10757985711</v>
      </c>
      <c r="Q102" s="2">
        <f t="shared" ref="Q102:Q165" si="34">IF(P102&gt;500000,500000,P102)</f>
        <v>500000</v>
      </c>
      <c r="R102" s="2">
        <f t="shared" si="32"/>
        <v>34067502.65348804</v>
      </c>
      <c r="S102" s="2">
        <f t="shared" si="17"/>
        <v>495682.4285714291</v>
      </c>
      <c r="T102" s="2">
        <f t="shared" si="18"/>
        <v>4317.5714285714785</v>
      </c>
      <c r="U102" s="2">
        <f t="shared" si="19"/>
        <v>500000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446562.28571428568</v>
      </c>
      <c r="Y102" s="2">
        <f t="shared" si="29"/>
        <v>32957697.224916667</v>
      </c>
      <c r="Z102" s="2" t="str">
        <f t="shared" si="8"/>
        <v>HERE</v>
      </c>
      <c r="AA102" s="2">
        <f>IF(Z102="HERE",Y102,AA101+Graph!$G$1*1000)</f>
        <v>32957697.224916667</v>
      </c>
      <c r="AB102" s="2">
        <f t="shared" si="21"/>
        <v>446562.28571428731</v>
      </c>
      <c r="AC102" s="2">
        <f t="shared" si="30"/>
        <v>1109805.4285714286</v>
      </c>
      <c r="AD102" s="3">
        <f t="shared" si="10"/>
        <v>32957697.224916667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20575011.513139252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37</v>
      </c>
      <c r="C103" s="7"/>
      <c r="D103" s="2" t="e">
        <f t="shared" si="12"/>
        <v>#N/A</v>
      </c>
      <c r="E103" s="2" t="e">
        <f t="shared" si="22"/>
        <v>#N/A</v>
      </c>
      <c r="F103" s="2">
        <v>688512.50790825486</v>
      </c>
      <c r="G103" s="2">
        <f t="shared" si="26"/>
        <v>495682.42857142858</v>
      </c>
      <c r="H103" s="2">
        <f t="shared" si="31"/>
        <v>33865942.940261744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706365.1428571447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691167.32979503274</v>
      </c>
      <c r="Q103" s="2">
        <f t="shared" si="34"/>
        <v>500000</v>
      </c>
      <c r="R103" s="2">
        <f t="shared" si="32"/>
        <v>34567502.65348804</v>
      </c>
      <c r="S103" s="2">
        <f t="shared" si="17"/>
        <v>495682.42857142538</v>
      </c>
      <c r="T103" s="2">
        <f t="shared" si="18"/>
        <v>4317.5714285714785</v>
      </c>
      <c r="U103" s="2">
        <f t="shared" si="19"/>
        <v>500000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446562.28571428591</v>
      </c>
      <c r="Y103" s="2">
        <f t="shared" si="29"/>
        <v>33404259.510630954</v>
      </c>
      <c r="Z103" s="2" t="str">
        <f t="shared" si="8"/>
        <v>HERE</v>
      </c>
      <c r="AA103" s="2">
        <f>IF(Z103="HERE",Y103,AA102+Graph!$G$1*1000)</f>
        <v>33404259.510630954</v>
      </c>
      <c r="AB103" s="2">
        <f t="shared" si="21"/>
        <v>446562.28571428731</v>
      </c>
      <c r="AC103" s="2">
        <f t="shared" si="30"/>
        <v>1163243.1428571427</v>
      </c>
      <c r="AD103" s="3">
        <f t="shared" si="10"/>
        <v>33404259.510630954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21013603.638139255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38</v>
      </c>
      <c r="C104" s="7"/>
      <c r="D104" s="2" t="e">
        <f t="shared" si="12"/>
        <v>#N/A</v>
      </c>
      <c r="E104" s="2" t="e">
        <f t="shared" si="22"/>
        <v>#N/A</v>
      </c>
      <c r="F104" s="2">
        <v>694467.10380846262</v>
      </c>
      <c r="G104" s="2">
        <f t="shared" si="26"/>
        <v>495682.42857142858</v>
      </c>
      <c r="H104" s="2">
        <f t="shared" si="31"/>
        <v>34361625.368833169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710682.71428571618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697108.55201017857</v>
      </c>
      <c r="Q104" s="2">
        <f t="shared" si="34"/>
        <v>500000</v>
      </c>
      <c r="R104" s="2">
        <f t="shared" si="32"/>
        <v>35067502.65348804</v>
      </c>
      <c r="S104" s="2">
        <f t="shared" si="17"/>
        <v>495682.42857142538</v>
      </c>
      <c r="T104" s="2">
        <f t="shared" si="18"/>
        <v>4317.5714285714785</v>
      </c>
      <c r="U104" s="2">
        <f t="shared" si="19"/>
        <v>500000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446562.28571428568</v>
      </c>
      <c r="Y104" s="2">
        <f t="shared" si="29"/>
        <v>33850821.796345241</v>
      </c>
      <c r="Z104" s="2" t="str">
        <f t="shared" si="8"/>
        <v>HERE</v>
      </c>
      <c r="AA104" s="2">
        <f>IF(Z104="HERE",Y104,AA103+Graph!$G$1*1000)</f>
        <v>33850821.796345241</v>
      </c>
      <c r="AB104" s="2">
        <f t="shared" si="21"/>
        <v>446562.28571428731</v>
      </c>
      <c r="AC104" s="2">
        <f t="shared" si="30"/>
        <v>1216680.857142857</v>
      </c>
      <c r="AD104" s="3">
        <f t="shared" si="10"/>
        <v>33850821.796345241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21452195.763139255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39</v>
      </c>
      <c r="C105" s="7"/>
      <c r="D105" s="2" t="e">
        <f t="shared" si="12"/>
        <v>#N/A</v>
      </c>
      <c r="E105" s="2" t="e">
        <f t="shared" si="22"/>
        <v>#N/A</v>
      </c>
      <c r="F105" s="2">
        <v>700421.69970867038</v>
      </c>
      <c r="G105" s="2">
        <f t="shared" si="26"/>
        <v>495682.42857142858</v>
      </c>
      <c r="H105" s="2">
        <f t="shared" si="31"/>
        <v>34857307.797404595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715000.28571428766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703049.77422535419</v>
      </c>
      <c r="Q105" s="2">
        <f t="shared" si="34"/>
        <v>500000</v>
      </c>
      <c r="R105" s="2">
        <f t="shared" si="32"/>
        <v>35567502.65348804</v>
      </c>
      <c r="S105" s="2">
        <f t="shared" si="17"/>
        <v>495682.42857142538</v>
      </c>
      <c r="T105" s="2">
        <f t="shared" si="18"/>
        <v>4317.5714285714785</v>
      </c>
      <c r="U105" s="2">
        <f t="shared" si="19"/>
        <v>500000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446562.28571428568</v>
      </c>
      <c r="Y105" s="2">
        <f t="shared" si="29"/>
        <v>34297384.082059525</v>
      </c>
      <c r="Z105" s="2" t="str">
        <f t="shared" si="8"/>
        <v>HERE</v>
      </c>
      <c r="AA105" s="2">
        <f>IF(Z105="HERE",Y105,AA104+Graph!$G$1*1000)</f>
        <v>34297384.082059525</v>
      </c>
      <c r="AB105" s="2">
        <f t="shared" si="21"/>
        <v>446562.28571428359</v>
      </c>
      <c r="AC105" s="2">
        <f t="shared" si="30"/>
        <v>1270118.5714285714</v>
      </c>
      <c r="AD105" s="3">
        <f t="shared" si="10"/>
        <v>34297384.082059525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21890787.888139259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40</v>
      </c>
      <c r="C106" s="7"/>
      <c r="D106" s="2" t="e">
        <f t="shared" si="12"/>
        <v>#N/A</v>
      </c>
      <c r="E106" s="2" t="e">
        <f t="shared" si="22"/>
        <v>#N/A</v>
      </c>
      <c r="F106" s="2">
        <v>706376.29560887814</v>
      </c>
      <c r="G106" s="2">
        <f t="shared" si="26"/>
        <v>495682.42857142858</v>
      </c>
      <c r="H106" s="2">
        <f t="shared" si="31"/>
        <v>35352990.22597602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719317.85714285914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708990.99644050002</v>
      </c>
      <c r="Q106" s="2">
        <f t="shared" si="34"/>
        <v>500000</v>
      </c>
      <c r="R106" s="2">
        <f t="shared" si="32"/>
        <v>36067502.65348804</v>
      </c>
      <c r="S106" s="2">
        <f t="shared" si="17"/>
        <v>495682.42857142538</v>
      </c>
      <c r="T106" s="2">
        <f t="shared" si="18"/>
        <v>4317.5714285714785</v>
      </c>
      <c r="U106" s="2">
        <f t="shared" si="19"/>
        <v>500000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446562.28571428568</v>
      </c>
      <c r="Y106" s="2">
        <f t="shared" si="29"/>
        <v>34743946.367773809</v>
      </c>
      <c r="Z106" s="2" t="str">
        <f t="shared" si="8"/>
        <v>HERE</v>
      </c>
      <c r="AA106" s="2">
        <f>IF(Z106="HERE",Y106,AA105+Graph!$G$1*1000)</f>
        <v>34743946.367773809</v>
      </c>
      <c r="AB106" s="2">
        <f t="shared" si="21"/>
        <v>446562.28571428359</v>
      </c>
      <c r="AC106" s="2">
        <f t="shared" si="30"/>
        <v>1323556.2857142857</v>
      </c>
      <c r="AD106" s="3">
        <f t="shared" si="10"/>
        <v>34743946.367773809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22329380.013139263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41</v>
      </c>
      <c r="C107" s="7"/>
      <c r="D107" s="2" t="e">
        <f t="shared" si="12"/>
        <v>#N/A</v>
      </c>
      <c r="E107" s="2" t="e">
        <f t="shared" si="22"/>
        <v>#N/A</v>
      </c>
      <c r="F107" s="2">
        <v>712330.89150908589</v>
      </c>
      <c r="G107" s="2">
        <f t="shared" si="26"/>
        <v>495682.42857142858</v>
      </c>
      <c r="H107" s="2">
        <f t="shared" si="31"/>
        <v>35848672.654547445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723635.42857143062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714932.21865564585</v>
      </c>
      <c r="Q107" s="2">
        <f t="shared" si="34"/>
        <v>500000</v>
      </c>
      <c r="R107" s="2">
        <f t="shared" si="32"/>
        <v>36567502.65348804</v>
      </c>
      <c r="S107" s="2">
        <f t="shared" si="17"/>
        <v>495682.42857142538</v>
      </c>
      <c r="T107" s="2">
        <f t="shared" si="18"/>
        <v>4317.5714285714785</v>
      </c>
      <c r="U107" s="2">
        <f t="shared" si="19"/>
        <v>500000</v>
      </c>
      <c r="V107" s="2">
        <f t="shared" si="33"/>
        <v>1376994</v>
      </c>
      <c r="W107" s="2">
        <f t="shared" si="20"/>
        <v>53437.714285714319</v>
      </c>
      <c r="X107" s="2">
        <f t="shared" si="6"/>
        <v>446562.28571428568</v>
      </c>
      <c r="Y107" s="2">
        <f t="shared" si="29"/>
        <v>35190508.653488092</v>
      </c>
      <c r="Z107" s="2" t="str">
        <f t="shared" si="8"/>
        <v>HERE</v>
      </c>
      <c r="AA107" s="2">
        <f>IF(Z107="HERE",Y107,AA106+Graph!$G$1*1000)</f>
        <v>35190508.653488092</v>
      </c>
      <c r="AB107" s="2">
        <f t="shared" si="21"/>
        <v>446562.28571428359</v>
      </c>
      <c r="AC107" s="2">
        <f t="shared" si="30"/>
        <v>1376994</v>
      </c>
      <c r="AD107" s="3">
        <f t="shared" si="10"/>
        <v>35190508.653488092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22767972.138139259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42</v>
      </c>
      <c r="C108" s="7"/>
      <c r="D108" s="2" t="e">
        <f t="shared" si="12"/>
        <v>#N/A</v>
      </c>
      <c r="E108" s="2" t="e">
        <f t="shared" si="22"/>
        <v>#N/A</v>
      </c>
      <c r="F108" s="2">
        <v>718285.48740929365</v>
      </c>
      <c r="G108" s="2">
        <f t="shared" si="26"/>
        <v>495682.42857142858</v>
      </c>
      <c r="H108" s="2">
        <f t="shared" si="31"/>
        <v>36344355.083118871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727953.0000000021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720873.44087082148</v>
      </c>
      <c r="Q108" s="2">
        <f t="shared" si="34"/>
        <v>500000</v>
      </c>
      <c r="R108" s="2">
        <f t="shared" si="32"/>
        <v>37067502.65348804</v>
      </c>
      <c r="S108" s="2">
        <f t="shared" si="17"/>
        <v>495682.42857142538</v>
      </c>
      <c r="T108" s="2">
        <f t="shared" si="18"/>
        <v>4317.5714285714785</v>
      </c>
      <c r="U108" s="2">
        <f t="shared" si="19"/>
        <v>500000</v>
      </c>
      <c r="V108" s="2">
        <f t="shared" si="33"/>
        <v>1508825.75</v>
      </c>
      <c r="W108" s="2">
        <f t="shared" si="20"/>
        <v>131831.75</v>
      </c>
      <c r="X108" s="2">
        <f t="shared" si="6"/>
        <v>368168.25</v>
      </c>
      <c r="Y108" s="2">
        <f t="shared" si="29"/>
        <v>35558676.903488092</v>
      </c>
      <c r="Z108" s="2" t="str">
        <f t="shared" si="8"/>
        <v>HERE</v>
      </c>
      <c r="AA108" s="2">
        <f>IF(Z108="HERE",Y108,AA107+Graph!$G$1*1000)</f>
        <v>35558676.903488092</v>
      </c>
      <c r="AB108" s="2">
        <f t="shared" si="21"/>
        <v>368168.25</v>
      </c>
      <c r="AC108" s="2">
        <f t="shared" si="30"/>
        <v>1508825.75</v>
      </c>
      <c r="AD108" s="3">
        <f t="shared" si="10"/>
        <v>35558676.903488092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23206564.263139263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43</v>
      </c>
      <c r="C109" s="7"/>
      <c r="D109" s="2" t="e">
        <f t="shared" si="12"/>
        <v>#N/A</v>
      </c>
      <c r="E109" s="2" t="e">
        <f t="shared" si="22"/>
        <v>#N/A</v>
      </c>
      <c r="F109" s="2">
        <v>724240.08330950141</v>
      </c>
      <c r="G109" s="2">
        <f t="shared" si="26"/>
        <v>495682.42857142858</v>
      </c>
      <c r="H109" s="2">
        <f t="shared" si="31"/>
        <v>36840037.511690296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732270.57142857357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726814.6630859673</v>
      </c>
      <c r="Q109" s="2">
        <f t="shared" si="34"/>
        <v>500000</v>
      </c>
      <c r="R109" s="2">
        <f t="shared" si="32"/>
        <v>37567502.65348804</v>
      </c>
      <c r="S109" s="2">
        <f t="shared" si="17"/>
        <v>495682.42857142538</v>
      </c>
      <c r="T109" s="2">
        <f t="shared" si="18"/>
        <v>4317.5714285714785</v>
      </c>
      <c r="U109" s="2">
        <f t="shared" si="19"/>
        <v>500000</v>
      </c>
      <c r="V109" s="2">
        <f t="shared" si="33"/>
        <v>1640657.5</v>
      </c>
      <c r="W109" s="2">
        <f t="shared" si="20"/>
        <v>131831.75</v>
      </c>
      <c r="X109" s="2">
        <f t="shared" si="6"/>
        <v>368168.25</v>
      </c>
      <c r="Y109" s="2">
        <f t="shared" si="29"/>
        <v>35926845.153488092</v>
      </c>
      <c r="Z109" s="2" t="str">
        <f t="shared" si="8"/>
        <v>HERE</v>
      </c>
      <c r="AA109" s="2">
        <f>IF(Z109="HERE",Y109,AA108+Graph!$G$1*1000)</f>
        <v>35926845.153488092</v>
      </c>
      <c r="AB109" s="2">
        <f t="shared" si="21"/>
        <v>368168.25</v>
      </c>
      <c r="AC109" s="2">
        <f t="shared" si="30"/>
        <v>1640657.5</v>
      </c>
      <c r="AD109" s="3">
        <f t="shared" si="10"/>
        <v>35926845.153488092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23645156.388139263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44</v>
      </c>
      <c r="C110" s="7"/>
      <c r="D110" s="2" t="e">
        <f t="shared" si="12"/>
        <v>#N/A</v>
      </c>
      <c r="E110" s="2" t="e">
        <f t="shared" si="22"/>
        <v>#N/A</v>
      </c>
      <c r="F110" s="2">
        <v>730194.67920970917</v>
      </c>
      <c r="G110" s="2">
        <f t="shared" si="26"/>
        <v>495682.42857142858</v>
      </c>
      <c r="H110" s="2">
        <f t="shared" si="31"/>
        <v>37335719.940261722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736588.14285714505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732755.88530114293</v>
      </c>
      <c r="Q110" s="2">
        <f t="shared" si="34"/>
        <v>500000</v>
      </c>
      <c r="R110" s="2">
        <f t="shared" si="32"/>
        <v>38067502.65348804</v>
      </c>
      <c r="S110" s="2">
        <f t="shared" si="17"/>
        <v>495682.42857142538</v>
      </c>
      <c r="T110" s="2">
        <f t="shared" si="18"/>
        <v>4317.5714285714785</v>
      </c>
      <c r="U110" s="2">
        <f t="shared" si="19"/>
        <v>500000</v>
      </c>
      <c r="V110" s="2">
        <f t="shared" si="33"/>
        <v>1772489.25</v>
      </c>
      <c r="W110" s="2">
        <f t="shared" si="20"/>
        <v>131831.75</v>
      </c>
      <c r="X110" s="2">
        <f t="shared" si="6"/>
        <v>368168.25</v>
      </c>
      <c r="Y110" s="2">
        <f t="shared" si="29"/>
        <v>36295013.403488092</v>
      </c>
      <c r="Z110" s="2" t="str">
        <f t="shared" si="8"/>
        <v>HERE</v>
      </c>
      <c r="AA110" s="2">
        <f>IF(Z110="HERE",Y110,AA109+Graph!$G$1*1000)</f>
        <v>36295013.403488092</v>
      </c>
      <c r="AB110" s="2">
        <f t="shared" si="21"/>
        <v>368168.25</v>
      </c>
      <c r="AC110" s="2">
        <f t="shared" si="30"/>
        <v>1772489.25</v>
      </c>
      <c r="AD110" s="3">
        <f t="shared" si="10"/>
        <v>36295013.403488092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24083748.513139267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45</v>
      </c>
      <c r="C111" s="7"/>
      <c r="D111" s="2" t="e">
        <f t="shared" si="12"/>
        <v>#N/A</v>
      </c>
      <c r="E111" s="2" t="e">
        <f t="shared" si="22"/>
        <v>#N/A</v>
      </c>
      <c r="F111" s="2">
        <v>736149.27510991693</v>
      </c>
      <c r="G111" s="2">
        <f t="shared" si="26"/>
        <v>495682.42857142858</v>
      </c>
      <c r="H111" s="2">
        <f t="shared" si="31"/>
        <v>37831402.368833147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740905.71428571653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738697.10751628876</v>
      </c>
      <c r="Q111" s="2">
        <f t="shared" si="34"/>
        <v>500000</v>
      </c>
      <c r="R111" s="2">
        <f t="shared" si="32"/>
        <v>38567502.65348804</v>
      </c>
      <c r="S111" s="2">
        <f t="shared" si="17"/>
        <v>495682.42857142538</v>
      </c>
      <c r="T111" s="2">
        <f t="shared" si="18"/>
        <v>4317.5714285714785</v>
      </c>
      <c r="U111" s="2">
        <f t="shared" si="19"/>
        <v>500000</v>
      </c>
      <c r="V111" s="2">
        <f t="shared" si="33"/>
        <v>1904321</v>
      </c>
      <c r="W111" s="2">
        <f t="shared" si="20"/>
        <v>131831.75</v>
      </c>
      <c r="X111" s="2">
        <f t="shared" si="6"/>
        <v>368168.25</v>
      </c>
      <c r="Y111" s="2">
        <f t="shared" si="29"/>
        <v>36663181.653488092</v>
      </c>
      <c r="Z111" s="2" t="str">
        <f t="shared" si="8"/>
        <v>HERE</v>
      </c>
      <c r="AA111" s="2">
        <f>IF(Z111="HERE",Y111,AA110+Graph!$G$1*1000)</f>
        <v>36663181.653488092</v>
      </c>
      <c r="AB111" s="2">
        <f t="shared" si="21"/>
        <v>368168.25</v>
      </c>
      <c r="AC111" s="2">
        <f t="shared" si="30"/>
        <v>1904321</v>
      </c>
      <c r="AD111" s="3">
        <f t="shared" si="10"/>
        <v>36663181.653488092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24522340.63813927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46</v>
      </c>
      <c r="C112" s="7"/>
      <c r="D112" s="2" t="e">
        <f t="shared" si="12"/>
        <v>#N/A</v>
      </c>
      <c r="E112" s="2" t="e">
        <f t="shared" si="22"/>
        <v>#N/A</v>
      </c>
      <c r="F112" s="2">
        <v>742103.87101012468</v>
      </c>
      <c r="G112" s="2">
        <f t="shared" si="26"/>
        <v>495682.42857142858</v>
      </c>
      <c r="H112" s="2">
        <f t="shared" si="31"/>
        <v>38327084.797404572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745223.28571428801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744638.32973146439</v>
      </c>
      <c r="Q112" s="2">
        <f t="shared" si="34"/>
        <v>500000</v>
      </c>
      <c r="R112" s="2">
        <f t="shared" si="32"/>
        <v>39067502.65348804</v>
      </c>
      <c r="S112" s="2">
        <f t="shared" si="17"/>
        <v>495682.42857142538</v>
      </c>
      <c r="T112" s="2">
        <f t="shared" si="18"/>
        <v>4317.5714285714785</v>
      </c>
      <c r="U112" s="2">
        <f t="shared" si="19"/>
        <v>500000</v>
      </c>
      <c r="V112" s="2">
        <f t="shared" si="33"/>
        <v>2036152.75</v>
      </c>
      <c r="W112" s="2">
        <f t="shared" si="20"/>
        <v>131831.75</v>
      </c>
      <c r="X112" s="2">
        <f t="shared" si="6"/>
        <v>368168.25</v>
      </c>
      <c r="Y112" s="2">
        <f t="shared" si="29"/>
        <v>37031349.903488092</v>
      </c>
      <c r="Z112" s="2" t="str">
        <f t="shared" si="8"/>
        <v>HERE</v>
      </c>
      <c r="AA112" s="2">
        <f>IF(Z112="HERE",Y112,AA111+Graph!$G$1*1000)</f>
        <v>37031349.903488092</v>
      </c>
      <c r="AB112" s="2">
        <f t="shared" si="21"/>
        <v>368168.25</v>
      </c>
      <c r="AC112" s="2">
        <f t="shared" si="30"/>
        <v>2036152.75</v>
      </c>
      <c r="AD112" s="3">
        <f t="shared" si="10"/>
        <v>37031349.903488092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24960932.76313927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47</v>
      </c>
      <c r="C113" s="7"/>
      <c r="D113" s="2" t="e">
        <f t="shared" si="12"/>
        <v>#N/A</v>
      </c>
      <c r="E113" s="2" t="e">
        <f t="shared" si="22"/>
        <v>#N/A</v>
      </c>
      <c r="F113" s="2">
        <v>748058.46691033244</v>
      </c>
      <c r="G113" s="2">
        <f t="shared" si="26"/>
        <v>495682.42857142858</v>
      </c>
      <c r="H113" s="2">
        <f t="shared" si="31"/>
        <v>38822767.225975998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749540.85714285949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750579.55194661021</v>
      </c>
      <c r="Q113" s="2">
        <f t="shared" si="34"/>
        <v>500000</v>
      </c>
      <c r="R113" s="2">
        <f t="shared" si="32"/>
        <v>39567502.65348804</v>
      </c>
      <c r="S113" s="2">
        <f t="shared" si="17"/>
        <v>495682.42857142538</v>
      </c>
      <c r="T113" s="2">
        <f t="shared" si="18"/>
        <v>4317.5714285714785</v>
      </c>
      <c r="U113" s="2">
        <f t="shared" si="19"/>
        <v>500000</v>
      </c>
      <c r="V113" s="2">
        <f t="shared" si="33"/>
        <v>2167984.5</v>
      </c>
      <c r="W113" s="2">
        <f t="shared" si="20"/>
        <v>131831.75</v>
      </c>
      <c r="X113" s="2">
        <f t="shared" si="6"/>
        <v>368168.25</v>
      </c>
      <c r="Y113" s="2">
        <f t="shared" si="29"/>
        <v>37399518.153488092</v>
      </c>
      <c r="Z113" s="2" t="str">
        <f t="shared" si="8"/>
        <v>HERE</v>
      </c>
      <c r="AA113" s="2">
        <f>IF(Z113="HERE",Y113,AA112+Graph!$G$1*1000)</f>
        <v>37399518.153488092</v>
      </c>
      <c r="AB113" s="2">
        <f t="shared" si="21"/>
        <v>368168.25</v>
      </c>
      <c r="AC113" s="2">
        <f t="shared" si="30"/>
        <v>2167984.5</v>
      </c>
      <c r="AD113" s="3">
        <f t="shared" si="10"/>
        <v>37399518.153488092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25399524.88813927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48</v>
      </c>
      <c r="C114" s="7"/>
      <c r="D114" s="2" t="e">
        <f t="shared" si="12"/>
        <v>#N/A</v>
      </c>
      <c r="E114" s="2" t="e">
        <f t="shared" si="22"/>
        <v>#N/A</v>
      </c>
      <c r="F114" s="2">
        <v>754013.0628105402</v>
      </c>
      <c r="G114" s="2">
        <f t="shared" si="26"/>
        <v>495682.42857142858</v>
      </c>
      <c r="H114" s="2">
        <f t="shared" si="31"/>
        <v>39318449.654547423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753858.42857143097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756520.77416178584</v>
      </c>
      <c r="Q114" s="2">
        <f t="shared" si="34"/>
        <v>500000</v>
      </c>
      <c r="R114" s="2">
        <f t="shared" si="32"/>
        <v>40067502.65348804</v>
      </c>
      <c r="S114" s="2">
        <f t="shared" si="17"/>
        <v>495682.42857142538</v>
      </c>
      <c r="T114" s="2">
        <f t="shared" si="18"/>
        <v>4317.5714285714785</v>
      </c>
      <c r="U114" s="2">
        <f t="shared" si="19"/>
        <v>500000</v>
      </c>
      <c r="V114" s="2">
        <f t="shared" si="33"/>
        <v>2299816.25</v>
      </c>
      <c r="W114" s="2">
        <f t="shared" si="20"/>
        <v>131831.75</v>
      </c>
      <c r="X114" s="2">
        <f t="shared" si="6"/>
        <v>368168.25</v>
      </c>
      <c r="Y114" s="2">
        <f t="shared" si="29"/>
        <v>37767686.403488092</v>
      </c>
      <c r="Z114" s="2" t="str">
        <f t="shared" si="8"/>
        <v>HERE</v>
      </c>
      <c r="AA114" s="2">
        <f>IF(Z114="HERE",Y114,AA113+Graph!$G$1*1000)</f>
        <v>37767686.403488092</v>
      </c>
      <c r="AB114" s="2">
        <f t="shared" si="21"/>
        <v>368168.25</v>
      </c>
      <c r="AC114" s="2">
        <f t="shared" si="30"/>
        <v>2299816.25</v>
      </c>
      <c r="AD114" s="3">
        <f t="shared" si="10"/>
        <v>37767686.403488092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25838117.01313927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49</v>
      </c>
      <c r="C115" s="7"/>
      <c r="D115" s="2" t="e">
        <f t="shared" si="12"/>
        <v>#N/A</v>
      </c>
      <c r="E115" s="2" t="e">
        <f t="shared" si="22"/>
        <v>#N/A</v>
      </c>
      <c r="F115" s="2">
        <v>759967.65871074796</v>
      </c>
      <c r="G115" s="2">
        <f t="shared" si="26"/>
        <v>495682.42857142858</v>
      </c>
      <c r="H115" s="2">
        <f t="shared" si="31"/>
        <v>39814132.083118849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758176.00000000244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762461.99637693167</v>
      </c>
      <c r="Q115" s="2">
        <f t="shared" si="34"/>
        <v>500000</v>
      </c>
      <c r="R115" s="2">
        <f t="shared" si="32"/>
        <v>40567502.65348804</v>
      </c>
      <c r="S115" s="2">
        <f t="shared" si="17"/>
        <v>495682.42857142538</v>
      </c>
      <c r="T115" s="2">
        <f t="shared" si="18"/>
        <v>4317.5714285714785</v>
      </c>
      <c r="U115" s="2">
        <f t="shared" si="19"/>
        <v>500000</v>
      </c>
      <c r="V115" s="2">
        <f t="shared" si="33"/>
        <v>2431648</v>
      </c>
      <c r="W115" s="2">
        <f t="shared" si="20"/>
        <v>131831.75</v>
      </c>
      <c r="X115" s="2">
        <f t="shared" si="6"/>
        <v>368168.25</v>
      </c>
      <c r="Y115" s="2">
        <f t="shared" si="29"/>
        <v>38135854.653488092</v>
      </c>
      <c r="Z115" s="2" t="str">
        <f t="shared" si="8"/>
        <v>HERE</v>
      </c>
      <c r="AA115" s="2">
        <f>IF(Z115="HERE",Y115,AA114+Graph!$G$1*1000)</f>
        <v>38135854.653488092</v>
      </c>
      <c r="AB115" s="2">
        <f t="shared" si="21"/>
        <v>368168.25</v>
      </c>
      <c r="AC115" s="2">
        <f t="shared" si="30"/>
        <v>2431648</v>
      </c>
      <c r="AD115" s="3">
        <f t="shared" si="10"/>
        <v>38135854.653488092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26276709.138139274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50</v>
      </c>
      <c r="C116" s="7"/>
      <c r="D116" s="2" t="e">
        <f t="shared" si="12"/>
        <v>#N/A</v>
      </c>
      <c r="E116" s="2" t="e">
        <f t="shared" si="22"/>
        <v>#N/A</v>
      </c>
      <c r="F116" s="2">
        <v>765922.25461095572</v>
      </c>
      <c r="G116" s="2">
        <f t="shared" si="26"/>
        <v>495682.42857142858</v>
      </c>
      <c r="H116" s="2">
        <f t="shared" si="31"/>
        <v>40309814.511690274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762493.57142857392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768403.2185921073</v>
      </c>
      <c r="Q116" s="2">
        <f t="shared" si="34"/>
        <v>500000</v>
      </c>
      <c r="R116" s="2">
        <f t="shared" si="32"/>
        <v>41067502.65348804</v>
      </c>
      <c r="S116" s="2">
        <f t="shared" si="17"/>
        <v>495682.42857142538</v>
      </c>
      <c r="T116" s="2">
        <f t="shared" si="18"/>
        <v>4317.5714285714785</v>
      </c>
      <c r="U116" s="2">
        <f t="shared" si="19"/>
        <v>500000</v>
      </c>
      <c r="V116" s="2">
        <f t="shared" si="33"/>
        <v>2639309</v>
      </c>
      <c r="W116" s="2">
        <f t="shared" si="20"/>
        <v>207661</v>
      </c>
      <c r="X116" s="2">
        <f t="shared" si="6"/>
        <v>292339</v>
      </c>
      <c r="Y116" s="2">
        <f t="shared" si="29"/>
        <v>38428193.653488092</v>
      </c>
      <c r="Z116" s="2" t="str">
        <f t="shared" si="8"/>
        <v>HERE</v>
      </c>
      <c r="AA116" s="2">
        <f>IF(Z116="HERE",Y116,AA115+Graph!$G$1*1000)</f>
        <v>38428193.653488092</v>
      </c>
      <c r="AB116" s="2">
        <f t="shared" si="21"/>
        <v>292339</v>
      </c>
      <c r="AC116" s="2">
        <f t="shared" si="30"/>
        <v>2639309</v>
      </c>
      <c r="AD116" s="3">
        <f t="shared" si="10"/>
        <v>38428193.653488092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26715301.263139278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51</v>
      </c>
      <c r="C117" s="7"/>
      <c r="D117" s="2" t="e">
        <f t="shared" si="12"/>
        <v>#N/A</v>
      </c>
      <c r="E117" s="2" t="e">
        <f t="shared" si="22"/>
        <v>#N/A</v>
      </c>
      <c r="F117" s="2">
        <v>771876.85051116347</v>
      </c>
      <c r="G117" s="2">
        <f t="shared" si="26"/>
        <v>495682.42857142858</v>
      </c>
      <c r="H117" s="2">
        <f t="shared" si="31"/>
        <v>40805496.940261699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766811.1428571454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774344.44080725312</v>
      </c>
      <c r="Q117" s="2">
        <f t="shared" si="34"/>
        <v>500000</v>
      </c>
      <c r="R117" s="2">
        <f t="shared" si="32"/>
        <v>41567502.65348804</v>
      </c>
      <c r="S117" s="2">
        <f t="shared" si="17"/>
        <v>495682.42857142538</v>
      </c>
      <c r="T117" s="2">
        <f t="shared" si="18"/>
        <v>4317.5714285714785</v>
      </c>
      <c r="U117" s="2">
        <f t="shared" si="19"/>
        <v>500000</v>
      </c>
      <c r="V117" s="2">
        <f t="shared" si="33"/>
        <v>2918252</v>
      </c>
      <c r="W117" s="2">
        <f t="shared" si="20"/>
        <v>278943</v>
      </c>
      <c r="X117" s="2">
        <f t="shared" si="6"/>
        <v>221057</v>
      </c>
      <c r="Y117" s="2">
        <f t="shared" si="29"/>
        <v>38649250.653488092</v>
      </c>
      <c r="Z117" s="2" t="str">
        <f t="shared" si="8"/>
        <v>HERE</v>
      </c>
      <c r="AA117" s="2">
        <f>IF(Z117="HERE",Y117,AA116+Graph!$G$1*1000)</f>
        <v>38649250.653488092</v>
      </c>
      <c r="AB117" s="2">
        <f t="shared" si="21"/>
        <v>221057</v>
      </c>
      <c r="AC117" s="2">
        <f t="shared" si="30"/>
        <v>2918252</v>
      </c>
      <c r="AD117" s="3">
        <f t="shared" si="10"/>
        <v>38649250.653488092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27153893.388139278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52</v>
      </c>
      <c r="C118" s="7"/>
      <c r="D118" s="2" t="e">
        <f t="shared" si="12"/>
        <v>#N/A</v>
      </c>
      <c r="E118" s="2" t="e">
        <f t="shared" si="22"/>
        <v>#N/A</v>
      </c>
      <c r="F118" s="2">
        <v>777831.44641137123</v>
      </c>
      <c r="G118" s="2">
        <f t="shared" si="26"/>
        <v>495682.42857142858</v>
      </c>
      <c r="H118" s="2">
        <f t="shared" si="31"/>
        <v>41301179.368833125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771128.71428571688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780285.66302242875</v>
      </c>
      <c r="Q118" s="2">
        <f t="shared" si="34"/>
        <v>500000</v>
      </c>
      <c r="R118" s="2">
        <f t="shared" si="32"/>
        <v>42067502.65348804</v>
      </c>
      <c r="S118" s="2">
        <f t="shared" si="17"/>
        <v>495682.42857142538</v>
      </c>
      <c r="T118" s="2">
        <f t="shared" si="18"/>
        <v>4317.5714285714785</v>
      </c>
      <c r="U118" s="2">
        <f t="shared" si="19"/>
        <v>500000</v>
      </c>
      <c r="V118" s="2">
        <f t="shared" si="33"/>
        <v>3234946</v>
      </c>
      <c r="W118" s="2">
        <f t="shared" si="20"/>
        <v>316694</v>
      </c>
      <c r="X118" s="2">
        <f t="shared" si="6"/>
        <v>183306</v>
      </c>
      <c r="Y118" s="2">
        <f t="shared" si="29"/>
        <v>38832556.653488092</v>
      </c>
      <c r="Z118" s="2" t="str">
        <f t="shared" si="8"/>
        <v>HERE</v>
      </c>
      <c r="AA118" s="2">
        <f>IF(Z118="HERE",Y118,AA117+Graph!$G$1*1000)</f>
        <v>38832556.653488092</v>
      </c>
      <c r="AB118" s="2">
        <f t="shared" si="21"/>
        <v>183306</v>
      </c>
      <c r="AC118" s="2">
        <f t="shared" si="30"/>
        <v>3234946</v>
      </c>
      <c r="AD118" s="3">
        <f t="shared" si="10"/>
        <v>38832556.653488092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27592485.513139281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53</v>
      </c>
      <c r="C119" s="7"/>
      <c r="D119" s="2" t="e">
        <f t="shared" si="12"/>
        <v>#N/A</v>
      </c>
      <c r="E119" s="2" t="e">
        <f t="shared" si="22"/>
        <v>#N/A</v>
      </c>
      <c r="F119" s="2">
        <v>783786.04231157899</v>
      </c>
      <c r="G119" s="2">
        <f t="shared" si="26"/>
        <v>495682.42857142858</v>
      </c>
      <c r="H119" s="2">
        <f t="shared" si="31"/>
        <v>41796861.79740455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775446.28571428836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786226.88523757458</v>
      </c>
      <c r="Q119" s="2">
        <f t="shared" si="34"/>
        <v>500000</v>
      </c>
      <c r="R119" s="2">
        <f t="shared" si="32"/>
        <v>42567502.65348804</v>
      </c>
      <c r="S119" s="2">
        <f t="shared" si="17"/>
        <v>495682.42857142538</v>
      </c>
      <c r="T119" s="2">
        <f t="shared" si="18"/>
        <v>4317.5714285714785</v>
      </c>
      <c r="U119" s="2">
        <f t="shared" si="19"/>
        <v>500000</v>
      </c>
      <c r="V119" s="2">
        <f t="shared" si="33"/>
        <v>3559179</v>
      </c>
      <c r="W119" s="2">
        <f t="shared" si="20"/>
        <v>324233</v>
      </c>
      <c r="X119" s="2">
        <f t="shared" si="6"/>
        <v>175767</v>
      </c>
      <c r="Y119" s="2">
        <f t="shared" si="29"/>
        <v>39008323.653488092</v>
      </c>
      <c r="Z119" s="2" t="str">
        <f t="shared" si="8"/>
        <v>HERE</v>
      </c>
      <c r="AA119" s="2">
        <f>IF(Z119="HERE",Y119,AA118+Graph!$G$1*1000)</f>
        <v>39008323.653488092</v>
      </c>
      <c r="AB119" s="2">
        <f t="shared" si="21"/>
        <v>175767</v>
      </c>
      <c r="AC119" s="2">
        <f t="shared" si="30"/>
        <v>3559179</v>
      </c>
      <c r="AD119" s="3">
        <f t="shared" si="10"/>
        <v>39008323.653488092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28031077.638139278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54</v>
      </c>
      <c r="C120" s="7"/>
      <c r="D120" s="2" t="e">
        <f t="shared" si="12"/>
        <v>#N/A</v>
      </c>
      <c r="E120" s="2" t="e">
        <f t="shared" si="22"/>
        <v>#N/A</v>
      </c>
      <c r="F120" s="2">
        <v>789740.63821178675</v>
      </c>
      <c r="G120" s="2">
        <f t="shared" si="26"/>
        <v>495682.42857142858</v>
      </c>
      <c r="H120" s="2">
        <f t="shared" si="31"/>
        <v>42292544.225975975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779763.85714285984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792168.10745275021</v>
      </c>
      <c r="Q120" s="2">
        <f t="shared" si="34"/>
        <v>500000</v>
      </c>
      <c r="R120" s="2">
        <f t="shared" si="32"/>
        <v>43067502.65348804</v>
      </c>
      <c r="S120" s="2">
        <f t="shared" si="17"/>
        <v>495682.42857142538</v>
      </c>
      <c r="T120" s="2">
        <f t="shared" si="18"/>
        <v>4317.5714285714785</v>
      </c>
      <c r="U120" s="2">
        <f t="shared" si="19"/>
        <v>500000</v>
      </c>
      <c r="V120" s="2">
        <f t="shared" si="33"/>
        <v>3837094</v>
      </c>
      <c r="W120" s="2">
        <f t="shared" si="20"/>
        <v>277915</v>
      </c>
      <c r="X120" s="2">
        <f t="shared" si="6"/>
        <v>222085</v>
      </c>
      <c r="Y120" s="2">
        <f t="shared" si="29"/>
        <v>39230408.653488092</v>
      </c>
      <c r="Z120" s="2" t="str">
        <f t="shared" si="8"/>
        <v>HERE</v>
      </c>
      <c r="AA120" s="2">
        <f>IF(Z120="HERE",Y120,AA119+Graph!$G$1*1000)</f>
        <v>39230408.653488092</v>
      </c>
      <c r="AB120" s="2">
        <f t="shared" si="21"/>
        <v>222085</v>
      </c>
      <c r="AC120" s="2">
        <f t="shared" si="30"/>
        <v>3837094</v>
      </c>
      <c r="AD120" s="3">
        <f t="shared" si="10"/>
        <v>39230408.653488092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28469669.763139281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55</v>
      </c>
      <c r="C121" s="7"/>
      <c r="D121" s="2" t="e">
        <f t="shared" si="12"/>
        <v>#N/A</v>
      </c>
      <c r="E121" s="2" t="e">
        <f t="shared" si="22"/>
        <v>#N/A</v>
      </c>
      <c r="F121" s="2">
        <v>795695.2341119945</v>
      </c>
      <c r="G121" s="2">
        <f t="shared" si="26"/>
        <v>495682.42857142858</v>
      </c>
      <c r="H121" s="2">
        <f t="shared" si="31"/>
        <v>42788226.654547401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784081.42857143132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798109.32966789603</v>
      </c>
      <c r="Q121" s="2">
        <f t="shared" si="34"/>
        <v>500000</v>
      </c>
      <c r="R121" s="2">
        <f t="shared" si="32"/>
        <v>43567502.65348804</v>
      </c>
      <c r="S121" s="2">
        <f t="shared" si="17"/>
        <v>495682.42857142538</v>
      </c>
      <c r="T121" s="2">
        <f t="shared" si="18"/>
        <v>4317.5714285714785</v>
      </c>
      <c r="U121" s="2">
        <f t="shared" si="19"/>
        <v>500000</v>
      </c>
      <c r="V121" s="2">
        <f t="shared" si="33"/>
        <v>4062501</v>
      </c>
      <c r="W121" s="2">
        <f t="shared" si="20"/>
        <v>225407</v>
      </c>
      <c r="X121" s="2">
        <f t="shared" si="6"/>
        <v>274593</v>
      </c>
      <c r="Y121" s="2">
        <f t="shared" si="29"/>
        <v>39505001.653488092</v>
      </c>
      <c r="Z121" s="2" t="str">
        <f t="shared" si="8"/>
        <v>HERE</v>
      </c>
      <c r="AA121" s="2">
        <f>IF(Z121="HERE",Y121,AA120+Graph!$G$1*1000)</f>
        <v>39505001.653488092</v>
      </c>
      <c r="AB121" s="2">
        <f t="shared" si="21"/>
        <v>274593</v>
      </c>
      <c r="AC121" s="2">
        <f t="shared" si="30"/>
        <v>4062501</v>
      </c>
      <c r="AD121" s="3">
        <f t="shared" si="10"/>
        <v>39505001.653488092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28908261.888139285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56</v>
      </c>
      <c r="C122" s="7"/>
      <c r="D122" s="2" t="e">
        <f t="shared" si="12"/>
        <v>#N/A</v>
      </c>
      <c r="E122" s="2" t="e">
        <f t="shared" si="22"/>
        <v>#N/A</v>
      </c>
      <c r="F122" s="2">
        <v>801649.83001220226</v>
      </c>
      <c r="G122" s="2">
        <f t="shared" si="26"/>
        <v>495682.42857142858</v>
      </c>
      <c r="H122" s="2">
        <f t="shared" si="31"/>
        <v>43283909.083118826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788399.00000000279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804050.55188304186</v>
      </c>
      <c r="Q122" s="2">
        <f t="shared" si="34"/>
        <v>500000</v>
      </c>
      <c r="R122" s="2">
        <f t="shared" si="32"/>
        <v>44067502.65348804</v>
      </c>
      <c r="S122" s="2">
        <f t="shared" si="17"/>
        <v>495682.42857142538</v>
      </c>
      <c r="T122" s="2">
        <f t="shared" si="18"/>
        <v>4317.5714285714785</v>
      </c>
      <c r="U122" s="2">
        <f t="shared" si="19"/>
        <v>500000</v>
      </c>
      <c r="V122" s="2">
        <f t="shared" si="33"/>
        <v>4266577</v>
      </c>
      <c r="W122" s="2">
        <f t="shared" si="20"/>
        <v>204076</v>
      </c>
      <c r="X122" s="2">
        <f t="shared" si="6"/>
        <v>295924</v>
      </c>
      <c r="Y122" s="2">
        <f t="shared" si="29"/>
        <v>39800925.653488092</v>
      </c>
      <c r="Z122" s="2" t="str">
        <f t="shared" si="8"/>
        <v>HERE</v>
      </c>
      <c r="AA122" s="2">
        <f>IF(Z122="HERE",Y122,AA121+Graph!$G$1*1000)</f>
        <v>39800925.653488092</v>
      </c>
      <c r="AB122" s="2">
        <f t="shared" si="21"/>
        <v>295924</v>
      </c>
      <c r="AC122" s="2">
        <f t="shared" si="30"/>
        <v>4266577</v>
      </c>
      <c r="AD122" s="3">
        <f t="shared" si="10"/>
        <v>39800925.653488092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29312839.830996428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57</v>
      </c>
      <c r="C123" s="7"/>
      <c r="D123" s="2" t="e">
        <f t="shared" si="12"/>
        <v>#N/A</v>
      </c>
      <c r="E123" s="2" t="e">
        <f t="shared" si="22"/>
        <v>#N/A</v>
      </c>
      <c r="F123" s="2">
        <v>807604.42591241002</v>
      </c>
      <c r="G123" s="2">
        <f t="shared" si="26"/>
        <v>495682.42857142858</v>
      </c>
      <c r="H123" s="2">
        <f t="shared" si="31"/>
        <v>43779591.511690252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792716.57142857427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809991.77409821749</v>
      </c>
      <c r="Q123" s="2">
        <f t="shared" si="34"/>
        <v>500000</v>
      </c>
      <c r="R123" s="2">
        <f t="shared" si="32"/>
        <v>44567502.65348804</v>
      </c>
      <c r="S123" s="2">
        <f t="shared" si="17"/>
        <v>495682.42857142538</v>
      </c>
      <c r="T123" s="2">
        <f t="shared" si="18"/>
        <v>4317.5714285714785</v>
      </c>
      <c r="U123" s="2">
        <f t="shared" si="19"/>
        <v>500000</v>
      </c>
      <c r="V123" s="2">
        <f t="shared" si="33"/>
        <v>4609740</v>
      </c>
      <c r="W123" s="2">
        <f t="shared" si="20"/>
        <v>343163</v>
      </c>
      <c r="X123" s="2">
        <f t="shared" si="6"/>
        <v>156837</v>
      </c>
      <c r="Y123" s="2">
        <f t="shared" si="29"/>
        <v>39957762.653488092</v>
      </c>
      <c r="Z123" s="2" t="str">
        <f t="shared" si="8"/>
        <v>HERE</v>
      </c>
      <c r="AA123" s="2">
        <f>IF(Z123="HERE",Y123,AA122+Graph!$G$1*1000)</f>
        <v>39957762.653488092</v>
      </c>
      <c r="AB123" s="2">
        <f t="shared" si="21"/>
        <v>156837</v>
      </c>
      <c r="AC123" s="2">
        <f t="shared" si="30"/>
        <v>4609740</v>
      </c>
      <c r="AD123" s="3">
        <f t="shared" si="10"/>
        <v>39957762.653488092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29717417.77385357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58</v>
      </c>
      <c r="C124" s="7"/>
      <c r="D124" s="2" t="e">
        <f t="shared" si="12"/>
        <v>#N/A</v>
      </c>
      <c r="E124" s="2" t="e">
        <f t="shared" si="22"/>
        <v>#N/A</v>
      </c>
      <c r="F124" s="2">
        <v>813559.02181261778</v>
      </c>
      <c r="G124" s="2">
        <f t="shared" si="26"/>
        <v>495682.42857142858</v>
      </c>
      <c r="H124" s="2">
        <f t="shared" si="31"/>
        <v>44275273.940261677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797034.14285714575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815932.99631336331</v>
      </c>
      <c r="Q124" s="2">
        <f t="shared" si="34"/>
        <v>500000</v>
      </c>
      <c r="R124" s="2">
        <f t="shared" si="32"/>
        <v>45067502.65348804</v>
      </c>
      <c r="S124" s="2">
        <f t="shared" si="17"/>
        <v>495682.42857142538</v>
      </c>
      <c r="T124" s="2">
        <f t="shared" si="18"/>
        <v>4317.5714285714785</v>
      </c>
      <c r="U124" s="2">
        <f t="shared" si="19"/>
        <v>500000</v>
      </c>
      <c r="V124" s="2">
        <f t="shared" si="33"/>
        <v>4973248</v>
      </c>
      <c r="W124" s="2">
        <f t="shared" si="20"/>
        <v>363508</v>
      </c>
      <c r="X124" s="2">
        <f t="shared" si="6"/>
        <v>136492</v>
      </c>
      <c r="Y124" s="2">
        <f t="shared" si="29"/>
        <v>40094254.653488092</v>
      </c>
      <c r="Z124" s="2" t="str">
        <f t="shared" si="8"/>
        <v>HERE</v>
      </c>
      <c r="AA124" s="2">
        <f>IF(Z124="HERE",Y124,AA123+Graph!$G$1*1000)</f>
        <v>40094254.653488092</v>
      </c>
      <c r="AB124" s="2">
        <f t="shared" si="21"/>
        <v>136492</v>
      </c>
      <c r="AC124" s="2">
        <f t="shared" si="30"/>
        <v>4973248</v>
      </c>
      <c r="AD124" s="3">
        <f t="shared" si="10"/>
        <v>40094254.653488092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30121995.716710716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59</v>
      </c>
      <c r="C125" s="7"/>
      <c r="D125" s="2" t="e">
        <f t="shared" si="12"/>
        <v>#N/A</v>
      </c>
      <c r="E125" s="2" t="e">
        <f t="shared" si="22"/>
        <v>#N/A</v>
      </c>
      <c r="F125" s="2">
        <v>819513.61771282554</v>
      </c>
      <c r="G125" s="2">
        <f t="shared" si="26"/>
        <v>495682.42857142858</v>
      </c>
      <c r="H125" s="2">
        <f t="shared" si="31"/>
        <v>44770956.368833102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801351.71428571723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821874.21852853894</v>
      </c>
      <c r="Q125" s="2">
        <f t="shared" si="34"/>
        <v>500000</v>
      </c>
      <c r="R125" s="2">
        <f t="shared" si="32"/>
        <v>45567502.65348804</v>
      </c>
      <c r="S125" s="2">
        <f t="shared" si="17"/>
        <v>495682.42857142538</v>
      </c>
      <c r="T125" s="2">
        <f t="shared" si="18"/>
        <v>4317.5714285714785</v>
      </c>
      <c r="U125" s="2">
        <f t="shared" si="19"/>
        <v>500000</v>
      </c>
      <c r="V125" s="2">
        <f t="shared" si="33"/>
        <v>5383103</v>
      </c>
      <c r="W125" s="2">
        <f t="shared" si="20"/>
        <v>409855</v>
      </c>
      <c r="X125" s="2">
        <f t="shared" si="6"/>
        <v>90145</v>
      </c>
      <c r="Y125" s="2">
        <f t="shared" si="29"/>
        <v>40184399.653488092</v>
      </c>
      <c r="Z125" s="2" t="str">
        <f t="shared" si="8"/>
        <v>HERE</v>
      </c>
      <c r="AA125" s="2">
        <f>IF(Z125="HERE",Y125,AA124+Graph!$G$1*1000)</f>
        <v>40184399.653488092</v>
      </c>
      <c r="AB125" s="2">
        <f t="shared" si="21"/>
        <v>90145</v>
      </c>
      <c r="AC125" s="2">
        <f t="shared" si="30"/>
        <v>5383103</v>
      </c>
      <c r="AD125" s="3">
        <f t="shared" si="10"/>
        <v>40184399.653488092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30526573.659567863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60</v>
      </c>
      <c r="C126" s="7"/>
      <c r="D126" s="2" t="e">
        <f t="shared" si="12"/>
        <v>#N/A</v>
      </c>
      <c r="E126" s="2" t="e">
        <f t="shared" si="22"/>
        <v>#N/A</v>
      </c>
      <c r="F126" s="2">
        <v>825468.21361300349</v>
      </c>
      <c r="G126" s="2">
        <f t="shared" si="26"/>
        <v>495682.42857142858</v>
      </c>
      <c r="H126" s="2">
        <f t="shared" si="31"/>
        <v>45266638.797404528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805669.28571428871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827815.44074368477</v>
      </c>
      <c r="Q126" s="2">
        <f t="shared" si="34"/>
        <v>500000</v>
      </c>
      <c r="R126" s="2">
        <f t="shared" si="32"/>
        <v>46067502.65348804</v>
      </c>
      <c r="S126" s="2">
        <f t="shared" si="17"/>
        <v>495682.42857142538</v>
      </c>
      <c r="T126" s="2">
        <f t="shared" si="18"/>
        <v>4317.5714285714785</v>
      </c>
      <c r="U126" s="2">
        <f t="shared" si="19"/>
        <v>500000</v>
      </c>
      <c r="V126" s="2">
        <f t="shared" si="33"/>
        <v>5861351</v>
      </c>
      <c r="W126" s="2">
        <f t="shared" si="20"/>
        <v>478248</v>
      </c>
      <c r="X126" s="2">
        <f t="shared" si="6"/>
        <v>21752</v>
      </c>
      <c r="Y126" s="2">
        <f t="shared" si="29"/>
        <v>40206151.653488092</v>
      </c>
      <c r="Z126" s="2" t="str">
        <f t="shared" si="8"/>
        <v>HERE</v>
      </c>
      <c r="AA126" s="2">
        <f>IF(Z126="HERE",Y126,AA125+Graph!$G$1*1000)</f>
        <v>40206151.653488092</v>
      </c>
      <c r="AB126" s="2">
        <f t="shared" si="21"/>
        <v>21752</v>
      </c>
      <c r="AC126" s="2">
        <f t="shared" si="30"/>
        <v>5861351</v>
      </c>
      <c r="AD126" s="3">
        <f t="shared" si="10"/>
        <v>40206151.653488092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30931151.602425002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61</v>
      </c>
      <c r="C127" s="7"/>
      <c r="D127" s="2" t="e">
        <f t="shared" si="12"/>
        <v>#N/A</v>
      </c>
      <c r="E127" s="2" t="e">
        <f t="shared" si="22"/>
        <v>#N/A</v>
      </c>
      <c r="F127" s="2">
        <v>831422.80951321125</v>
      </c>
      <c r="G127" s="2">
        <f t="shared" si="26"/>
        <v>495682.42857142858</v>
      </c>
      <c r="H127" s="2">
        <f t="shared" si="31"/>
        <v>45762321.225975953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809986.85714286019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833756.6629588604</v>
      </c>
      <c r="Q127" s="2">
        <f t="shared" si="34"/>
        <v>500000</v>
      </c>
      <c r="R127" s="2">
        <f t="shared" si="32"/>
        <v>46567502.65348804</v>
      </c>
      <c r="S127" s="2">
        <f t="shared" si="17"/>
        <v>495682.42857142538</v>
      </c>
      <c r="T127" s="2">
        <f t="shared" si="18"/>
        <v>4317.5714285714785</v>
      </c>
      <c r="U127" s="2">
        <f t="shared" si="19"/>
        <v>500000</v>
      </c>
      <c r="V127" s="2">
        <f t="shared" si="33"/>
        <v>6353321</v>
      </c>
      <c r="W127" s="2">
        <f t="shared" si="20"/>
        <v>491970</v>
      </c>
      <c r="X127" s="2">
        <f t="shared" si="6"/>
        <v>8030</v>
      </c>
      <c r="Y127" s="2">
        <f t="shared" si="29"/>
        <v>40214181.653488092</v>
      </c>
      <c r="Z127" s="2" t="str">
        <f t="shared" si="8"/>
        <v>HERE</v>
      </c>
      <c r="AA127" s="2">
        <f>IF(Z127="HERE",Y127,AA126+Graph!$G$1*1000)</f>
        <v>40214181.653488092</v>
      </c>
      <c r="AB127" s="2">
        <f t="shared" si="21"/>
        <v>8030</v>
      </c>
      <c r="AC127" s="2">
        <f t="shared" si="30"/>
        <v>6353321</v>
      </c>
      <c r="AD127" s="3">
        <f t="shared" si="10"/>
        <v>40214181.653488092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31335729.545282144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62</v>
      </c>
      <c r="C128" s="7"/>
      <c r="D128" s="2" t="e">
        <f t="shared" si="12"/>
        <v>#N/A</v>
      </c>
      <c r="E128" s="2" t="e">
        <f t="shared" si="22"/>
        <v>#N/A</v>
      </c>
      <c r="F128" s="2">
        <v>837377.40541341901</v>
      </c>
      <c r="G128" s="2">
        <f t="shared" si="26"/>
        <v>495682.42857142858</v>
      </c>
      <c r="H128" s="2">
        <f t="shared" si="31"/>
        <v>46258003.654547378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814304.42857143166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839697.88517400622</v>
      </c>
      <c r="Q128" s="2">
        <f t="shared" si="34"/>
        <v>500000</v>
      </c>
      <c r="R128" s="2">
        <f t="shared" si="32"/>
        <v>47067502.65348804</v>
      </c>
      <c r="S128" s="2">
        <f t="shared" si="17"/>
        <v>495682.42857142538</v>
      </c>
      <c r="T128" s="2">
        <f t="shared" si="18"/>
        <v>4317.5714285714785</v>
      </c>
      <c r="U128" s="2">
        <f t="shared" si="19"/>
        <v>500000</v>
      </c>
      <c r="V128" s="2">
        <f t="shared" si="33"/>
        <v>6573570</v>
      </c>
      <c r="W128" s="2">
        <f t="shared" si="20"/>
        <v>220249</v>
      </c>
      <c r="X128" s="2">
        <f t="shared" si="6"/>
        <v>279751</v>
      </c>
      <c r="Y128" s="2">
        <f t="shared" si="29"/>
        <v>40493932.653488092</v>
      </c>
      <c r="Z128" s="2" t="str">
        <f t="shared" si="8"/>
        <v>HERE</v>
      </c>
      <c r="AA128" s="2">
        <f>IF(Z128="HERE",Y128,AA127+Graph!$G$1*1000)</f>
        <v>40493932.653488092</v>
      </c>
      <c r="AB128" s="2">
        <f t="shared" si="21"/>
        <v>279751</v>
      </c>
      <c r="AC128" s="2">
        <f t="shared" si="30"/>
        <v>6573570</v>
      </c>
      <c r="AD128" s="3">
        <f t="shared" si="10"/>
        <v>40493932.653488092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31740307.488139283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63</v>
      </c>
      <c r="C129" s="7"/>
      <c r="D129" s="2" t="e">
        <f t="shared" si="12"/>
        <v>#N/A</v>
      </c>
      <c r="E129" s="2" t="e">
        <f t="shared" si="22"/>
        <v>#N/A</v>
      </c>
      <c r="F129" s="2">
        <v>843332.00131362677</v>
      </c>
      <c r="G129" s="2">
        <f t="shared" si="26"/>
        <v>495682.42857142858</v>
      </c>
      <c r="H129" s="2">
        <f t="shared" si="31"/>
        <v>46753686.083118804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818622.00000000314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845639.10738918185</v>
      </c>
      <c r="Q129" s="2">
        <f t="shared" si="34"/>
        <v>500000</v>
      </c>
      <c r="R129" s="2">
        <f t="shared" si="32"/>
        <v>47567502.65348804</v>
      </c>
      <c r="S129" s="2">
        <f t="shared" si="17"/>
        <v>495682.42857142538</v>
      </c>
      <c r="T129" s="2">
        <f t="shared" si="18"/>
        <v>4317.5714285714785</v>
      </c>
      <c r="U129" s="2">
        <f t="shared" si="19"/>
        <v>500000</v>
      </c>
      <c r="V129" s="2">
        <f t="shared" si="33"/>
        <v>6853372</v>
      </c>
      <c r="W129" s="2">
        <f t="shared" si="20"/>
        <v>279802</v>
      </c>
      <c r="X129" s="2">
        <f t="shared" si="6"/>
        <v>220198</v>
      </c>
      <c r="Y129" s="2">
        <f t="shared" si="29"/>
        <v>40714130.653488092</v>
      </c>
      <c r="Z129" s="2" t="str">
        <f t="shared" si="8"/>
        <v>HERE</v>
      </c>
      <c r="AA129" s="2">
        <f>IF(Z129="HERE",Y129,AA128+Graph!$G$1*1000)</f>
        <v>40714130.653488092</v>
      </c>
      <c r="AB129" s="2">
        <f t="shared" si="21"/>
        <v>220198</v>
      </c>
      <c r="AC129" s="2">
        <f t="shared" si="30"/>
        <v>6853372</v>
      </c>
      <c r="AD129" s="3">
        <f t="shared" si="10"/>
        <v>40714130.653488092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32078250.500639286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64</v>
      </c>
      <c r="C130" s="7"/>
      <c r="D130" s="2" t="e">
        <f t="shared" si="12"/>
        <v>#N/A</v>
      </c>
      <c r="E130" s="2" t="e">
        <f t="shared" si="22"/>
        <v>#N/A</v>
      </c>
      <c r="F130" s="2">
        <v>849286.59721383452</v>
      </c>
      <c r="G130" s="2">
        <f t="shared" si="26"/>
        <v>495682.42857142858</v>
      </c>
      <c r="H130" s="2">
        <f t="shared" si="31"/>
        <v>47249368.511690229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822939.57142857462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851580.32960432768</v>
      </c>
      <c r="Q130" s="2">
        <f t="shared" si="34"/>
        <v>500000</v>
      </c>
      <c r="R130" s="2">
        <f t="shared" si="32"/>
        <v>48067502.65348804</v>
      </c>
      <c r="S130" s="2">
        <f t="shared" si="17"/>
        <v>495682.42857142538</v>
      </c>
      <c r="T130" s="2">
        <f t="shared" si="18"/>
        <v>4317.5714285714785</v>
      </c>
      <c r="U130" s="2">
        <f t="shared" si="19"/>
        <v>500000</v>
      </c>
      <c r="V130" s="2">
        <f t="shared" si="33"/>
        <v>7164387</v>
      </c>
      <c r="W130" s="2">
        <f t="shared" si="20"/>
        <v>311015</v>
      </c>
      <c r="X130" s="2">
        <f t="shared" si="6"/>
        <v>188985</v>
      </c>
      <c r="Y130" s="2">
        <f t="shared" si="29"/>
        <v>40903115.653488092</v>
      </c>
      <c r="Z130" s="2" t="str">
        <f t="shared" si="8"/>
        <v>HERE</v>
      </c>
      <c r="AA130" s="2">
        <f>IF(Z130="HERE",Y130,AA129+Graph!$G$1*1000)</f>
        <v>40903115.653488092</v>
      </c>
      <c r="AB130" s="2">
        <f t="shared" si="21"/>
        <v>188985</v>
      </c>
      <c r="AC130" s="2">
        <f t="shared" si="30"/>
        <v>7164387</v>
      </c>
      <c r="AD130" s="3">
        <f t="shared" si="10"/>
        <v>40903115.653488092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32416193.513139285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65</v>
      </c>
      <c r="C131" s="7"/>
      <c r="D131" s="2" t="e">
        <f t="shared" si="12"/>
        <v>#N/A</v>
      </c>
      <c r="E131" s="2" t="e">
        <f t="shared" si="22"/>
        <v>#N/A</v>
      </c>
      <c r="F131" s="2">
        <v>855241.19311404228</v>
      </c>
      <c r="G131" s="2">
        <f t="shared" si="26"/>
        <v>495682.42857142858</v>
      </c>
      <c r="H131" s="2">
        <f t="shared" si="31"/>
        <v>47745050.940261655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827257.1428571461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857521.55181950331</v>
      </c>
      <c r="Q131" s="2">
        <f t="shared" si="34"/>
        <v>500000</v>
      </c>
      <c r="R131" s="2">
        <f t="shared" si="32"/>
        <v>48567502.65348804</v>
      </c>
      <c r="S131" s="2">
        <f t="shared" si="17"/>
        <v>495682.42857142538</v>
      </c>
      <c r="T131" s="2">
        <f t="shared" si="18"/>
        <v>4317.5714285714785</v>
      </c>
      <c r="U131" s="2">
        <f t="shared" si="19"/>
        <v>500000</v>
      </c>
      <c r="V131" s="2">
        <f t="shared" si="33"/>
        <v>7447199</v>
      </c>
      <c r="W131" s="2">
        <f t="shared" si="20"/>
        <v>282812</v>
      </c>
      <c r="X131" s="2">
        <f t="shared" si="6"/>
        <v>217188</v>
      </c>
      <c r="Y131" s="2">
        <f t="shared" si="29"/>
        <v>41120303.653488092</v>
      </c>
      <c r="Z131" s="2" t="str">
        <f t="shared" si="8"/>
        <v>HERE</v>
      </c>
      <c r="AA131" s="2">
        <f>IF(Z131="HERE",Y131,AA130+Graph!$G$1*1000)</f>
        <v>41120303.653488092</v>
      </c>
      <c r="AB131" s="2">
        <f t="shared" si="21"/>
        <v>217188</v>
      </c>
      <c r="AC131" s="2">
        <f t="shared" si="30"/>
        <v>7447199</v>
      </c>
      <c r="AD131" s="3">
        <f t="shared" si="10"/>
        <v>41120303.653488092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32754136.525639281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66</v>
      </c>
      <c r="C132" s="7"/>
      <c r="D132" s="2" t="e">
        <f t="shared" si="12"/>
        <v>#N/A</v>
      </c>
      <c r="E132" s="2" t="e">
        <f t="shared" si="22"/>
        <v>#N/A</v>
      </c>
      <c r="F132" s="2">
        <v>861195.78901425004</v>
      </c>
      <c r="G132" s="2">
        <f t="shared" si="26"/>
        <v>495682.42857142858</v>
      </c>
      <c r="H132" s="2">
        <f t="shared" si="31"/>
        <v>48240733.36883308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831574.71428571758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863462.77403464913</v>
      </c>
      <c r="Q132" s="2">
        <f t="shared" si="34"/>
        <v>500000</v>
      </c>
      <c r="R132" s="2">
        <f t="shared" si="32"/>
        <v>49067502.65348804</v>
      </c>
      <c r="S132" s="2">
        <f t="shared" si="17"/>
        <v>495682.42857142538</v>
      </c>
      <c r="T132" s="2">
        <f t="shared" si="18"/>
        <v>4317.5714285714785</v>
      </c>
      <c r="U132" s="2">
        <f t="shared" si="19"/>
        <v>500000</v>
      </c>
      <c r="V132" s="2">
        <f t="shared" si="33"/>
        <v>7891184</v>
      </c>
      <c r="W132" s="2">
        <f t="shared" si="20"/>
        <v>443985</v>
      </c>
      <c r="X132" s="2">
        <f t="shared" si="6"/>
        <v>56015</v>
      </c>
      <c r="Y132" s="2">
        <f t="shared" si="29"/>
        <v>41176318.653488092</v>
      </c>
      <c r="Z132" s="2" t="str">
        <f t="shared" si="8"/>
        <v>HERE</v>
      </c>
      <c r="AA132" s="2">
        <f>IF(Z132="HERE",Y132,AA131+Graph!$G$1*1000)</f>
        <v>41176318.653488092</v>
      </c>
      <c r="AB132" s="2">
        <f t="shared" si="21"/>
        <v>56015</v>
      </c>
      <c r="AC132" s="2">
        <f t="shared" si="30"/>
        <v>7891184</v>
      </c>
      <c r="AD132" s="3">
        <f t="shared" si="10"/>
        <v>41176318.653488092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33092079.538139284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67</v>
      </c>
      <c r="C133" s="7"/>
      <c r="D133" s="2" t="e">
        <f t="shared" si="12"/>
        <v>#N/A</v>
      </c>
      <c r="E133" s="2" t="e">
        <f t="shared" si="22"/>
        <v>#N/A</v>
      </c>
      <c r="F133" s="2">
        <v>867150.3849144578</v>
      </c>
      <c r="G133" s="2">
        <f t="shared" si="26"/>
        <v>495682.42857142858</v>
      </c>
      <c r="H133" s="2">
        <f t="shared" si="31"/>
        <v>48736415.797404505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835892.28571428906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869403.99624982476</v>
      </c>
      <c r="Q133" s="2">
        <f t="shared" si="34"/>
        <v>500000</v>
      </c>
      <c r="R133" s="2">
        <f t="shared" si="32"/>
        <v>49567502.65348804</v>
      </c>
      <c r="S133" s="2">
        <f t="shared" si="17"/>
        <v>495682.42857142538</v>
      </c>
      <c r="T133" s="2">
        <f t="shared" si="18"/>
        <v>4317.5714285714785</v>
      </c>
      <c r="U133" s="2">
        <f t="shared" si="19"/>
        <v>500000</v>
      </c>
      <c r="V133" s="2">
        <f t="shared" si="33"/>
        <v>8378940</v>
      </c>
      <c r="W133" s="2">
        <f t="shared" si="20"/>
        <v>487756</v>
      </c>
      <c r="X133" s="2">
        <f t="shared" si="6"/>
        <v>12244</v>
      </c>
      <c r="Y133" s="2">
        <f t="shared" si="29"/>
        <v>41188562.653488092</v>
      </c>
      <c r="Z133" s="2" t="str">
        <f t="shared" si="8"/>
        <v>HERE</v>
      </c>
      <c r="AA133" s="2">
        <f>IF(Z133="HERE",Y133,AA132+Graph!$G$1*1000)</f>
        <v>41188562.653488092</v>
      </c>
      <c r="AB133" s="2">
        <f t="shared" si="21"/>
        <v>12244</v>
      </c>
      <c r="AC133" s="2">
        <f t="shared" si="30"/>
        <v>8378940</v>
      </c>
      <c r="AD133" s="3">
        <f t="shared" si="10"/>
        <v>41188562.653488092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33430022.550639283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68</v>
      </c>
      <c r="C134" s="7"/>
      <c r="D134" s="2" t="e">
        <f t="shared" si="12"/>
        <v>#N/A</v>
      </c>
      <c r="E134" s="2" t="e">
        <f t="shared" si="22"/>
        <v>#N/A</v>
      </c>
      <c r="F134" s="2">
        <v>873104.98081466556</v>
      </c>
      <c r="G134" s="2">
        <f t="shared" si="26"/>
        <v>495682.42857142858</v>
      </c>
      <c r="H134" s="2">
        <f t="shared" si="31"/>
        <v>49232098.225975931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840209.85714286054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875345.21846497059</v>
      </c>
      <c r="Q134" s="2">
        <f t="shared" si="34"/>
        <v>500000</v>
      </c>
      <c r="R134" s="2">
        <f t="shared" si="32"/>
        <v>50067502.65348804</v>
      </c>
      <c r="S134" s="2">
        <f t="shared" si="17"/>
        <v>495682.42857142538</v>
      </c>
      <c r="T134" s="2">
        <f t="shared" si="18"/>
        <v>4317.5714285714785</v>
      </c>
      <c r="U134" s="2">
        <f t="shared" si="19"/>
        <v>500000</v>
      </c>
      <c r="V134" s="2">
        <f t="shared" si="33"/>
        <v>8977329</v>
      </c>
      <c r="W134" s="2">
        <f t="shared" si="20"/>
        <v>598389</v>
      </c>
      <c r="X134" s="2">
        <f t="shared" si="6"/>
        <v>-98389</v>
      </c>
      <c r="Y134" s="2">
        <f t="shared" si="29"/>
        <v>41090173.653488092</v>
      </c>
      <c r="Z134" s="2" t="str">
        <f t="shared" si="8"/>
        <v>HERE</v>
      </c>
      <c r="AA134" s="2">
        <f>IF(Z134="HERE",Y134,AA133+Graph!$G$1*1000)</f>
        <v>41090173.653488092</v>
      </c>
      <c r="AB134" s="2">
        <f t="shared" si="21"/>
        <v>-98389</v>
      </c>
      <c r="AC134" s="2">
        <f t="shared" si="30"/>
        <v>8977329</v>
      </c>
      <c r="AD134" s="3">
        <f t="shared" si="10"/>
        <v>41090173.653488092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33767965.563139282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69</v>
      </c>
      <c r="C135" s="7"/>
      <c r="D135" s="2" t="e">
        <f t="shared" si="12"/>
        <v>#N/A</v>
      </c>
      <c r="E135" s="2" t="e">
        <f t="shared" si="22"/>
        <v>#N/A</v>
      </c>
      <c r="F135" s="2">
        <v>879059.57671487331</v>
      </c>
      <c r="G135" s="2">
        <f t="shared" si="26"/>
        <v>495682.42857142858</v>
      </c>
      <c r="H135" s="2">
        <f t="shared" si="31"/>
        <v>49727780.654547356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844527.42857143201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881286.44068011642</v>
      </c>
      <c r="Q135" s="2">
        <f t="shared" si="34"/>
        <v>500000</v>
      </c>
      <c r="R135" s="2">
        <f t="shared" si="32"/>
        <v>50567502.65348804</v>
      </c>
      <c r="S135" s="2">
        <f t="shared" si="17"/>
        <v>495682.42857142538</v>
      </c>
      <c r="T135" s="2">
        <f t="shared" si="18"/>
        <v>4317.5714285714785</v>
      </c>
      <c r="U135" s="2">
        <f t="shared" si="19"/>
        <v>500000</v>
      </c>
      <c r="V135" s="2">
        <f t="shared" si="33"/>
        <v>9296367</v>
      </c>
      <c r="W135" s="2">
        <f t="shared" si="20"/>
        <v>319038</v>
      </c>
      <c r="X135" s="2">
        <f t="shared" si="6"/>
        <v>180962</v>
      </c>
      <c r="Y135" s="2">
        <f t="shared" si="29"/>
        <v>41271135.653488092</v>
      </c>
      <c r="Z135" s="2" t="str">
        <f t="shared" si="8"/>
        <v>HERE</v>
      </c>
      <c r="AA135" s="2">
        <f>IF(Z135="HERE",Y135,AA134+Graph!$G$1*1000)</f>
        <v>41271135.653488092</v>
      </c>
      <c r="AB135" s="2">
        <f t="shared" si="21"/>
        <v>180962</v>
      </c>
      <c r="AC135" s="2">
        <f t="shared" si="30"/>
        <v>9296367</v>
      </c>
      <c r="AD135" s="3">
        <f t="shared" si="10"/>
        <v>41271135.653488092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34105908.575639285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70</v>
      </c>
      <c r="C136" s="7"/>
      <c r="D136" s="2" t="e">
        <f t="shared" si="12"/>
        <v>#N/A</v>
      </c>
      <c r="E136" s="2" t="e">
        <f t="shared" si="22"/>
        <v>#N/A</v>
      </c>
      <c r="F136" s="2">
        <v>885014.17261508107</v>
      </c>
      <c r="G136" s="2">
        <f t="shared" si="26"/>
        <v>495682.42857142858</v>
      </c>
      <c r="H136" s="2">
        <f t="shared" si="31"/>
        <v>50223463.083118781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848845.00000000349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887227.66289529204</v>
      </c>
      <c r="Q136" s="2">
        <f t="shared" si="34"/>
        <v>500000</v>
      </c>
      <c r="R136" s="2">
        <f t="shared" si="32"/>
        <v>51067502.65348804</v>
      </c>
      <c r="S136" s="2">
        <f t="shared" si="17"/>
        <v>495682.42857142538</v>
      </c>
      <c r="T136" s="2">
        <f t="shared" si="18"/>
        <v>4317.5714285714785</v>
      </c>
      <c r="U136" s="2">
        <f t="shared" si="19"/>
        <v>500000</v>
      </c>
      <c r="V136" s="2">
        <f t="shared" si="33"/>
        <v>9646715</v>
      </c>
      <c r="W136" s="2">
        <f t="shared" si="20"/>
        <v>350348</v>
      </c>
      <c r="X136" s="2">
        <f t="shared" si="6"/>
        <v>149652</v>
      </c>
      <c r="Y136" s="2">
        <f t="shared" si="29"/>
        <v>41420787.653488092</v>
      </c>
      <c r="Z136" s="2" t="str">
        <f t="shared" si="8"/>
        <v>HERE</v>
      </c>
      <c r="AA136" s="2">
        <f>IF(Z136="HERE",Y136,AA135+Graph!$G$1*1000)</f>
        <v>41420787.653488092</v>
      </c>
      <c r="AB136" s="2">
        <f t="shared" si="21"/>
        <v>149652</v>
      </c>
      <c r="AC136" s="2">
        <f t="shared" si="30"/>
        <v>9646715</v>
      </c>
      <c r="AD136" s="3">
        <f t="shared" si="10"/>
        <v>41420787.653488092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34443851.588139281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71</v>
      </c>
      <c r="C137" s="7"/>
      <c r="D137" s="2" t="e">
        <f t="shared" si="12"/>
        <v>#N/A</v>
      </c>
      <c r="E137" s="2" t="e">
        <f t="shared" si="22"/>
        <v>#N/A</v>
      </c>
      <c r="F137" s="2">
        <v>890968.76851528883</v>
      </c>
      <c r="G137" s="2">
        <f t="shared" si="26"/>
        <v>495682.42857142858</v>
      </c>
      <c r="H137" s="2">
        <f t="shared" si="31"/>
        <v>50719145.511690207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853162.57142857497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893168.88511043787</v>
      </c>
      <c r="Q137" s="2">
        <f t="shared" si="34"/>
        <v>500000</v>
      </c>
      <c r="R137" s="2">
        <f t="shared" si="32"/>
        <v>51567502.65348804</v>
      </c>
      <c r="S137" s="2">
        <f t="shared" si="17"/>
        <v>495682.42857142538</v>
      </c>
      <c r="T137" s="2">
        <f t="shared" si="18"/>
        <v>4317.5714285714785</v>
      </c>
      <c r="U137" s="2">
        <f t="shared" si="19"/>
        <v>500000</v>
      </c>
      <c r="V137" s="2">
        <f t="shared" si="33"/>
        <v>10021471</v>
      </c>
      <c r="W137" s="2">
        <f t="shared" si="20"/>
        <v>374756</v>
      </c>
      <c r="X137" s="2">
        <f t="shared" si="6"/>
        <v>125244</v>
      </c>
      <c r="Y137" s="2">
        <f t="shared" si="29"/>
        <v>41546031.653488092</v>
      </c>
      <c r="Z137" s="2" t="str">
        <f t="shared" si="8"/>
        <v>HERE</v>
      </c>
      <c r="AA137" s="2">
        <f>IF(Z137="HERE",Y137,AA136+Graph!$G$1*1000)</f>
        <v>41546031.653488092</v>
      </c>
      <c r="AB137" s="2">
        <f t="shared" si="21"/>
        <v>125244</v>
      </c>
      <c r="AC137" s="2">
        <f t="shared" si="30"/>
        <v>10021471</v>
      </c>
      <c r="AD137" s="3">
        <f t="shared" si="10"/>
        <v>41546031.653488092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34717339.738139287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72</v>
      </c>
      <c r="C138" s="7"/>
      <c r="D138" s="2" t="e">
        <f t="shared" si="12"/>
        <v>#N/A</v>
      </c>
      <c r="E138" s="2" t="e">
        <f t="shared" si="22"/>
        <v>#N/A</v>
      </c>
      <c r="F138" s="2">
        <v>896923.36441549659</v>
      </c>
      <c r="G138" s="2">
        <f t="shared" si="26"/>
        <v>495682.42857142858</v>
      </c>
      <c r="H138" s="2">
        <f t="shared" si="31"/>
        <v>51214827.940261632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857480.14285714645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899110.1073256135</v>
      </c>
      <c r="Q138" s="2">
        <f t="shared" si="34"/>
        <v>500000</v>
      </c>
      <c r="R138" s="2">
        <f t="shared" si="32"/>
        <v>52067502.65348804</v>
      </c>
      <c r="S138" s="2">
        <f t="shared" si="17"/>
        <v>495682.42857142538</v>
      </c>
      <c r="T138" s="2">
        <f t="shared" si="18"/>
        <v>4317.5714285714785</v>
      </c>
      <c r="U138" s="2">
        <f t="shared" si="19"/>
        <v>500000</v>
      </c>
      <c r="V138" s="2">
        <f t="shared" si="33"/>
        <v>10490487</v>
      </c>
      <c r="W138" s="2">
        <f t="shared" si="20"/>
        <v>469016</v>
      </c>
      <c r="X138" s="2">
        <f t="shared" si="6"/>
        <v>30984</v>
      </c>
      <c r="Y138" s="2">
        <f t="shared" si="29"/>
        <v>41577015.653488092</v>
      </c>
      <c r="Z138" s="2" t="str">
        <f t="shared" si="8"/>
        <v>HERE</v>
      </c>
      <c r="AA138" s="2">
        <f>IF(Z138="HERE",Y138,AA137+Graph!$G$1*1000)</f>
        <v>41577015.653488092</v>
      </c>
      <c r="AB138" s="2">
        <f t="shared" si="21"/>
        <v>30984</v>
      </c>
      <c r="AC138" s="2">
        <f t="shared" si="30"/>
        <v>10490487</v>
      </c>
      <c r="AD138" s="3">
        <f t="shared" si="10"/>
        <v>41577015.653488092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34930238.188139282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73</v>
      </c>
      <c r="C139" s="7"/>
      <c r="D139" s="2" t="e">
        <f t="shared" si="12"/>
        <v>#N/A</v>
      </c>
      <c r="E139" s="2" t="e">
        <f t="shared" si="22"/>
        <v>#N/A</v>
      </c>
      <c r="F139" s="2">
        <v>902877.96031570435</v>
      </c>
      <c r="G139" s="2">
        <f t="shared" si="26"/>
        <v>495682.42857142858</v>
      </c>
      <c r="H139" s="2">
        <f t="shared" si="31"/>
        <v>51710510.368833058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861797.71428571793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905051.32954075933</v>
      </c>
      <c r="Q139" s="2">
        <f t="shared" si="34"/>
        <v>500000</v>
      </c>
      <c r="R139" s="2">
        <f t="shared" si="32"/>
        <v>52567502.65348804</v>
      </c>
      <c r="S139" s="2">
        <f t="shared" si="17"/>
        <v>495682.42857142538</v>
      </c>
      <c r="T139" s="2">
        <f t="shared" si="18"/>
        <v>4317.5714285714785</v>
      </c>
      <c r="U139" s="2">
        <f t="shared" si="19"/>
        <v>500000</v>
      </c>
      <c r="V139" s="2">
        <f t="shared" si="33"/>
        <v>10971047</v>
      </c>
      <c r="W139" s="2">
        <f t="shared" si="20"/>
        <v>480560</v>
      </c>
      <c r="X139" s="2">
        <f t="shared" si="6"/>
        <v>19440</v>
      </c>
      <c r="Y139" s="2">
        <f t="shared" si="29"/>
        <v>41596455.653488092</v>
      </c>
      <c r="Z139" s="2" t="str">
        <f t="shared" si="8"/>
        <v>HERE</v>
      </c>
      <c r="AA139" s="2">
        <f>IF(Z139="HERE",Y139,AA138+Graph!$G$1*1000)</f>
        <v>41596455.653488092</v>
      </c>
      <c r="AB139" s="2">
        <f t="shared" si="21"/>
        <v>19440</v>
      </c>
      <c r="AC139" s="2">
        <f t="shared" si="30"/>
        <v>10971047</v>
      </c>
      <c r="AD139" s="3">
        <f t="shared" si="10"/>
        <v>41596455.653488092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35111048.288139284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74</v>
      </c>
      <c r="C140" s="7"/>
      <c r="D140" s="2" t="e">
        <f t="shared" si="12"/>
        <v>#N/A</v>
      </c>
      <c r="E140" s="2" t="e">
        <f t="shared" si="22"/>
        <v>#N/A</v>
      </c>
      <c r="F140" s="2">
        <v>908832.5562159121</v>
      </c>
      <c r="G140" s="2">
        <f t="shared" si="26"/>
        <v>495682.42857142858</v>
      </c>
      <c r="H140" s="2">
        <f t="shared" si="31"/>
        <v>52206192.797404483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866115.28571428941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910992.55175593495</v>
      </c>
      <c r="Q140" s="2">
        <f t="shared" si="34"/>
        <v>500000</v>
      </c>
      <c r="R140" s="2">
        <f t="shared" si="32"/>
        <v>53067502.65348804</v>
      </c>
      <c r="S140" s="2">
        <f t="shared" si="17"/>
        <v>495682.42857142538</v>
      </c>
      <c r="T140" s="2">
        <f t="shared" si="18"/>
        <v>4317.5714285714785</v>
      </c>
      <c r="U140" s="2">
        <f t="shared" si="19"/>
        <v>500000</v>
      </c>
      <c r="V140" s="2">
        <f t="shared" si="33"/>
        <v>11465210</v>
      </c>
      <c r="W140" s="2">
        <f t="shared" si="20"/>
        <v>494163</v>
      </c>
      <c r="X140" s="2">
        <f t="shared" si="6"/>
        <v>5837</v>
      </c>
      <c r="Y140" s="2">
        <f t="shared" si="29"/>
        <v>41602292.653488092</v>
      </c>
      <c r="Z140" s="2" t="str">
        <f t="shared" si="8"/>
        <v>HERE</v>
      </c>
      <c r="AA140" s="2">
        <f>IF(Z140="HERE",Y140,AA139+Graph!$G$1*1000)</f>
        <v>41602292.653488092</v>
      </c>
      <c r="AB140" s="2">
        <f t="shared" si="21"/>
        <v>5837</v>
      </c>
      <c r="AC140" s="2">
        <f t="shared" si="30"/>
        <v>11465210</v>
      </c>
      <c r="AD140" s="3">
        <f t="shared" si="10"/>
        <v>41602292.653488092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35285450.238139287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75</v>
      </c>
      <c r="C141" s="7"/>
      <c r="D141" s="2" t="e">
        <f t="shared" si="12"/>
        <v>#N/A</v>
      </c>
      <c r="E141" s="2" t="e">
        <f t="shared" si="22"/>
        <v>#N/A</v>
      </c>
      <c r="F141" s="2">
        <v>914787.15211611986</v>
      </c>
      <c r="G141" s="2">
        <f t="shared" si="26"/>
        <v>495682.42857142858</v>
      </c>
      <c r="H141" s="2">
        <f t="shared" si="31"/>
        <v>52701875.225975908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870432.85714286088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916933.77397108078</v>
      </c>
      <c r="Q141" s="2">
        <f t="shared" si="34"/>
        <v>500000</v>
      </c>
      <c r="R141" s="2">
        <f t="shared" si="32"/>
        <v>53567502.65348804</v>
      </c>
      <c r="S141" s="2">
        <f t="shared" si="17"/>
        <v>495682.42857142538</v>
      </c>
      <c r="T141" s="2">
        <f t="shared" si="18"/>
        <v>4317.5714285714785</v>
      </c>
      <c r="U141" s="2">
        <f t="shared" si="19"/>
        <v>500000</v>
      </c>
      <c r="V141" s="2">
        <f t="shared" si="33"/>
        <v>12014288</v>
      </c>
      <c r="W141" s="2">
        <f t="shared" si="20"/>
        <v>549078</v>
      </c>
      <c r="X141" s="2">
        <f t="shared" si="6"/>
        <v>-49078</v>
      </c>
      <c r="Y141" s="2">
        <f t="shared" si="29"/>
        <v>41553214.653488092</v>
      </c>
      <c r="Z141" s="2" t="str">
        <f t="shared" si="8"/>
        <v>HERE</v>
      </c>
      <c r="AA141" s="2">
        <f>IF(Z141="HERE",Y141,AA140+Graph!$G$1*1000)</f>
        <v>41553214.653488092</v>
      </c>
      <c r="AB141" s="2">
        <f t="shared" si="21"/>
        <v>-49078</v>
      </c>
      <c r="AC141" s="2">
        <f t="shared" si="30"/>
        <v>12014288</v>
      </c>
      <c r="AD141" s="3">
        <f t="shared" si="10"/>
        <v>41553214.653488092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35499222.488139287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76</v>
      </c>
      <c r="C142" s="7"/>
      <c r="D142" s="2" t="e">
        <f t="shared" si="12"/>
        <v>#N/A</v>
      </c>
      <c r="E142" s="2" t="e">
        <f t="shared" si="22"/>
        <v>#N/A</v>
      </c>
      <c r="F142" s="2">
        <v>920741.74801632762</v>
      </c>
      <c r="G142" s="2">
        <f t="shared" si="26"/>
        <v>495682.42857142858</v>
      </c>
      <c r="H142" s="2">
        <f t="shared" si="31"/>
        <v>53197557.654547334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874750.42857143236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922874.99618625641</v>
      </c>
      <c r="Q142" s="2">
        <f t="shared" si="34"/>
        <v>500000</v>
      </c>
      <c r="R142" s="2">
        <f t="shared" si="32"/>
        <v>54067502.65348804</v>
      </c>
      <c r="S142" s="2">
        <f t="shared" si="17"/>
        <v>495682.42857142538</v>
      </c>
      <c r="T142" s="2">
        <f t="shared" si="18"/>
        <v>4317.5714285714785</v>
      </c>
      <c r="U142" s="2">
        <f t="shared" si="19"/>
        <v>500000</v>
      </c>
      <c r="V142" s="2">
        <f t="shared" si="33"/>
        <v>12294006</v>
      </c>
      <c r="W142" s="2">
        <f t="shared" si="20"/>
        <v>279718</v>
      </c>
      <c r="X142" s="2">
        <f t="shared" si="6"/>
        <v>220282</v>
      </c>
      <c r="Y142" s="2">
        <f t="shared" si="29"/>
        <v>41773496.653488092</v>
      </c>
      <c r="Z142" s="2" t="str">
        <f t="shared" si="8"/>
        <v>HERE</v>
      </c>
      <c r="AA142" s="2">
        <f>IF(Z142="HERE",Y142,AA141+Graph!$G$1*1000)</f>
        <v>41773496.653488092</v>
      </c>
      <c r="AB142" s="2">
        <f t="shared" si="21"/>
        <v>220282</v>
      </c>
      <c r="AC142" s="2">
        <f t="shared" si="30"/>
        <v>12294006</v>
      </c>
      <c r="AD142" s="3">
        <f t="shared" si="10"/>
        <v>41773496.653488092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35757626.538139284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77</v>
      </c>
      <c r="C143" s="7"/>
      <c r="D143" s="2" t="e">
        <f t="shared" si="12"/>
        <v>#N/A</v>
      </c>
      <c r="E143" s="2" t="e">
        <f t="shared" si="22"/>
        <v>#N/A</v>
      </c>
      <c r="F143" s="2">
        <v>926696.34391653538</v>
      </c>
      <c r="G143" s="2">
        <f t="shared" si="26"/>
        <v>495682.42857142858</v>
      </c>
      <c r="H143" s="2">
        <f t="shared" si="31"/>
        <v>53693240.083118759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879068.00000000384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928816.21840140224</v>
      </c>
      <c r="Q143" s="2">
        <f t="shared" si="34"/>
        <v>500000</v>
      </c>
      <c r="R143" s="2">
        <f t="shared" si="32"/>
        <v>54567502.65348804</v>
      </c>
      <c r="S143" s="2">
        <f t="shared" si="17"/>
        <v>495682.42857142538</v>
      </c>
      <c r="T143" s="2">
        <f t="shared" si="18"/>
        <v>4317.5714285714785</v>
      </c>
      <c r="U143" s="2">
        <f t="shared" si="19"/>
        <v>500000</v>
      </c>
      <c r="V143" s="2">
        <f t="shared" si="33"/>
        <v>12646486</v>
      </c>
      <c r="W143" s="2">
        <f t="shared" si="20"/>
        <v>352480</v>
      </c>
      <c r="X143" s="2">
        <f t="shared" si="6"/>
        <v>147520</v>
      </c>
      <c r="Y143" s="2">
        <f t="shared" si="29"/>
        <v>41921016.653488092</v>
      </c>
      <c r="Z143" s="2" t="str">
        <f t="shared" si="8"/>
        <v>HERE</v>
      </c>
      <c r="AA143" s="2">
        <f>IF(Z143="HERE",Y143,AA142+Graph!$G$1*1000)</f>
        <v>41921016.653488092</v>
      </c>
      <c r="AB143" s="2">
        <f t="shared" si="21"/>
        <v>147520</v>
      </c>
      <c r="AC143" s="2">
        <f t="shared" si="30"/>
        <v>12646486</v>
      </c>
      <c r="AD143" s="3">
        <f t="shared" si="10"/>
        <v>41921016.653488092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36034161.938139282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78</v>
      </c>
      <c r="C144" s="7"/>
      <c r="D144" s="2" t="e">
        <f t="shared" si="12"/>
        <v>#N/A</v>
      </c>
      <c r="E144" s="2" t="e">
        <f t="shared" si="22"/>
        <v>#N/A</v>
      </c>
      <c r="F144" s="2">
        <v>932650.93981674314</v>
      </c>
      <c r="G144" s="2">
        <f t="shared" si="26"/>
        <v>495682.42857142858</v>
      </c>
      <c r="H144" s="2">
        <f t="shared" si="31"/>
        <v>54188922.511690184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883385.57142857532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934757.44061657786</v>
      </c>
      <c r="Q144" s="2">
        <f t="shared" si="34"/>
        <v>500000</v>
      </c>
      <c r="R144" s="2">
        <f t="shared" si="32"/>
        <v>55067502.65348804</v>
      </c>
      <c r="S144" s="2">
        <f t="shared" si="17"/>
        <v>495682.42857142538</v>
      </c>
      <c r="T144" s="2">
        <f t="shared" si="18"/>
        <v>4317.5714285714785</v>
      </c>
      <c r="U144" s="2">
        <f t="shared" si="19"/>
        <v>500000</v>
      </c>
      <c r="V144" s="2">
        <f t="shared" si="33"/>
        <v>13058298</v>
      </c>
      <c r="W144" s="2">
        <f t="shared" si="20"/>
        <v>411812</v>
      </c>
      <c r="X144" s="2">
        <f t="shared" si="6"/>
        <v>88188</v>
      </c>
      <c r="Y144" s="2">
        <f t="shared" si="29"/>
        <v>42009204.653488092</v>
      </c>
      <c r="Z144" s="2" t="str">
        <f t="shared" si="8"/>
        <v>HERE</v>
      </c>
      <c r="AA144" s="2">
        <f>IF(Z144="HERE",Y144,AA143+Graph!$G$1*1000)</f>
        <v>42009204.653488092</v>
      </c>
      <c r="AB144" s="2">
        <f t="shared" si="21"/>
        <v>88188</v>
      </c>
      <c r="AC144" s="2">
        <f t="shared" si="30"/>
        <v>13058298</v>
      </c>
      <c r="AD144" s="3">
        <f t="shared" si="10"/>
        <v>42009204.653488092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36192473.388139285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79</v>
      </c>
      <c r="C145" s="7"/>
      <c r="D145" s="2" t="e">
        <f t="shared" si="12"/>
        <v>#N/A</v>
      </c>
      <c r="E145" s="2" t="e">
        <f t="shared" si="22"/>
        <v>#N/A</v>
      </c>
      <c r="F145" s="2">
        <v>938605.53571695089</v>
      </c>
      <c r="G145" s="2">
        <f t="shared" si="26"/>
        <v>495682.42857142858</v>
      </c>
      <c r="H145" s="2">
        <f t="shared" si="31"/>
        <v>54684604.94026161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887703.1428571468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940698.66283172369</v>
      </c>
      <c r="Q145" s="2">
        <f t="shared" si="34"/>
        <v>500000</v>
      </c>
      <c r="R145" s="2">
        <f t="shared" si="32"/>
        <v>55567502.65348804</v>
      </c>
      <c r="S145" s="2">
        <f t="shared" si="17"/>
        <v>495682.42857142538</v>
      </c>
      <c r="T145" s="2">
        <f t="shared" si="18"/>
        <v>4317.5714285714785</v>
      </c>
      <c r="U145" s="2">
        <f t="shared" si="19"/>
        <v>500000</v>
      </c>
      <c r="V145" s="2">
        <f t="shared" si="33"/>
        <v>13509108</v>
      </c>
      <c r="W145" s="2">
        <f t="shared" si="20"/>
        <v>450810</v>
      </c>
      <c r="X145" s="2">
        <f t="shared" si="6"/>
        <v>49190</v>
      </c>
      <c r="Y145" s="2">
        <f t="shared" si="29"/>
        <v>42058394.653488092</v>
      </c>
      <c r="Z145" s="2" t="str">
        <f t="shared" si="8"/>
        <v>HERE</v>
      </c>
      <c r="AA145" s="2">
        <f>IF(Z145="HERE",Y145,AA144+Graph!$G$1*1000)</f>
        <v>42058394.653488092</v>
      </c>
      <c r="AB145" s="2">
        <f t="shared" si="21"/>
        <v>49190</v>
      </c>
      <c r="AC145" s="2">
        <f t="shared" si="30"/>
        <v>13509108</v>
      </c>
      <c r="AD145" s="3">
        <f t="shared" si="10"/>
        <v>42058394.653488092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36333491.588139281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80</v>
      </c>
      <c r="C146" s="7"/>
      <c r="D146" s="2" t="e">
        <f t="shared" si="12"/>
        <v>#N/A</v>
      </c>
      <c r="E146" s="2" t="e">
        <f t="shared" si="22"/>
        <v>#N/A</v>
      </c>
      <c r="F146" s="2">
        <v>944560.13161715865</v>
      </c>
      <c r="G146" s="2">
        <f t="shared" si="26"/>
        <v>495682.42857142858</v>
      </c>
      <c r="H146" s="2">
        <f t="shared" si="31"/>
        <v>55180287.368833035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892020.71428571828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946639.88504689932</v>
      </c>
      <c r="Q146" s="2">
        <f t="shared" si="34"/>
        <v>500000</v>
      </c>
      <c r="R146" s="2">
        <f t="shared" si="32"/>
        <v>56067502.65348804</v>
      </c>
      <c r="S146" s="2">
        <f t="shared" si="17"/>
        <v>495682.42857142538</v>
      </c>
      <c r="T146" s="2">
        <f t="shared" si="18"/>
        <v>4317.5714285714785</v>
      </c>
      <c r="U146" s="2">
        <f t="shared" si="19"/>
        <v>500000</v>
      </c>
      <c r="V146" s="2">
        <f t="shared" si="33"/>
        <v>14012224</v>
      </c>
      <c r="W146" s="2">
        <f t="shared" si="20"/>
        <v>503116</v>
      </c>
      <c r="X146" s="2">
        <f t="shared" si="6"/>
        <v>-3116</v>
      </c>
      <c r="Y146" s="2">
        <f t="shared" si="29"/>
        <v>42055278.653488092</v>
      </c>
      <c r="Z146" s="2" t="str">
        <f t="shared" si="8"/>
        <v>HERE</v>
      </c>
      <c r="AA146" s="2">
        <f>IF(Z146="HERE",Y146,AA145+Graph!$G$1*1000)</f>
        <v>42055278.653488092</v>
      </c>
      <c r="AB146" s="2">
        <f t="shared" si="21"/>
        <v>-3116</v>
      </c>
      <c r="AC146" s="2">
        <f t="shared" si="30"/>
        <v>14012224</v>
      </c>
      <c r="AD146" s="3">
        <f t="shared" si="10"/>
        <v>42055278.653488092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36435114.838139281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81</v>
      </c>
      <c r="C147" s="7"/>
      <c r="D147" s="2" t="e">
        <f t="shared" si="12"/>
        <v>#N/A</v>
      </c>
      <c r="E147" s="2" t="e">
        <f t="shared" si="22"/>
        <v>#N/A</v>
      </c>
      <c r="F147" s="2">
        <v>950514.72751736641</v>
      </c>
      <c r="G147" s="2">
        <f t="shared" si="26"/>
        <v>495682.42857142858</v>
      </c>
      <c r="H147" s="2">
        <f t="shared" si="31"/>
        <v>55675969.797404461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896338.28571428976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952581.10726204515</v>
      </c>
      <c r="Q147" s="2">
        <f t="shared" si="34"/>
        <v>500000</v>
      </c>
      <c r="R147" s="2">
        <f t="shared" si="32"/>
        <v>56567502.65348804</v>
      </c>
      <c r="S147" s="2">
        <f t="shared" si="17"/>
        <v>495682.42857142538</v>
      </c>
      <c r="T147" s="2">
        <f t="shared" si="18"/>
        <v>4317.5714285714785</v>
      </c>
      <c r="U147" s="2">
        <f t="shared" si="19"/>
        <v>500000</v>
      </c>
      <c r="V147" s="2">
        <f t="shared" si="33"/>
        <v>14556827</v>
      </c>
      <c r="W147" s="2">
        <f t="shared" si="20"/>
        <v>544603</v>
      </c>
      <c r="X147" s="2">
        <f t="shared" si="6"/>
        <v>-44603</v>
      </c>
      <c r="Y147" s="2">
        <f t="shared" si="29"/>
        <v>42010675.653488092</v>
      </c>
      <c r="Z147" s="2" t="str">
        <f t="shared" si="8"/>
        <v>HERE</v>
      </c>
      <c r="AA147" s="2">
        <f>IF(Z147="HERE",Y147,AA146+Graph!$G$1*1000)</f>
        <v>42010675.653488092</v>
      </c>
      <c r="AB147" s="2">
        <f t="shared" si="21"/>
        <v>-44603</v>
      </c>
      <c r="AC147" s="2">
        <f t="shared" si="30"/>
        <v>14556827</v>
      </c>
      <c r="AD147" s="3">
        <f t="shared" si="10"/>
        <v>42010675.653488092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36478604.038139284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82</v>
      </c>
      <c r="C148" s="7"/>
      <c r="D148" s="2" t="e">
        <f t="shared" si="12"/>
        <v>#N/A</v>
      </c>
      <c r="E148" s="2" t="e">
        <f t="shared" si="22"/>
        <v>#N/A</v>
      </c>
      <c r="F148" s="2">
        <v>956469.32341757417</v>
      </c>
      <c r="G148" s="2">
        <f t="shared" si="26"/>
        <v>495682.42857142858</v>
      </c>
      <c r="H148" s="2">
        <f t="shared" si="31"/>
        <v>56171652.225975886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900655.85714286123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958522.32947722077</v>
      </c>
      <c r="Q148" s="2">
        <f t="shared" si="34"/>
        <v>500000</v>
      </c>
      <c r="R148" s="2">
        <f t="shared" si="32"/>
        <v>57067502.65348804</v>
      </c>
      <c r="S148" s="2">
        <f t="shared" si="17"/>
        <v>495682.42857142538</v>
      </c>
      <c r="T148" s="2">
        <f t="shared" si="18"/>
        <v>4317.5714285714785</v>
      </c>
      <c r="U148" s="2">
        <f t="shared" si="19"/>
        <v>500000</v>
      </c>
      <c r="V148" s="2">
        <f t="shared" si="33"/>
        <v>15062189</v>
      </c>
      <c r="W148" s="2">
        <f t="shared" si="20"/>
        <v>505362</v>
      </c>
      <c r="X148" s="2">
        <f t="shared" si="6"/>
        <v>-5362</v>
      </c>
      <c r="Y148" s="2">
        <f t="shared" si="29"/>
        <v>42005313.653488092</v>
      </c>
      <c r="Z148" s="2" t="str">
        <f t="shared" si="8"/>
        <v>HERE</v>
      </c>
      <c r="AA148" s="2">
        <f>IF(Z148="HERE",Y148,AA147+Graph!$G$1*1000)</f>
        <v>42005313.653488092</v>
      </c>
      <c r="AB148" s="2">
        <f t="shared" si="21"/>
        <v>-5362</v>
      </c>
      <c r="AC148" s="2">
        <f t="shared" si="30"/>
        <v>15062189</v>
      </c>
      <c r="AD148" s="3">
        <f t="shared" si="10"/>
        <v>42005313.653488092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36510429.538139284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83</v>
      </c>
      <c r="C149" s="7"/>
      <c r="D149" s="2" t="e">
        <f t="shared" si="12"/>
        <v>#N/A</v>
      </c>
      <c r="E149" s="2" t="e">
        <f t="shared" si="22"/>
        <v>#N/A</v>
      </c>
      <c r="F149" s="2">
        <v>962423.91931778193</v>
      </c>
      <c r="G149" s="2">
        <f t="shared" si="26"/>
        <v>495682.42857142858</v>
      </c>
      <c r="H149" s="2">
        <f t="shared" si="31"/>
        <v>56667334.654547311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904973.42857143271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964463.5516923666</v>
      </c>
      <c r="Q149" s="2">
        <f t="shared" si="34"/>
        <v>500000</v>
      </c>
      <c r="R149" s="2">
        <f t="shared" si="32"/>
        <v>57567502.65348804</v>
      </c>
      <c r="S149" s="2">
        <f t="shared" si="17"/>
        <v>495682.42857142538</v>
      </c>
      <c r="T149" s="2">
        <f t="shared" si="18"/>
        <v>4317.5714285714785</v>
      </c>
      <c r="U149" s="2">
        <f t="shared" si="19"/>
        <v>500000</v>
      </c>
      <c r="V149" s="2">
        <f t="shared" si="33"/>
        <v>15300151</v>
      </c>
      <c r="W149" s="2">
        <f t="shared" si="20"/>
        <v>237962</v>
      </c>
      <c r="X149" s="2">
        <f t="shared" si="6"/>
        <v>262038</v>
      </c>
      <c r="Y149" s="2">
        <f t="shared" si="29"/>
        <v>42267351.653488092</v>
      </c>
      <c r="Z149" s="2" t="str">
        <f t="shared" si="8"/>
        <v>HERE</v>
      </c>
      <c r="AA149" s="2">
        <f>IF(Z149="HERE",Y149,AA148+Graph!$G$1*1000)</f>
        <v>42267351.653488092</v>
      </c>
      <c r="AB149" s="2">
        <f t="shared" si="21"/>
        <v>262038</v>
      </c>
      <c r="AC149" s="2">
        <f t="shared" si="30"/>
        <v>15300151</v>
      </c>
      <c r="AD149" s="3">
        <f t="shared" si="10"/>
        <v>42267351.653488092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36773217.888139285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84</v>
      </c>
      <c r="C150" s="7"/>
      <c r="D150" s="2" t="e">
        <f t="shared" si="12"/>
        <v>#N/A</v>
      </c>
      <c r="E150" s="2" t="e">
        <f t="shared" si="22"/>
        <v>#N/A</v>
      </c>
      <c r="F150" s="2">
        <v>968378.51521798968</v>
      </c>
      <c r="G150" s="2">
        <f t="shared" si="26"/>
        <v>495682.42857142858</v>
      </c>
      <c r="H150" s="2">
        <f t="shared" si="31"/>
        <v>57163017.083118737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909291.00000000419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970404.77390751243</v>
      </c>
      <c r="Q150" s="2">
        <f t="shared" si="34"/>
        <v>500000</v>
      </c>
      <c r="R150" s="2">
        <f t="shared" si="32"/>
        <v>58067502.65348804</v>
      </c>
      <c r="S150" s="2">
        <f t="shared" si="17"/>
        <v>495682.42857142538</v>
      </c>
      <c r="T150" s="2">
        <f t="shared" si="18"/>
        <v>4317.5714285714785</v>
      </c>
      <c r="U150" s="2">
        <f t="shared" si="19"/>
        <v>500000</v>
      </c>
      <c r="V150" s="2">
        <f t="shared" si="33"/>
        <v>15576107</v>
      </c>
      <c r="W150" s="2">
        <f t="shared" si="20"/>
        <v>275956</v>
      </c>
      <c r="X150" s="2">
        <f t="shared" si="6"/>
        <v>224044</v>
      </c>
      <c r="Y150" s="2">
        <f t="shared" si="29"/>
        <v>42491395.653488092</v>
      </c>
      <c r="Z150" s="2" t="str">
        <f t="shared" si="8"/>
        <v>HERE</v>
      </c>
      <c r="AA150" s="2">
        <f>IF(Z150="HERE",Y150,AA149+Graph!$G$1*1000)</f>
        <v>42491395.653488092</v>
      </c>
      <c r="AB150" s="2">
        <f t="shared" si="21"/>
        <v>224044</v>
      </c>
      <c r="AC150" s="2">
        <f t="shared" si="30"/>
        <v>15576107</v>
      </c>
      <c r="AD150" s="3">
        <f t="shared" si="10"/>
        <v>42491395.653488092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36985386.188139282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85</v>
      </c>
      <c r="C151" s="7"/>
      <c r="D151" s="2" t="e">
        <f t="shared" si="12"/>
        <v>#N/A</v>
      </c>
      <c r="E151" s="2" t="e">
        <f t="shared" si="22"/>
        <v>#N/A</v>
      </c>
      <c r="F151" s="2">
        <v>974333.11111816764</v>
      </c>
      <c r="G151" s="2">
        <f t="shared" si="26"/>
        <v>495682.42857142858</v>
      </c>
      <c r="H151" s="2">
        <f t="shared" si="31"/>
        <v>57658699.511690162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913608.57142857567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976345.99612268806</v>
      </c>
      <c r="Q151" s="2">
        <f t="shared" si="34"/>
        <v>500000</v>
      </c>
      <c r="R151" s="2">
        <f t="shared" si="32"/>
        <v>58567502.65348804</v>
      </c>
      <c r="S151" s="2">
        <f t="shared" si="17"/>
        <v>495682.42857142538</v>
      </c>
      <c r="T151" s="2">
        <f t="shared" si="18"/>
        <v>4317.5714285714785</v>
      </c>
      <c r="U151" s="2">
        <f t="shared" si="19"/>
        <v>500000</v>
      </c>
      <c r="V151" s="2">
        <f t="shared" si="33"/>
        <v>16050254.055500835</v>
      </c>
      <c r="W151" s="2">
        <f t="shared" si="20"/>
        <v>474147.05550083518</v>
      </c>
      <c r="X151" s="2">
        <f t="shared" si="6"/>
        <v>25852.94449916482</v>
      </c>
      <c r="Y151" s="2">
        <f t="shared" si="29"/>
        <v>42517248.597987257</v>
      </c>
      <c r="Z151" s="2" t="str">
        <f t="shared" si="8"/>
        <v>HERE</v>
      </c>
      <c r="AA151" s="2">
        <f>IF(Z151="HERE",Y151,AA150+Graph!$G$1*1000)</f>
        <v>42517248.597987257</v>
      </c>
      <c r="AB151" s="2">
        <f t="shared" si="21"/>
        <v>25852.94449916482</v>
      </c>
      <c r="AC151" s="2">
        <f t="shared" si="30"/>
        <v>16050254.055500835</v>
      </c>
      <c r="AD151" s="3">
        <f t="shared" si="10"/>
        <v>42517248.597987257</v>
      </c>
      <c r="AE151" s="2">
        <f>IF(AE149&gt;=52800000,52800000,IF(AB130=Graph!G$1*1000,AE150+Graph!G$1*1000,AC151))</f>
        <v>16050254.055500835</v>
      </c>
      <c r="AF151" s="3">
        <f t="shared" si="11"/>
        <v>16050254.055500835</v>
      </c>
      <c r="AG151" s="3">
        <f t="shared" si="27"/>
        <v>37171023.438139282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86</v>
      </c>
      <c r="C152" s="7"/>
      <c r="D152" s="2" t="e">
        <f t="shared" si="12"/>
        <v>#N/A</v>
      </c>
      <c r="E152" s="2" t="e">
        <f t="shared" si="22"/>
        <v>#N/A</v>
      </c>
      <c r="F152" s="2">
        <v>980287.7070183754</v>
      </c>
      <c r="G152" s="2">
        <f t="shared" si="26"/>
        <v>495682.42857142858</v>
      </c>
      <c r="H152" s="2">
        <f t="shared" si="31"/>
        <v>58154381.940261588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917926.14285714715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982287.21833783388</v>
      </c>
      <c r="Q152" s="2">
        <f t="shared" si="34"/>
        <v>500000</v>
      </c>
      <c r="R152" s="2">
        <f t="shared" si="32"/>
        <v>59067502.65348804</v>
      </c>
      <c r="S152" s="2">
        <f t="shared" si="17"/>
        <v>495682.42857142538</v>
      </c>
      <c r="T152" s="2">
        <f t="shared" si="18"/>
        <v>4317.5714285714785</v>
      </c>
      <c r="U152" s="2">
        <f t="shared" si="19"/>
        <v>500000</v>
      </c>
      <c r="V152" s="2">
        <f t="shared" si="33"/>
        <v>16530355.706901878</v>
      </c>
      <c r="W152" s="2">
        <f t="shared" si="20"/>
        <v>480101.65140104294</v>
      </c>
      <c r="X152" s="2">
        <f t="shared" si="6"/>
        <v>19898.348598957062</v>
      </c>
      <c r="Y152" s="2">
        <f t="shared" si="29"/>
        <v>42537146.946586214</v>
      </c>
      <c r="Z152" s="2" t="str">
        <f t="shared" si="8"/>
        <v>HERE</v>
      </c>
      <c r="AA152" s="2">
        <f>IF(Z152="HERE",Y152,AA151+Graph!$G$1*1000)</f>
        <v>42537146.946586214</v>
      </c>
      <c r="AB152" s="2">
        <f t="shared" si="21"/>
        <v>19898.348598957062</v>
      </c>
      <c r="AC152" s="2">
        <f t="shared" si="30"/>
        <v>16530355.706901878</v>
      </c>
      <c r="AD152" s="3">
        <f t="shared" si="10"/>
        <v>42537146.946586214</v>
      </c>
      <c r="AE152" s="2">
        <f>IF(AE150&gt;=52800000,52800000,IF(AB131=Graph!G$1*1000,AE151+Graph!G$1*1000,AC152))</f>
        <v>16530355.706901878</v>
      </c>
      <c r="AF152" s="3">
        <f t="shared" si="11"/>
        <v>16530355.706901878</v>
      </c>
      <c r="AG152" s="3">
        <f t="shared" si="27"/>
        <v>37380633.238139287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87</v>
      </c>
      <c r="C153" s="7"/>
      <c r="D153" s="2" t="e">
        <f t="shared" si="12"/>
        <v>#N/A</v>
      </c>
      <c r="E153" s="2" t="e">
        <f t="shared" si="22"/>
        <v>#N/A</v>
      </c>
      <c r="F153" s="2">
        <v>986242.30291858315</v>
      </c>
      <c r="G153" s="2">
        <f t="shared" si="26"/>
        <v>495682.42857142858</v>
      </c>
      <c r="H153" s="2">
        <f t="shared" si="31"/>
        <v>58650064.368833013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922243.71428571863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988228.44055300951</v>
      </c>
      <c r="Q153" s="2">
        <f t="shared" si="34"/>
        <v>500000</v>
      </c>
      <c r="R153" s="2">
        <f t="shared" si="32"/>
        <v>59567502.65348804</v>
      </c>
      <c r="S153" s="2">
        <f t="shared" si="17"/>
        <v>495682.42857142538</v>
      </c>
      <c r="T153" s="2">
        <f t="shared" si="18"/>
        <v>4317.5714285714785</v>
      </c>
      <c r="U153" s="2">
        <f t="shared" si="19"/>
        <v>500000</v>
      </c>
      <c r="V153" s="2">
        <f t="shared" si="33"/>
        <v>17016411.954203129</v>
      </c>
      <c r="W153" s="2">
        <f t="shared" si="20"/>
        <v>486056.2473012507</v>
      </c>
      <c r="X153" s="2">
        <f t="shared" si="6"/>
        <v>13943.752698749304</v>
      </c>
      <c r="Y153" s="2">
        <f t="shared" si="29"/>
        <v>42551090.699284963</v>
      </c>
      <c r="Z153" s="2" t="str">
        <f t="shared" si="8"/>
        <v>HERE</v>
      </c>
      <c r="AA153" s="2">
        <f>IF(Z153="HERE",Y153,AA152+Graph!$G$1*1000)</f>
        <v>42551090.699284963</v>
      </c>
      <c r="AB153" s="2">
        <f t="shared" si="21"/>
        <v>13943.752698749304</v>
      </c>
      <c r="AC153" s="2">
        <f t="shared" si="30"/>
        <v>17016411.954203129</v>
      </c>
      <c r="AD153" s="3">
        <f t="shared" si="10"/>
        <v>42551090.699284963</v>
      </c>
      <c r="AE153" s="2">
        <f>IF(AE151&gt;=52800000,52800000,IF(AB132=Graph!G$1*1000,AE152+Graph!G$1*1000,AC153))</f>
        <v>17016411.954203129</v>
      </c>
      <c r="AF153" s="3">
        <f t="shared" si="11"/>
        <v>17016411.954203129</v>
      </c>
      <c r="AG153" s="3">
        <f t="shared" si="27"/>
        <v>37453245.988139287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88</v>
      </c>
      <c r="C154" s="7"/>
      <c r="D154" s="2" t="e">
        <f t="shared" si="12"/>
        <v>#N/A</v>
      </c>
      <c r="E154" s="2" t="e">
        <f t="shared" si="22"/>
        <v>#N/A</v>
      </c>
      <c r="F154" s="2">
        <v>992196.89881879091</v>
      </c>
      <c r="G154" s="2">
        <f t="shared" si="26"/>
        <v>495682.42857142858</v>
      </c>
      <c r="H154" s="2">
        <f t="shared" si="31"/>
        <v>59145746.797404438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926561.2857142901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994169.66276815534</v>
      </c>
      <c r="Q154" s="2">
        <f t="shared" si="34"/>
        <v>500000</v>
      </c>
      <c r="R154" s="2">
        <f t="shared" si="32"/>
        <v>60067502.65348804</v>
      </c>
      <c r="S154" s="2">
        <f t="shared" si="17"/>
        <v>495682.42857142538</v>
      </c>
      <c r="T154" s="2">
        <f t="shared" si="18"/>
        <v>4317.5714285714785</v>
      </c>
      <c r="U154" s="2">
        <f t="shared" si="19"/>
        <v>500000</v>
      </c>
      <c r="V154" s="2">
        <f t="shared" si="33"/>
        <v>17508422.797404587</v>
      </c>
      <c r="W154" s="2">
        <f t="shared" si="20"/>
        <v>492010.84320145845</v>
      </c>
      <c r="X154" s="2">
        <f t="shared" si="6"/>
        <v>7989.1567985415459</v>
      </c>
      <c r="Y154" s="2">
        <f t="shared" si="29"/>
        <v>42559079.856083505</v>
      </c>
      <c r="Z154" s="2" t="str">
        <f t="shared" si="8"/>
        <v>HERE</v>
      </c>
      <c r="AA154" s="2">
        <f>IF(Z154="HERE",Y154,AA153+Graph!$G$1*1000)</f>
        <v>42559079.856083505</v>
      </c>
      <c r="AB154" s="2">
        <f t="shared" si="21"/>
        <v>7989.1567985415459</v>
      </c>
      <c r="AC154" s="2">
        <f t="shared" si="30"/>
        <v>17508422.797404587</v>
      </c>
      <c r="AD154" s="3">
        <f t="shared" si="10"/>
        <v>42559079.856083505</v>
      </c>
      <c r="AE154" s="2">
        <f>IF(AE152&gt;=52800000,52800000,IF(AB133=Graph!G$1*1000,AE153+Graph!G$1*1000,AC154))</f>
        <v>17508422.797404587</v>
      </c>
      <c r="AF154" s="3">
        <f t="shared" si="11"/>
        <v>17508422.797404587</v>
      </c>
      <c r="AG154" s="3">
        <f t="shared" si="27"/>
        <v>37488653.388139285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89</v>
      </c>
      <c r="C155" s="7"/>
      <c r="D155" s="2" t="e">
        <f t="shared" si="12"/>
        <v>#N/A</v>
      </c>
      <c r="E155" s="2" t="e">
        <f t="shared" si="22"/>
        <v>#N/A</v>
      </c>
      <c r="F155" s="2">
        <v>998151.49471899867</v>
      </c>
      <c r="G155" s="2">
        <f t="shared" si="26"/>
        <v>495682.42857142858</v>
      </c>
      <c r="H155" s="2">
        <f t="shared" si="31"/>
        <v>59641429.225975864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930878.85714286158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1000110.884983331</v>
      </c>
      <c r="Q155" s="2">
        <f t="shared" si="34"/>
        <v>500000</v>
      </c>
      <c r="R155" s="2">
        <f t="shared" si="32"/>
        <v>60567502.65348804</v>
      </c>
      <c r="S155" s="2">
        <f t="shared" si="17"/>
        <v>495682.42857142538</v>
      </c>
      <c r="T155" s="2">
        <f t="shared" si="18"/>
        <v>4317.5714285714785</v>
      </c>
      <c r="U155" s="2">
        <f t="shared" si="19"/>
        <v>500000</v>
      </c>
      <c r="V155" s="2">
        <f t="shared" si="33"/>
        <v>18004105.225976016</v>
      </c>
      <c r="W155" s="2">
        <f t="shared" si="20"/>
        <v>495682.4285714291</v>
      </c>
      <c r="X155" s="2">
        <f t="shared" si="6"/>
        <v>4317.5714285708964</v>
      </c>
      <c r="Y155" s="2">
        <f t="shared" si="29"/>
        <v>42563397.427512079</v>
      </c>
      <c r="Z155" s="2" t="str">
        <f t="shared" si="8"/>
        <v>HERE</v>
      </c>
      <c r="AA155" s="2">
        <f>IF(Z155="HERE",Y155,AA154+Graph!$G$1*1000)</f>
        <v>42563397.427512079</v>
      </c>
      <c r="AB155" s="2">
        <f t="shared" si="21"/>
        <v>4317.5714285746217</v>
      </c>
      <c r="AC155" s="2">
        <f t="shared" si="30"/>
        <v>18004105.225976016</v>
      </c>
      <c r="AD155" s="3">
        <f t="shared" si="10"/>
        <v>42563397.427512079</v>
      </c>
      <c r="AE155" s="2">
        <f>IF(AE153&gt;=52800000,52800000,IF(AB134=Graph!G$1*1000,AE154+Graph!G$1*1000,AC155))</f>
        <v>18004105.225976016</v>
      </c>
      <c r="AF155" s="3">
        <f t="shared" si="11"/>
        <v>18004105.225976016</v>
      </c>
      <c r="AG155" s="3">
        <f t="shared" si="27"/>
        <v>37430022.738139287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90</v>
      </c>
      <c r="C156" s="7"/>
      <c r="D156" s="2" t="e">
        <f t="shared" si="12"/>
        <v>#N/A</v>
      </c>
      <c r="E156" s="2" t="e">
        <f t="shared" si="22"/>
        <v>#N/A</v>
      </c>
      <c r="F156" s="2">
        <v>1004106.0906192064</v>
      </c>
      <c r="G156" s="2">
        <f t="shared" si="26"/>
        <v>495682.42857142858</v>
      </c>
      <c r="H156" s="2">
        <f t="shared" si="31"/>
        <v>60137111.654547289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935196.42857143306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1006052.1071984768</v>
      </c>
      <c r="Q156" s="2">
        <f t="shared" si="34"/>
        <v>500000</v>
      </c>
      <c r="R156" s="2">
        <f t="shared" si="32"/>
        <v>61067502.65348804</v>
      </c>
      <c r="S156" s="2">
        <f t="shared" si="17"/>
        <v>495682.42857142538</v>
      </c>
      <c r="T156" s="2">
        <f t="shared" si="18"/>
        <v>4317.5714285714785</v>
      </c>
      <c r="U156" s="2">
        <f t="shared" si="19"/>
        <v>500000</v>
      </c>
      <c r="V156" s="2">
        <f t="shared" si="33"/>
        <v>18499787.654547445</v>
      </c>
      <c r="W156" s="2">
        <f t="shared" si="20"/>
        <v>495682.4285714291</v>
      </c>
      <c r="X156" s="2">
        <f t="shared" si="6"/>
        <v>4317.5714285708964</v>
      </c>
      <c r="Y156" s="2">
        <f t="shared" si="29"/>
        <v>42567714.998940647</v>
      </c>
      <c r="Z156" s="2" t="str">
        <f t="shared" si="8"/>
        <v>HERE</v>
      </c>
      <c r="AA156" s="2">
        <f>IF(Z156="HERE",Y156,AA155+Graph!$G$1*1000)</f>
        <v>42567714.998940647</v>
      </c>
      <c r="AB156" s="2">
        <f t="shared" si="21"/>
        <v>4317.5714285671711</v>
      </c>
      <c r="AC156" s="2">
        <f t="shared" si="30"/>
        <v>18499787.654547445</v>
      </c>
      <c r="AD156" s="3">
        <f t="shared" si="10"/>
        <v>42567714.998940647</v>
      </c>
      <c r="AE156" s="2">
        <f>IF(AE154&gt;=52800000,52800000,IF(AB135=Graph!G$1*1000,AE155+Graph!G$1*1000,AC156))</f>
        <v>18499787.654547445</v>
      </c>
      <c r="AF156" s="3">
        <f t="shared" si="11"/>
        <v>18499787.654547445</v>
      </c>
      <c r="AG156" s="3">
        <f t="shared" si="27"/>
        <v>37608840.438139282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91</v>
      </c>
      <c r="C157" s="7"/>
      <c r="D157" s="2" t="e">
        <f t="shared" si="12"/>
        <v>#N/A</v>
      </c>
      <c r="E157" s="2" t="e">
        <f t="shared" si="22"/>
        <v>#N/A</v>
      </c>
      <c r="F157" s="2">
        <v>1010060.6865194142</v>
      </c>
      <c r="G157" s="2">
        <f t="shared" si="26"/>
        <v>495682.42857142858</v>
      </c>
      <c r="H157" s="2">
        <f t="shared" si="31"/>
        <v>60632794.083118714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939514.00000000454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1011993.3294136524</v>
      </c>
      <c r="Q157" s="2">
        <f t="shared" si="34"/>
        <v>500000</v>
      </c>
      <c r="R157" s="2">
        <f t="shared" si="32"/>
        <v>61567502.65348804</v>
      </c>
      <c r="S157" s="2">
        <f t="shared" si="17"/>
        <v>495682.42857142538</v>
      </c>
      <c r="T157" s="2">
        <f t="shared" si="18"/>
        <v>4317.5714285714785</v>
      </c>
      <c r="U157" s="2">
        <f t="shared" si="19"/>
        <v>500000</v>
      </c>
      <c r="V157" s="2">
        <f t="shared" si="33"/>
        <v>18995470.083118875</v>
      </c>
      <c r="W157" s="2">
        <f t="shared" si="20"/>
        <v>495682.4285714291</v>
      </c>
      <c r="X157" s="2">
        <f t="shared" si="6"/>
        <v>4317.5714285708964</v>
      </c>
      <c r="Y157" s="2">
        <f t="shared" si="29"/>
        <v>42572032.570369214</v>
      </c>
      <c r="Z157" s="2" t="str">
        <f t="shared" si="8"/>
        <v>HERE</v>
      </c>
      <c r="AA157" s="2">
        <f>IF(Z157="HERE",Y157,AA156+Graph!$G$1*1000)</f>
        <v>42572032.570369214</v>
      </c>
      <c r="AB157" s="2">
        <f t="shared" si="21"/>
        <v>4317.5714285671711</v>
      </c>
      <c r="AC157" s="2">
        <f t="shared" si="30"/>
        <v>18995470.083118875</v>
      </c>
      <c r="AD157" s="3">
        <f t="shared" si="10"/>
        <v>42572032.570369214</v>
      </c>
      <c r="AE157" s="2">
        <f>IF(AE155&gt;=52800000,52800000,IF(AB136=Graph!G$1*1000,AE156+Graph!G$1*1000,AC157))</f>
        <v>18995470.083118875</v>
      </c>
      <c r="AF157" s="3">
        <f t="shared" si="11"/>
        <v>18995470.083118875</v>
      </c>
      <c r="AG157" s="3">
        <f t="shared" si="27"/>
        <v>37761044.638139285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92</v>
      </c>
      <c r="C158" s="7"/>
      <c r="D158" s="2" t="e">
        <f t="shared" si="12"/>
        <v>#N/A</v>
      </c>
      <c r="E158" s="2" t="e">
        <f t="shared" si="22"/>
        <v>#N/A</v>
      </c>
      <c r="F158" s="2">
        <v>1016015.2824196219</v>
      </c>
      <c r="G158" s="2">
        <f t="shared" si="26"/>
        <v>495682.42857142858</v>
      </c>
      <c r="H158" s="2">
        <f t="shared" si="31"/>
        <v>61128476.51169014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943831.57142857602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1017934.5516287982</v>
      </c>
      <c r="Q158" s="2">
        <f t="shared" si="34"/>
        <v>500000</v>
      </c>
      <c r="R158" s="2">
        <f t="shared" si="32"/>
        <v>62067502.65348804</v>
      </c>
      <c r="S158" s="2">
        <f t="shared" si="17"/>
        <v>495682.42857142538</v>
      </c>
      <c r="T158" s="2">
        <f t="shared" si="18"/>
        <v>4317.5714285714785</v>
      </c>
      <c r="U158" s="2">
        <f t="shared" si="19"/>
        <v>500000</v>
      </c>
      <c r="V158" s="2">
        <f t="shared" si="33"/>
        <v>19491152.511690304</v>
      </c>
      <c r="W158" s="2">
        <f t="shared" si="20"/>
        <v>495682.4285714291</v>
      </c>
      <c r="X158" s="2">
        <f t="shared" si="6"/>
        <v>4317.5714285708964</v>
      </c>
      <c r="Y158" s="2">
        <f t="shared" si="29"/>
        <v>42576350.141797781</v>
      </c>
      <c r="Z158" s="2" t="str">
        <f t="shared" si="8"/>
        <v>HERE</v>
      </c>
      <c r="AA158" s="2">
        <f>IF(Z158="HERE",Y158,AA157+Graph!$G$1*1000)</f>
        <v>42576350.141797781</v>
      </c>
      <c r="AB158" s="2">
        <f t="shared" si="21"/>
        <v>4317.5714285671711</v>
      </c>
      <c r="AC158" s="2">
        <f t="shared" si="30"/>
        <v>19491152.511690304</v>
      </c>
      <c r="AD158" s="3">
        <f t="shared" si="10"/>
        <v>42576350.141797781</v>
      </c>
      <c r="AE158" s="2">
        <f>IF(AE156&gt;=52800000,52800000,IF(AB137=Graph!G$1*1000,AE157+Graph!G$1*1000,AC158))</f>
        <v>19491152.511690304</v>
      </c>
      <c r="AF158" s="3">
        <f t="shared" si="11"/>
        <v>19491152.511690304</v>
      </c>
      <c r="AG158" s="3">
        <f t="shared" si="27"/>
        <v>37892502.038139284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93</v>
      </c>
      <c r="C159" s="7"/>
      <c r="D159" s="2" t="e">
        <f t="shared" si="12"/>
        <v>#N/A</v>
      </c>
      <c r="E159" s="2" t="e">
        <f t="shared" si="22"/>
        <v>#N/A</v>
      </c>
      <c r="F159" s="2">
        <v>1021969.8783198297</v>
      </c>
      <c r="G159" s="2">
        <f t="shared" si="26"/>
        <v>495682.42857142858</v>
      </c>
      <c r="H159" s="2">
        <f t="shared" si="31"/>
        <v>61624158.940261565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948149.1428571475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1023875.7738439739</v>
      </c>
      <c r="Q159" s="2">
        <f t="shared" si="34"/>
        <v>500000</v>
      </c>
      <c r="R159" s="2">
        <f t="shared" si="32"/>
        <v>62567502.65348804</v>
      </c>
      <c r="S159" s="2">
        <f t="shared" si="17"/>
        <v>495682.42857142538</v>
      </c>
      <c r="T159" s="2">
        <f t="shared" si="18"/>
        <v>4317.5714285714785</v>
      </c>
      <c r="U159" s="2">
        <f t="shared" si="19"/>
        <v>500000</v>
      </c>
      <c r="V159" s="2">
        <f t="shared" si="33"/>
        <v>19986834.940261733</v>
      </c>
      <c r="W159" s="2">
        <f t="shared" si="20"/>
        <v>495682.4285714291</v>
      </c>
      <c r="X159" s="2">
        <f t="shared" si="6"/>
        <v>4317.5714285708964</v>
      </c>
      <c r="Y159" s="2">
        <f t="shared" ref="Y159:Y222" si="35">IF(COUNT($C160)=0,IF(COUNT($C159)=1,C159,SUM(Y158+X159)),C159)</f>
        <v>42580667.713226348</v>
      </c>
      <c r="Z159" s="2" t="str">
        <f t="shared" si="8"/>
        <v>HERE</v>
      </c>
      <c r="AA159" s="2">
        <f>IF(Z159="HERE",Y159,AA158+Graph!$G$1*1000)</f>
        <v>42580667.713226348</v>
      </c>
      <c r="AB159" s="2">
        <f t="shared" si="21"/>
        <v>4317.5714285671711</v>
      </c>
      <c r="AC159" s="2">
        <f t="shared" ref="AC159:AC222" si="36">IF(Z160="HERE",V159,AC158)</f>
        <v>19986834.940261733</v>
      </c>
      <c r="AD159" s="3">
        <f t="shared" si="10"/>
        <v>42580667.713226348</v>
      </c>
      <c r="AE159" s="2">
        <f>IF(AE157&gt;=52800000,52800000,IF(AB138=Graph!G$1*1000,AE158+Graph!G$1*1000,AC159))</f>
        <v>19986834.940261733</v>
      </c>
      <c r="AF159" s="3">
        <f t="shared" si="11"/>
        <v>19986834.940261733</v>
      </c>
      <c r="AG159" s="3">
        <f t="shared" si="27"/>
        <v>37943838.438139282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94</v>
      </c>
      <c r="C160" s="7"/>
      <c r="D160" s="2" t="e">
        <f t="shared" si="12"/>
        <v>#N/A</v>
      </c>
      <c r="E160" s="2" t="e">
        <f t="shared" si="22"/>
        <v>#N/A</v>
      </c>
      <c r="F160" s="2">
        <v>1027924.4742200375</v>
      </c>
      <c r="G160" s="2">
        <f t="shared" si="26"/>
        <v>495682.42857142858</v>
      </c>
      <c r="H160" s="2">
        <f t="shared" ref="H160:H223" si="37">IF(COUNT($C161)=0,IF(COUNT($C160)=1,C160,SUM(H159+G160)),C160)</f>
        <v>62119841.368832991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952466.71428571898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1029816.9960591197</v>
      </c>
      <c r="Q160" s="2">
        <f t="shared" si="34"/>
        <v>500000</v>
      </c>
      <c r="R160" s="2">
        <f t="shared" ref="R160:R223" si="38">IF(COUNT($C161)=0,IF(COUNT($C160)=1,M160,SUM(R159+Q160)),M160)</f>
        <v>63067502.65348804</v>
      </c>
      <c r="S160" s="2">
        <f t="shared" si="17"/>
        <v>495682.42857142538</v>
      </c>
      <c r="T160" s="2">
        <f t="shared" si="18"/>
        <v>4317.5714285714785</v>
      </c>
      <c r="U160" s="2">
        <f t="shared" si="19"/>
        <v>500000</v>
      </c>
      <c r="V160" s="2">
        <f t="shared" si="33"/>
        <v>20482517.368833162</v>
      </c>
      <c r="W160" s="2">
        <f t="shared" si="20"/>
        <v>495682.4285714291</v>
      </c>
      <c r="X160" s="2">
        <f t="shared" si="6"/>
        <v>4317.5714285708964</v>
      </c>
      <c r="Y160" s="2">
        <f t="shared" si="35"/>
        <v>42584985.284654915</v>
      </c>
      <c r="Z160" s="2" t="str">
        <f t="shared" si="8"/>
        <v>HERE</v>
      </c>
      <c r="AA160" s="2">
        <f>IF(Z160="HERE",Y160,AA159+Graph!$G$1*1000)</f>
        <v>42584985.284654915</v>
      </c>
      <c r="AB160" s="2">
        <f t="shared" si="21"/>
        <v>4317.5714285671711</v>
      </c>
      <c r="AC160" s="2">
        <f t="shared" si="36"/>
        <v>20482517.368833162</v>
      </c>
      <c r="AD160" s="3">
        <f t="shared" si="10"/>
        <v>42584985.284654915</v>
      </c>
      <c r="AE160" s="2">
        <f>IF(AE158&gt;=52800000,52800000,IF(AB139=Graph!G$1*1000,AE159+Graph!G$1*1000,AC160))</f>
        <v>20482517.368833162</v>
      </c>
      <c r="AF160" s="3">
        <f t="shared" si="11"/>
        <v>20482517.368833162</v>
      </c>
      <c r="AG160" s="3">
        <f t="shared" si="27"/>
        <v>37985362.438139282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95</v>
      </c>
      <c r="C161" s="7"/>
      <c r="D161" s="2" t="e">
        <f t="shared" si="12"/>
        <v>#N/A</v>
      </c>
      <c r="E161" s="2" t="e">
        <f t="shared" si="22"/>
        <v>#N/A</v>
      </c>
      <c r="F161" s="2">
        <v>1033879.0701202452</v>
      </c>
      <c r="G161" s="2">
        <f t="shared" si="26"/>
        <v>495682.42857142858</v>
      </c>
      <c r="H161" s="2">
        <f t="shared" si="37"/>
        <v>62615523.797404416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956784.28571429045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1035758.2182742953</v>
      </c>
      <c r="Q161" s="2">
        <f t="shared" si="34"/>
        <v>500000</v>
      </c>
      <c r="R161" s="2">
        <f t="shared" si="38"/>
        <v>63567502.65348804</v>
      </c>
      <c r="S161" s="2">
        <f t="shared" si="17"/>
        <v>495682.42857142538</v>
      </c>
      <c r="T161" s="2">
        <f t="shared" si="18"/>
        <v>4317.5714285714785</v>
      </c>
      <c r="U161" s="2">
        <f t="shared" si="19"/>
        <v>500000</v>
      </c>
      <c r="V161" s="2">
        <f t="shared" si="33"/>
        <v>20978199.797404591</v>
      </c>
      <c r="W161" s="2">
        <f t="shared" si="20"/>
        <v>495682.4285714291</v>
      </c>
      <c r="X161" s="2">
        <f t="shared" si="6"/>
        <v>4317.5714285708964</v>
      </c>
      <c r="Y161" s="2">
        <f t="shared" si="35"/>
        <v>42589302.856083483</v>
      </c>
      <c r="Z161" s="2" t="str">
        <f t="shared" si="8"/>
        <v>HERE</v>
      </c>
      <c r="AA161" s="2">
        <f>IF(Z161="HERE",Y161,AA160+Graph!$G$1*1000)</f>
        <v>42589302.856083483</v>
      </c>
      <c r="AB161" s="2">
        <f t="shared" si="21"/>
        <v>4317.5714285671711</v>
      </c>
      <c r="AC161" s="2">
        <f t="shared" si="36"/>
        <v>20978199.797404591</v>
      </c>
      <c r="AD161" s="3">
        <f t="shared" si="10"/>
        <v>42589302.856083483</v>
      </c>
      <c r="AE161" s="2">
        <f>IF(AE159&gt;=52800000,52800000,IF(AB140=Graph!G$1*1000,AE160+Graph!G$1*1000,AC161))</f>
        <v>20978199.797404591</v>
      </c>
      <c r="AF161" s="3">
        <f t="shared" si="11"/>
        <v>20978199.797404591</v>
      </c>
      <c r="AG161" s="3">
        <f t="shared" si="27"/>
        <v>38015323.888139285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96</v>
      </c>
      <c r="C162" s="7"/>
      <c r="D162" s="2" t="e">
        <f t="shared" si="12"/>
        <v>#N/A</v>
      </c>
      <c r="E162" s="2" t="e">
        <f t="shared" si="22"/>
        <v>#N/A</v>
      </c>
      <c r="F162" s="2">
        <v>1039833.666020453</v>
      </c>
      <c r="G162" s="2">
        <f t="shared" si="26"/>
        <v>495682.42857142858</v>
      </c>
      <c r="H162" s="2">
        <f t="shared" si="37"/>
        <v>63111206.225975841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961101.85714286193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1041699.4404894412</v>
      </c>
      <c r="Q162" s="2">
        <f t="shared" si="34"/>
        <v>500000</v>
      </c>
      <c r="R162" s="2">
        <f t="shared" si="38"/>
        <v>64067502.65348804</v>
      </c>
      <c r="S162" s="2">
        <f t="shared" si="17"/>
        <v>495682.42857142538</v>
      </c>
      <c r="T162" s="2">
        <f t="shared" si="18"/>
        <v>4317.5714285714785</v>
      </c>
      <c r="U162" s="2">
        <f t="shared" si="19"/>
        <v>500000</v>
      </c>
      <c r="V162" s="2">
        <f t="shared" si="33"/>
        <v>21473882.22597602</v>
      </c>
      <c r="W162" s="2">
        <f t="shared" si="20"/>
        <v>495682.4285714291</v>
      </c>
      <c r="X162" s="2">
        <f t="shared" si="6"/>
        <v>4317.5714285708964</v>
      </c>
      <c r="Y162" s="2">
        <f t="shared" si="35"/>
        <v>42593620.42751205</v>
      </c>
      <c r="Z162" s="2" t="str">
        <f t="shared" si="8"/>
        <v>HERE</v>
      </c>
      <c r="AA162" s="2">
        <f>IF(Z162="HERE",Y162,AA161+Graph!$G$1*1000)</f>
        <v>42593620.42751205</v>
      </c>
      <c r="AB162" s="2">
        <f t="shared" si="21"/>
        <v>4317.5714285671711</v>
      </c>
      <c r="AC162" s="2">
        <f t="shared" si="36"/>
        <v>21473882.22597602</v>
      </c>
      <c r="AD162" s="3">
        <f t="shared" si="10"/>
        <v>42593620.42751205</v>
      </c>
      <c r="AE162" s="2">
        <f>IF(AE160&gt;=52800000,52800000,IF(AB141=Graph!G$1*1000,AE161+Graph!G$1*1000,AC162))</f>
        <v>21473882.22597602</v>
      </c>
      <c r="AF162" s="3">
        <f t="shared" si="11"/>
        <v>21473882.22597602</v>
      </c>
      <c r="AG162" s="3">
        <f t="shared" si="27"/>
        <v>37998607.588139281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97</v>
      </c>
      <c r="C163" s="7"/>
      <c r="D163" s="2" t="e">
        <f t="shared" si="12"/>
        <v>#N/A</v>
      </c>
      <c r="E163" s="2" t="e">
        <f t="shared" si="22"/>
        <v>#N/A</v>
      </c>
      <c r="F163" s="2">
        <v>1045788.2619206607</v>
      </c>
      <c r="G163" s="2">
        <f t="shared" si="26"/>
        <v>495682.42857142858</v>
      </c>
      <c r="H163" s="2">
        <f t="shared" si="37"/>
        <v>63606888.654547267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965419.42857143341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1047640.6627046168</v>
      </c>
      <c r="Q163" s="2">
        <f t="shared" si="34"/>
        <v>500000</v>
      </c>
      <c r="R163" s="2">
        <f t="shared" si="38"/>
        <v>64567502.65348804</v>
      </c>
      <c r="S163" s="2">
        <f t="shared" si="17"/>
        <v>495682.42857142538</v>
      </c>
      <c r="T163" s="2">
        <f t="shared" si="18"/>
        <v>4317.5714285714785</v>
      </c>
      <c r="U163" s="2">
        <f t="shared" si="19"/>
        <v>500000</v>
      </c>
      <c r="V163" s="2">
        <f t="shared" si="33"/>
        <v>21969564.654547449</v>
      </c>
      <c r="W163" s="2">
        <f t="shared" si="20"/>
        <v>495682.4285714291</v>
      </c>
      <c r="X163" s="2">
        <f t="shared" si="6"/>
        <v>4317.5714285708964</v>
      </c>
      <c r="Y163" s="2">
        <f t="shared" si="35"/>
        <v>42597937.998940617</v>
      </c>
      <c r="Z163" s="2" t="str">
        <f t="shared" si="8"/>
        <v>HERE</v>
      </c>
      <c r="AA163" s="2">
        <f>IF(Z163="HERE",Y163,AA162+Graph!$G$1*1000)</f>
        <v>42597937.998940617</v>
      </c>
      <c r="AB163" s="2">
        <f t="shared" si="21"/>
        <v>4317.5714285671711</v>
      </c>
      <c r="AC163" s="2">
        <f t="shared" si="36"/>
        <v>21969564.654547449</v>
      </c>
      <c r="AD163" s="3">
        <f t="shared" si="10"/>
        <v>42597937.998940617</v>
      </c>
      <c r="AE163" s="2">
        <f>IF(AE161&gt;=52800000,52800000,IF(AB142=Graph!G$1*1000,AE162+Graph!G$1*1000,AC163))</f>
        <v>21969564.654547449</v>
      </c>
      <c r="AF163" s="3">
        <f t="shared" si="11"/>
        <v>21969564.654547449</v>
      </c>
      <c r="AG163" s="3">
        <f t="shared" si="27"/>
        <v>38210847.288139284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98</v>
      </c>
      <c r="C164" s="7"/>
      <c r="D164" s="2" t="e">
        <f t="shared" si="12"/>
        <v>#N/A</v>
      </c>
      <c r="E164" s="2" t="e">
        <f t="shared" si="22"/>
        <v>#N/A</v>
      </c>
      <c r="F164" s="2">
        <v>1051742.8578208685</v>
      </c>
      <c r="G164" s="2">
        <f t="shared" si="26"/>
        <v>495682.42857142858</v>
      </c>
      <c r="H164" s="2">
        <f t="shared" si="37"/>
        <v>64102571.083118692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969737.00000000489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1053581.8849197626</v>
      </c>
      <c r="Q164" s="2">
        <f t="shared" si="34"/>
        <v>500000</v>
      </c>
      <c r="R164" s="2">
        <f t="shared" si="38"/>
        <v>65067502.65348804</v>
      </c>
      <c r="S164" s="2">
        <f t="shared" si="17"/>
        <v>495682.42857142538</v>
      </c>
      <c r="T164" s="2">
        <f t="shared" si="18"/>
        <v>4317.5714285714785</v>
      </c>
      <c r="U164" s="2">
        <f t="shared" si="19"/>
        <v>500000</v>
      </c>
      <c r="V164" s="2">
        <f t="shared" si="33"/>
        <v>22465247.083118878</v>
      </c>
      <c r="W164" s="2">
        <f t="shared" si="20"/>
        <v>495682.4285714291</v>
      </c>
      <c r="X164" s="2">
        <f t="shared" si="6"/>
        <v>4317.5714285708964</v>
      </c>
      <c r="Y164" s="2">
        <f t="shared" si="35"/>
        <v>42602255.570369184</v>
      </c>
      <c r="Z164" s="2" t="str">
        <f t="shared" si="8"/>
        <v>HERE</v>
      </c>
      <c r="AA164" s="2">
        <f>IF(Z164="HERE",Y164,AA163+Graph!$G$1*1000)</f>
        <v>42602255.570369184</v>
      </c>
      <c r="AB164" s="2">
        <f t="shared" si="21"/>
        <v>4317.5714285671711</v>
      </c>
      <c r="AC164" s="2">
        <f t="shared" si="36"/>
        <v>22465247.083118878</v>
      </c>
      <c r="AD164" s="3">
        <f t="shared" si="10"/>
        <v>42602255.570369184</v>
      </c>
      <c r="AE164" s="2">
        <f>IF(AE162&gt;=52800000,52800000,IF(AB143=Graph!G$1*1000,AE163+Graph!G$1*1000,AC164))</f>
        <v>22465247.083118878</v>
      </c>
      <c r="AF164" s="3">
        <f t="shared" si="11"/>
        <v>22465247.083118878</v>
      </c>
      <c r="AG164" s="3">
        <f t="shared" si="27"/>
        <v>38361239.288139284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99</v>
      </c>
      <c r="C165" s="7"/>
      <c r="D165" s="2" t="e">
        <f t="shared" si="12"/>
        <v>#N/A</v>
      </c>
      <c r="E165" s="2" t="e">
        <f t="shared" si="22"/>
        <v>#N/A</v>
      </c>
      <c r="F165" s="2">
        <v>1057697.4537210763</v>
      </c>
      <c r="G165" s="2">
        <f t="shared" si="26"/>
        <v>495682.42857142858</v>
      </c>
      <c r="H165" s="2">
        <f t="shared" si="37"/>
        <v>64598253.511690117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974054.57142857637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1059523.1071349084</v>
      </c>
      <c r="Q165" s="2">
        <f t="shared" si="34"/>
        <v>500000</v>
      </c>
      <c r="R165" s="2">
        <f t="shared" si="38"/>
        <v>65567502.65348804</v>
      </c>
      <c r="S165" s="2">
        <f t="shared" si="17"/>
        <v>495682.42857142538</v>
      </c>
      <c r="T165" s="2">
        <f t="shared" si="18"/>
        <v>4317.5714285714785</v>
      </c>
      <c r="U165" s="2">
        <f t="shared" si="19"/>
        <v>500000</v>
      </c>
      <c r="V165" s="2">
        <f t="shared" si="33"/>
        <v>22960929.511690307</v>
      </c>
      <c r="W165" s="2">
        <f t="shared" si="20"/>
        <v>495682.4285714291</v>
      </c>
      <c r="X165" s="2">
        <f t="shared" si="6"/>
        <v>4317.5714285708964</v>
      </c>
      <c r="Y165" s="2">
        <f t="shared" si="35"/>
        <v>42606573.141797751</v>
      </c>
      <c r="Z165" s="2" t="str">
        <f t="shared" si="8"/>
        <v>HERE</v>
      </c>
      <c r="AA165" s="2">
        <f>IF(Z165="HERE",Y165,AA164+Graph!$G$1*1000)</f>
        <v>42606573.141797751</v>
      </c>
      <c r="AB165" s="2">
        <f t="shared" si="21"/>
        <v>4317.5714285671711</v>
      </c>
      <c r="AC165" s="2">
        <f t="shared" si="36"/>
        <v>22960929.511690307</v>
      </c>
      <c r="AD165" s="3">
        <f t="shared" si="10"/>
        <v>42606573.141797751</v>
      </c>
      <c r="AE165" s="2">
        <f>IF(AE163&gt;=52800000,52800000,IF(AB144=Graph!G$1*1000,AE164+Graph!G$1*1000,AC165))</f>
        <v>22960929.511690307</v>
      </c>
      <c r="AF165" s="3">
        <f t="shared" si="11"/>
        <v>22960929.511690307</v>
      </c>
      <c r="AG165" s="3">
        <f t="shared" si="27"/>
        <v>38461199.088139281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100</v>
      </c>
      <c r="C166" s="7"/>
      <c r="D166" s="2" t="e">
        <f t="shared" si="12"/>
        <v>#N/A</v>
      </c>
      <c r="E166" s="2" t="e">
        <f t="shared" si="22"/>
        <v>#N/A</v>
      </c>
      <c r="F166" s="2">
        <v>1063652.049621284</v>
      </c>
      <c r="G166" s="2">
        <f t="shared" si="26"/>
        <v>495682.42857142858</v>
      </c>
      <c r="H166" s="2">
        <f t="shared" si="37"/>
        <v>65093935.940261543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978372.14285714785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1065464.3293500841</v>
      </c>
      <c r="Q166" s="2">
        <f t="shared" ref="Q166:Q229" si="39">IF(P166&gt;500000,500000,P166)</f>
        <v>500000</v>
      </c>
      <c r="R166" s="2">
        <f t="shared" si="38"/>
        <v>66067502.65348804</v>
      </c>
      <c r="S166" s="2">
        <f t="shared" si="17"/>
        <v>495682.42857142538</v>
      </c>
      <c r="T166" s="2">
        <f t="shared" si="18"/>
        <v>4317.5714285714785</v>
      </c>
      <c r="U166" s="2">
        <f t="shared" si="19"/>
        <v>500000</v>
      </c>
      <c r="V166" s="2">
        <f t="shared" si="33"/>
        <v>23456611.940261737</v>
      </c>
      <c r="W166" s="2">
        <f t="shared" si="20"/>
        <v>495682.4285714291</v>
      </c>
      <c r="X166" s="2">
        <f t="shared" si="6"/>
        <v>4317.5714285708964</v>
      </c>
      <c r="Y166" s="2">
        <f t="shared" si="35"/>
        <v>42610890.713226318</v>
      </c>
      <c r="Z166" s="2" t="str">
        <f t="shared" si="8"/>
        <v>HERE</v>
      </c>
      <c r="AA166" s="2">
        <f>IF(Z166="HERE",Y166,AA165+Graph!$G$1*1000)</f>
        <v>42610890.713226318</v>
      </c>
      <c r="AB166" s="2">
        <f t="shared" si="21"/>
        <v>4317.5714285671711</v>
      </c>
      <c r="AC166" s="2">
        <f t="shared" si="36"/>
        <v>23456611.940261737</v>
      </c>
      <c r="AD166" s="3">
        <f t="shared" si="10"/>
        <v>42610890.713226318</v>
      </c>
      <c r="AE166" s="2">
        <f>IF(AE164&gt;=52800000,52800000,IF(AB145=Graph!G$1*1000,AE165+Graph!G$1*1000,AC166))</f>
        <v>23456611.940261737</v>
      </c>
      <c r="AF166" s="3">
        <f t="shared" si="11"/>
        <v>23456611.940261737</v>
      </c>
      <c r="AG166" s="3">
        <f t="shared" si="27"/>
        <v>38528010.588139281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101</v>
      </c>
      <c r="C167" s="7"/>
      <c r="D167" s="2" t="e">
        <f t="shared" si="12"/>
        <v>#N/A</v>
      </c>
      <c r="E167" s="2" t="e">
        <f t="shared" si="22"/>
        <v>#N/A</v>
      </c>
      <c r="F167" s="2">
        <v>1069606.6455214918</v>
      </c>
      <c r="G167" s="2">
        <f t="shared" si="26"/>
        <v>495682.42857142858</v>
      </c>
      <c r="H167" s="2">
        <f t="shared" si="37"/>
        <v>65589618.368832968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982689.71428571932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1071405.5515652299</v>
      </c>
      <c r="Q167" s="2">
        <f t="shared" si="39"/>
        <v>500000</v>
      </c>
      <c r="R167" s="2">
        <f t="shared" si="38"/>
        <v>66567502.65348804</v>
      </c>
      <c r="S167" s="2">
        <f t="shared" si="17"/>
        <v>495682.42857142538</v>
      </c>
      <c r="T167" s="2">
        <f t="shared" si="18"/>
        <v>4317.5714285714785</v>
      </c>
      <c r="U167" s="2">
        <f t="shared" si="19"/>
        <v>500000</v>
      </c>
      <c r="V167" s="2">
        <f t="shared" si="33"/>
        <v>23952294.368833166</v>
      </c>
      <c r="W167" s="2">
        <f t="shared" si="20"/>
        <v>495682.4285714291</v>
      </c>
      <c r="X167" s="2">
        <f t="shared" si="6"/>
        <v>4317.5714285708964</v>
      </c>
      <c r="Y167" s="2">
        <f t="shared" si="35"/>
        <v>42615208.284654886</v>
      </c>
      <c r="Z167" s="2" t="str">
        <f t="shared" si="8"/>
        <v>HERE</v>
      </c>
      <c r="AA167" s="2">
        <f>IF(Z167="HERE",Y167,AA166+Graph!$G$1*1000)</f>
        <v>42615208.284654886</v>
      </c>
      <c r="AB167" s="2">
        <f t="shared" si="21"/>
        <v>4317.5714285671711</v>
      </c>
      <c r="AC167" s="2">
        <f t="shared" si="36"/>
        <v>23952294.368833166</v>
      </c>
      <c r="AD167" s="3">
        <f t="shared" si="10"/>
        <v>42615208.284654886</v>
      </c>
      <c r="AE167" s="2">
        <f>IF(AE165&gt;=52800000,52800000,IF(AB146=Graph!G$1*1000,AE166+Graph!G$1*1000,AC167))</f>
        <v>23952294.368833166</v>
      </c>
      <c r="AF167" s="3">
        <f t="shared" si="11"/>
        <v>23952294.368833166</v>
      </c>
      <c r="AG167" s="3">
        <f t="shared" si="27"/>
        <v>38550361.988139287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102</v>
      </c>
      <c r="C168" s="7"/>
      <c r="D168" s="2" t="e">
        <f t="shared" si="12"/>
        <v>#N/A</v>
      </c>
      <c r="E168" s="2" t="e">
        <f t="shared" si="22"/>
        <v>#N/A</v>
      </c>
      <c r="F168" s="2">
        <v>1075561.2414216995</v>
      </c>
      <c r="G168" s="2">
        <f t="shared" si="26"/>
        <v>495682.42857142858</v>
      </c>
      <c r="H168" s="2">
        <f t="shared" si="37"/>
        <v>66085300.797404394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987007.2857142908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1077346.7737804055</v>
      </c>
      <c r="Q168" s="2">
        <f t="shared" si="39"/>
        <v>500000</v>
      </c>
      <c r="R168" s="2">
        <f t="shared" si="38"/>
        <v>67067502.65348804</v>
      </c>
      <c r="S168" s="2">
        <f t="shared" si="17"/>
        <v>495682.42857142538</v>
      </c>
      <c r="T168" s="2">
        <f t="shared" si="18"/>
        <v>4317.5714285714785</v>
      </c>
      <c r="U168" s="2">
        <f t="shared" si="19"/>
        <v>500000</v>
      </c>
      <c r="V168" s="2">
        <f t="shared" si="33"/>
        <v>24447976.797404595</v>
      </c>
      <c r="W168" s="2">
        <f t="shared" si="20"/>
        <v>495682.4285714291</v>
      </c>
      <c r="X168" s="2">
        <f t="shared" si="6"/>
        <v>4317.5714285708964</v>
      </c>
      <c r="Y168" s="2">
        <f t="shared" si="35"/>
        <v>42619525.856083453</v>
      </c>
      <c r="Z168" s="2" t="str">
        <f t="shared" si="8"/>
        <v>HERE</v>
      </c>
      <c r="AA168" s="2">
        <f>IF(Z168="HERE",Y168,AA167+Graph!$G$1*1000)</f>
        <v>42619525.856083453</v>
      </c>
      <c r="AB168" s="2">
        <f t="shared" si="21"/>
        <v>4317.5714285671711</v>
      </c>
      <c r="AC168" s="2">
        <f t="shared" si="36"/>
        <v>24447976.797404595</v>
      </c>
      <c r="AD168" s="3">
        <f t="shared" si="10"/>
        <v>42619525.856083453</v>
      </c>
      <c r="AE168" s="2">
        <f>IF(AE166&gt;=52800000,52800000,IF(AB147=Graph!G$1*1000,AE167+Graph!G$1*1000,AC168))</f>
        <v>24447976.797404595</v>
      </c>
      <c r="AF168" s="3">
        <f t="shared" si="11"/>
        <v>24447976.797404595</v>
      </c>
      <c r="AG168" s="3">
        <f t="shared" si="27"/>
        <v>38537449.438139282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103</v>
      </c>
      <c r="C169" s="7"/>
      <c r="D169" s="2" t="e">
        <f t="shared" si="12"/>
        <v>#N/A</v>
      </c>
      <c r="E169" s="2" t="e">
        <f t="shared" si="22"/>
        <v>#N/A</v>
      </c>
      <c r="F169" s="2">
        <v>1081515.8373219073</v>
      </c>
      <c r="G169" s="2">
        <f t="shared" si="26"/>
        <v>495682.42857142858</v>
      </c>
      <c r="H169" s="2">
        <f t="shared" si="37"/>
        <v>66580983.225975819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991324.85714286228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1083287.9959955513</v>
      </c>
      <c r="Q169" s="2">
        <f t="shared" si="39"/>
        <v>500000</v>
      </c>
      <c r="R169" s="2">
        <f t="shared" si="38"/>
        <v>67567502.65348804</v>
      </c>
      <c r="S169" s="2">
        <f t="shared" si="17"/>
        <v>495682.42857142538</v>
      </c>
      <c r="T169" s="2">
        <f t="shared" si="18"/>
        <v>4317.5714285714785</v>
      </c>
      <c r="U169" s="2">
        <f t="shared" si="19"/>
        <v>500000</v>
      </c>
      <c r="V169" s="2">
        <f t="shared" si="33"/>
        <v>24943659.225976024</v>
      </c>
      <c r="W169" s="2">
        <f t="shared" si="20"/>
        <v>495682.4285714291</v>
      </c>
      <c r="X169" s="2">
        <f t="shared" si="6"/>
        <v>4317.5714285708964</v>
      </c>
      <c r="Y169" s="2">
        <f t="shared" si="35"/>
        <v>42623843.42751202</v>
      </c>
      <c r="Z169" s="2" t="str">
        <f t="shared" si="8"/>
        <v>HERE</v>
      </c>
      <c r="AA169" s="2">
        <f>IF(Z169="HERE",Y169,AA168+Graph!$G$1*1000)</f>
        <v>42623843.42751202</v>
      </c>
      <c r="AB169" s="2">
        <f t="shared" si="21"/>
        <v>4317.5714285671711</v>
      </c>
      <c r="AC169" s="2">
        <f t="shared" si="36"/>
        <v>24943659.225976024</v>
      </c>
      <c r="AD169" s="3">
        <f t="shared" si="10"/>
        <v>42623843.42751202</v>
      </c>
      <c r="AE169" s="2">
        <f>IF(AE167&gt;=52800000,52800000,IF(AB148=Graph!G$1*1000,AE168+Graph!G$1*1000,AC169))</f>
        <v>24943659.225976024</v>
      </c>
      <c r="AF169" s="3">
        <f t="shared" si="11"/>
        <v>24943659.225976024</v>
      </c>
      <c r="AG169" s="3">
        <f t="shared" si="27"/>
        <v>38557891.738139287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104</v>
      </c>
      <c r="C170" s="7"/>
      <c r="D170" s="2" t="e">
        <f t="shared" si="12"/>
        <v>#N/A</v>
      </c>
      <c r="E170" s="2" t="e">
        <f t="shared" si="22"/>
        <v>#N/A</v>
      </c>
      <c r="F170" s="2">
        <v>1087470.433222115</v>
      </c>
      <c r="G170" s="2">
        <f t="shared" si="26"/>
        <v>495682.42857142858</v>
      </c>
      <c r="H170" s="2">
        <f t="shared" si="37"/>
        <v>67076665.654547244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995642.42857143376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1089229.218210727</v>
      </c>
      <c r="Q170" s="2">
        <f t="shared" si="39"/>
        <v>500000</v>
      </c>
      <c r="R170" s="2">
        <f t="shared" si="38"/>
        <v>68067502.65348804</v>
      </c>
      <c r="S170" s="2">
        <f t="shared" si="17"/>
        <v>495682.42857142538</v>
      </c>
      <c r="T170" s="2">
        <f t="shared" si="18"/>
        <v>4317.5714285714785</v>
      </c>
      <c r="U170" s="2">
        <f t="shared" si="19"/>
        <v>500000</v>
      </c>
      <c r="V170" s="2">
        <f t="shared" si="33"/>
        <v>25439341.654547453</v>
      </c>
      <c r="W170" s="2">
        <f t="shared" si="20"/>
        <v>495682.4285714291</v>
      </c>
      <c r="X170" s="2">
        <f t="shared" si="6"/>
        <v>4317.5714285708964</v>
      </c>
      <c r="Y170" s="2">
        <f t="shared" si="35"/>
        <v>42628160.998940587</v>
      </c>
      <c r="Z170" s="2" t="str">
        <f t="shared" si="8"/>
        <v>HERE</v>
      </c>
      <c r="AA170" s="2">
        <f>IF(Z170="HERE",Y170,AA169+Graph!$G$1*1000)</f>
        <v>42628160.998940587</v>
      </c>
      <c r="AB170" s="2">
        <f t="shared" si="21"/>
        <v>4317.5714285671711</v>
      </c>
      <c r="AC170" s="2">
        <f t="shared" si="36"/>
        <v>25439341.654547453</v>
      </c>
      <c r="AD170" s="3">
        <f t="shared" si="10"/>
        <v>42628160.998940587</v>
      </c>
      <c r="AE170" s="2">
        <f>IF(AE168&gt;=52800000,52800000,IF(AB149=Graph!G$1*1000,AE169+Graph!G$1*1000,AC170))</f>
        <v>25439341.654547453</v>
      </c>
      <c r="AF170" s="3">
        <f t="shared" si="11"/>
        <v>25439341.654547453</v>
      </c>
      <c r="AG170" s="3">
        <f t="shared" si="27"/>
        <v>38805624.038139284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105</v>
      </c>
      <c r="C171" s="7"/>
      <c r="D171" s="2" t="e">
        <f t="shared" si="12"/>
        <v>#N/A</v>
      </c>
      <c r="E171" s="2" t="e">
        <f t="shared" si="22"/>
        <v>#N/A</v>
      </c>
      <c r="F171" s="2">
        <v>1093425.0291223228</v>
      </c>
      <c r="G171" s="2">
        <f t="shared" si="26"/>
        <v>495682.42857142858</v>
      </c>
      <c r="H171" s="2">
        <f t="shared" si="37"/>
        <v>67572348.083118677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999960.00000000524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1095170.4404258728</v>
      </c>
      <c r="Q171" s="2">
        <f t="shared" si="39"/>
        <v>500000</v>
      </c>
      <c r="R171" s="2">
        <f t="shared" si="38"/>
        <v>68567502.65348804</v>
      </c>
      <c r="S171" s="2">
        <f t="shared" si="17"/>
        <v>495682.42857143283</v>
      </c>
      <c r="T171" s="2">
        <f t="shared" si="18"/>
        <v>4317.5714285714785</v>
      </c>
      <c r="U171" s="2">
        <f t="shared" si="19"/>
        <v>500000</v>
      </c>
      <c r="V171" s="2">
        <f t="shared" si="33"/>
        <v>25935024.083118882</v>
      </c>
      <c r="W171" s="2">
        <f t="shared" si="20"/>
        <v>495682.4285714291</v>
      </c>
      <c r="X171" s="2">
        <f t="shared" si="6"/>
        <v>4317.5714285708964</v>
      </c>
      <c r="Y171" s="2">
        <f t="shared" si="35"/>
        <v>42632478.570369154</v>
      </c>
      <c r="Z171" s="2" t="str">
        <f t="shared" si="8"/>
        <v>HERE</v>
      </c>
      <c r="AA171" s="2">
        <f>IF(Z171="HERE",Y171,AA170+Graph!$G$1*1000)</f>
        <v>42632478.570369154</v>
      </c>
      <c r="AB171" s="2">
        <f t="shared" si="21"/>
        <v>4317.5714285671711</v>
      </c>
      <c r="AC171" s="2">
        <f t="shared" si="36"/>
        <v>25935024.083118882</v>
      </c>
      <c r="AD171" s="3">
        <f t="shared" si="10"/>
        <v>42632478.570369154</v>
      </c>
      <c r="AE171" s="2">
        <f>IF(AE169&gt;=52800000,52800000,IF(AB150=Graph!G$1*1000,AE170+Graph!G$1*1000,AC171))</f>
        <v>25935024.083118882</v>
      </c>
      <c r="AF171" s="3">
        <f t="shared" si="11"/>
        <v>25935024.083118882</v>
      </c>
      <c r="AG171" s="3">
        <f t="shared" si="27"/>
        <v>39021061.438139282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106</v>
      </c>
      <c r="C172" s="7"/>
      <c r="D172" s="2" t="e">
        <f t="shared" si="12"/>
        <v>#N/A</v>
      </c>
      <c r="E172" s="2" t="e">
        <f t="shared" si="22"/>
        <v>#N/A</v>
      </c>
      <c r="F172" s="2">
        <v>1099379.6250225306</v>
      </c>
      <c r="G172" s="2">
        <f t="shared" si="26"/>
        <v>495682.42857142858</v>
      </c>
      <c r="H172" s="2">
        <f t="shared" si="37"/>
        <v>68068030.51169011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1004277.5714285767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1101111.6626410484</v>
      </c>
      <c r="Q172" s="2">
        <f t="shared" si="39"/>
        <v>500000</v>
      </c>
      <c r="R172" s="2">
        <f t="shared" si="38"/>
        <v>69067502.65348804</v>
      </c>
      <c r="S172" s="2">
        <f t="shared" si="17"/>
        <v>495682.42857143283</v>
      </c>
      <c r="T172" s="2">
        <f t="shared" si="18"/>
        <v>4317.5714285714785</v>
      </c>
      <c r="U172" s="2">
        <f t="shared" si="19"/>
        <v>500000</v>
      </c>
      <c r="V172" s="2">
        <f t="shared" si="33"/>
        <v>26430706.511690311</v>
      </c>
      <c r="W172" s="2">
        <f t="shared" si="20"/>
        <v>495682.4285714291</v>
      </c>
      <c r="X172" s="2">
        <f t="shared" si="6"/>
        <v>4317.5714285708964</v>
      </c>
      <c r="Y172" s="2">
        <f t="shared" si="35"/>
        <v>42636796.141797721</v>
      </c>
      <c r="Z172" s="2" t="str">
        <f t="shared" si="8"/>
        <v>HERE</v>
      </c>
      <c r="AA172" s="2">
        <f>IF(Z172="HERE",Y172,AA171+Graph!$G$1*1000)</f>
        <v>42636796.141797721</v>
      </c>
      <c r="AB172" s="2">
        <f t="shared" si="21"/>
        <v>4317.5714285671711</v>
      </c>
      <c r="AC172" s="2">
        <f t="shared" si="36"/>
        <v>26430706.511690311</v>
      </c>
      <c r="AD172" s="3">
        <f t="shared" si="10"/>
        <v>42636796.141797721</v>
      </c>
      <c r="AE172" s="2">
        <f>IF(AE170&gt;=52800000,52800000,IF(AB151=Graph!G$1*1000,AE171+Graph!G$1*1000,AC172))</f>
        <v>26430706.511690311</v>
      </c>
      <c r="AF172" s="3">
        <f t="shared" si="11"/>
        <v>26430706.511690311</v>
      </c>
      <c r="AG172" s="3">
        <f t="shared" si="27"/>
        <v>39068036.440963574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107</v>
      </c>
      <c r="C173" s="7"/>
      <c r="D173" s="2" t="e">
        <f t="shared" si="12"/>
        <v>#N/A</v>
      </c>
      <c r="E173" s="2" t="e">
        <f t="shared" si="22"/>
        <v>#N/A</v>
      </c>
      <c r="F173" s="2">
        <v>1105334.2209227383</v>
      </c>
      <c r="G173" s="2">
        <f t="shared" si="26"/>
        <v>495682.42857142858</v>
      </c>
      <c r="H173" s="2">
        <f t="shared" si="37"/>
        <v>68563712.940261543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1008595.1428571482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1107052.8848561943</v>
      </c>
      <c r="Q173" s="2">
        <f t="shared" si="39"/>
        <v>500000</v>
      </c>
      <c r="R173" s="2">
        <f t="shared" si="38"/>
        <v>69567502.65348804</v>
      </c>
      <c r="S173" s="2">
        <f t="shared" si="17"/>
        <v>495682.42857143283</v>
      </c>
      <c r="T173" s="2">
        <f t="shared" si="18"/>
        <v>4317.5714285714785</v>
      </c>
      <c r="U173" s="2">
        <f t="shared" si="19"/>
        <v>500000</v>
      </c>
      <c r="V173" s="2">
        <f t="shared" si="33"/>
        <v>26926388.94026174</v>
      </c>
      <c r="W173" s="2">
        <f t="shared" si="20"/>
        <v>495682.4285714291</v>
      </c>
      <c r="X173" s="2">
        <f t="shared" si="6"/>
        <v>4317.5714285708964</v>
      </c>
      <c r="Y173" s="2">
        <f t="shared" si="35"/>
        <v>42641113.713226289</v>
      </c>
      <c r="Z173" s="2" t="str">
        <f t="shared" si="8"/>
        <v>HERE</v>
      </c>
      <c r="AA173" s="2">
        <f>IF(Z173="HERE",Y173,AA172+Graph!$G$1*1000)</f>
        <v>42641113.713226289</v>
      </c>
      <c r="AB173" s="2">
        <f t="shared" si="21"/>
        <v>4317.5714285671711</v>
      </c>
      <c r="AC173" s="2">
        <f t="shared" si="36"/>
        <v>26926388.94026174</v>
      </c>
      <c r="AD173" s="3">
        <f t="shared" si="10"/>
        <v>42641113.713226289</v>
      </c>
      <c r="AE173" s="2">
        <f>IF(AE171&gt;=52800000,52800000,IF(AB152=Graph!G$1*1000,AE172+Graph!G$1*1000,AC173))</f>
        <v>26926388.94026174</v>
      </c>
      <c r="AF173" s="3">
        <f t="shared" si="11"/>
        <v>26926388.94026174</v>
      </c>
      <c r="AG173" s="3">
        <f t="shared" si="27"/>
        <v>39109950.037272684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108</v>
      </c>
      <c r="C174" s="7"/>
      <c r="D174" s="2" t="e">
        <f t="shared" si="12"/>
        <v>#N/A</v>
      </c>
      <c r="E174" s="2" t="e">
        <f t="shared" si="22"/>
        <v>#N/A</v>
      </c>
      <c r="F174" s="2">
        <v>1111288.8168229461</v>
      </c>
      <c r="G174" s="2">
        <f t="shared" si="26"/>
        <v>495682.42857142858</v>
      </c>
      <c r="H174" s="2">
        <f t="shared" si="37"/>
        <v>69059395.368832976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1012912.7142857197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1112994.1070713699</v>
      </c>
      <c r="Q174" s="2">
        <f t="shared" si="39"/>
        <v>500000</v>
      </c>
      <c r="R174" s="2">
        <f t="shared" si="38"/>
        <v>70067502.65348804</v>
      </c>
      <c r="S174" s="2">
        <f t="shared" si="17"/>
        <v>495682.42857143283</v>
      </c>
      <c r="T174" s="2">
        <f t="shared" si="18"/>
        <v>4317.5714285714785</v>
      </c>
      <c r="U174" s="2">
        <f t="shared" si="19"/>
        <v>500000</v>
      </c>
      <c r="V174" s="2">
        <f t="shared" si="33"/>
        <v>27422071.368833169</v>
      </c>
      <c r="W174" s="2">
        <f t="shared" si="20"/>
        <v>495682.4285714291</v>
      </c>
      <c r="X174" s="2">
        <f t="shared" si="6"/>
        <v>4317.5714285708964</v>
      </c>
      <c r="Y174" s="2">
        <f t="shared" si="35"/>
        <v>42645431.284654856</v>
      </c>
      <c r="Z174" s="2" t="str">
        <f t="shared" si="8"/>
        <v>HERE</v>
      </c>
      <c r="AA174" s="2">
        <f>IF(Z174="HERE",Y174,AA173+Graph!$G$1*1000)</f>
        <v>42645431.284654856</v>
      </c>
      <c r="AB174" s="2">
        <f t="shared" si="21"/>
        <v>4317.5714285671711</v>
      </c>
      <c r="AC174" s="2">
        <f t="shared" si="36"/>
        <v>27422071.368833169</v>
      </c>
      <c r="AD174" s="3">
        <f t="shared" si="10"/>
        <v>42645431.284654856</v>
      </c>
      <c r="AE174" s="2">
        <f>IF(AE172&gt;=52800000,52800000,IF(AB153=Graph!G$1*1000,AE173+Graph!G$1*1000,AC174))</f>
        <v>27422071.368833169</v>
      </c>
      <c r="AF174" s="3">
        <f t="shared" si="11"/>
        <v>27422071.368833169</v>
      </c>
      <c r="AG174" s="3">
        <f t="shared" si="27"/>
        <v>39146802.227066621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109</v>
      </c>
      <c r="C175" s="7"/>
      <c r="D175" s="2" t="e">
        <f t="shared" si="12"/>
        <v>#N/A</v>
      </c>
      <c r="E175" s="2" t="e">
        <f t="shared" si="22"/>
        <v>#N/A</v>
      </c>
      <c r="F175" s="2">
        <v>1117243.4127231538</v>
      </c>
      <c r="G175" s="2">
        <f t="shared" si="26"/>
        <v>495682.42857142858</v>
      </c>
      <c r="H175" s="2">
        <f t="shared" si="37"/>
        <v>69555077.797404408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1017230.2857142912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1118935.3292865157</v>
      </c>
      <c r="Q175" s="2">
        <f t="shared" si="39"/>
        <v>500000</v>
      </c>
      <c r="R175" s="2">
        <f t="shared" si="38"/>
        <v>70567502.65348804</v>
      </c>
      <c r="S175" s="2">
        <f t="shared" si="17"/>
        <v>495682.42857143283</v>
      </c>
      <c r="T175" s="2">
        <f t="shared" si="18"/>
        <v>4317.5714285714785</v>
      </c>
      <c r="U175" s="2">
        <f t="shared" si="19"/>
        <v>500000</v>
      </c>
      <c r="V175" s="2">
        <f t="shared" si="33"/>
        <v>27917753.797404598</v>
      </c>
      <c r="W175" s="2">
        <f t="shared" si="20"/>
        <v>495682.4285714291</v>
      </c>
      <c r="X175" s="2">
        <f t="shared" si="6"/>
        <v>4317.5714285708964</v>
      </c>
      <c r="Y175" s="2">
        <f t="shared" si="35"/>
        <v>42649748.856083423</v>
      </c>
      <c r="Z175" s="2" t="str">
        <f t="shared" si="8"/>
        <v>HERE</v>
      </c>
      <c r="AA175" s="2">
        <f>IF(Z175="HERE",Y175,AA174+Graph!$G$1*1000)</f>
        <v>42649748.856083423</v>
      </c>
      <c r="AB175" s="2">
        <f t="shared" si="21"/>
        <v>4317.5714285671711</v>
      </c>
      <c r="AC175" s="2">
        <f t="shared" si="36"/>
        <v>27917753.797404598</v>
      </c>
      <c r="AD175" s="3">
        <f t="shared" si="10"/>
        <v>42649748.856083423</v>
      </c>
      <c r="AE175" s="2">
        <f>IF(AE173&gt;=52800000,52800000,IF(AB154=Graph!G$1*1000,AE174+Graph!G$1*1000,AC175))</f>
        <v>27917753.797404598</v>
      </c>
      <c r="AF175" s="3">
        <f t="shared" si="11"/>
        <v>27917753.797404598</v>
      </c>
      <c r="AG175" s="3">
        <f t="shared" si="27"/>
        <v>39178593.010345384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110</v>
      </c>
      <c r="C176" s="7"/>
      <c r="D176" s="2" t="e">
        <f t="shared" si="12"/>
        <v>#N/A</v>
      </c>
      <c r="E176" s="2" t="e">
        <f t="shared" si="22"/>
        <v>#N/A</v>
      </c>
      <c r="F176" s="2">
        <v>1123198.0086233318</v>
      </c>
      <c r="G176" s="2">
        <f t="shared" si="26"/>
        <v>495682.42857142858</v>
      </c>
      <c r="H176" s="2">
        <f t="shared" si="37"/>
        <v>70050760.225975841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1021547.8571428626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1124876.5515016913</v>
      </c>
      <c r="Q176" s="2">
        <f t="shared" si="39"/>
        <v>500000</v>
      </c>
      <c r="R176" s="2">
        <f t="shared" si="38"/>
        <v>71067502.65348804</v>
      </c>
      <c r="S176" s="2">
        <f t="shared" si="17"/>
        <v>495682.42857143283</v>
      </c>
      <c r="T176" s="2">
        <f t="shared" si="18"/>
        <v>4317.5714285714785</v>
      </c>
      <c r="U176" s="2">
        <f t="shared" si="19"/>
        <v>500000</v>
      </c>
      <c r="V176" s="2">
        <f t="shared" si="33"/>
        <v>28413436.225976028</v>
      </c>
      <c r="W176" s="2">
        <f t="shared" si="20"/>
        <v>495682.4285714291</v>
      </c>
      <c r="X176" s="2">
        <f t="shared" si="6"/>
        <v>4317.5714285708964</v>
      </c>
      <c r="Y176" s="2">
        <f t="shared" si="35"/>
        <v>42654066.42751199</v>
      </c>
      <c r="Z176" s="2" t="str">
        <f t="shared" si="8"/>
        <v>HERE</v>
      </c>
      <c r="AA176" s="2">
        <f>IF(Z176="HERE",Y176,AA175+Graph!$G$1*1000)</f>
        <v>42654066.42751199</v>
      </c>
      <c r="AB176" s="2">
        <f t="shared" si="21"/>
        <v>4317.5714285671711</v>
      </c>
      <c r="AC176" s="2">
        <f t="shared" si="36"/>
        <v>28413436.225976028</v>
      </c>
      <c r="AD176" s="3">
        <f t="shared" si="10"/>
        <v>42654066.42751199</v>
      </c>
      <c r="AE176" s="2">
        <f>IF(AE174&gt;=52800000,52800000,IF(AB155=Graph!G$1*1000,AE175+Graph!G$1*1000,AC176))</f>
        <v>28413436.225976028</v>
      </c>
      <c r="AF176" s="3">
        <f t="shared" si="11"/>
        <v>28413436.225976028</v>
      </c>
      <c r="AG176" s="3">
        <f t="shared" si="27"/>
        <v>39207262.946059674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111</v>
      </c>
      <c r="C177" s="7"/>
      <c r="D177" s="2" t="e">
        <f t="shared" si="12"/>
        <v>#N/A</v>
      </c>
      <c r="E177" s="2" t="e">
        <f t="shared" si="22"/>
        <v>#N/A</v>
      </c>
      <c r="F177" s="2">
        <v>1129152.6045235395</v>
      </c>
      <c r="G177" s="2">
        <f t="shared" si="26"/>
        <v>495682.42857142858</v>
      </c>
      <c r="H177" s="2">
        <f t="shared" si="37"/>
        <v>70546442.654547274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1025865.4285714341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1130817.7737168372</v>
      </c>
      <c r="Q177" s="2">
        <f t="shared" si="39"/>
        <v>500000</v>
      </c>
      <c r="R177" s="2">
        <f t="shared" si="38"/>
        <v>71567502.65348804</v>
      </c>
      <c r="S177" s="2">
        <f t="shared" si="17"/>
        <v>495682.42857143283</v>
      </c>
      <c r="T177" s="2">
        <f t="shared" si="18"/>
        <v>4317.5714285714785</v>
      </c>
      <c r="U177" s="2">
        <f t="shared" si="19"/>
        <v>500000</v>
      </c>
      <c r="V177" s="2">
        <f t="shared" si="33"/>
        <v>28909118.654547457</v>
      </c>
      <c r="W177" s="2">
        <f t="shared" si="20"/>
        <v>495682.4285714291</v>
      </c>
      <c r="X177" s="2">
        <f t="shared" si="6"/>
        <v>4317.5714285708964</v>
      </c>
      <c r="Y177" s="2">
        <f t="shared" si="35"/>
        <v>42658383.998940557</v>
      </c>
      <c r="Z177" s="2" t="str">
        <f t="shared" si="8"/>
        <v>HERE</v>
      </c>
      <c r="AA177" s="2">
        <f>IF(Z177="HERE",Y177,AA176+Graph!$G$1*1000)</f>
        <v>42658383.998940557</v>
      </c>
      <c r="AB177" s="2">
        <f t="shared" si="21"/>
        <v>4317.5714285671711</v>
      </c>
      <c r="AC177" s="2">
        <f t="shared" si="36"/>
        <v>28909118.654547457</v>
      </c>
      <c r="AD177" s="3">
        <f t="shared" si="10"/>
        <v>42658383.998940557</v>
      </c>
      <c r="AE177" s="2">
        <f>IF(AE175&gt;=52800000,52800000,IF(AB156=Graph!G$1*1000,AE176+Graph!G$1*1000,AC177))</f>
        <v>28909118.654547457</v>
      </c>
      <c r="AF177" s="3">
        <f t="shared" si="11"/>
        <v>28909118.654547457</v>
      </c>
      <c r="AG177" s="3">
        <f t="shared" si="27"/>
        <v>39235932.881773956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112</v>
      </c>
      <c r="C178" s="7"/>
      <c r="D178" s="2" t="e">
        <f t="shared" si="12"/>
        <v>#N/A</v>
      </c>
      <c r="E178" s="2" t="e">
        <f t="shared" si="22"/>
        <v>#N/A</v>
      </c>
      <c r="F178" s="2">
        <v>1135107.2004237473</v>
      </c>
      <c r="G178" s="2">
        <f t="shared" si="26"/>
        <v>495682.42857142858</v>
      </c>
      <c r="H178" s="2">
        <f t="shared" si="37"/>
        <v>71042125.083118707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1030183.0000000056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1136758.9959320128</v>
      </c>
      <c r="Q178" s="2">
        <f t="shared" si="39"/>
        <v>500000</v>
      </c>
      <c r="R178" s="2">
        <f t="shared" si="38"/>
        <v>72067502.65348804</v>
      </c>
      <c r="S178" s="2">
        <f t="shared" si="17"/>
        <v>495682.42857143283</v>
      </c>
      <c r="T178" s="2">
        <f t="shared" si="18"/>
        <v>4317.5714285714785</v>
      </c>
      <c r="U178" s="2">
        <f t="shared" si="19"/>
        <v>500000</v>
      </c>
      <c r="V178" s="2">
        <f t="shared" si="33"/>
        <v>29404801.083118886</v>
      </c>
      <c r="W178" s="2">
        <f t="shared" si="20"/>
        <v>495682.4285714291</v>
      </c>
      <c r="X178" s="2">
        <f t="shared" si="6"/>
        <v>4317.5714285708964</v>
      </c>
      <c r="Y178" s="2">
        <f t="shared" si="35"/>
        <v>42662701.570369124</v>
      </c>
      <c r="Z178" s="2" t="str">
        <f t="shared" si="8"/>
        <v>HERE</v>
      </c>
      <c r="AA178" s="2">
        <f>IF(Z178="HERE",Y178,AA177+Graph!$G$1*1000)</f>
        <v>42662701.570369124</v>
      </c>
      <c r="AB178" s="2">
        <f t="shared" si="21"/>
        <v>4317.5714285671711</v>
      </c>
      <c r="AC178" s="2">
        <f t="shared" si="36"/>
        <v>29404801.083118886</v>
      </c>
      <c r="AD178" s="3">
        <f t="shared" si="10"/>
        <v>42662701.570369124</v>
      </c>
      <c r="AE178" s="2">
        <f>IF(AE176&gt;=52800000,52800000,IF(AB157=Graph!G$1*1000,AE177+Graph!G$1*1000,AC178))</f>
        <v>29404801.083118886</v>
      </c>
      <c r="AF178" s="3">
        <f t="shared" si="11"/>
        <v>29404801.083118886</v>
      </c>
      <c r="AG178" s="3">
        <f t="shared" si="27"/>
        <v>39264602.817488238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113</v>
      </c>
      <c r="C179" s="7"/>
      <c r="D179" s="2" t="e">
        <f t="shared" si="12"/>
        <v>#N/A</v>
      </c>
      <c r="E179" s="2" t="e">
        <f t="shared" si="22"/>
        <v>#N/A</v>
      </c>
      <c r="F179" s="2">
        <v>1141061.7963239551</v>
      </c>
      <c r="G179" s="2">
        <f t="shared" si="26"/>
        <v>495682.42857142858</v>
      </c>
      <c r="H179" s="2">
        <f t="shared" si="37"/>
        <v>71537807.51169014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1034500.5714285771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1142700.2181471586</v>
      </c>
      <c r="Q179" s="2">
        <f t="shared" si="39"/>
        <v>500000</v>
      </c>
      <c r="R179" s="2">
        <f t="shared" si="38"/>
        <v>72567502.65348804</v>
      </c>
      <c r="S179" s="2">
        <f t="shared" si="17"/>
        <v>495682.42857143283</v>
      </c>
      <c r="T179" s="2">
        <f t="shared" si="18"/>
        <v>4317.5714285714785</v>
      </c>
      <c r="U179" s="2">
        <f t="shared" si="19"/>
        <v>500000</v>
      </c>
      <c r="V179" s="2">
        <f t="shared" si="33"/>
        <v>29900483.511690315</v>
      </c>
      <c r="W179" s="2">
        <f t="shared" si="20"/>
        <v>495682.4285714291</v>
      </c>
      <c r="X179" s="2">
        <f t="shared" si="6"/>
        <v>4317.5714285708964</v>
      </c>
      <c r="Y179" s="2">
        <f t="shared" si="35"/>
        <v>42667019.141797692</v>
      </c>
      <c r="Z179" s="2" t="str">
        <f t="shared" si="8"/>
        <v>HERE</v>
      </c>
      <c r="AA179" s="2">
        <f>IF(Z179="HERE",Y179,AA178+Graph!$G$1*1000)</f>
        <v>42667019.141797692</v>
      </c>
      <c r="AB179" s="2">
        <f t="shared" si="21"/>
        <v>4317.5714285671711</v>
      </c>
      <c r="AC179" s="2">
        <f t="shared" si="36"/>
        <v>29900483.511690315</v>
      </c>
      <c r="AD179" s="3">
        <f t="shared" si="10"/>
        <v>42667019.141797692</v>
      </c>
      <c r="AE179" s="2">
        <f>IF(AE177&gt;=52800000,52800000,IF(AB158=Graph!G$1*1000,AE178+Graph!G$1*1000,AC179))</f>
        <v>29900483.511690315</v>
      </c>
      <c r="AF179" s="3">
        <f t="shared" si="11"/>
        <v>29900483.511690315</v>
      </c>
      <c r="AG179" s="3">
        <f t="shared" si="27"/>
        <v>39293272.75320252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114</v>
      </c>
      <c r="C180" s="7"/>
      <c r="D180" s="2" t="e">
        <f t="shared" si="12"/>
        <v>#N/A</v>
      </c>
      <c r="E180" s="2" t="e">
        <f t="shared" si="22"/>
        <v>#N/A</v>
      </c>
      <c r="F180" s="2">
        <v>1147016.3922241628</v>
      </c>
      <c r="G180" s="2">
        <f t="shared" si="26"/>
        <v>495682.42857142858</v>
      </c>
      <c r="H180" s="2">
        <f t="shared" si="37"/>
        <v>72033489.940261573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1038818.1428571485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1148641.4403623044</v>
      </c>
      <c r="Q180" s="2">
        <f t="shared" si="39"/>
        <v>500000</v>
      </c>
      <c r="R180" s="2">
        <f t="shared" si="38"/>
        <v>73067502.65348804</v>
      </c>
      <c r="S180" s="2">
        <f t="shared" si="17"/>
        <v>495682.42857143283</v>
      </c>
      <c r="T180" s="2">
        <f t="shared" si="18"/>
        <v>4317.5714285714785</v>
      </c>
      <c r="U180" s="2">
        <f t="shared" si="19"/>
        <v>500000</v>
      </c>
      <c r="V180" s="2">
        <f t="shared" si="33"/>
        <v>30396165.940261744</v>
      </c>
      <c r="W180" s="2">
        <f t="shared" si="20"/>
        <v>495682.4285714291</v>
      </c>
      <c r="X180" s="2">
        <f t="shared" si="6"/>
        <v>4317.5714285708964</v>
      </c>
      <c r="Y180" s="2">
        <f t="shared" si="35"/>
        <v>42671336.713226259</v>
      </c>
      <c r="Z180" s="2" t="str">
        <f t="shared" si="8"/>
        <v>HERE</v>
      </c>
      <c r="AA180" s="2">
        <f>IF(Z180="HERE",Y180,AA179+Graph!$G$1*1000)</f>
        <v>42671336.713226259</v>
      </c>
      <c r="AB180" s="2">
        <f t="shared" si="21"/>
        <v>4317.5714285671711</v>
      </c>
      <c r="AC180" s="2">
        <f t="shared" si="36"/>
        <v>30396165.940261744</v>
      </c>
      <c r="AD180" s="3">
        <f t="shared" si="10"/>
        <v>42671336.713226259</v>
      </c>
      <c r="AE180" s="2">
        <f>IF(AE178&gt;=52800000,52800000,IF(AB159=Graph!G$1*1000,AE179+Graph!G$1*1000,AC180))</f>
        <v>30396165.940261744</v>
      </c>
      <c r="AF180" s="3">
        <f t="shared" si="11"/>
        <v>30396165.940261744</v>
      </c>
      <c r="AG180" s="3">
        <f t="shared" si="27"/>
        <v>39321942.688916802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115</v>
      </c>
      <c r="C181" s="7"/>
      <c r="D181" s="2" t="e">
        <f t="shared" si="12"/>
        <v>#N/A</v>
      </c>
      <c r="E181" s="2" t="e">
        <f t="shared" si="22"/>
        <v>#N/A</v>
      </c>
      <c r="F181" s="2">
        <v>1152970.9881243706</v>
      </c>
      <c r="G181" s="2">
        <f t="shared" si="26"/>
        <v>495682.42857142858</v>
      </c>
      <c r="H181" s="2">
        <f t="shared" si="37"/>
        <v>72529172.368833005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1043135.71428572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1154582.6625774801</v>
      </c>
      <c r="Q181" s="2">
        <f t="shared" si="39"/>
        <v>500000</v>
      </c>
      <c r="R181" s="2">
        <f t="shared" si="38"/>
        <v>73567502.65348804</v>
      </c>
      <c r="S181" s="2">
        <f t="shared" si="17"/>
        <v>495682.42857143283</v>
      </c>
      <c r="T181" s="2">
        <f t="shared" si="18"/>
        <v>4317.5714285714785</v>
      </c>
      <c r="U181" s="2">
        <f t="shared" si="19"/>
        <v>500000</v>
      </c>
      <c r="V181" s="2">
        <f t="shared" si="33"/>
        <v>30891848.368833173</v>
      </c>
      <c r="W181" s="2">
        <f t="shared" si="20"/>
        <v>495682.4285714291</v>
      </c>
      <c r="X181" s="2">
        <f t="shared" si="6"/>
        <v>4317.5714285708964</v>
      </c>
      <c r="Y181" s="2">
        <f t="shared" si="35"/>
        <v>42675654.284654826</v>
      </c>
      <c r="Z181" s="2" t="str">
        <f t="shared" si="8"/>
        <v>HERE</v>
      </c>
      <c r="AA181" s="2">
        <f>IF(Z181="HERE",Y181,AA180+Graph!$G$1*1000)</f>
        <v>42675654.284654826</v>
      </c>
      <c r="AB181" s="2">
        <f t="shared" si="21"/>
        <v>4317.5714285671711</v>
      </c>
      <c r="AC181" s="2">
        <f t="shared" si="36"/>
        <v>30891848.368833173</v>
      </c>
      <c r="AD181" s="3">
        <f t="shared" si="10"/>
        <v>42675654.284654826</v>
      </c>
      <c r="AE181" s="2">
        <f>IF(AE179&gt;=52800000,52800000,IF(AB160=Graph!G$1*1000,AE180+Graph!G$1*1000,AC181))</f>
        <v>30891848.368833173</v>
      </c>
      <c r="AF181" s="3">
        <f t="shared" si="11"/>
        <v>30891848.368833173</v>
      </c>
      <c r="AG181" s="3">
        <f t="shared" si="27"/>
        <v>39350612.624631085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116</v>
      </c>
      <c r="C182" s="7"/>
      <c r="D182" s="2" t="e">
        <f t="shared" si="12"/>
        <v>#N/A</v>
      </c>
      <c r="E182" s="2" t="e">
        <f t="shared" si="22"/>
        <v>#N/A</v>
      </c>
      <c r="F182" s="2">
        <v>1158925.5840245783</v>
      </c>
      <c r="G182" s="2">
        <f t="shared" si="26"/>
        <v>495682.42857142858</v>
      </c>
      <c r="H182" s="2">
        <f t="shared" si="37"/>
        <v>73024854.797404438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1047453.2857142915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1160523.8847926259</v>
      </c>
      <c r="Q182" s="2">
        <f t="shared" si="39"/>
        <v>500000</v>
      </c>
      <c r="R182" s="2">
        <f t="shared" si="38"/>
        <v>74067502.65348804</v>
      </c>
      <c r="S182" s="2">
        <f t="shared" si="17"/>
        <v>495682.42857143283</v>
      </c>
      <c r="T182" s="2">
        <f t="shared" si="18"/>
        <v>4317.5714285714785</v>
      </c>
      <c r="U182" s="2">
        <f t="shared" si="19"/>
        <v>500000</v>
      </c>
      <c r="V182" s="2">
        <f t="shared" si="33"/>
        <v>31387530.797404602</v>
      </c>
      <c r="W182" s="2">
        <f t="shared" si="20"/>
        <v>495682.4285714291</v>
      </c>
      <c r="X182" s="2">
        <f t="shared" si="6"/>
        <v>4317.5714285708964</v>
      </c>
      <c r="Y182" s="2">
        <f t="shared" si="35"/>
        <v>42679971.856083393</v>
      </c>
      <c r="Z182" s="2" t="str">
        <f t="shared" si="8"/>
        <v>HERE</v>
      </c>
      <c r="AA182" s="2">
        <f>IF(Z182="HERE",Y182,AA181+Graph!$G$1*1000)</f>
        <v>42679971.856083393</v>
      </c>
      <c r="AB182" s="2">
        <f t="shared" si="21"/>
        <v>4317.5714285671711</v>
      </c>
      <c r="AC182" s="2">
        <f t="shared" si="36"/>
        <v>31387530.797404602</v>
      </c>
      <c r="AD182" s="3">
        <f t="shared" si="10"/>
        <v>42679971.856083393</v>
      </c>
      <c r="AE182" s="2">
        <f>IF(AE180&gt;=52800000,52800000,IF(AB161=Graph!G$1*1000,AE181+Graph!G$1*1000,AC182))</f>
        <v>31387530.797404602</v>
      </c>
      <c r="AF182" s="3">
        <f t="shared" si="11"/>
        <v>31387530.797404602</v>
      </c>
      <c r="AG182" s="3">
        <f t="shared" si="27"/>
        <v>39379282.560345367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117</v>
      </c>
      <c r="C183" s="7"/>
      <c r="D183" s="2" t="e">
        <f t="shared" si="12"/>
        <v>#N/A</v>
      </c>
      <c r="E183" s="2" t="e">
        <f t="shared" si="22"/>
        <v>#N/A</v>
      </c>
      <c r="F183" s="2">
        <v>1164880.1799247861</v>
      </c>
      <c r="G183" s="2">
        <f t="shared" si="26"/>
        <v>495682.42857142858</v>
      </c>
      <c r="H183" s="2">
        <f t="shared" si="37"/>
        <v>73520537.225975871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1051770.8571428629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1166465.1070078015</v>
      </c>
      <c r="Q183" s="2">
        <f t="shared" si="39"/>
        <v>500000</v>
      </c>
      <c r="R183" s="2">
        <f t="shared" si="38"/>
        <v>74567502.65348804</v>
      </c>
      <c r="S183" s="2">
        <f t="shared" si="17"/>
        <v>495682.42857143283</v>
      </c>
      <c r="T183" s="2">
        <f t="shared" si="18"/>
        <v>4317.571428571362</v>
      </c>
      <c r="U183" s="2">
        <f t="shared" si="19"/>
        <v>500000</v>
      </c>
      <c r="V183" s="2">
        <f t="shared" si="33"/>
        <v>31883213.225976031</v>
      </c>
      <c r="W183" s="2">
        <f t="shared" si="20"/>
        <v>495682.4285714291</v>
      </c>
      <c r="X183" s="2">
        <f t="shared" si="6"/>
        <v>4317.5714285708964</v>
      </c>
      <c r="Y183" s="2">
        <f t="shared" si="35"/>
        <v>42684289.42751196</v>
      </c>
      <c r="Z183" s="2" t="str">
        <f t="shared" si="8"/>
        <v>HERE</v>
      </c>
      <c r="AA183" s="2">
        <f>IF(Z183="HERE",Y183,AA182+Graph!$G$1*1000)</f>
        <v>42684289.42751196</v>
      </c>
      <c r="AB183" s="2">
        <f t="shared" si="21"/>
        <v>4317.5714285671711</v>
      </c>
      <c r="AC183" s="2">
        <f t="shared" si="36"/>
        <v>31883213.225976031</v>
      </c>
      <c r="AD183" s="3">
        <f t="shared" si="10"/>
        <v>42684289.42751196</v>
      </c>
      <c r="AE183" s="2">
        <f>IF(AE181&gt;=52800000,52800000,IF(AB162=Graph!G$1*1000,AE182+Graph!G$1*1000,AC183))</f>
        <v>31883213.225976031</v>
      </c>
      <c r="AF183" s="3">
        <f t="shared" si="11"/>
        <v>31883213.225976031</v>
      </c>
      <c r="AG183" s="3">
        <f t="shared" si="27"/>
        <v>39407952.496059649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118</v>
      </c>
      <c r="C184" s="7"/>
      <c r="D184" s="2" t="e">
        <f t="shared" si="12"/>
        <v>#N/A</v>
      </c>
      <c r="E184" s="2" t="e">
        <f t="shared" si="22"/>
        <v>#N/A</v>
      </c>
      <c r="F184" s="2">
        <v>1170834.7758249938</v>
      </c>
      <c r="G184" s="2">
        <f t="shared" si="26"/>
        <v>495682.42857142858</v>
      </c>
      <c r="H184" s="2">
        <f t="shared" si="37"/>
        <v>74016219.654547304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1056088.4285714342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1172406.3292229474</v>
      </c>
      <c r="Q184" s="2">
        <f t="shared" si="39"/>
        <v>500000</v>
      </c>
      <c r="R184" s="2">
        <f t="shared" si="38"/>
        <v>75067502.65348804</v>
      </c>
      <c r="S184" s="2">
        <f t="shared" si="17"/>
        <v>495682.42857143283</v>
      </c>
      <c r="T184" s="2">
        <f t="shared" si="18"/>
        <v>4317.571428571362</v>
      </c>
      <c r="U184" s="2">
        <f t="shared" si="19"/>
        <v>500000</v>
      </c>
      <c r="V184" s="2">
        <f t="shared" si="33"/>
        <v>32378895.65454746</v>
      </c>
      <c r="W184" s="2">
        <f t="shared" si="20"/>
        <v>495682.4285714291</v>
      </c>
      <c r="X184" s="2">
        <f t="shared" si="6"/>
        <v>4317.5714285708964</v>
      </c>
      <c r="Y184" s="2">
        <f t="shared" si="35"/>
        <v>42688606.998940527</v>
      </c>
      <c r="Z184" s="2" t="str">
        <f t="shared" si="8"/>
        <v>HERE</v>
      </c>
      <c r="AA184" s="2">
        <f>IF(Z184="HERE",Y184,AA183+Graph!$G$1*1000)</f>
        <v>42688606.998940527</v>
      </c>
      <c r="AB184" s="2">
        <f t="shared" si="21"/>
        <v>4317.5714285671711</v>
      </c>
      <c r="AC184" s="2">
        <f t="shared" si="36"/>
        <v>32378895.65454746</v>
      </c>
      <c r="AD184" s="3">
        <f t="shared" si="10"/>
        <v>42688606.998940527</v>
      </c>
      <c r="AE184" s="2">
        <f>IF(AE182&gt;=52800000,52800000,IF(AB163=Graph!G$1*1000,AE183+Graph!G$1*1000,AC184))</f>
        <v>32378895.65454746</v>
      </c>
      <c r="AF184" s="3">
        <f t="shared" si="11"/>
        <v>32378895.65454746</v>
      </c>
      <c r="AG184" s="3">
        <f t="shared" si="27"/>
        <v>39436622.431773931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119</v>
      </c>
      <c r="C185" s="7"/>
      <c r="D185" s="2" t="e">
        <f t="shared" si="12"/>
        <v>#N/A</v>
      </c>
      <c r="E185" s="2" t="e">
        <f t="shared" si="22"/>
        <v>#N/A</v>
      </c>
      <c r="F185" s="2">
        <v>1176789.3717252016</v>
      </c>
      <c r="G185" s="2">
        <f t="shared" si="26"/>
        <v>495682.42857142858</v>
      </c>
      <c r="H185" s="2">
        <f t="shared" si="37"/>
        <v>74511902.083118737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1060406.0000000056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1178347.551438123</v>
      </c>
      <c r="Q185" s="2">
        <f t="shared" si="39"/>
        <v>500000</v>
      </c>
      <c r="R185" s="2">
        <f t="shared" si="38"/>
        <v>75567502.65348804</v>
      </c>
      <c r="S185" s="2">
        <f t="shared" si="17"/>
        <v>495682.42857143283</v>
      </c>
      <c r="T185" s="2">
        <f t="shared" si="18"/>
        <v>4317.571428571362</v>
      </c>
      <c r="U185" s="2">
        <f t="shared" si="19"/>
        <v>500000</v>
      </c>
      <c r="V185" s="2">
        <f t="shared" si="33"/>
        <v>32874578.083118889</v>
      </c>
      <c r="W185" s="2">
        <f t="shared" si="20"/>
        <v>495682.4285714291</v>
      </c>
      <c r="X185" s="2">
        <f t="shared" si="6"/>
        <v>4317.5714285708964</v>
      </c>
      <c r="Y185" s="2">
        <f t="shared" si="35"/>
        <v>42692924.570369095</v>
      </c>
      <c r="Z185" s="2" t="str">
        <f t="shared" si="8"/>
        <v>HERE</v>
      </c>
      <c r="AA185" s="2">
        <f>IF(Z185="HERE",Y185,AA184+Graph!$G$1*1000)</f>
        <v>42692924.570369095</v>
      </c>
      <c r="AB185" s="2">
        <f t="shared" si="21"/>
        <v>4317.5714285671711</v>
      </c>
      <c r="AC185" s="2">
        <f t="shared" si="36"/>
        <v>32874578.083118889</v>
      </c>
      <c r="AD185" s="3">
        <f t="shared" si="10"/>
        <v>42692924.570369095</v>
      </c>
      <c r="AE185" s="2">
        <f>IF(AE183&gt;=52800000,52800000,IF(AB164=Graph!G$1*1000,AE184+Graph!G$1*1000,AC185))</f>
        <v>32874578.083118889</v>
      </c>
      <c r="AF185" s="3">
        <f t="shared" si="11"/>
        <v>32874578.083118889</v>
      </c>
      <c r="AG185" s="3">
        <f t="shared" si="27"/>
        <v>39465292.367488213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120</v>
      </c>
      <c r="C186" s="7"/>
      <c r="D186" s="2" t="e">
        <f t="shared" si="12"/>
        <v>#N/A</v>
      </c>
      <c r="E186" s="2" t="e">
        <f t="shared" si="22"/>
        <v>#N/A</v>
      </c>
      <c r="F186" s="2">
        <v>1182743.9676254094</v>
      </c>
      <c r="G186" s="2">
        <f t="shared" si="26"/>
        <v>495682.42857142858</v>
      </c>
      <c r="H186" s="2">
        <f t="shared" si="37"/>
        <v>75007584.51169017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1064723.5714285769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1184288.7736532688</v>
      </c>
      <c r="Q186" s="2">
        <f t="shared" si="39"/>
        <v>500000</v>
      </c>
      <c r="R186" s="2">
        <f t="shared" si="38"/>
        <v>76067502.65348804</v>
      </c>
      <c r="S186" s="2">
        <f t="shared" si="17"/>
        <v>495682.42857143283</v>
      </c>
      <c r="T186" s="2">
        <f t="shared" si="18"/>
        <v>4317.571428571362</v>
      </c>
      <c r="U186" s="2">
        <f t="shared" si="19"/>
        <v>500000</v>
      </c>
      <c r="V186" s="2">
        <f t="shared" si="33"/>
        <v>33370260.511690319</v>
      </c>
      <c r="W186" s="2">
        <f t="shared" si="20"/>
        <v>495682.4285714291</v>
      </c>
      <c r="X186" s="2">
        <f t="shared" si="6"/>
        <v>4317.5714285708964</v>
      </c>
      <c r="Y186" s="2">
        <f t="shared" si="35"/>
        <v>42697242.141797662</v>
      </c>
      <c r="Z186" s="2" t="str">
        <f t="shared" si="8"/>
        <v>HERE</v>
      </c>
      <c r="AA186" s="2">
        <f>IF(Z186="HERE",Y186,AA185+Graph!$G$1*1000)</f>
        <v>42697242.141797662</v>
      </c>
      <c r="AB186" s="2">
        <f t="shared" si="21"/>
        <v>4317.5714285671711</v>
      </c>
      <c r="AC186" s="2">
        <f t="shared" si="36"/>
        <v>33370260.511690319</v>
      </c>
      <c r="AD186" s="3">
        <f t="shared" si="10"/>
        <v>42697242.141797662</v>
      </c>
      <c r="AE186" s="2">
        <f>IF(AE184&gt;=52800000,52800000,IF(AB165=Graph!G$1*1000,AE185+Graph!G$1*1000,AC186))</f>
        <v>33370260.511690319</v>
      </c>
      <c r="AF186" s="3">
        <f t="shared" si="11"/>
        <v>33370260.511690319</v>
      </c>
      <c r="AG186" s="3">
        <f t="shared" si="27"/>
        <v>39493962.303202495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121</v>
      </c>
      <c r="C187" s="7"/>
      <c r="D187" s="2" t="e">
        <f t="shared" si="12"/>
        <v>#N/A</v>
      </c>
      <c r="E187" s="2" t="e">
        <f t="shared" si="22"/>
        <v>#N/A</v>
      </c>
      <c r="F187" s="2">
        <v>1188698.5635256171</v>
      </c>
      <c r="G187" s="2">
        <f t="shared" si="26"/>
        <v>495682.42857142858</v>
      </c>
      <c r="H187" s="2">
        <f t="shared" si="37"/>
        <v>75503266.940261602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1069041.1428571483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1190229.9958684444</v>
      </c>
      <c r="Q187" s="2">
        <f t="shared" si="39"/>
        <v>500000</v>
      </c>
      <c r="R187" s="2">
        <f t="shared" si="38"/>
        <v>76567502.65348804</v>
      </c>
      <c r="S187" s="2">
        <f t="shared" si="17"/>
        <v>495682.42857143283</v>
      </c>
      <c r="T187" s="2">
        <f t="shared" si="18"/>
        <v>4317.571428571362</v>
      </c>
      <c r="U187" s="2">
        <f t="shared" si="19"/>
        <v>500000</v>
      </c>
      <c r="V187" s="2">
        <f t="shared" si="33"/>
        <v>33865942.940261744</v>
      </c>
      <c r="W187" s="2">
        <f t="shared" si="20"/>
        <v>495682.42857142538</v>
      </c>
      <c r="X187" s="2">
        <f t="shared" si="6"/>
        <v>4317.5714285746217</v>
      </c>
      <c r="Y187" s="2">
        <f t="shared" si="35"/>
        <v>42701559.713226236</v>
      </c>
      <c r="Z187" s="2" t="str">
        <f t="shared" si="8"/>
        <v>HERE</v>
      </c>
      <c r="AA187" s="2">
        <f>IF(Z187="HERE",Y187,AA186+Graph!$G$1*1000)</f>
        <v>42701559.713226236</v>
      </c>
      <c r="AB187" s="2">
        <f t="shared" si="21"/>
        <v>4317.5714285746217</v>
      </c>
      <c r="AC187" s="2">
        <f t="shared" si="36"/>
        <v>33865942.940261744</v>
      </c>
      <c r="AD187" s="3">
        <f t="shared" si="10"/>
        <v>42701559.713226236</v>
      </c>
      <c r="AE187" s="2">
        <f>IF(AE185&gt;=52800000,52800000,IF(AB166=Graph!G$1*1000,AE186+Graph!G$1*1000,AC187))</f>
        <v>33865942.940261744</v>
      </c>
      <c r="AF187" s="3">
        <f t="shared" si="11"/>
        <v>33865942.940261744</v>
      </c>
      <c r="AG187" s="3">
        <f t="shared" si="27"/>
        <v>39522632.238916777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122</v>
      </c>
      <c r="C188" s="7"/>
      <c r="D188" s="2" t="e">
        <f t="shared" si="12"/>
        <v>#N/A</v>
      </c>
      <c r="E188" s="2" t="e">
        <f t="shared" si="22"/>
        <v>#N/A</v>
      </c>
      <c r="F188" s="2">
        <v>1194653.1594258249</v>
      </c>
      <c r="G188" s="2">
        <f t="shared" si="26"/>
        <v>495682.42857142858</v>
      </c>
      <c r="H188" s="2">
        <f t="shared" si="37"/>
        <v>75998949.368833035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1073358.7142857197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1196171.2180835903</v>
      </c>
      <c r="Q188" s="2">
        <f t="shared" si="39"/>
        <v>500000</v>
      </c>
      <c r="R188" s="2">
        <f t="shared" si="38"/>
        <v>77067502.65348804</v>
      </c>
      <c r="S188" s="2">
        <f t="shared" si="17"/>
        <v>495682.42857143283</v>
      </c>
      <c r="T188" s="2">
        <f t="shared" si="18"/>
        <v>4317.571428571362</v>
      </c>
      <c r="U188" s="2">
        <f t="shared" si="19"/>
        <v>500000</v>
      </c>
      <c r="V188" s="2">
        <f t="shared" si="33"/>
        <v>34361625.368833169</v>
      </c>
      <c r="W188" s="2">
        <f t="shared" si="20"/>
        <v>495682.42857142538</v>
      </c>
      <c r="X188" s="2">
        <f t="shared" si="6"/>
        <v>4317.5714285746217</v>
      </c>
      <c r="Y188" s="2">
        <f t="shared" si="35"/>
        <v>42705877.284654811</v>
      </c>
      <c r="Z188" s="2" t="str">
        <f t="shared" si="8"/>
        <v>HERE</v>
      </c>
      <c r="AA188" s="2">
        <f>IF(Z188="HERE",Y188,AA187+Graph!$G$1*1000)</f>
        <v>42705877.284654811</v>
      </c>
      <c r="AB188" s="2">
        <f t="shared" si="21"/>
        <v>4317.5714285746217</v>
      </c>
      <c r="AC188" s="2">
        <f t="shared" si="36"/>
        <v>34361625.368833169</v>
      </c>
      <c r="AD188" s="3">
        <f t="shared" si="10"/>
        <v>42705877.284654811</v>
      </c>
      <c r="AE188" s="2">
        <f>IF(AE186&gt;=52800000,52800000,IF(AB167=Graph!G$1*1000,AE187+Graph!G$1*1000,AC188))</f>
        <v>34361625.368833169</v>
      </c>
      <c r="AF188" s="3">
        <f t="shared" si="11"/>
        <v>34361625.368833169</v>
      </c>
      <c r="AG188" s="3">
        <f t="shared" si="27"/>
        <v>39551302.174631059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123</v>
      </c>
      <c r="C189" s="7"/>
      <c r="D189" s="2" t="e">
        <f t="shared" si="12"/>
        <v>#N/A</v>
      </c>
      <c r="E189" s="2" t="e">
        <f t="shared" si="22"/>
        <v>#N/A</v>
      </c>
      <c r="F189" s="2">
        <v>1200607.7553260326</v>
      </c>
      <c r="G189" s="2">
        <f t="shared" si="26"/>
        <v>495682.42857142858</v>
      </c>
      <c r="H189" s="2">
        <f t="shared" si="37"/>
        <v>76494631.797404468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1077676.285714291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1202112.4402987659</v>
      </c>
      <c r="Q189" s="2">
        <f t="shared" si="39"/>
        <v>500000</v>
      </c>
      <c r="R189" s="2">
        <f t="shared" si="38"/>
        <v>77567502.65348804</v>
      </c>
      <c r="S189" s="2">
        <f t="shared" si="17"/>
        <v>495682.42857143283</v>
      </c>
      <c r="T189" s="2">
        <f t="shared" si="18"/>
        <v>4317.571428571362</v>
      </c>
      <c r="U189" s="2">
        <f t="shared" si="19"/>
        <v>500000</v>
      </c>
      <c r="V189" s="2">
        <f t="shared" si="33"/>
        <v>34857307.797404595</v>
      </c>
      <c r="W189" s="2">
        <f t="shared" si="20"/>
        <v>495682.42857142538</v>
      </c>
      <c r="X189" s="2">
        <f t="shared" si="6"/>
        <v>4317.5714285746217</v>
      </c>
      <c r="Y189" s="2">
        <f t="shared" si="35"/>
        <v>42710194.856083386</v>
      </c>
      <c r="Z189" s="2" t="str">
        <f t="shared" si="8"/>
        <v>HERE</v>
      </c>
      <c r="AA189" s="2">
        <f>IF(Z189="HERE",Y189,AA188+Graph!$G$1*1000)</f>
        <v>42710194.856083386</v>
      </c>
      <c r="AB189" s="2">
        <f t="shared" si="21"/>
        <v>4317.5714285746217</v>
      </c>
      <c r="AC189" s="2">
        <f t="shared" si="36"/>
        <v>34857307.797404595</v>
      </c>
      <c r="AD189" s="3">
        <f t="shared" si="10"/>
        <v>42710194.856083386</v>
      </c>
      <c r="AE189" s="2">
        <f>IF(AE187&gt;=52800000,52800000,IF(AB168=Graph!G$1*1000,AE188+Graph!G$1*1000,AC189))</f>
        <v>34857307.797404595</v>
      </c>
      <c r="AF189" s="3">
        <f t="shared" si="11"/>
        <v>34857307.797404595</v>
      </c>
      <c r="AG189" s="3">
        <f t="shared" si="27"/>
        <v>39579972.110345341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124</v>
      </c>
      <c r="C190" s="7"/>
      <c r="D190" s="2" t="e">
        <f t="shared" si="12"/>
        <v>#N/A</v>
      </c>
      <c r="E190" s="2" t="e">
        <f t="shared" si="22"/>
        <v>#N/A</v>
      </c>
      <c r="F190" s="2">
        <v>1206562.3512262404</v>
      </c>
      <c r="G190" s="2">
        <f t="shared" si="26"/>
        <v>495682.42857142858</v>
      </c>
      <c r="H190" s="2">
        <f t="shared" si="37"/>
        <v>76990314.225975901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1081993.8571428624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1208053.6625139117</v>
      </c>
      <c r="Q190" s="2">
        <f t="shared" si="39"/>
        <v>500000</v>
      </c>
      <c r="R190" s="2">
        <f t="shared" si="38"/>
        <v>78067502.65348804</v>
      </c>
      <c r="S190" s="2">
        <f t="shared" si="17"/>
        <v>495682.42857143283</v>
      </c>
      <c r="T190" s="2">
        <f t="shared" si="18"/>
        <v>4317.571428571362</v>
      </c>
      <c r="U190" s="2">
        <f t="shared" si="19"/>
        <v>500000</v>
      </c>
      <c r="V190" s="2">
        <f t="shared" si="33"/>
        <v>35352990.22597602</v>
      </c>
      <c r="W190" s="2">
        <f t="shared" si="20"/>
        <v>495682.42857142538</v>
      </c>
      <c r="X190" s="2">
        <f t="shared" si="6"/>
        <v>4317.5714285746217</v>
      </c>
      <c r="Y190" s="2">
        <f t="shared" si="35"/>
        <v>42714512.42751196</v>
      </c>
      <c r="Z190" s="2" t="str">
        <f t="shared" si="8"/>
        <v>HERE</v>
      </c>
      <c r="AA190" s="2">
        <f>IF(Z190="HERE",Y190,AA189+Graph!$G$1*1000)</f>
        <v>42714512.42751196</v>
      </c>
      <c r="AB190" s="2">
        <f t="shared" si="21"/>
        <v>4317.5714285746217</v>
      </c>
      <c r="AC190" s="2">
        <f t="shared" si="36"/>
        <v>35352990.22597602</v>
      </c>
      <c r="AD190" s="3">
        <f t="shared" si="10"/>
        <v>42714512.42751196</v>
      </c>
      <c r="AE190" s="2">
        <f>IF(AE188&gt;=52800000,52800000,IF(AB169=Graph!G$1*1000,AE189+Graph!G$1*1000,AC190))</f>
        <v>35352990.22597602</v>
      </c>
      <c r="AF190" s="3">
        <f t="shared" si="11"/>
        <v>35352990.22597602</v>
      </c>
      <c r="AG190" s="3">
        <f t="shared" si="27"/>
        <v>39608642.046059623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125</v>
      </c>
      <c r="C191" s="7"/>
      <c r="D191" s="2" t="e">
        <f t="shared" si="12"/>
        <v>#N/A</v>
      </c>
      <c r="E191" s="2" t="e">
        <f t="shared" si="22"/>
        <v>#N/A</v>
      </c>
      <c r="F191" s="2">
        <v>1212516.9471264482</v>
      </c>
      <c r="G191" s="2">
        <f t="shared" si="26"/>
        <v>495682.42857142858</v>
      </c>
      <c r="H191" s="2">
        <f t="shared" si="37"/>
        <v>77485996.654547334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1086311.4285714338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1213994.8847290874</v>
      </c>
      <c r="Q191" s="2">
        <f t="shared" si="39"/>
        <v>500000</v>
      </c>
      <c r="R191" s="2">
        <f t="shared" si="38"/>
        <v>78567502.65348804</v>
      </c>
      <c r="S191" s="2">
        <f t="shared" si="17"/>
        <v>495682.42857143283</v>
      </c>
      <c r="T191" s="2">
        <f t="shared" si="18"/>
        <v>4317.571428571362</v>
      </c>
      <c r="U191" s="2">
        <f t="shared" si="19"/>
        <v>500000</v>
      </c>
      <c r="V191" s="2">
        <f t="shared" si="33"/>
        <v>35848672.654547445</v>
      </c>
      <c r="W191" s="2">
        <f t="shared" si="20"/>
        <v>495682.42857142538</v>
      </c>
      <c r="X191" s="2">
        <f t="shared" si="6"/>
        <v>4317.5714285746217</v>
      </c>
      <c r="Y191" s="2">
        <f t="shared" si="35"/>
        <v>42718829.998940535</v>
      </c>
      <c r="Z191" s="2" t="str">
        <f t="shared" si="8"/>
        <v>HERE</v>
      </c>
      <c r="AA191" s="2">
        <f>IF(Z191="HERE",Y191,AA190+Graph!$G$1*1000)</f>
        <v>42718829.998940535</v>
      </c>
      <c r="AB191" s="2">
        <f t="shared" si="21"/>
        <v>4317.5714285746217</v>
      </c>
      <c r="AC191" s="2">
        <f t="shared" si="36"/>
        <v>35848672.654547445</v>
      </c>
      <c r="AD191" s="3">
        <f t="shared" si="10"/>
        <v>42718829.998940535</v>
      </c>
      <c r="AE191" s="2">
        <f>IF(AE189&gt;=52800000,52800000,IF(AB170=Graph!G$1*1000,AE190+Graph!G$1*1000,AC191))</f>
        <v>35848672.654547445</v>
      </c>
      <c r="AF191" s="3">
        <f t="shared" si="11"/>
        <v>35848672.654547445</v>
      </c>
      <c r="AG191" s="3">
        <f t="shared" si="27"/>
        <v>39637311.981773905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126</v>
      </c>
      <c r="C192" s="7"/>
      <c r="D192" s="2" t="e">
        <f t="shared" si="12"/>
        <v>#N/A</v>
      </c>
      <c r="E192" s="2" t="e">
        <f t="shared" si="22"/>
        <v>#N/A</v>
      </c>
      <c r="F192" s="2">
        <v>1218471.5430266559</v>
      </c>
      <c r="G192" s="2">
        <f t="shared" si="26"/>
        <v>495682.42857142858</v>
      </c>
      <c r="H192" s="2">
        <f t="shared" si="37"/>
        <v>77981679.083118767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1090629.0000000051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1219936.1069442332</v>
      </c>
      <c r="Q192" s="2">
        <f t="shared" si="39"/>
        <v>500000</v>
      </c>
      <c r="R192" s="2">
        <f t="shared" si="38"/>
        <v>79067502.65348804</v>
      </c>
      <c r="S192" s="2">
        <f t="shared" si="17"/>
        <v>495682.42857143283</v>
      </c>
      <c r="T192" s="2">
        <f t="shared" si="18"/>
        <v>4317.571428571362</v>
      </c>
      <c r="U192" s="2">
        <f t="shared" si="19"/>
        <v>500000</v>
      </c>
      <c r="V192" s="2">
        <f t="shared" si="33"/>
        <v>36344355.083118871</v>
      </c>
      <c r="W192" s="2">
        <f t="shared" si="20"/>
        <v>495682.42857142538</v>
      </c>
      <c r="X192" s="2">
        <f t="shared" si="6"/>
        <v>4317.5714285746217</v>
      </c>
      <c r="Y192" s="2">
        <f t="shared" si="35"/>
        <v>42723147.57036911</v>
      </c>
      <c r="Z192" s="2" t="str">
        <f t="shared" si="8"/>
        <v>HERE</v>
      </c>
      <c r="AA192" s="2">
        <f>IF(Z192="HERE",Y192,AA191+Graph!$G$1*1000)</f>
        <v>42723147.57036911</v>
      </c>
      <c r="AB192" s="2">
        <f t="shared" si="21"/>
        <v>4317.5714285746217</v>
      </c>
      <c r="AC192" s="2">
        <f t="shared" si="36"/>
        <v>36344355.083118871</v>
      </c>
      <c r="AD192" s="3">
        <f t="shared" si="10"/>
        <v>42723147.57036911</v>
      </c>
      <c r="AE192" s="2">
        <f>IF(AE190&gt;=52800000,52800000,IF(AB171=Graph!G$1*1000,AE191+Graph!G$1*1000,AC192))</f>
        <v>36344355.083118871</v>
      </c>
      <c r="AF192" s="3">
        <f t="shared" si="11"/>
        <v>36344355.083118871</v>
      </c>
      <c r="AG192" s="3">
        <f t="shared" si="27"/>
        <v>39665981.917488188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127</v>
      </c>
      <c r="C193" s="7"/>
      <c r="D193" s="2" t="e">
        <f t="shared" si="12"/>
        <v>#N/A</v>
      </c>
      <c r="E193" s="2" t="e">
        <f t="shared" si="22"/>
        <v>#N/A</v>
      </c>
      <c r="F193" s="2">
        <v>1224426.1389268637</v>
      </c>
      <c r="G193" s="2">
        <f t="shared" si="26"/>
        <v>495682.42857142858</v>
      </c>
      <c r="H193" s="2">
        <f t="shared" si="37"/>
        <v>78477361.511690199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1094946.5714285765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1225877.3291594088</v>
      </c>
      <c r="Q193" s="2">
        <f t="shared" si="39"/>
        <v>500000</v>
      </c>
      <c r="R193" s="2">
        <f t="shared" si="38"/>
        <v>79567502.65348804</v>
      </c>
      <c r="S193" s="2">
        <f t="shared" si="17"/>
        <v>495682.42857143283</v>
      </c>
      <c r="T193" s="2">
        <f t="shared" si="18"/>
        <v>4317.571428571362</v>
      </c>
      <c r="U193" s="2">
        <f t="shared" si="19"/>
        <v>500000</v>
      </c>
      <c r="V193" s="2">
        <f t="shared" si="33"/>
        <v>36840037.511690296</v>
      </c>
      <c r="W193" s="2">
        <f t="shared" si="20"/>
        <v>495682.42857142538</v>
      </c>
      <c r="X193" s="2">
        <f t="shared" si="6"/>
        <v>4317.5714285746217</v>
      </c>
      <c r="Y193" s="2">
        <f t="shared" si="35"/>
        <v>42727465.141797684</v>
      </c>
      <c r="Z193" s="2" t="str">
        <f t="shared" si="8"/>
        <v>HERE</v>
      </c>
      <c r="AA193" s="2">
        <f>IF(Z193="HERE",Y193,AA192+Graph!$G$1*1000)</f>
        <v>42727465.141797684</v>
      </c>
      <c r="AB193" s="2">
        <f t="shared" si="21"/>
        <v>4317.5714285746217</v>
      </c>
      <c r="AC193" s="2">
        <f t="shared" si="36"/>
        <v>36840037.511690296</v>
      </c>
      <c r="AD193" s="3">
        <f t="shared" si="10"/>
        <v>42727465.141797684</v>
      </c>
      <c r="AE193" s="2">
        <f>IF(AE191&gt;=52800000,52800000,IF(AB172=Graph!G$1*1000,AE192+Graph!G$1*1000,AC193))</f>
        <v>36840037.511690296</v>
      </c>
      <c r="AF193" s="3">
        <f t="shared" si="11"/>
        <v>36840037.511690296</v>
      </c>
      <c r="AG193" s="3">
        <f t="shared" si="27"/>
        <v>39694651.85320247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128</v>
      </c>
      <c r="C194" s="7"/>
      <c r="D194" s="2" t="e">
        <f t="shared" si="12"/>
        <v>#N/A</v>
      </c>
      <c r="E194" s="2" t="e">
        <f t="shared" si="22"/>
        <v>#N/A</v>
      </c>
      <c r="F194" s="2">
        <v>1230380.7348270714</v>
      </c>
      <c r="G194" s="2">
        <f t="shared" si="26"/>
        <v>495682.42857142858</v>
      </c>
      <c r="H194" s="2">
        <f t="shared" si="37"/>
        <v>78973043.940261632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1099264.1428571478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1231818.5513745546</v>
      </c>
      <c r="Q194" s="2">
        <f t="shared" si="39"/>
        <v>500000</v>
      </c>
      <c r="R194" s="2">
        <f t="shared" si="38"/>
        <v>80067502.65348804</v>
      </c>
      <c r="S194" s="2">
        <f t="shared" si="17"/>
        <v>495682.42857143283</v>
      </c>
      <c r="T194" s="2">
        <f t="shared" si="18"/>
        <v>4317.571428571362</v>
      </c>
      <c r="U194" s="2">
        <f t="shared" si="19"/>
        <v>500000</v>
      </c>
      <c r="V194" s="2">
        <f t="shared" si="33"/>
        <v>37335719.940261722</v>
      </c>
      <c r="W194" s="2">
        <f t="shared" si="20"/>
        <v>495682.42857142538</v>
      </c>
      <c r="X194" s="2">
        <f t="shared" si="6"/>
        <v>4317.5714285746217</v>
      </c>
      <c r="Y194" s="2">
        <f t="shared" si="35"/>
        <v>42731782.713226259</v>
      </c>
      <c r="Z194" s="2" t="str">
        <f t="shared" si="8"/>
        <v>HERE</v>
      </c>
      <c r="AA194" s="2">
        <f>IF(Z194="HERE",Y194,AA193+Graph!$G$1*1000)</f>
        <v>42731782.713226259</v>
      </c>
      <c r="AB194" s="2">
        <f t="shared" si="21"/>
        <v>4317.5714285746217</v>
      </c>
      <c r="AC194" s="2">
        <f t="shared" si="36"/>
        <v>37335719.940261722</v>
      </c>
      <c r="AD194" s="3">
        <f t="shared" si="10"/>
        <v>42731782.713226259</v>
      </c>
      <c r="AE194" s="2">
        <f>IF(AE192&gt;=52800000,52800000,IF(AB173=Graph!G$1*1000,AE193+Graph!G$1*1000,AC194))</f>
        <v>37335719.940261722</v>
      </c>
      <c r="AF194" s="3">
        <f t="shared" si="11"/>
        <v>37335719.940261722</v>
      </c>
      <c r="AG194" s="3">
        <f t="shared" si="27"/>
        <v>39723321.788916752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129</v>
      </c>
      <c r="C195" s="7"/>
      <c r="D195" s="2" t="e">
        <f t="shared" si="12"/>
        <v>#N/A</v>
      </c>
      <c r="E195" s="2" t="e">
        <f t="shared" si="22"/>
        <v>#N/A</v>
      </c>
      <c r="F195" s="2">
        <v>1236335.3307272792</v>
      </c>
      <c r="G195" s="2">
        <f t="shared" si="26"/>
        <v>495682.42857142858</v>
      </c>
      <c r="H195" s="2">
        <f t="shared" si="37"/>
        <v>79468726.368833065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1103581.7142857192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1237759.7735897005</v>
      </c>
      <c r="Q195" s="2">
        <f t="shared" si="39"/>
        <v>500000</v>
      </c>
      <c r="R195" s="2">
        <f t="shared" si="38"/>
        <v>80567502.65348804</v>
      </c>
      <c r="S195" s="2">
        <f t="shared" si="17"/>
        <v>495682.42857143283</v>
      </c>
      <c r="T195" s="2">
        <f t="shared" si="18"/>
        <v>4317.571428571362</v>
      </c>
      <c r="U195" s="2">
        <f t="shared" si="19"/>
        <v>500000</v>
      </c>
      <c r="V195" s="2">
        <f t="shared" si="33"/>
        <v>37831402.368833147</v>
      </c>
      <c r="W195" s="2">
        <f t="shared" si="20"/>
        <v>495682.42857142538</v>
      </c>
      <c r="X195" s="2">
        <f t="shared" si="6"/>
        <v>4317.5714285746217</v>
      </c>
      <c r="Y195" s="2">
        <f t="shared" si="35"/>
        <v>42736100.284654833</v>
      </c>
      <c r="Z195" s="2" t="str">
        <f t="shared" si="8"/>
        <v>HERE</v>
      </c>
      <c r="AA195" s="2">
        <f>IF(Z195="HERE",Y195,AA194+Graph!$G$1*1000)</f>
        <v>42736100.284654833</v>
      </c>
      <c r="AB195" s="2">
        <f t="shared" si="21"/>
        <v>4317.5714285746217</v>
      </c>
      <c r="AC195" s="2">
        <f t="shared" si="36"/>
        <v>37831402.368833147</v>
      </c>
      <c r="AD195" s="3">
        <f t="shared" si="10"/>
        <v>42736100.284654833</v>
      </c>
      <c r="AE195" s="2">
        <f>IF(AE193&gt;=52800000,52800000,IF(AB174=Graph!G$1*1000,AE194+Graph!G$1*1000,AC195))</f>
        <v>37831402.368833147</v>
      </c>
      <c r="AF195" s="3">
        <f t="shared" si="11"/>
        <v>37831402.368833147</v>
      </c>
      <c r="AG195" s="3">
        <f t="shared" si="27"/>
        <v>39751991.724631034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130</v>
      </c>
      <c r="C196" s="7"/>
      <c r="D196" s="2" t="e">
        <f t="shared" si="12"/>
        <v>#N/A</v>
      </c>
      <c r="E196" s="2" t="e">
        <f t="shared" si="22"/>
        <v>#N/A</v>
      </c>
      <c r="F196" s="2">
        <v>1242289.9266274869</v>
      </c>
      <c r="G196" s="2">
        <f t="shared" si="26"/>
        <v>495682.42857142858</v>
      </c>
      <c r="H196" s="2">
        <f t="shared" si="37"/>
        <v>79964408.797404498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1107899.2857142906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1243700.9958048761</v>
      </c>
      <c r="Q196" s="2">
        <f t="shared" si="39"/>
        <v>500000</v>
      </c>
      <c r="R196" s="2">
        <f t="shared" si="38"/>
        <v>81067502.65348804</v>
      </c>
      <c r="S196" s="2">
        <f t="shared" si="17"/>
        <v>495682.42857143283</v>
      </c>
      <c r="T196" s="2">
        <f t="shared" si="18"/>
        <v>4317.571428571362</v>
      </c>
      <c r="U196" s="2">
        <f t="shared" si="19"/>
        <v>500000</v>
      </c>
      <c r="V196" s="2">
        <f t="shared" si="33"/>
        <v>38327084.797404572</v>
      </c>
      <c r="W196" s="2">
        <f t="shared" si="20"/>
        <v>495682.42857142538</v>
      </c>
      <c r="X196" s="2">
        <f t="shared" si="6"/>
        <v>4317.5714285746217</v>
      </c>
      <c r="Y196" s="2">
        <f t="shared" si="35"/>
        <v>42740417.856083408</v>
      </c>
      <c r="Z196" s="2" t="str">
        <f t="shared" si="8"/>
        <v>HERE</v>
      </c>
      <c r="AA196" s="2">
        <f>IF(Z196="HERE",Y196,AA195+Graph!$G$1*1000)</f>
        <v>42740417.856083408</v>
      </c>
      <c r="AB196" s="2">
        <f t="shared" si="21"/>
        <v>4317.5714285746217</v>
      </c>
      <c r="AC196" s="2">
        <f t="shared" si="36"/>
        <v>38327084.797404572</v>
      </c>
      <c r="AD196" s="3">
        <f t="shared" si="10"/>
        <v>42740417.856083408</v>
      </c>
      <c r="AE196" s="2">
        <f>IF(AE194&gt;=52800000,52800000,IF(AB175=Graph!G$1*1000,AE195+Graph!G$1*1000,AC196))</f>
        <v>38327084.797404572</v>
      </c>
      <c r="AF196" s="3">
        <f t="shared" si="11"/>
        <v>38327084.797404572</v>
      </c>
      <c r="AG196" s="3">
        <f t="shared" si="27"/>
        <v>39780661.660345316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131</v>
      </c>
      <c r="C197" s="7"/>
      <c r="D197" s="2" t="e">
        <f t="shared" si="12"/>
        <v>#N/A</v>
      </c>
      <c r="E197" s="2" t="e">
        <f t="shared" si="22"/>
        <v>#N/A</v>
      </c>
      <c r="F197" s="2">
        <v>1248244.5225276947</v>
      </c>
      <c r="G197" s="2">
        <f t="shared" si="26"/>
        <v>495682.42857142858</v>
      </c>
      <c r="H197" s="2">
        <f t="shared" si="37"/>
        <v>80460091.225975931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1112216.8571428619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1249642.2180200219</v>
      </c>
      <c r="Q197" s="2">
        <f t="shared" si="39"/>
        <v>500000</v>
      </c>
      <c r="R197" s="2">
        <f t="shared" si="38"/>
        <v>81567502.65348804</v>
      </c>
      <c r="S197" s="2">
        <f t="shared" si="17"/>
        <v>495682.42857143283</v>
      </c>
      <c r="T197" s="2">
        <f t="shared" si="18"/>
        <v>4317.571428571362</v>
      </c>
      <c r="U197" s="2">
        <f t="shared" si="19"/>
        <v>500000</v>
      </c>
      <c r="V197" s="2">
        <f t="shared" si="33"/>
        <v>38822767.225975998</v>
      </c>
      <c r="W197" s="2">
        <f t="shared" si="20"/>
        <v>495682.42857142538</v>
      </c>
      <c r="X197" s="2">
        <f t="shared" si="6"/>
        <v>4317.5714285746217</v>
      </c>
      <c r="Y197" s="2">
        <f t="shared" si="35"/>
        <v>42744735.427511983</v>
      </c>
      <c r="Z197" s="2" t="str">
        <f t="shared" si="8"/>
        <v>HERE</v>
      </c>
      <c r="AA197" s="2">
        <f>IF(Z197="HERE",Y197,AA196+Graph!$G$1*1000)</f>
        <v>42744735.427511983</v>
      </c>
      <c r="AB197" s="2">
        <f t="shared" si="21"/>
        <v>4317.5714285746217</v>
      </c>
      <c r="AC197" s="2">
        <f t="shared" si="36"/>
        <v>38822767.225975998</v>
      </c>
      <c r="AD197" s="3">
        <f t="shared" si="10"/>
        <v>42744735.427511983</v>
      </c>
      <c r="AE197" s="2">
        <f>IF(AE195&gt;=52800000,52800000,IF(AB176=Graph!G$1*1000,AE196+Graph!G$1*1000,AC197))</f>
        <v>38822767.225975998</v>
      </c>
      <c r="AF197" s="3">
        <f t="shared" si="11"/>
        <v>38822767.225975998</v>
      </c>
      <c r="AG197" s="3">
        <f t="shared" si="27"/>
        <v>39809331.596059598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132</v>
      </c>
      <c r="C198" s="7"/>
      <c r="D198" s="2" t="e">
        <f t="shared" si="12"/>
        <v>#N/A</v>
      </c>
      <c r="E198" s="2" t="e">
        <f t="shared" si="22"/>
        <v>#N/A</v>
      </c>
      <c r="F198" s="2">
        <v>1254199.1184279025</v>
      </c>
      <c r="G198" s="2">
        <f t="shared" si="26"/>
        <v>495682.42857142858</v>
      </c>
      <c r="H198" s="2">
        <f t="shared" si="37"/>
        <v>80955773.654547364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1116534.4285714333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1255583.4402351975</v>
      </c>
      <c r="Q198" s="2">
        <f t="shared" si="39"/>
        <v>500000</v>
      </c>
      <c r="R198" s="2">
        <f t="shared" si="38"/>
        <v>82067502.65348804</v>
      </c>
      <c r="S198" s="2">
        <f t="shared" si="17"/>
        <v>495682.42857143283</v>
      </c>
      <c r="T198" s="2">
        <f t="shared" si="18"/>
        <v>4317.571428571362</v>
      </c>
      <c r="U198" s="2">
        <f t="shared" si="19"/>
        <v>500000</v>
      </c>
      <c r="V198" s="2">
        <f t="shared" si="33"/>
        <v>39318449.654547423</v>
      </c>
      <c r="W198" s="2">
        <f t="shared" si="20"/>
        <v>495682.42857142538</v>
      </c>
      <c r="X198" s="2">
        <f t="shared" si="6"/>
        <v>4317.5714285746217</v>
      </c>
      <c r="Y198" s="2">
        <f t="shared" si="35"/>
        <v>42749052.998940557</v>
      </c>
      <c r="Z198" s="2" t="str">
        <f t="shared" si="8"/>
        <v>HERE</v>
      </c>
      <c r="AA198" s="2">
        <f>IF(Z198="HERE",Y198,AA197+Graph!$G$1*1000)</f>
        <v>42749052.998940557</v>
      </c>
      <c r="AB198" s="2">
        <f t="shared" si="21"/>
        <v>4317.5714285746217</v>
      </c>
      <c r="AC198" s="2">
        <f t="shared" si="36"/>
        <v>39318449.654547423</v>
      </c>
      <c r="AD198" s="3">
        <f t="shared" si="10"/>
        <v>42749052.998940557</v>
      </c>
      <c r="AE198" s="2">
        <f>IF(AE196&gt;=52800000,52800000,IF(AB177=Graph!G$1*1000,AE197+Graph!G$1*1000,AC198))</f>
        <v>39318449.654547423</v>
      </c>
      <c r="AF198" s="3">
        <f t="shared" si="11"/>
        <v>39318449.654547423</v>
      </c>
      <c r="AG198" s="3">
        <f t="shared" si="27"/>
        <v>39838001.53177388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133</v>
      </c>
      <c r="C199" s="7"/>
      <c r="D199" s="2" t="e">
        <f t="shared" si="12"/>
        <v>#N/A</v>
      </c>
      <c r="E199" s="2" t="e">
        <f t="shared" si="22"/>
        <v>#N/A</v>
      </c>
      <c r="F199" s="2">
        <v>1260153.7143281102</v>
      </c>
      <c r="G199" s="2">
        <f t="shared" si="26"/>
        <v>495682.42857142858</v>
      </c>
      <c r="H199" s="2">
        <f t="shared" si="37"/>
        <v>81451456.083118796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1120852.0000000047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1261524.6624503434</v>
      </c>
      <c r="Q199" s="2">
        <f t="shared" si="39"/>
        <v>500000</v>
      </c>
      <c r="R199" s="2">
        <f t="shared" si="38"/>
        <v>82567502.65348804</v>
      </c>
      <c r="S199" s="2">
        <f t="shared" si="17"/>
        <v>495682.42857143283</v>
      </c>
      <c r="T199" s="2">
        <f t="shared" si="18"/>
        <v>4317.571428571362</v>
      </c>
      <c r="U199" s="2">
        <f t="shared" si="19"/>
        <v>500000</v>
      </c>
      <c r="V199" s="2">
        <f t="shared" si="33"/>
        <v>39814132.083118849</v>
      </c>
      <c r="W199" s="2">
        <f t="shared" si="20"/>
        <v>495682.42857142538</v>
      </c>
      <c r="X199" s="2">
        <f t="shared" si="6"/>
        <v>4317.5714285746217</v>
      </c>
      <c r="Y199" s="2">
        <f t="shared" si="35"/>
        <v>42753370.570369132</v>
      </c>
      <c r="Z199" s="2" t="str">
        <f t="shared" si="8"/>
        <v>HERE</v>
      </c>
      <c r="AA199" s="2">
        <f>IF(Z199="HERE",Y199,AA198+Graph!$G$1*1000)</f>
        <v>42753370.570369132</v>
      </c>
      <c r="AB199" s="2">
        <f t="shared" si="21"/>
        <v>4317.5714285746217</v>
      </c>
      <c r="AC199" s="2">
        <f t="shared" si="36"/>
        <v>39814132.083118849</v>
      </c>
      <c r="AD199" s="3">
        <f t="shared" si="10"/>
        <v>42753370.570369132</v>
      </c>
      <c r="AE199" s="2">
        <f>IF(AE197&gt;=52800000,52800000,IF(AB178=Graph!G$1*1000,AE198+Graph!G$1*1000,AC199))</f>
        <v>39814132.083118849</v>
      </c>
      <c r="AF199" s="3">
        <f t="shared" si="11"/>
        <v>39814132.083118849</v>
      </c>
      <c r="AG199" s="3">
        <f t="shared" si="27"/>
        <v>39866671.467488162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134</v>
      </c>
      <c r="C200" s="7"/>
      <c r="D200" s="2" t="e">
        <f t="shared" si="12"/>
        <v>#N/A</v>
      </c>
      <c r="E200" s="2" t="e">
        <f t="shared" si="22"/>
        <v>#N/A</v>
      </c>
      <c r="F200" s="2">
        <v>1266108.310228318</v>
      </c>
      <c r="G200" s="2">
        <f t="shared" si="26"/>
        <v>495682.42857142858</v>
      </c>
      <c r="H200" s="2">
        <f t="shared" si="37"/>
        <v>81947138.511690229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1125169.571428576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1267465.884665519</v>
      </c>
      <c r="Q200" s="2">
        <f t="shared" si="39"/>
        <v>500000</v>
      </c>
      <c r="R200" s="2">
        <f t="shared" si="38"/>
        <v>83067502.65348804</v>
      </c>
      <c r="S200" s="2">
        <f t="shared" si="17"/>
        <v>495682.42857143283</v>
      </c>
      <c r="T200" s="2">
        <f t="shared" si="18"/>
        <v>4317.571428571362</v>
      </c>
      <c r="U200" s="2">
        <f t="shared" si="19"/>
        <v>500000</v>
      </c>
      <c r="V200" s="2">
        <f t="shared" si="33"/>
        <v>40309814.511690274</v>
      </c>
      <c r="W200" s="2">
        <f t="shared" si="20"/>
        <v>495682.42857142538</v>
      </c>
      <c r="X200" s="2">
        <f t="shared" si="6"/>
        <v>4317.5714285746217</v>
      </c>
      <c r="Y200" s="2">
        <f t="shared" si="35"/>
        <v>42757688.141797706</v>
      </c>
      <c r="Z200" s="2" t="str">
        <f t="shared" si="8"/>
        <v>HERE</v>
      </c>
      <c r="AA200" s="2">
        <f>IF(Z200="HERE",Y200,AA199+Graph!$G$1*1000)</f>
        <v>42757688.141797706</v>
      </c>
      <c r="AB200" s="2">
        <f t="shared" si="21"/>
        <v>4317.5714285746217</v>
      </c>
      <c r="AC200" s="2">
        <f t="shared" si="36"/>
        <v>40309814.511690274</v>
      </c>
      <c r="AD200" s="3">
        <f t="shared" si="10"/>
        <v>42757688.141797706</v>
      </c>
      <c r="AE200" s="2">
        <f>IF(AE198&gt;=52800000,52800000,IF(AB179=Graph!G$1*1000,AE199+Graph!G$1*1000,AC200))</f>
        <v>40309814.511690274</v>
      </c>
      <c r="AF200" s="3">
        <f t="shared" si="11"/>
        <v>40309814.511690274</v>
      </c>
      <c r="AG200" s="3">
        <f t="shared" si="27"/>
        <v>39895341.403202444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135</v>
      </c>
      <c r="C201" s="7"/>
      <c r="D201" s="2" t="e">
        <f t="shared" si="12"/>
        <v>#N/A</v>
      </c>
      <c r="E201" s="2" t="e">
        <f t="shared" si="22"/>
        <v>#N/A</v>
      </c>
      <c r="F201" s="2">
        <v>1272062.9061285257</v>
      </c>
      <c r="G201" s="2">
        <f t="shared" si="26"/>
        <v>495682.42857142858</v>
      </c>
      <c r="H201" s="2">
        <f t="shared" si="37"/>
        <v>82442820.940261662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1129487.1428571474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1273407.1068806648</v>
      </c>
      <c r="Q201" s="2">
        <f t="shared" si="39"/>
        <v>500000</v>
      </c>
      <c r="R201" s="2">
        <f t="shared" si="38"/>
        <v>83567502.65348804</v>
      </c>
      <c r="S201" s="2">
        <f t="shared" si="17"/>
        <v>495682.42857143283</v>
      </c>
      <c r="T201" s="2">
        <f t="shared" si="18"/>
        <v>4317.571428571362</v>
      </c>
      <c r="U201" s="2">
        <f t="shared" si="19"/>
        <v>500000</v>
      </c>
      <c r="V201" s="2">
        <f t="shared" si="33"/>
        <v>40805496.940261699</v>
      </c>
      <c r="W201" s="2">
        <f t="shared" si="20"/>
        <v>495682.42857142538</v>
      </c>
      <c r="X201" s="2">
        <f t="shared" si="6"/>
        <v>4317.5714285746217</v>
      </c>
      <c r="Y201" s="2">
        <f t="shared" si="35"/>
        <v>42762005.713226281</v>
      </c>
      <c r="Z201" s="2" t="str">
        <f t="shared" si="8"/>
        <v>HERE</v>
      </c>
      <c r="AA201" s="2">
        <f>IF(Z201="HERE",Y201,AA200+Graph!$G$1*1000)</f>
        <v>42762005.713226281</v>
      </c>
      <c r="AB201" s="2">
        <f t="shared" si="21"/>
        <v>4317.5714285746217</v>
      </c>
      <c r="AC201" s="2">
        <f t="shared" si="36"/>
        <v>40805496.940261699</v>
      </c>
      <c r="AD201" s="3">
        <f t="shared" si="10"/>
        <v>42762005.713226281</v>
      </c>
      <c r="AE201" s="2">
        <f>IF(AE199&gt;=52800000,52800000,IF(AB180=Graph!G$1*1000,AE200+Graph!G$1*1000,AC201))</f>
        <v>40805496.940261699</v>
      </c>
      <c r="AF201" s="3">
        <f t="shared" si="11"/>
        <v>40805496.940261699</v>
      </c>
      <c r="AG201" s="3">
        <f t="shared" si="27"/>
        <v>39924011.338916726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136</v>
      </c>
      <c r="C202" s="7"/>
      <c r="D202" s="2" t="e">
        <f t="shared" si="12"/>
        <v>#N/A</v>
      </c>
      <c r="E202" s="2" t="e">
        <f t="shared" si="22"/>
        <v>#N/A</v>
      </c>
      <c r="F202" s="2">
        <v>1278017.5020287037</v>
      </c>
      <c r="G202" s="2">
        <f t="shared" si="26"/>
        <v>495682.42857142858</v>
      </c>
      <c r="H202" s="2">
        <f t="shared" si="37"/>
        <v>82938503.368833095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1133804.7142857187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1279348.3290958405</v>
      </c>
      <c r="Q202" s="2">
        <f t="shared" si="39"/>
        <v>500000</v>
      </c>
      <c r="R202" s="2">
        <f t="shared" si="38"/>
        <v>84067502.65348804</v>
      </c>
      <c r="S202" s="2">
        <f t="shared" si="17"/>
        <v>495682.42857143283</v>
      </c>
      <c r="T202" s="2">
        <f t="shared" si="18"/>
        <v>4317.571428571362</v>
      </c>
      <c r="U202" s="2">
        <f t="shared" si="19"/>
        <v>500000</v>
      </c>
      <c r="V202" s="2">
        <f t="shared" si="33"/>
        <v>41301179.368833125</v>
      </c>
      <c r="W202" s="2">
        <f t="shared" si="20"/>
        <v>495682.42857142538</v>
      </c>
      <c r="X202" s="2">
        <f t="shared" si="6"/>
        <v>4317.5714285746217</v>
      </c>
      <c r="Y202" s="2">
        <f t="shared" si="35"/>
        <v>42766323.284654856</v>
      </c>
      <c r="Z202" s="2" t="str">
        <f t="shared" si="8"/>
        <v>HERE</v>
      </c>
      <c r="AA202" s="2">
        <f>IF(Z202="HERE",Y202,AA201+Graph!$G$1*1000)</f>
        <v>42766323.284654856</v>
      </c>
      <c r="AB202" s="2">
        <f t="shared" si="21"/>
        <v>4317.5714285746217</v>
      </c>
      <c r="AC202" s="2">
        <f t="shared" si="36"/>
        <v>41301179.368833125</v>
      </c>
      <c r="AD202" s="3">
        <f t="shared" si="10"/>
        <v>42766323.284654856</v>
      </c>
      <c r="AE202" s="2">
        <f>IF(AE200&gt;=52800000,52800000,IF(AB181=Graph!G$1*1000,AE201+Graph!G$1*1000,AC202))</f>
        <v>41301179.368833125</v>
      </c>
      <c r="AF202" s="3">
        <f t="shared" si="11"/>
        <v>41301179.368833125</v>
      </c>
      <c r="AG202" s="3">
        <f t="shared" si="27"/>
        <v>39952681.274631009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137</v>
      </c>
      <c r="C203" s="7"/>
      <c r="D203" s="2" t="e">
        <f t="shared" si="12"/>
        <v>#N/A</v>
      </c>
      <c r="E203" s="2" t="e">
        <f t="shared" si="22"/>
        <v>#N/A</v>
      </c>
      <c r="F203" s="2">
        <v>1283972.0979289114</v>
      </c>
      <c r="G203" s="2">
        <f t="shared" si="26"/>
        <v>495682.42857142858</v>
      </c>
      <c r="H203" s="2">
        <f t="shared" si="37"/>
        <v>83434185.797404528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1138122.2857142901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1285289.5513109863</v>
      </c>
      <c r="Q203" s="2">
        <f t="shared" si="39"/>
        <v>500000</v>
      </c>
      <c r="R203" s="2">
        <f t="shared" si="38"/>
        <v>84567502.65348804</v>
      </c>
      <c r="S203" s="2">
        <f t="shared" si="17"/>
        <v>495682.42857143283</v>
      </c>
      <c r="T203" s="2">
        <f t="shared" si="18"/>
        <v>4317.571428571362</v>
      </c>
      <c r="U203" s="2">
        <f t="shared" si="19"/>
        <v>500000</v>
      </c>
      <c r="V203" s="2">
        <f t="shared" si="33"/>
        <v>41796861.79740455</v>
      </c>
      <c r="W203" s="2">
        <f t="shared" si="20"/>
        <v>495682.42857142538</v>
      </c>
      <c r="X203" s="2">
        <f t="shared" si="6"/>
        <v>4317.5714285746217</v>
      </c>
      <c r="Y203" s="2">
        <f t="shared" si="35"/>
        <v>42770640.85608343</v>
      </c>
      <c r="Z203" s="2" t="str">
        <f t="shared" si="8"/>
        <v>HERE</v>
      </c>
      <c r="AA203" s="2">
        <f>IF(Z203="HERE",Y203,AA202+Graph!$G$1*1000)</f>
        <v>42770640.85608343</v>
      </c>
      <c r="AB203" s="2">
        <f t="shared" si="21"/>
        <v>4317.5714285746217</v>
      </c>
      <c r="AC203" s="2">
        <f t="shared" si="36"/>
        <v>41796861.79740455</v>
      </c>
      <c r="AD203" s="3">
        <f t="shared" si="10"/>
        <v>42770640.85608343</v>
      </c>
      <c r="AE203" s="2">
        <f>IF(AE201&gt;=52800000,52800000,IF(AB182=Graph!G$1*1000,AE202+Graph!G$1*1000,AC203))</f>
        <v>41796861.79740455</v>
      </c>
      <c r="AF203" s="3">
        <f t="shared" si="11"/>
        <v>41796861.79740455</v>
      </c>
      <c r="AG203" s="3">
        <f t="shared" si="27"/>
        <v>39981351.210345291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138</v>
      </c>
      <c r="C204" s="7"/>
      <c r="D204" s="2" t="e">
        <f t="shared" si="12"/>
        <v>#N/A</v>
      </c>
      <c r="E204" s="2" t="e">
        <f t="shared" si="22"/>
        <v>#N/A</v>
      </c>
      <c r="F204" s="2">
        <v>1289926.6938291192</v>
      </c>
      <c r="G204" s="2">
        <f t="shared" si="26"/>
        <v>495682.42857142858</v>
      </c>
      <c r="H204" s="2">
        <f t="shared" si="37"/>
        <v>83929868.22597596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1142439.8571428615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1291230.7735261619</v>
      </c>
      <c r="Q204" s="2">
        <f t="shared" si="39"/>
        <v>500000</v>
      </c>
      <c r="R204" s="2">
        <f t="shared" si="38"/>
        <v>85067502.65348804</v>
      </c>
      <c r="S204" s="2">
        <f t="shared" si="17"/>
        <v>495682.42857143283</v>
      </c>
      <c r="T204" s="2">
        <f t="shared" si="18"/>
        <v>4317.571428571362</v>
      </c>
      <c r="U204" s="2">
        <f t="shared" si="19"/>
        <v>500000</v>
      </c>
      <c r="V204" s="2">
        <f t="shared" si="33"/>
        <v>42292544.225975975</v>
      </c>
      <c r="W204" s="2">
        <f t="shared" si="20"/>
        <v>495682.42857142538</v>
      </c>
      <c r="X204" s="2">
        <f t="shared" si="6"/>
        <v>4317.5714285746217</v>
      </c>
      <c r="Y204" s="2">
        <f t="shared" si="35"/>
        <v>42774958.427512005</v>
      </c>
      <c r="Z204" s="2" t="str">
        <f t="shared" si="8"/>
        <v>HERE</v>
      </c>
      <c r="AA204" s="2">
        <f>IF(Z204="HERE",Y204,AA203+Graph!$G$1*1000)</f>
        <v>42774958.427512005</v>
      </c>
      <c r="AB204" s="2">
        <f t="shared" si="21"/>
        <v>4317.5714285746217</v>
      </c>
      <c r="AC204" s="2">
        <f t="shared" si="36"/>
        <v>41796861.79740455</v>
      </c>
      <c r="AD204" s="3">
        <f t="shared" si="10"/>
        <v>42774958.427512005</v>
      </c>
      <c r="AE204" s="2">
        <f>IF(AE202&gt;=52800000,52800000,IF(AB183=Graph!G$1*1000,AE203+Graph!G$1*1000,AC204))</f>
        <v>41796861.79740455</v>
      </c>
      <c r="AF204" s="3">
        <f t="shared" si="11"/>
        <v>41796861.79740455</v>
      </c>
      <c r="AG204" s="3">
        <f t="shared" si="27"/>
        <v>40010021.146059573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139</v>
      </c>
      <c r="C205" s="7"/>
      <c r="D205" s="2" t="e">
        <f t="shared" si="12"/>
        <v>#N/A</v>
      </c>
      <c r="E205" s="2" t="e">
        <f t="shared" si="22"/>
        <v>#N/A</v>
      </c>
      <c r="F205" s="2">
        <v>1295881.289729327</v>
      </c>
      <c r="G205" s="2">
        <f t="shared" si="26"/>
        <v>495682.42857142858</v>
      </c>
      <c r="H205" s="2">
        <f t="shared" si="37"/>
        <v>84425550.654547393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1146757.4285714328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1297171.9957413077</v>
      </c>
      <c r="Q205" s="2">
        <f t="shared" si="39"/>
        <v>500000</v>
      </c>
      <c r="R205" s="2">
        <f t="shared" si="38"/>
        <v>85567502.65348804</v>
      </c>
      <c r="S205" s="2">
        <f t="shared" si="17"/>
        <v>495682.42857143283</v>
      </c>
      <c r="T205" s="2">
        <f t="shared" si="18"/>
        <v>4317.571428571362</v>
      </c>
      <c r="U205" s="2">
        <f t="shared" si="19"/>
        <v>500000</v>
      </c>
      <c r="V205" s="2">
        <f t="shared" si="33"/>
        <v>42788226.654547401</v>
      </c>
      <c r="W205" s="2">
        <f t="shared" si="20"/>
        <v>495682.42857142538</v>
      </c>
      <c r="X205" s="2">
        <f t="shared" si="6"/>
        <v>4317.5714285746217</v>
      </c>
      <c r="Y205" s="2">
        <f t="shared" si="35"/>
        <v>42779275.99894058</v>
      </c>
      <c r="Z205" s="2" t="str">
        <f t="shared" si="8"/>
        <v>MEEP</v>
      </c>
      <c r="AA205" s="2">
        <f>IF(Z205="HERE",Y205,AA204+Graph!$G$1*1000)</f>
        <v>43574958.427512005</v>
      </c>
      <c r="AB205" s="2">
        <f t="shared" si="21"/>
        <v>800000</v>
      </c>
      <c r="AC205" s="2">
        <f t="shared" si="36"/>
        <v>41796861.79740455</v>
      </c>
      <c r="AD205" s="3">
        <f t="shared" si="10"/>
        <v>43574958.427512005</v>
      </c>
      <c r="AE205" s="2">
        <f>IF(AE203&gt;=52800000,52800000,IF(AB184=Graph!G$1*1000,AE204+Graph!G$1*1000,AC205))</f>
        <v>41796861.79740455</v>
      </c>
      <c r="AF205" s="3">
        <f t="shared" si="11"/>
        <v>41796861.79740455</v>
      </c>
      <c r="AG205" s="3">
        <f t="shared" si="27"/>
        <v>40038691.081773855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140</v>
      </c>
      <c r="C206" s="7"/>
      <c r="D206" s="2" t="e">
        <f t="shared" si="12"/>
        <v>#N/A</v>
      </c>
      <c r="E206" s="2" t="e">
        <f t="shared" si="22"/>
        <v>#N/A</v>
      </c>
      <c r="F206" s="2">
        <v>1301835.8856295347</v>
      </c>
      <c r="G206" s="2">
        <f t="shared" si="26"/>
        <v>495682.42857142858</v>
      </c>
      <c r="H206" s="2">
        <f t="shared" si="37"/>
        <v>84921233.083118826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1151075.0000000042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1303113.2179564834</v>
      </c>
      <c r="Q206" s="2">
        <f t="shared" si="39"/>
        <v>500000</v>
      </c>
      <c r="R206" s="2">
        <f t="shared" si="38"/>
        <v>86067502.65348804</v>
      </c>
      <c r="S206" s="2">
        <f t="shared" si="17"/>
        <v>495682.42857143283</v>
      </c>
      <c r="T206" s="2">
        <f t="shared" si="18"/>
        <v>4317.571428571362</v>
      </c>
      <c r="U206" s="2">
        <f t="shared" si="19"/>
        <v>500000</v>
      </c>
      <c r="V206" s="2">
        <f t="shared" si="33"/>
        <v>43283909.083118826</v>
      </c>
      <c r="W206" s="2">
        <f t="shared" si="20"/>
        <v>495682.42857142538</v>
      </c>
      <c r="X206" s="2">
        <f t="shared" si="6"/>
        <v>4317.5714285746217</v>
      </c>
      <c r="Y206" s="2">
        <f t="shared" si="35"/>
        <v>42783593.570369154</v>
      </c>
      <c r="Z206" s="2" t="str">
        <f t="shared" si="8"/>
        <v>MEEP</v>
      </c>
      <c r="AA206" s="2">
        <f>IF(Z206="HERE",Y206,AA205+Graph!$G$1*1000)</f>
        <v>44374958.427512005</v>
      </c>
      <c r="AB206" s="2">
        <f t="shared" si="21"/>
        <v>800000</v>
      </c>
      <c r="AC206" s="2">
        <f t="shared" si="36"/>
        <v>41796861.79740455</v>
      </c>
      <c r="AD206" s="3">
        <f t="shared" si="10"/>
        <v>44374958.427512005</v>
      </c>
      <c r="AE206" s="2">
        <f>IF(AE204&gt;=52800000,52800000,IF(AB185=Graph!G$1*1000,AE205+Graph!G$1*1000,AC206))</f>
        <v>41796861.79740455</v>
      </c>
      <c r="AF206" s="3">
        <f t="shared" si="11"/>
        <v>41796861.79740455</v>
      </c>
      <c r="AG206" s="3">
        <f t="shared" si="27"/>
        <v>40067361.017488137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141</v>
      </c>
      <c r="C207" s="7"/>
      <c r="D207" s="2" t="e">
        <f t="shared" si="12"/>
        <v>#N/A</v>
      </c>
      <c r="E207" s="2" t="e">
        <f t="shared" si="22"/>
        <v>#N/A</v>
      </c>
      <c r="F207" s="2">
        <v>1307790.4815297425</v>
      </c>
      <c r="G207" s="2">
        <f t="shared" si="26"/>
        <v>495682.42857142858</v>
      </c>
      <c r="H207" s="2">
        <f t="shared" si="37"/>
        <v>85416915.511690259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1155392.5714285756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1309054.4401716292</v>
      </c>
      <c r="Q207" s="2">
        <f t="shared" si="39"/>
        <v>500000</v>
      </c>
      <c r="R207" s="2">
        <f t="shared" si="38"/>
        <v>86567502.65348804</v>
      </c>
      <c r="S207" s="2">
        <f t="shared" si="17"/>
        <v>495682.42857143283</v>
      </c>
      <c r="T207" s="2">
        <f t="shared" si="18"/>
        <v>4317.571428571362</v>
      </c>
      <c r="U207" s="2">
        <f t="shared" si="19"/>
        <v>500000</v>
      </c>
      <c r="V207" s="2">
        <f t="shared" si="33"/>
        <v>43779591.511690252</v>
      </c>
      <c r="W207" s="2">
        <f t="shared" si="20"/>
        <v>495682.42857142538</v>
      </c>
      <c r="X207" s="2">
        <f t="shared" si="6"/>
        <v>4317.5714285746217</v>
      </c>
      <c r="Y207" s="2">
        <f t="shared" si="35"/>
        <v>42787911.141797729</v>
      </c>
      <c r="Z207" s="2" t="str">
        <f t="shared" si="8"/>
        <v>MEEP</v>
      </c>
      <c r="AA207" s="2">
        <f>IF(Z207="HERE",Y207,AA206+Graph!$G$1*1000)</f>
        <v>45174958.427512005</v>
      </c>
      <c r="AB207" s="2">
        <f t="shared" si="21"/>
        <v>800000</v>
      </c>
      <c r="AC207" s="2">
        <f t="shared" si="36"/>
        <v>41796861.79740455</v>
      </c>
      <c r="AD207" s="3">
        <f t="shared" si="10"/>
        <v>45174958.427512005</v>
      </c>
      <c r="AE207" s="2">
        <f>IF(AE205&gt;=52800000,52800000,IF(AB186=Graph!G$1*1000,AE206+Graph!G$1*1000,AC207))</f>
        <v>41796861.79740455</v>
      </c>
      <c r="AF207" s="3">
        <f t="shared" si="11"/>
        <v>41796861.79740455</v>
      </c>
      <c r="AG207" s="3">
        <f t="shared" si="27"/>
        <v>40096030.953202419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142</v>
      </c>
      <c r="C208" s="7"/>
      <c r="D208" s="2" t="e">
        <f t="shared" si="12"/>
        <v>#N/A</v>
      </c>
      <c r="E208" s="2" t="e">
        <f t="shared" si="22"/>
        <v>#N/A</v>
      </c>
      <c r="F208" s="2">
        <v>1313745.0774299502</v>
      </c>
      <c r="G208" s="2">
        <f t="shared" si="26"/>
        <v>495682.42857142858</v>
      </c>
      <c r="H208" s="2">
        <f t="shared" si="37"/>
        <v>85912597.940261692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1159710.1428571469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1314995.662386775</v>
      </c>
      <c r="Q208" s="2">
        <f t="shared" si="39"/>
        <v>500000</v>
      </c>
      <c r="R208" s="2">
        <f t="shared" si="38"/>
        <v>87067502.65348804</v>
      </c>
      <c r="S208" s="2">
        <f t="shared" si="17"/>
        <v>495682.42857143283</v>
      </c>
      <c r="T208" s="2">
        <f t="shared" si="18"/>
        <v>4317.571428571362</v>
      </c>
      <c r="U208" s="2">
        <f t="shared" si="19"/>
        <v>500000</v>
      </c>
      <c r="V208" s="2">
        <f t="shared" si="33"/>
        <v>44275273.940261677</v>
      </c>
      <c r="W208" s="2">
        <f t="shared" si="20"/>
        <v>495682.42857142538</v>
      </c>
      <c r="X208" s="2">
        <f t="shared" si="6"/>
        <v>4317.5714285746217</v>
      </c>
      <c r="Y208" s="2">
        <f t="shared" si="35"/>
        <v>42792228.713226303</v>
      </c>
      <c r="Z208" s="2" t="str">
        <f t="shared" si="8"/>
        <v>MEEP</v>
      </c>
      <c r="AA208" s="2">
        <f>IF(Z208="HERE",Y208,AA207+Graph!$G$1*1000)</f>
        <v>45974958.427512005</v>
      </c>
      <c r="AB208" s="2">
        <f t="shared" si="21"/>
        <v>800000</v>
      </c>
      <c r="AC208" s="2">
        <f t="shared" si="36"/>
        <v>41796861.79740455</v>
      </c>
      <c r="AD208" s="3">
        <f t="shared" si="10"/>
        <v>45974958.427512005</v>
      </c>
      <c r="AE208" s="2">
        <f>IF(AE206&gt;=52800000,52800000,IF(AB187=Graph!G$1*1000,AE207+Graph!G$1*1000,AC208))</f>
        <v>41796861.79740455</v>
      </c>
      <c r="AF208" s="3">
        <f t="shared" si="11"/>
        <v>41796861.79740455</v>
      </c>
      <c r="AG208" s="3">
        <f t="shared" si="27"/>
        <v>40124700.888916701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143</v>
      </c>
      <c r="C209" s="7"/>
      <c r="D209" s="2" t="e">
        <f t="shared" si="12"/>
        <v>#N/A</v>
      </c>
      <c r="E209" s="2" t="e">
        <f t="shared" si="22"/>
        <v>#N/A</v>
      </c>
      <c r="F209" s="2">
        <v>1319699.673330158</v>
      </c>
      <c r="G209" s="2">
        <f t="shared" si="26"/>
        <v>495682.42857142858</v>
      </c>
      <c r="H209" s="2">
        <f t="shared" si="37"/>
        <v>86408280.368833125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1164027.7142857183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1320936.8846019506</v>
      </c>
      <c r="Q209" s="2">
        <f t="shared" si="39"/>
        <v>500000</v>
      </c>
      <c r="R209" s="2">
        <f t="shared" si="38"/>
        <v>87567502.65348804</v>
      </c>
      <c r="S209" s="2">
        <f t="shared" si="17"/>
        <v>495682.42857143283</v>
      </c>
      <c r="T209" s="2">
        <f t="shared" si="18"/>
        <v>4317.571428571362</v>
      </c>
      <c r="U209" s="2">
        <f t="shared" si="19"/>
        <v>500000</v>
      </c>
      <c r="V209" s="2">
        <f t="shared" si="33"/>
        <v>44770956.368833102</v>
      </c>
      <c r="W209" s="2">
        <f t="shared" si="20"/>
        <v>495682.42857142538</v>
      </c>
      <c r="X209" s="2">
        <f t="shared" si="6"/>
        <v>4317.5714285746217</v>
      </c>
      <c r="Y209" s="2">
        <f t="shared" si="35"/>
        <v>42796546.284654878</v>
      </c>
      <c r="Z209" s="2" t="str">
        <f t="shared" si="8"/>
        <v>MEEP</v>
      </c>
      <c r="AA209" s="2">
        <f>IF(Z209="HERE",Y209,AA208+Graph!$G$1*1000)</f>
        <v>46774958.427512005</v>
      </c>
      <c r="AB209" s="2">
        <f t="shared" si="21"/>
        <v>800000</v>
      </c>
      <c r="AC209" s="2">
        <f t="shared" si="36"/>
        <v>41796861.79740455</v>
      </c>
      <c r="AD209" s="3">
        <f t="shared" si="10"/>
        <v>46774958.427512005</v>
      </c>
      <c r="AE209" s="2">
        <f>IF(AE207&gt;=52800000,52800000,IF(AB188=Graph!G$1*1000,AE208+Graph!G$1*1000,AC209))</f>
        <v>41796861.79740455</v>
      </c>
      <c r="AF209" s="3">
        <f t="shared" si="11"/>
        <v>41796861.79740455</v>
      </c>
      <c r="AG209" s="3">
        <f t="shared" si="27"/>
        <v>40153370.824630991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144</v>
      </c>
      <c r="C210" s="7"/>
      <c r="D210" s="2" t="e">
        <f t="shared" si="12"/>
        <v>#N/A</v>
      </c>
      <c r="E210" s="2" t="e">
        <f t="shared" si="22"/>
        <v>#N/A</v>
      </c>
      <c r="F210" s="2">
        <v>1325654.2692303658</v>
      </c>
      <c r="G210" s="2">
        <f t="shared" si="26"/>
        <v>495682.42857142858</v>
      </c>
      <c r="H210" s="2">
        <f t="shared" si="37"/>
        <v>86903962.797404557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1168345.2857142896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1326878.1068170965</v>
      </c>
      <c r="Q210" s="2">
        <f t="shared" si="39"/>
        <v>500000</v>
      </c>
      <c r="R210" s="2">
        <f t="shared" si="38"/>
        <v>88067502.65348804</v>
      </c>
      <c r="S210" s="2">
        <f t="shared" si="17"/>
        <v>495682.42857143283</v>
      </c>
      <c r="T210" s="2">
        <f t="shared" si="18"/>
        <v>4317.571428571362</v>
      </c>
      <c r="U210" s="2">
        <f t="shared" si="19"/>
        <v>500000</v>
      </c>
      <c r="V210" s="2">
        <f t="shared" si="33"/>
        <v>45266638.797404528</v>
      </c>
      <c r="W210" s="2">
        <f t="shared" si="20"/>
        <v>495682.42857142538</v>
      </c>
      <c r="X210" s="2">
        <f t="shared" si="6"/>
        <v>4317.5714285746217</v>
      </c>
      <c r="Y210" s="2">
        <f t="shared" si="35"/>
        <v>42800863.856083453</v>
      </c>
      <c r="Z210" s="2" t="str">
        <f t="shared" si="8"/>
        <v>MEEP</v>
      </c>
      <c r="AA210" s="2">
        <f>IF(Z210="HERE",Y210,AA209+Graph!$G$1*1000)</f>
        <v>47574958.427512005</v>
      </c>
      <c r="AB210" s="2">
        <f t="shared" si="21"/>
        <v>800000</v>
      </c>
      <c r="AC210" s="2">
        <f t="shared" si="36"/>
        <v>41796861.79740455</v>
      </c>
      <c r="AD210" s="3">
        <f t="shared" si="10"/>
        <v>47574958.427512005</v>
      </c>
      <c r="AE210" s="2">
        <f>IF(AE208&gt;=52800000,52800000,IF(AB189=Graph!G$1*1000,AE209+Graph!G$1*1000,AC210))</f>
        <v>41796861.79740455</v>
      </c>
      <c r="AF210" s="3">
        <f t="shared" si="11"/>
        <v>41796861.79740455</v>
      </c>
      <c r="AG210" s="3">
        <f t="shared" si="27"/>
        <v>40182040.760345273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145</v>
      </c>
      <c r="C211" s="7"/>
      <c r="D211" s="2" t="e">
        <f t="shared" si="12"/>
        <v>#N/A</v>
      </c>
      <c r="E211" s="2" t="e">
        <f t="shared" si="22"/>
        <v>#N/A</v>
      </c>
      <c r="F211" s="2">
        <v>1331608.8651305735</v>
      </c>
      <c r="G211" s="2">
        <f t="shared" si="26"/>
        <v>495682.42857142858</v>
      </c>
      <c r="H211" s="2">
        <f t="shared" si="37"/>
        <v>87399645.22597599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1172662.857142861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1332819.3290322721</v>
      </c>
      <c r="Q211" s="2">
        <f t="shared" si="39"/>
        <v>500000</v>
      </c>
      <c r="R211" s="2">
        <f t="shared" si="38"/>
        <v>88567502.65348804</v>
      </c>
      <c r="S211" s="2">
        <f t="shared" si="17"/>
        <v>495682.42857143283</v>
      </c>
      <c r="T211" s="2">
        <f t="shared" si="18"/>
        <v>4317.571428571362</v>
      </c>
      <c r="U211" s="2">
        <f t="shared" si="19"/>
        <v>500000</v>
      </c>
      <c r="V211" s="2">
        <f t="shared" si="33"/>
        <v>45762321.225975953</v>
      </c>
      <c r="W211" s="2">
        <f t="shared" si="20"/>
        <v>495682.42857142538</v>
      </c>
      <c r="X211" s="2">
        <f t="shared" si="6"/>
        <v>4317.5714285746217</v>
      </c>
      <c r="Y211" s="2">
        <f t="shared" si="35"/>
        <v>42805181.427512027</v>
      </c>
      <c r="Z211" s="2" t="str">
        <f t="shared" si="8"/>
        <v>MEEP</v>
      </c>
      <c r="AA211" s="2">
        <f>IF(Z211="HERE",Y211,AA210+Graph!$G$1*1000)</f>
        <v>48374958.427512005</v>
      </c>
      <c r="AB211" s="2">
        <f t="shared" si="21"/>
        <v>800000</v>
      </c>
      <c r="AC211" s="2">
        <f t="shared" si="36"/>
        <v>41796861.79740455</v>
      </c>
      <c r="AD211" s="3">
        <f t="shared" si="10"/>
        <v>48374958.427512005</v>
      </c>
      <c r="AE211" s="2">
        <f>IF(AE209&gt;=52800000,52800000,IF(AB190=Graph!G$1*1000,AE210+Graph!G$1*1000,AC211))</f>
        <v>41796861.79740455</v>
      </c>
      <c r="AF211" s="3">
        <f t="shared" si="11"/>
        <v>41796861.79740455</v>
      </c>
      <c r="AG211" s="3">
        <f t="shared" si="27"/>
        <v>40210710.696059562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146</v>
      </c>
      <c r="C212" s="7"/>
      <c r="D212" s="2" t="e">
        <f t="shared" si="12"/>
        <v>#N/A</v>
      </c>
      <c r="E212" s="2" t="e">
        <f t="shared" si="22"/>
        <v>#N/A</v>
      </c>
      <c r="F212" s="2">
        <v>1337563.4610307813</v>
      </c>
      <c r="G212" s="2">
        <f t="shared" si="26"/>
        <v>495682.42857142858</v>
      </c>
      <c r="H212" s="2">
        <f t="shared" si="37"/>
        <v>87895327.654547423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1176980.4285714324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1338760.5512474179</v>
      </c>
      <c r="Q212" s="2">
        <f t="shared" si="39"/>
        <v>500000</v>
      </c>
      <c r="R212" s="2">
        <f t="shared" si="38"/>
        <v>89067502.65348804</v>
      </c>
      <c r="S212" s="2">
        <f t="shared" si="17"/>
        <v>495682.42857143283</v>
      </c>
      <c r="T212" s="2">
        <f t="shared" si="18"/>
        <v>4317.571428571362</v>
      </c>
      <c r="U212" s="2">
        <f t="shared" si="19"/>
        <v>500000</v>
      </c>
      <c r="V212" s="2">
        <f t="shared" si="33"/>
        <v>46258003.654547378</v>
      </c>
      <c r="W212" s="2">
        <f t="shared" si="20"/>
        <v>495682.42857142538</v>
      </c>
      <c r="X212" s="2">
        <f t="shared" si="6"/>
        <v>4317.5714285746217</v>
      </c>
      <c r="Y212" s="2">
        <f t="shared" si="35"/>
        <v>42809498.998940602</v>
      </c>
      <c r="Z212" s="2" t="str">
        <f t="shared" si="8"/>
        <v>MEEP</v>
      </c>
      <c r="AA212" s="2">
        <f>IF(Z212="HERE",Y212,AA211+Graph!$G$1*1000)</f>
        <v>49174958.427512005</v>
      </c>
      <c r="AB212" s="2">
        <f t="shared" si="21"/>
        <v>800000</v>
      </c>
      <c r="AC212" s="2">
        <f t="shared" si="36"/>
        <v>41796861.79740455</v>
      </c>
      <c r="AD212" s="3">
        <f t="shared" si="10"/>
        <v>49174958.427512005</v>
      </c>
      <c r="AE212" s="2">
        <f>IF(AE210&gt;=52800000,52800000,IF(AB191=Graph!G$1*1000,AE211+Graph!G$1*1000,AC212))</f>
        <v>41796861.79740455</v>
      </c>
      <c r="AF212" s="3">
        <f t="shared" si="11"/>
        <v>41796861.79740455</v>
      </c>
      <c r="AG212" s="3">
        <f t="shared" si="27"/>
        <v>40239380.631773852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147</v>
      </c>
      <c r="C213" s="7"/>
      <c r="D213" s="2" t="e">
        <f t="shared" si="12"/>
        <v>#N/A</v>
      </c>
      <c r="E213" s="2" t="e">
        <f t="shared" si="22"/>
        <v>#N/A</v>
      </c>
      <c r="F213" s="2">
        <v>1343518.056930989</v>
      </c>
      <c r="G213" s="2">
        <f t="shared" si="26"/>
        <v>495682.42857142858</v>
      </c>
      <c r="H213" s="2">
        <f t="shared" si="37"/>
        <v>88391010.083118856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1181298.0000000037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1344701.7734625936</v>
      </c>
      <c r="Q213" s="2">
        <f t="shared" si="39"/>
        <v>500000</v>
      </c>
      <c r="R213" s="2">
        <f t="shared" si="38"/>
        <v>89567502.65348804</v>
      </c>
      <c r="S213" s="2">
        <f t="shared" si="17"/>
        <v>495682.42857143283</v>
      </c>
      <c r="T213" s="2">
        <f t="shared" si="18"/>
        <v>4317.571428571362</v>
      </c>
      <c r="U213" s="2">
        <f t="shared" si="19"/>
        <v>500000</v>
      </c>
      <c r="V213" s="2">
        <f t="shared" si="33"/>
        <v>46753686.083118804</v>
      </c>
      <c r="W213" s="2">
        <f t="shared" si="20"/>
        <v>495682.42857142538</v>
      </c>
      <c r="X213" s="2">
        <f t="shared" si="6"/>
        <v>4317.5714285746217</v>
      </c>
      <c r="Y213" s="2">
        <f t="shared" si="35"/>
        <v>42813816.570369177</v>
      </c>
      <c r="Z213" s="2" t="str">
        <f t="shared" si="8"/>
        <v>MEEP</v>
      </c>
      <c r="AA213" s="2">
        <f>IF(Z213="HERE",Y213,AA212+Graph!$G$1*1000)</f>
        <v>49974958.427512005</v>
      </c>
      <c r="AB213" s="2">
        <f t="shared" si="21"/>
        <v>800000</v>
      </c>
      <c r="AC213" s="2">
        <f t="shared" si="36"/>
        <v>41796861.79740455</v>
      </c>
      <c r="AD213" s="3">
        <f t="shared" si="10"/>
        <v>49974958.427512005</v>
      </c>
      <c r="AE213" s="2">
        <f>IF(AE211&gt;=52800000,52800000,IF(AB192=Graph!G$1*1000,AE212+Graph!G$1*1000,AC213))</f>
        <v>41796861.79740455</v>
      </c>
      <c r="AF213" s="3">
        <f t="shared" si="11"/>
        <v>41796861.79740455</v>
      </c>
      <c r="AG213" s="3">
        <f t="shared" si="27"/>
        <v>40268050.567488141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148</v>
      </c>
      <c r="C214" s="7"/>
      <c r="D214" s="2" t="e">
        <f t="shared" si="12"/>
        <v>#N/A</v>
      </c>
      <c r="E214" s="2" t="e">
        <f t="shared" si="22"/>
        <v>#N/A</v>
      </c>
      <c r="F214" s="2">
        <v>1349472.6528311968</v>
      </c>
      <c r="G214" s="2">
        <f t="shared" si="26"/>
        <v>495682.42857142858</v>
      </c>
      <c r="H214" s="2">
        <f t="shared" si="37"/>
        <v>88886692.511690289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1185615.5714285751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1350642.9956777394</v>
      </c>
      <c r="Q214" s="2">
        <f t="shared" si="39"/>
        <v>500000</v>
      </c>
      <c r="R214" s="2">
        <f t="shared" si="38"/>
        <v>90067502.65348804</v>
      </c>
      <c r="S214" s="2">
        <f t="shared" si="17"/>
        <v>495682.42857143283</v>
      </c>
      <c r="T214" s="2">
        <f t="shared" si="18"/>
        <v>4317.571428571362</v>
      </c>
      <c r="U214" s="2">
        <f t="shared" si="19"/>
        <v>500000</v>
      </c>
      <c r="V214" s="2">
        <f t="shared" si="33"/>
        <v>47249368.511690229</v>
      </c>
      <c r="W214" s="2">
        <f t="shared" si="20"/>
        <v>495682.42857142538</v>
      </c>
      <c r="X214" s="2">
        <f t="shared" si="6"/>
        <v>4317.5714285746217</v>
      </c>
      <c r="Y214" s="2">
        <f t="shared" si="35"/>
        <v>42818134.141797751</v>
      </c>
      <c r="Z214" s="2" t="str">
        <f t="shared" si="8"/>
        <v>MEEP</v>
      </c>
      <c r="AA214" s="2">
        <f>IF(Z214="HERE",Y214,AA213+Graph!$G$1*1000)</f>
        <v>50774958.427512005</v>
      </c>
      <c r="AB214" s="2">
        <f t="shared" si="21"/>
        <v>800000</v>
      </c>
      <c r="AC214" s="2">
        <f t="shared" si="36"/>
        <v>41796861.79740455</v>
      </c>
      <c r="AD214" s="3">
        <f t="shared" si="10"/>
        <v>50774958.427512005</v>
      </c>
      <c r="AE214" s="2">
        <f>IF(AE212&gt;=52800000,52800000,IF(AB193=Graph!G$1*1000,AE213+Graph!G$1*1000,AC214))</f>
        <v>41796861.79740455</v>
      </c>
      <c r="AF214" s="3">
        <f t="shared" si="11"/>
        <v>41796861.79740455</v>
      </c>
      <c r="AG214" s="3">
        <f t="shared" si="27"/>
        <v>40296720.503202431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149</v>
      </c>
      <c r="C215" s="7"/>
      <c r="D215" s="2" t="e">
        <f t="shared" si="12"/>
        <v>#N/A</v>
      </c>
      <c r="E215" s="2" t="e">
        <f t="shared" si="22"/>
        <v>#N/A</v>
      </c>
      <c r="F215" s="2">
        <v>1355427.2487314045</v>
      </c>
      <c r="G215" s="2">
        <f t="shared" si="26"/>
        <v>495682.42857142858</v>
      </c>
      <c r="H215" s="2">
        <f t="shared" si="37"/>
        <v>89382374.940261722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1189933.1428571464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1356584.217892915</v>
      </c>
      <c r="Q215" s="2">
        <f t="shared" si="39"/>
        <v>500000</v>
      </c>
      <c r="R215" s="2">
        <f t="shared" si="38"/>
        <v>90567502.65348804</v>
      </c>
      <c r="S215" s="2">
        <f t="shared" si="17"/>
        <v>495682.42857143283</v>
      </c>
      <c r="T215" s="2">
        <f t="shared" si="18"/>
        <v>4317.571428571362</v>
      </c>
      <c r="U215" s="2">
        <f t="shared" si="19"/>
        <v>500000</v>
      </c>
      <c r="V215" s="2">
        <f t="shared" si="33"/>
        <v>47745050.940261655</v>
      </c>
      <c r="W215" s="2">
        <f t="shared" si="20"/>
        <v>495682.42857142538</v>
      </c>
      <c r="X215" s="2">
        <f t="shared" si="6"/>
        <v>4317.5714285746217</v>
      </c>
      <c r="Y215" s="2">
        <f t="shared" si="35"/>
        <v>42822451.713226326</v>
      </c>
      <c r="Z215" s="2" t="str">
        <f t="shared" si="8"/>
        <v>MEEP</v>
      </c>
      <c r="AA215" s="2">
        <f>IF(Z215="HERE",Y215,AA214+Graph!$G$1*1000)</f>
        <v>51574958.427512005</v>
      </c>
      <c r="AB215" s="2">
        <f t="shared" si="21"/>
        <v>800000</v>
      </c>
      <c r="AC215" s="2">
        <f t="shared" si="36"/>
        <v>41796861.79740455</v>
      </c>
      <c r="AD215" s="3">
        <f t="shared" si="10"/>
        <v>51574958.427512005</v>
      </c>
      <c r="AE215" s="2">
        <f>IF(AE213&gt;=52800000,52800000,IF(AB194=Graph!G$1*1000,AE214+Graph!G$1*1000,AC215))</f>
        <v>41796861.79740455</v>
      </c>
      <c r="AF215" s="3">
        <f t="shared" si="11"/>
        <v>41796861.79740455</v>
      </c>
      <c r="AG215" s="3">
        <f t="shared" si="27"/>
        <v>40325390.43891672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150</v>
      </c>
      <c r="C216" s="7"/>
      <c r="D216" s="2" t="e">
        <f t="shared" si="12"/>
        <v>#N/A</v>
      </c>
      <c r="E216" s="2" t="e">
        <f t="shared" si="22"/>
        <v>#N/A</v>
      </c>
      <c r="F216" s="2">
        <v>1361381.8446316123</v>
      </c>
      <c r="G216" s="2">
        <f t="shared" si="26"/>
        <v>495682.42857142858</v>
      </c>
      <c r="H216" s="2">
        <f t="shared" si="37"/>
        <v>89878057.368833154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1194250.7142857178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1362525.4401080608</v>
      </c>
      <c r="Q216" s="2">
        <f t="shared" si="39"/>
        <v>500000</v>
      </c>
      <c r="R216" s="2">
        <f t="shared" si="38"/>
        <v>91067502.65348804</v>
      </c>
      <c r="S216" s="2">
        <f t="shared" si="17"/>
        <v>495682.42857143283</v>
      </c>
      <c r="T216" s="2">
        <f t="shared" si="18"/>
        <v>4317.571428571362</v>
      </c>
      <c r="U216" s="2">
        <f t="shared" si="19"/>
        <v>500000</v>
      </c>
      <c r="V216" s="2">
        <f t="shared" si="33"/>
        <v>48240733.36883308</v>
      </c>
      <c r="W216" s="2">
        <f t="shared" si="20"/>
        <v>495682.42857142538</v>
      </c>
      <c r="X216" s="2">
        <f t="shared" si="6"/>
        <v>4317.5714285746217</v>
      </c>
      <c r="Y216" s="2">
        <f t="shared" si="35"/>
        <v>42826769.2846549</v>
      </c>
      <c r="Z216" s="2" t="str">
        <f t="shared" si="8"/>
        <v>MEEP</v>
      </c>
      <c r="AA216" s="2">
        <f>IF(Z216="HERE",Y216,AA215+Graph!$G$1*1000)</f>
        <v>52374958.427512005</v>
      </c>
      <c r="AB216" s="2">
        <f t="shared" si="21"/>
        <v>800000</v>
      </c>
      <c r="AC216" s="2">
        <f t="shared" si="36"/>
        <v>41796861.79740455</v>
      </c>
      <c r="AD216" s="3">
        <f t="shared" si="10"/>
        <v>52374958.427512005</v>
      </c>
      <c r="AE216" s="2">
        <f>IF(AE214&gt;=52800000,52800000,IF(AB195=Graph!G$1*1000,AE215+Graph!G$1*1000,AC216))</f>
        <v>41796861.79740455</v>
      </c>
      <c r="AF216" s="3">
        <f t="shared" si="11"/>
        <v>41796861.79740455</v>
      </c>
      <c r="AG216" s="3">
        <f t="shared" si="27"/>
        <v>40354060.37463101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151</v>
      </c>
      <c r="C217" s="7"/>
      <c r="D217" s="2" t="e">
        <f t="shared" si="12"/>
        <v>#N/A</v>
      </c>
      <c r="E217" s="2" t="e">
        <f t="shared" si="22"/>
        <v>#N/A</v>
      </c>
      <c r="F217" s="2">
        <v>1367336.4405318201</v>
      </c>
      <c r="G217" s="2">
        <f t="shared" si="26"/>
        <v>495682.42857142858</v>
      </c>
      <c r="H217" s="2">
        <f t="shared" si="37"/>
        <v>90373739.797404587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1198568.2857142892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1368466.6623232365</v>
      </c>
      <c r="Q217" s="2">
        <f t="shared" si="39"/>
        <v>500000</v>
      </c>
      <c r="R217" s="2">
        <f t="shared" si="38"/>
        <v>91567502.65348804</v>
      </c>
      <c r="S217" s="2">
        <f t="shared" si="17"/>
        <v>495682.42857143283</v>
      </c>
      <c r="T217" s="2">
        <f t="shared" si="18"/>
        <v>4317.571428571362</v>
      </c>
      <c r="U217" s="2">
        <f t="shared" si="19"/>
        <v>500000</v>
      </c>
      <c r="V217" s="2">
        <f t="shared" si="33"/>
        <v>48736415.797404505</v>
      </c>
      <c r="W217" s="2">
        <f t="shared" si="20"/>
        <v>495682.42857142538</v>
      </c>
      <c r="X217" s="2">
        <f t="shared" si="6"/>
        <v>4317.5714285746217</v>
      </c>
      <c r="Y217" s="2">
        <f t="shared" si="35"/>
        <v>42831086.856083475</v>
      </c>
      <c r="Z217" s="2" t="str">
        <f t="shared" si="8"/>
        <v>MEEP</v>
      </c>
      <c r="AA217" s="2">
        <f>IF(Z217="HERE",Y217,AA216+Graph!$G$1*1000)</f>
        <v>53174958.427512005</v>
      </c>
      <c r="AB217" s="2">
        <f t="shared" si="21"/>
        <v>800000</v>
      </c>
      <c r="AC217" s="2">
        <f t="shared" si="36"/>
        <v>41796861.79740455</v>
      </c>
      <c r="AD217" s="3">
        <f t="shared" si="10"/>
        <v>52800000</v>
      </c>
      <c r="AE217" s="2">
        <f>IF(AE215&gt;=52800000,52800000,IF(AB196=Graph!G$1*1000,AE216+Graph!G$1*1000,AC217))</f>
        <v>41796861.79740455</v>
      </c>
      <c r="AF217" s="3">
        <f t="shared" si="11"/>
        <v>41796861.79740455</v>
      </c>
      <c r="AG217" s="3">
        <f t="shared" si="27"/>
        <v>40382730.3103453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152</v>
      </c>
      <c r="C218" s="7"/>
      <c r="D218" s="2" t="e">
        <f t="shared" si="12"/>
        <v>#N/A</v>
      </c>
      <c r="E218" s="2" t="e">
        <f t="shared" si="22"/>
        <v>#N/A</v>
      </c>
      <c r="F218" s="2">
        <v>1373291.0364320278</v>
      </c>
      <c r="G218" s="2">
        <f t="shared" si="26"/>
        <v>495682.42857142858</v>
      </c>
      <c r="H218" s="2">
        <f t="shared" si="37"/>
        <v>90869422.22597602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1202885.8571428605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1374407.8845383823</v>
      </c>
      <c r="Q218" s="2">
        <f t="shared" si="39"/>
        <v>500000</v>
      </c>
      <c r="R218" s="2">
        <f t="shared" si="38"/>
        <v>92067502.65348804</v>
      </c>
      <c r="S218" s="2">
        <f t="shared" si="17"/>
        <v>495682.42857143283</v>
      </c>
      <c r="T218" s="2">
        <f t="shared" si="18"/>
        <v>4317.571428571362</v>
      </c>
      <c r="U218" s="2">
        <f t="shared" si="19"/>
        <v>500000</v>
      </c>
      <c r="V218" s="2">
        <f t="shared" si="33"/>
        <v>49232098.225975931</v>
      </c>
      <c r="W218" s="2">
        <f t="shared" si="20"/>
        <v>495682.42857142538</v>
      </c>
      <c r="X218" s="2">
        <f t="shared" si="6"/>
        <v>4317.5714285746217</v>
      </c>
      <c r="Y218" s="2">
        <f t="shared" si="35"/>
        <v>42835404.42751205</v>
      </c>
      <c r="Z218" s="2" t="str">
        <f t="shared" si="8"/>
        <v>MEEP</v>
      </c>
      <c r="AA218" s="2">
        <f>IF(Z218="HERE",Y218,AA217+Graph!$G$1*1000)</f>
        <v>53974958.427512005</v>
      </c>
      <c r="AB218" s="2">
        <f t="shared" si="21"/>
        <v>800000</v>
      </c>
      <c r="AC218" s="2">
        <f t="shared" si="36"/>
        <v>41796861.79740455</v>
      </c>
      <c r="AD218" s="3">
        <f t="shared" si="10"/>
        <v>52800000</v>
      </c>
      <c r="AE218" s="2">
        <f>IF(AE216&gt;=52800000,52800000,IF(AB197=Graph!G$1*1000,AE217+Graph!G$1*1000,AC218))</f>
        <v>41796861.79740455</v>
      </c>
      <c r="AF218" s="3">
        <f t="shared" si="11"/>
        <v>41796861.79740455</v>
      </c>
      <c r="AG218" s="3">
        <f t="shared" si="27"/>
        <v>40411400.246059582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153</v>
      </c>
      <c r="C219" s="7"/>
      <c r="D219" s="2" t="e">
        <f t="shared" si="12"/>
        <v>#N/A</v>
      </c>
      <c r="E219" s="2" t="e">
        <f t="shared" si="22"/>
        <v>#N/A</v>
      </c>
      <c r="F219" s="2">
        <v>1379245.6323322356</v>
      </c>
      <c r="G219" s="2">
        <f t="shared" si="26"/>
        <v>495682.42857142858</v>
      </c>
      <c r="H219" s="2">
        <f t="shared" si="37"/>
        <v>91365104.654547453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1207203.4285714319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1380349.1067535579</v>
      </c>
      <c r="Q219" s="2">
        <f t="shared" si="39"/>
        <v>500000</v>
      </c>
      <c r="R219" s="2">
        <f t="shared" si="38"/>
        <v>92567502.65348804</v>
      </c>
      <c r="S219" s="2">
        <f t="shared" si="17"/>
        <v>495682.42857143283</v>
      </c>
      <c r="T219" s="2">
        <f t="shared" si="18"/>
        <v>4317.571428571362</v>
      </c>
      <c r="U219" s="2">
        <f t="shared" si="19"/>
        <v>500000</v>
      </c>
      <c r="V219" s="2">
        <f t="shared" si="33"/>
        <v>49727780.654547356</v>
      </c>
      <c r="W219" s="2">
        <f t="shared" si="20"/>
        <v>495682.42857142538</v>
      </c>
      <c r="X219" s="2">
        <f t="shared" si="6"/>
        <v>4317.5714285746217</v>
      </c>
      <c r="Y219" s="2">
        <f t="shared" si="35"/>
        <v>42839721.998940624</v>
      </c>
      <c r="Z219" s="2" t="str">
        <f t="shared" si="8"/>
        <v>MEEP</v>
      </c>
      <c r="AA219" s="2">
        <f>IF(Z219="HERE",Y219,AA218+Graph!$G$1*1000)</f>
        <v>54774958.427512005</v>
      </c>
      <c r="AB219" s="2">
        <f t="shared" si="21"/>
        <v>800000</v>
      </c>
      <c r="AC219" s="2">
        <f t="shared" si="36"/>
        <v>41796861.79740455</v>
      </c>
      <c r="AD219" s="3">
        <f t="shared" si="10"/>
        <v>52800000</v>
      </c>
      <c r="AE219" s="2">
        <f>IF(AE217&gt;=52800000,52800000,IF(AB198=Graph!G$1*1000,AE218+Graph!G$1*1000,AC219))</f>
        <v>41796861.79740455</v>
      </c>
      <c r="AF219" s="3">
        <f t="shared" si="11"/>
        <v>41796861.79740455</v>
      </c>
      <c r="AG219" s="3">
        <f t="shared" si="27"/>
        <v>40440070.181773871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154</v>
      </c>
      <c r="C220" s="7"/>
      <c r="D220" s="2" t="e">
        <f t="shared" si="12"/>
        <v>#N/A</v>
      </c>
      <c r="E220" s="2" t="e">
        <f t="shared" si="22"/>
        <v>#N/A</v>
      </c>
      <c r="F220" s="2">
        <v>1385200.2282324433</v>
      </c>
      <c r="G220" s="2">
        <f t="shared" si="26"/>
        <v>495682.42857142858</v>
      </c>
      <c r="H220" s="2">
        <f t="shared" si="37"/>
        <v>91860787.083118886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1211521.0000000033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1386290.3289687037</v>
      </c>
      <c r="Q220" s="2">
        <f t="shared" si="39"/>
        <v>500000</v>
      </c>
      <c r="R220" s="2">
        <f t="shared" si="38"/>
        <v>93067502.65348804</v>
      </c>
      <c r="S220" s="2">
        <f t="shared" si="17"/>
        <v>495682.42857143283</v>
      </c>
      <c r="T220" s="2">
        <f t="shared" si="18"/>
        <v>4317.571428571362</v>
      </c>
      <c r="U220" s="2">
        <f t="shared" si="19"/>
        <v>500000</v>
      </c>
      <c r="V220" s="2">
        <f t="shared" si="33"/>
        <v>50223463.083118781</v>
      </c>
      <c r="W220" s="2">
        <f t="shared" si="20"/>
        <v>495682.42857142538</v>
      </c>
      <c r="X220" s="2">
        <f t="shared" si="6"/>
        <v>4317.5714285746217</v>
      </c>
      <c r="Y220" s="2">
        <f t="shared" si="35"/>
        <v>42844039.570369199</v>
      </c>
      <c r="Z220" s="2" t="str">
        <f t="shared" si="8"/>
        <v>MEEP</v>
      </c>
      <c r="AA220" s="2">
        <f>IF(Z220="HERE",Y220,AA219+Graph!$G$1*1000)</f>
        <v>55574958.427512005</v>
      </c>
      <c r="AB220" s="2">
        <f t="shared" si="21"/>
        <v>800000</v>
      </c>
      <c r="AC220" s="2">
        <f t="shared" si="36"/>
        <v>41796861.79740455</v>
      </c>
      <c r="AD220" s="3">
        <f t="shared" si="10"/>
        <v>52800000</v>
      </c>
      <c r="AE220" s="2">
        <f>IF(AE218&gt;=52800000,52800000,IF(AB199=Graph!G$1*1000,AE219+Graph!G$1*1000,AC220))</f>
        <v>41796861.79740455</v>
      </c>
      <c r="AF220" s="3">
        <f t="shared" si="11"/>
        <v>41796861.79740455</v>
      </c>
      <c r="AG220" s="3">
        <f t="shared" si="27"/>
        <v>40468740.117488161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155</v>
      </c>
      <c r="C221" s="7"/>
      <c r="D221" s="2" t="e">
        <f t="shared" si="12"/>
        <v>#N/A</v>
      </c>
      <c r="E221" s="2" t="e">
        <f t="shared" si="22"/>
        <v>#N/A</v>
      </c>
      <c r="F221" s="2">
        <v>1391154.8241326511</v>
      </c>
      <c r="G221" s="2">
        <f t="shared" si="26"/>
        <v>495682.42857142858</v>
      </c>
      <c r="H221" s="2">
        <f t="shared" si="37"/>
        <v>92356469.511690319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1215838.5714285746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1392231.5511838794</v>
      </c>
      <c r="Q221" s="2">
        <f t="shared" si="39"/>
        <v>500000</v>
      </c>
      <c r="R221" s="2">
        <f t="shared" si="38"/>
        <v>93567502.65348804</v>
      </c>
      <c r="S221" s="2">
        <f t="shared" si="17"/>
        <v>495682.42857143283</v>
      </c>
      <c r="T221" s="2">
        <f t="shared" si="18"/>
        <v>4317.571428571362</v>
      </c>
      <c r="U221" s="2">
        <f t="shared" si="19"/>
        <v>500000</v>
      </c>
      <c r="V221" s="2">
        <f t="shared" si="33"/>
        <v>50719145.511690207</v>
      </c>
      <c r="W221" s="2">
        <f t="shared" si="20"/>
        <v>495682.42857142538</v>
      </c>
      <c r="X221" s="2">
        <f t="shared" si="6"/>
        <v>4317.5714285746217</v>
      </c>
      <c r="Y221" s="2">
        <f t="shared" si="35"/>
        <v>42848357.141797774</v>
      </c>
      <c r="Z221" s="2" t="str">
        <f t="shared" si="8"/>
        <v>MEEP</v>
      </c>
      <c r="AA221" s="2">
        <f>IF(Z221="HERE",Y221,AA220+Graph!$G$1*1000)</f>
        <v>56374958.427512005</v>
      </c>
      <c r="AB221" s="2">
        <f t="shared" si="21"/>
        <v>800000</v>
      </c>
      <c r="AC221" s="2">
        <f t="shared" si="36"/>
        <v>41796861.79740455</v>
      </c>
      <c r="AD221" s="3">
        <f t="shared" si="10"/>
        <v>52800000</v>
      </c>
      <c r="AE221" s="2">
        <f>IF(AE219&gt;=52800000,52800000,IF(AB200=Graph!G$1*1000,AE220+Graph!G$1*1000,AC221))</f>
        <v>41796861.79740455</v>
      </c>
      <c r="AF221" s="3">
        <f t="shared" si="11"/>
        <v>41796861.79740455</v>
      </c>
      <c r="AG221" s="3">
        <f t="shared" si="27"/>
        <v>40497410.05320245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156</v>
      </c>
      <c r="C222" s="7"/>
      <c r="D222" s="2" t="e">
        <f t="shared" si="12"/>
        <v>#N/A</v>
      </c>
      <c r="E222" s="2" t="e">
        <f t="shared" si="22"/>
        <v>#N/A</v>
      </c>
      <c r="F222" s="2">
        <v>1397109.4200328588</v>
      </c>
      <c r="G222" s="2">
        <f t="shared" si="26"/>
        <v>495682.42857142858</v>
      </c>
      <c r="H222" s="2">
        <f t="shared" si="37"/>
        <v>92852151.940261751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1220156.142857146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1398172.7733990252</v>
      </c>
      <c r="Q222" s="2">
        <f t="shared" si="39"/>
        <v>500000</v>
      </c>
      <c r="R222" s="2">
        <f t="shared" si="38"/>
        <v>94067502.65348804</v>
      </c>
      <c r="S222" s="2">
        <f t="shared" si="17"/>
        <v>495682.42857143283</v>
      </c>
      <c r="T222" s="2">
        <f t="shared" si="18"/>
        <v>4317.571428571362</v>
      </c>
      <c r="U222" s="2">
        <f t="shared" si="19"/>
        <v>500000</v>
      </c>
      <c r="V222" s="2">
        <f t="shared" si="33"/>
        <v>51214827.940261632</v>
      </c>
      <c r="W222" s="2">
        <f t="shared" si="20"/>
        <v>495682.42857142538</v>
      </c>
      <c r="X222" s="2">
        <f t="shared" si="6"/>
        <v>4317.5714285746217</v>
      </c>
      <c r="Y222" s="2">
        <f t="shared" si="35"/>
        <v>42852674.713226348</v>
      </c>
      <c r="Z222" s="2" t="str">
        <f t="shared" si="8"/>
        <v>MEEP</v>
      </c>
      <c r="AA222" s="2">
        <f>IF(Z222="HERE",Y222,AA221+Graph!$G$1*1000)</f>
        <v>57174958.427512005</v>
      </c>
      <c r="AB222" s="2">
        <f t="shared" si="21"/>
        <v>800000</v>
      </c>
      <c r="AC222" s="2">
        <f t="shared" si="36"/>
        <v>41796861.79740455</v>
      </c>
      <c r="AD222" s="3">
        <f t="shared" si="10"/>
        <v>52800000</v>
      </c>
      <c r="AE222" s="2">
        <f>IF(AE220&gt;=52800000,52800000,IF(AB201=Graph!G$1*1000,AE221+Graph!G$1*1000,AC222))</f>
        <v>41796861.79740455</v>
      </c>
      <c r="AF222" s="3">
        <f t="shared" si="11"/>
        <v>41796861.79740455</v>
      </c>
      <c r="AG222" s="3">
        <f t="shared" si="27"/>
        <v>40526079.98891674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157</v>
      </c>
      <c r="C223" s="7"/>
      <c r="D223" s="2" t="e">
        <f t="shared" si="12"/>
        <v>#N/A</v>
      </c>
      <c r="E223" s="2" t="e">
        <f t="shared" si="22"/>
        <v>#N/A</v>
      </c>
      <c r="F223" s="2">
        <v>1403064.0159330666</v>
      </c>
      <c r="G223" s="2">
        <f t="shared" si="26"/>
        <v>495682.42857142858</v>
      </c>
      <c r="H223" s="2">
        <f t="shared" si="37"/>
        <v>93347834.368833184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1224473.7142857173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1404113.995614171</v>
      </c>
      <c r="Q223" s="2">
        <f t="shared" si="39"/>
        <v>500000</v>
      </c>
      <c r="R223" s="2">
        <f t="shared" si="38"/>
        <v>94567502.65348804</v>
      </c>
      <c r="S223" s="2">
        <f t="shared" si="17"/>
        <v>495682.42857143283</v>
      </c>
      <c r="T223" s="2">
        <f t="shared" si="18"/>
        <v>4317.571428571362</v>
      </c>
      <c r="U223" s="2">
        <f t="shared" si="19"/>
        <v>500000</v>
      </c>
      <c r="V223" s="2">
        <f t="shared" si="33"/>
        <v>51710510.368833058</v>
      </c>
      <c r="W223" s="2">
        <f t="shared" si="20"/>
        <v>495682.42857142538</v>
      </c>
      <c r="X223" s="2">
        <f t="shared" si="6"/>
        <v>4317.5714285746217</v>
      </c>
      <c r="Y223" s="2">
        <f t="shared" ref="Y223:Y286" si="40">IF(COUNT($C224)=0,IF(COUNT($C223)=1,C223,SUM(Y222+X223)),C223)</f>
        <v>42856992.284654923</v>
      </c>
      <c r="Z223" s="2" t="str">
        <f t="shared" si="8"/>
        <v>MEEP</v>
      </c>
      <c r="AA223" s="2">
        <f>IF(Z223="HERE",Y223,AA222+Graph!$G$1*1000)</f>
        <v>57974958.427512005</v>
      </c>
      <c r="AB223" s="2">
        <f t="shared" si="21"/>
        <v>800000</v>
      </c>
      <c r="AC223" s="2">
        <f t="shared" ref="AC223:AC286" si="41">IF(Z224="HERE",V223,AC222)</f>
        <v>41796861.79740455</v>
      </c>
      <c r="AD223" s="3">
        <f t="shared" si="10"/>
        <v>52800000</v>
      </c>
      <c r="AE223" s="2">
        <f>IF(AE221&gt;=52800000,52800000,IF(AB202=Graph!G$1*1000,AE222+Graph!G$1*1000,AC223))</f>
        <v>41796861.79740455</v>
      </c>
      <c r="AF223" s="3">
        <f t="shared" si="11"/>
        <v>41796861.79740455</v>
      </c>
      <c r="AG223" s="3">
        <f t="shared" si="27"/>
        <v>40554749.924631029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158</v>
      </c>
      <c r="C224" s="7"/>
      <c r="D224" s="2" t="e">
        <f t="shared" si="12"/>
        <v>#N/A</v>
      </c>
      <c r="E224" s="2" t="e">
        <f t="shared" si="22"/>
        <v>#N/A</v>
      </c>
      <c r="F224" s="2">
        <v>1409018.6118332744</v>
      </c>
      <c r="G224" s="2">
        <f t="shared" si="26"/>
        <v>495682.42857142858</v>
      </c>
      <c r="H224" s="2">
        <f t="shared" ref="H224:H287" si="42">IF(COUNT($C225)=0,IF(COUNT($C224)=1,C224,SUM(H223+G224)),C224)</f>
        <v>93843516.797404617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1228791.2857142887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1410055.2178293467</v>
      </c>
      <c r="Q224" s="2">
        <f t="shared" si="39"/>
        <v>500000</v>
      </c>
      <c r="R224" s="2">
        <f t="shared" ref="R224:R287" si="43">IF(COUNT($C225)=0,IF(COUNT($C224)=1,M224,SUM(R223+Q224)),M224)</f>
        <v>95067502.65348804</v>
      </c>
      <c r="S224" s="2">
        <f t="shared" si="17"/>
        <v>495682.42857143283</v>
      </c>
      <c r="T224" s="2">
        <f t="shared" si="18"/>
        <v>4317.571428571362</v>
      </c>
      <c r="U224" s="2">
        <f t="shared" si="19"/>
        <v>500000</v>
      </c>
      <c r="V224" s="2">
        <f t="shared" si="33"/>
        <v>52206192.797404483</v>
      </c>
      <c r="W224" s="2">
        <f t="shared" si="20"/>
        <v>495682.42857142538</v>
      </c>
      <c r="X224" s="2">
        <f t="shared" si="6"/>
        <v>4317.5714285746217</v>
      </c>
      <c r="Y224" s="2">
        <f t="shared" si="40"/>
        <v>42861309.856083497</v>
      </c>
      <c r="Z224" s="2" t="str">
        <f t="shared" si="8"/>
        <v>MEEP</v>
      </c>
      <c r="AA224" s="2">
        <f>IF(Z224="HERE",Y224,AA223+Graph!$G$1*1000)</f>
        <v>58774958.427512005</v>
      </c>
      <c r="AB224" s="2">
        <f t="shared" si="21"/>
        <v>800000</v>
      </c>
      <c r="AC224" s="2">
        <f t="shared" si="41"/>
        <v>41796861.79740455</v>
      </c>
      <c r="AD224" s="3">
        <f t="shared" si="10"/>
        <v>52800000</v>
      </c>
      <c r="AE224" s="2">
        <f>IF(AE222&gt;=52800000,52800000,IF(AB203=Graph!G$1*1000,AE223+Graph!G$1*1000,AC224))</f>
        <v>41796861.79740455</v>
      </c>
      <c r="AF224" s="3">
        <f t="shared" si="11"/>
        <v>41796861.79740455</v>
      </c>
      <c r="AG224" s="3">
        <f t="shared" si="27"/>
        <v>40583419.860345319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159</v>
      </c>
      <c r="C225" s="7"/>
      <c r="D225" s="2" t="e">
        <f t="shared" si="12"/>
        <v>#N/A</v>
      </c>
      <c r="E225" s="2" t="e">
        <f t="shared" si="22"/>
        <v>#N/A</v>
      </c>
      <c r="F225" s="2">
        <v>1414973.2077334821</v>
      </c>
      <c r="G225" s="2">
        <f t="shared" si="26"/>
        <v>495682.42857142858</v>
      </c>
      <c r="H225" s="2">
        <f t="shared" si="42"/>
        <v>94339199.22597605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1233108.8571428601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1415996.4400444925</v>
      </c>
      <c r="Q225" s="2">
        <f t="shared" si="39"/>
        <v>500000</v>
      </c>
      <c r="R225" s="2">
        <f t="shared" si="43"/>
        <v>95567502.65348804</v>
      </c>
      <c r="S225" s="2">
        <f t="shared" si="17"/>
        <v>495682.42857143283</v>
      </c>
      <c r="T225" s="2">
        <f t="shared" si="18"/>
        <v>4317.571428571362</v>
      </c>
      <c r="U225" s="2">
        <f t="shared" si="19"/>
        <v>500000</v>
      </c>
      <c r="V225" s="2">
        <f t="shared" si="33"/>
        <v>52701875.225975908</v>
      </c>
      <c r="W225" s="2">
        <f t="shared" si="20"/>
        <v>495682.42857142538</v>
      </c>
      <c r="X225" s="2">
        <f t="shared" si="6"/>
        <v>4317.5714285746217</v>
      </c>
      <c r="Y225" s="2">
        <f t="shared" si="40"/>
        <v>42865627.427512072</v>
      </c>
      <c r="Z225" s="2" t="str">
        <f t="shared" si="8"/>
        <v>MEEP</v>
      </c>
      <c r="AA225" s="2">
        <f>IF(Z225="HERE",Y225,AA224+Graph!$G$1*1000)</f>
        <v>59574958.427512005</v>
      </c>
      <c r="AB225" s="2">
        <f t="shared" si="21"/>
        <v>800000</v>
      </c>
      <c r="AC225" s="2">
        <f t="shared" si="41"/>
        <v>41796861.79740455</v>
      </c>
      <c r="AD225" s="3">
        <f t="shared" si="10"/>
        <v>52800000</v>
      </c>
      <c r="AE225" s="2">
        <f>IF(AE223&gt;=52800000,52800000,IF(AB204=Graph!G$1*1000,AE224+Graph!G$1*1000,AC225))</f>
        <v>41796861.79740455</v>
      </c>
      <c r="AF225" s="3">
        <f t="shared" si="11"/>
        <v>41796861.79740455</v>
      </c>
      <c r="AG225" s="3">
        <f t="shared" si="27"/>
        <v>40587305.674631037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160</v>
      </c>
      <c r="C226" s="7"/>
      <c r="D226" s="2" t="e">
        <f t="shared" si="12"/>
        <v>#N/A</v>
      </c>
      <c r="E226" s="2" t="e">
        <f t="shared" si="22"/>
        <v>#N/A</v>
      </c>
      <c r="F226" s="2">
        <v>1420927.8036336899</v>
      </c>
      <c r="G226" s="2">
        <f t="shared" si="26"/>
        <v>495682.42857142858</v>
      </c>
      <c r="H226" s="2">
        <f t="shared" si="42"/>
        <v>94834881.654547483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1237426.4285714314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1421937.6622596681</v>
      </c>
      <c r="Q226" s="2">
        <f t="shared" si="39"/>
        <v>500000</v>
      </c>
      <c r="R226" s="2">
        <f t="shared" si="43"/>
        <v>96067502.65348804</v>
      </c>
      <c r="S226" s="2">
        <f t="shared" si="17"/>
        <v>495682.42857143283</v>
      </c>
      <c r="T226" s="2">
        <f t="shared" si="18"/>
        <v>4317.571428571362</v>
      </c>
      <c r="U226" s="2">
        <f t="shared" si="19"/>
        <v>500000</v>
      </c>
      <c r="V226" s="2">
        <f t="shared" si="33"/>
        <v>53197557.654547334</v>
      </c>
      <c r="W226" s="2">
        <f t="shared" si="20"/>
        <v>495682.42857142538</v>
      </c>
      <c r="X226" s="2">
        <f t="shared" si="6"/>
        <v>4317.5714285746217</v>
      </c>
      <c r="Y226" s="2">
        <f t="shared" si="40"/>
        <v>42869944.998940647</v>
      </c>
      <c r="Z226" s="2" t="str">
        <f t="shared" si="8"/>
        <v>MEEP</v>
      </c>
      <c r="AA226" s="2">
        <f>IF(Z226="HERE",Y226,AA225+Graph!$G$1*1000)</f>
        <v>60374958.427512005</v>
      </c>
      <c r="AB226" s="2">
        <f t="shared" si="21"/>
        <v>800000</v>
      </c>
      <c r="AC226" s="2">
        <f t="shared" si="41"/>
        <v>41796861.79740455</v>
      </c>
      <c r="AD226" s="3">
        <f t="shared" si="10"/>
        <v>52800000</v>
      </c>
      <c r="AE226" s="2">
        <f>IF(AE224&gt;=52800000,52800000,IF(AB205=Graph!G$1*1000,AE225+Graph!G$1*1000,AC226))</f>
        <v>42596861.79740455</v>
      </c>
      <c r="AF226" s="3">
        <f t="shared" si="11"/>
        <v>42596861.79740455</v>
      </c>
      <c r="AG226" s="3">
        <f t="shared" si="27"/>
        <v>41307305.674631037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161</v>
      </c>
      <c r="C227" s="7"/>
      <c r="D227" s="2" t="e">
        <f t="shared" si="12"/>
        <v>#N/A</v>
      </c>
      <c r="E227" s="2" t="e">
        <f t="shared" si="22"/>
        <v>#N/A</v>
      </c>
      <c r="F227" s="2">
        <v>1426882.3995338678</v>
      </c>
      <c r="G227" s="2">
        <f t="shared" si="26"/>
        <v>495682.42857142858</v>
      </c>
      <c r="H227" s="2">
        <f t="shared" si="42"/>
        <v>95330564.083118916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1241744.0000000028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1427878.8844748139</v>
      </c>
      <c r="Q227" s="2">
        <f t="shared" si="39"/>
        <v>500000</v>
      </c>
      <c r="R227" s="2">
        <f t="shared" si="43"/>
        <v>96567502.65348804</v>
      </c>
      <c r="S227" s="2">
        <f t="shared" si="17"/>
        <v>495682.42857143283</v>
      </c>
      <c r="T227" s="2">
        <f t="shared" si="18"/>
        <v>4317.571428571362</v>
      </c>
      <c r="U227" s="2">
        <f t="shared" si="19"/>
        <v>500000</v>
      </c>
      <c r="V227" s="2">
        <f t="shared" si="33"/>
        <v>53693240.083118759</v>
      </c>
      <c r="W227" s="2">
        <f t="shared" si="20"/>
        <v>495682.42857142538</v>
      </c>
      <c r="X227" s="2">
        <f t="shared" si="6"/>
        <v>4317.5714285746217</v>
      </c>
      <c r="Y227" s="2">
        <f t="shared" si="40"/>
        <v>42874262.570369221</v>
      </c>
      <c r="Z227" s="2" t="str">
        <f t="shared" si="8"/>
        <v>MEEP</v>
      </c>
      <c r="AA227" s="2">
        <f>IF(Z227="HERE",Y227,AA226+Graph!$G$1*1000)</f>
        <v>61174958.427512005</v>
      </c>
      <c r="AB227" s="2">
        <f t="shared" si="21"/>
        <v>800000</v>
      </c>
      <c r="AC227" s="2">
        <f t="shared" si="41"/>
        <v>41796861.79740455</v>
      </c>
      <c r="AD227" s="3">
        <f t="shared" si="10"/>
        <v>52800000</v>
      </c>
      <c r="AE227" s="2">
        <f>IF(AE225&gt;=52800000,52800000,IF(AB206=Graph!G$1*1000,AE226+Graph!G$1*1000,AC227))</f>
        <v>43396861.79740455</v>
      </c>
      <c r="AF227" s="3">
        <f t="shared" si="11"/>
        <v>43396861.79740455</v>
      </c>
      <c r="AG227" s="3">
        <f t="shared" si="27"/>
        <v>42027305.674631037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162</v>
      </c>
      <c r="C228" s="7"/>
      <c r="D228" s="2" t="e">
        <f t="shared" si="12"/>
        <v>#N/A</v>
      </c>
      <c r="E228" s="2" t="e">
        <f t="shared" si="22"/>
        <v>#N/A</v>
      </c>
      <c r="F228" s="2">
        <v>1432836.9954340756</v>
      </c>
      <c r="G228" s="2">
        <f t="shared" si="26"/>
        <v>495682.42857142858</v>
      </c>
      <c r="H228" s="2">
        <f t="shared" si="42"/>
        <v>95826246.511690348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1246061.5714285742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1433820.1066899896</v>
      </c>
      <c r="Q228" s="2">
        <f t="shared" si="39"/>
        <v>500000</v>
      </c>
      <c r="R228" s="2">
        <f t="shared" si="43"/>
        <v>97067502.65348804</v>
      </c>
      <c r="S228" s="2">
        <f t="shared" si="17"/>
        <v>495682.42857143283</v>
      </c>
      <c r="T228" s="2">
        <f t="shared" si="18"/>
        <v>4317.571428571362</v>
      </c>
      <c r="U228" s="2">
        <f t="shared" si="19"/>
        <v>500000</v>
      </c>
      <c r="V228" s="2">
        <f t="shared" si="33"/>
        <v>54188922.511690184</v>
      </c>
      <c r="W228" s="2">
        <f t="shared" si="20"/>
        <v>495682.42857142538</v>
      </c>
      <c r="X228" s="2">
        <f t="shared" si="6"/>
        <v>4317.5714285746217</v>
      </c>
      <c r="Y228" s="2">
        <f t="shared" si="40"/>
        <v>42878580.141797796</v>
      </c>
      <c r="Z228" s="2" t="str">
        <f t="shared" si="8"/>
        <v>MEEP</v>
      </c>
      <c r="AA228" s="2">
        <f>IF(Z228="HERE",Y228,AA227+Graph!$G$1*1000)</f>
        <v>61974958.427512005</v>
      </c>
      <c r="AB228" s="2">
        <f t="shared" si="21"/>
        <v>800000</v>
      </c>
      <c r="AC228" s="2">
        <f t="shared" si="41"/>
        <v>41796861.79740455</v>
      </c>
      <c r="AD228" s="3">
        <f t="shared" si="10"/>
        <v>52800000</v>
      </c>
      <c r="AE228" s="2">
        <f>IF(AE226&gt;=52800000,52800000,IF(AB207=Graph!G$1*1000,AE227+Graph!G$1*1000,AC228))</f>
        <v>44196861.79740455</v>
      </c>
      <c r="AF228" s="3">
        <f t="shared" si="11"/>
        <v>44196861.79740455</v>
      </c>
      <c r="AG228" s="3">
        <f t="shared" si="27"/>
        <v>42747305.674631037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163</v>
      </c>
      <c r="C229" s="7"/>
      <c r="D229" s="2" t="e">
        <f t="shared" si="12"/>
        <v>#N/A</v>
      </c>
      <c r="E229" s="2" t="e">
        <f t="shared" si="22"/>
        <v>#N/A</v>
      </c>
      <c r="F229" s="2">
        <v>1438791.5913342834</v>
      </c>
      <c r="G229" s="2">
        <f t="shared" si="26"/>
        <v>495682.42857142858</v>
      </c>
      <c r="H229" s="2">
        <f t="shared" si="42"/>
        <v>96321928.940261781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1250379.1428571455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1439761.3289051354</v>
      </c>
      <c r="Q229" s="2">
        <f t="shared" si="39"/>
        <v>500000</v>
      </c>
      <c r="R229" s="2">
        <f t="shared" si="43"/>
        <v>97567502.65348804</v>
      </c>
      <c r="S229" s="2">
        <f t="shared" si="17"/>
        <v>495682.42857143283</v>
      </c>
      <c r="T229" s="2">
        <f t="shared" si="18"/>
        <v>4317.571428571362</v>
      </c>
      <c r="U229" s="2">
        <f t="shared" si="19"/>
        <v>500000</v>
      </c>
      <c r="V229" s="2">
        <f t="shared" si="33"/>
        <v>54684604.94026161</v>
      </c>
      <c r="W229" s="2">
        <f t="shared" si="20"/>
        <v>495682.42857142538</v>
      </c>
      <c r="X229" s="2">
        <f t="shared" si="6"/>
        <v>4317.5714285746217</v>
      </c>
      <c r="Y229" s="2">
        <f t="shared" si="40"/>
        <v>42882897.713226371</v>
      </c>
      <c r="Z229" s="2" t="str">
        <f t="shared" si="8"/>
        <v>MEEP</v>
      </c>
      <c r="AA229" s="2">
        <f>IF(Z229="HERE",Y229,AA228+Graph!$G$1*1000)</f>
        <v>62774958.427512005</v>
      </c>
      <c r="AB229" s="2">
        <f t="shared" si="21"/>
        <v>800000</v>
      </c>
      <c r="AC229" s="2">
        <f t="shared" si="41"/>
        <v>41796861.79740455</v>
      </c>
      <c r="AD229" s="3">
        <f t="shared" si="10"/>
        <v>52800000</v>
      </c>
      <c r="AE229" s="2">
        <f>IF(AE227&gt;=52800000,52800000,IF(AB208=Graph!G$1*1000,AE228+Graph!G$1*1000,AC229))</f>
        <v>44996861.79740455</v>
      </c>
      <c r="AF229" s="3">
        <f t="shared" si="11"/>
        <v>44996861.79740455</v>
      </c>
      <c r="AG229" s="3">
        <f t="shared" si="27"/>
        <v>43467305.674631037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164</v>
      </c>
      <c r="C230" s="7"/>
      <c r="D230" s="2" t="e">
        <f t="shared" si="12"/>
        <v>#N/A</v>
      </c>
      <c r="E230" s="2" t="e">
        <f t="shared" si="22"/>
        <v>#N/A</v>
      </c>
      <c r="F230" s="2">
        <v>1444746.1872344911</v>
      </c>
      <c r="G230" s="2">
        <f t="shared" si="26"/>
        <v>495682.42857142858</v>
      </c>
      <c r="H230" s="2">
        <f t="shared" si="42"/>
        <v>96817611.368833214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1254696.7142857169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1445702.551120311</v>
      </c>
      <c r="Q230" s="2">
        <f t="shared" ref="Q230:Q293" si="44">IF(P230&gt;500000,500000,P230)</f>
        <v>500000</v>
      </c>
      <c r="R230" s="2">
        <f t="shared" si="43"/>
        <v>98067502.65348804</v>
      </c>
      <c r="S230" s="2">
        <f t="shared" si="17"/>
        <v>495682.42857143283</v>
      </c>
      <c r="T230" s="2">
        <f t="shared" si="18"/>
        <v>4317.571428571362</v>
      </c>
      <c r="U230" s="2">
        <f t="shared" si="19"/>
        <v>500000</v>
      </c>
      <c r="V230" s="2">
        <f t="shared" si="33"/>
        <v>55180287.368833035</v>
      </c>
      <c r="W230" s="2">
        <f t="shared" si="20"/>
        <v>495682.42857142538</v>
      </c>
      <c r="X230" s="2">
        <f t="shared" si="6"/>
        <v>4317.5714285746217</v>
      </c>
      <c r="Y230" s="2">
        <f t="shared" si="40"/>
        <v>42887215.284654945</v>
      </c>
      <c r="Z230" s="2" t="str">
        <f t="shared" si="8"/>
        <v>MEEP</v>
      </c>
      <c r="AA230" s="2">
        <f>IF(Z230="HERE",Y230,AA229+Graph!$G$1*1000)</f>
        <v>63574958.427512005</v>
      </c>
      <c r="AB230" s="2">
        <f t="shared" si="21"/>
        <v>800000</v>
      </c>
      <c r="AC230" s="2">
        <f t="shared" si="41"/>
        <v>41796861.79740455</v>
      </c>
      <c r="AD230" s="3">
        <f t="shared" si="10"/>
        <v>52800000</v>
      </c>
      <c r="AE230" s="2">
        <f>IF(AE228&gt;=52800000,52800000,IF(AB209=Graph!G$1*1000,AE229+Graph!G$1*1000,AC230))</f>
        <v>45796861.79740455</v>
      </c>
      <c r="AF230" s="3">
        <f t="shared" si="11"/>
        <v>45796861.79740455</v>
      </c>
      <c r="AG230" s="3">
        <f t="shared" si="27"/>
        <v>44187305.674631037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165</v>
      </c>
      <c r="C231" s="7"/>
      <c r="D231" s="2" t="e">
        <f t="shared" si="12"/>
        <v>#N/A</v>
      </c>
      <c r="E231" s="2" t="e">
        <f t="shared" si="22"/>
        <v>#N/A</v>
      </c>
      <c r="F231" s="2">
        <v>1450700.7831346989</v>
      </c>
      <c r="G231" s="2">
        <f t="shared" si="26"/>
        <v>495682.42857142858</v>
      </c>
      <c r="H231" s="2">
        <f t="shared" si="42"/>
        <v>97313293.797404647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1259014.2857142882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1451643.7733354568</v>
      </c>
      <c r="Q231" s="2">
        <f t="shared" si="44"/>
        <v>500000</v>
      </c>
      <c r="R231" s="2">
        <f t="shared" si="43"/>
        <v>98567502.65348804</v>
      </c>
      <c r="S231" s="2">
        <f t="shared" si="17"/>
        <v>495682.42857143283</v>
      </c>
      <c r="T231" s="2">
        <f t="shared" si="18"/>
        <v>4317.571428571362</v>
      </c>
      <c r="U231" s="2">
        <f t="shared" si="19"/>
        <v>500000</v>
      </c>
      <c r="V231" s="2">
        <f t="shared" si="33"/>
        <v>55675969.797404461</v>
      </c>
      <c r="W231" s="2">
        <f t="shared" si="20"/>
        <v>495682.42857142538</v>
      </c>
      <c r="X231" s="2">
        <f t="shared" si="6"/>
        <v>4317.5714285746217</v>
      </c>
      <c r="Y231" s="2">
        <f t="shared" si="40"/>
        <v>42891532.85608352</v>
      </c>
      <c r="Z231" s="2" t="str">
        <f t="shared" si="8"/>
        <v>MEEP</v>
      </c>
      <c r="AA231" s="2">
        <f>IF(Z231="HERE",Y231,AA230+Graph!$G$1*1000)</f>
        <v>64374958.427512005</v>
      </c>
      <c r="AB231" s="2">
        <f t="shared" si="21"/>
        <v>800000</v>
      </c>
      <c r="AC231" s="2">
        <f t="shared" si="41"/>
        <v>41796861.79740455</v>
      </c>
      <c r="AD231" s="3">
        <f t="shared" si="10"/>
        <v>52800000</v>
      </c>
      <c r="AE231" s="2">
        <f>IF(AE229&gt;=52800000,52800000,IF(AB210=Graph!G$1*1000,AE230+Graph!G$1*1000,AC231))</f>
        <v>46596861.79740455</v>
      </c>
      <c r="AF231" s="3">
        <f t="shared" si="11"/>
        <v>46596861.79740455</v>
      </c>
      <c r="AG231" s="3">
        <f t="shared" si="27"/>
        <v>44907305.674631037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166</v>
      </c>
      <c r="C232" s="7"/>
      <c r="D232" s="2" t="e">
        <f t="shared" si="12"/>
        <v>#N/A</v>
      </c>
      <c r="E232" s="2" t="e">
        <f t="shared" si="22"/>
        <v>#N/A</v>
      </c>
      <c r="F232" s="2">
        <v>1456655.3790349066</v>
      </c>
      <c r="G232" s="2">
        <f t="shared" si="26"/>
        <v>495682.42857142858</v>
      </c>
      <c r="H232" s="2">
        <f t="shared" si="42"/>
        <v>97808976.22597608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1263331.8571428596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1457584.9955506325</v>
      </c>
      <c r="Q232" s="2">
        <f t="shared" si="44"/>
        <v>500000</v>
      </c>
      <c r="R232" s="2">
        <f t="shared" si="43"/>
        <v>99067502.65348804</v>
      </c>
      <c r="S232" s="2">
        <f t="shared" si="17"/>
        <v>495682.42857143283</v>
      </c>
      <c r="T232" s="2">
        <f t="shared" si="18"/>
        <v>4317.571428571362</v>
      </c>
      <c r="U232" s="2">
        <f t="shared" si="19"/>
        <v>500000</v>
      </c>
      <c r="V232" s="2">
        <f t="shared" si="33"/>
        <v>56171652.225975886</v>
      </c>
      <c r="W232" s="2">
        <f t="shared" si="20"/>
        <v>495682.42857142538</v>
      </c>
      <c r="X232" s="2">
        <f t="shared" si="6"/>
        <v>4317.5714285746217</v>
      </c>
      <c r="Y232" s="2">
        <f t="shared" si="40"/>
        <v>42895850.427512094</v>
      </c>
      <c r="Z232" s="2" t="str">
        <f t="shared" si="8"/>
        <v>MEEP</v>
      </c>
      <c r="AA232" s="2">
        <f>IF(Z232="HERE",Y232,AA231+Graph!$G$1*1000)</f>
        <v>65174958.427512005</v>
      </c>
      <c r="AB232" s="2">
        <f t="shared" si="21"/>
        <v>800000</v>
      </c>
      <c r="AC232" s="2">
        <f t="shared" si="41"/>
        <v>41796861.79740455</v>
      </c>
      <c r="AD232" s="3">
        <f t="shared" si="10"/>
        <v>52800000</v>
      </c>
      <c r="AE232" s="2">
        <f>IF(AE230&gt;=52800000,52800000,IF(AB211=Graph!G$1*1000,AE231+Graph!G$1*1000,AC232))</f>
        <v>47396861.79740455</v>
      </c>
      <c r="AF232" s="3">
        <f t="shared" si="11"/>
        <v>47396861.79740455</v>
      </c>
      <c r="AG232" s="3">
        <f t="shared" si="27"/>
        <v>45627305.674631037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167</v>
      </c>
      <c r="C233" s="7"/>
      <c r="D233" s="2" t="e">
        <f t="shared" si="12"/>
        <v>#N/A</v>
      </c>
      <c r="E233" s="2" t="e">
        <f t="shared" si="22"/>
        <v>#N/A</v>
      </c>
      <c r="F233" s="2">
        <v>1462609.9749351144</v>
      </c>
      <c r="G233" s="2">
        <f t="shared" si="26"/>
        <v>495682.42857142858</v>
      </c>
      <c r="H233" s="2">
        <f t="shared" si="42"/>
        <v>98304658.654547513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1267649.428571431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1463526.2177657783</v>
      </c>
      <c r="Q233" s="2">
        <f t="shared" si="44"/>
        <v>500000</v>
      </c>
      <c r="R233" s="2">
        <f t="shared" si="43"/>
        <v>99567502.65348804</v>
      </c>
      <c r="S233" s="2">
        <f t="shared" si="17"/>
        <v>495682.42857143283</v>
      </c>
      <c r="T233" s="2">
        <f t="shared" si="18"/>
        <v>4317.571428571362</v>
      </c>
      <c r="U233" s="2">
        <f t="shared" si="19"/>
        <v>500000</v>
      </c>
      <c r="V233" s="2">
        <f t="shared" si="33"/>
        <v>56667334.654547311</v>
      </c>
      <c r="W233" s="2">
        <f t="shared" si="20"/>
        <v>495682.42857142538</v>
      </c>
      <c r="X233" s="2">
        <f t="shared" si="6"/>
        <v>4317.5714285746217</v>
      </c>
      <c r="Y233" s="2">
        <f t="shared" si="40"/>
        <v>42900167.998940669</v>
      </c>
      <c r="Z233" s="2" t="str">
        <f t="shared" si="8"/>
        <v>MEEP</v>
      </c>
      <c r="AA233" s="2">
        <f>IF(Z233="HERE",Y233,AA232+Graph!$G$1*1000)</f>
        <v>65974958.427512005</v>
      </c>
      <c r="AB233" s="2">
        <f t="shared" si="21"/>
        <v>800000</v>
      </c>
      <c r="AC233" s="2">
        <f t="shared" si="41"/>
        <v>41796861.79740455</v>
      </c>
      <c r="AD233" s="3">
        <f t="shared" si="10"/>
        <v>52800000</v>
      </c>
      <c r="AE233" s="2">
        <f>IF(AE231&gt;=52800000,52800000,IF(AB212=Graph!G$1*1000,AE232+Graph!G$1*1000,AC233))</f>
        <v>48196861.79740455</v>
      </c>
      <c r="AF233" s="3">
        <f t="shared" si="11"/>
        <v>48196861.79740455</v>
      </c>
      <c r="AG233" s="3">
        <f t="shared" si="27"/>
        <v>46347305.674631037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168</v>
      </c>
      <c r="C234" s="7"/>
      <c r="D234" s="2" t="e">
        <f t="shared" si="12"/>
        <v>#N/A</v>
      </c>
      <c r="E234" s="2" t="e">
        <f t="shared" si="22"/>
        <v>#N/A</v>
      </c>
      <c r="F234" s="2">
        <v>1468564.5708353221</v>
      </c>
      <c r="G234" s="2">
        <f t="shared" si="26"/>
        <v>495682.42857142858</v>
      </c>
      <c r="H234" s="2">
        <f t="shared" si="42"/>
        <v>98800341.083118945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1271967.0000000023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1469467.4399809539</v>
      </c>
      <c r="Q234" s="2">
        <f t="shared" si="44"/>
        <v>500000</v>
      </c>
      <c r="R234" s="2">
        <f t="shared" si="43"/>
        <v>100067502.65348804</v>
      </c>
      <c r="S234" s="2">
        <f t="shared" si="17"/>
        <v>495682.42857143283</v>
      </c>
      <c r="T234" s="2">
        <f t="shared" si="18"/>
        <v>4317.571428571362</v>
      </c>
      <c r="U234" s="2">
        <f t="shared" si="19"/>
        <v>500000</v>
      </c>
      <c r="V234" s="2">
        <f t="shared" si="33"/>
        <v>57163017.083118737</v>
      </c>
      <c r="W234" s="2">
        <f t="shared" si="20"/>
        <v>495682.42857142538</v>
      </c>
      <c r="X234" s="2">
        <f t="shared" si="6"/>
        <v>4317.5714285746217</v>
      </c>
      <c r="Y234" s="2">
        <f t="shared" si="40"/>
        <v>42904485.570369244</v>
      </c>
      <c r="Z234" s="2" t="str">
        <f t="shared" si="8"/>
        <v>MEEP</v>
      </c>
      <c r="AA234" s="2">
        <f>IF(Z234="HERE",Y234,AA233+Graph!$G$1*1000)</f>
        <v>66774958.427512005</v>
      </c>
      <c r="AB234" s="2">
        <f t="shared" si="21"/>
        <v>800000</v>
      </c>
      <c r="AC234" s="2">
        <f t="shared" si="41"/>
        <v>41796861.79740455</v>
      </c>
      <c r="AD234" s="3">
        <f t="shared" si="10"/>
        <v>52800000</v>
      </c>
      <c r="AE234" s="2">
        <f>IF(AE232&gt;=52800000,52800000,IF(AB213=Graph!G$1*1000,AE233+Graph!G$1*1000,AC234))</f>
        <v>48996861.79740455</v>
      </c>
      <c r="AF234" s="3">
        <f t="shared" si="11"/>
        <v>48996861.79740455</v>
      </c>
      <c r="AG234" s="3">
        <f t="shared" si="27"/>
        <v>47067305.674631037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169</v>
      </c>
      <c r="C235" s="7"/>
      <c r="D235" s="2" t="e">
        <f t="shared" si="12"/>
        <v>#N/A</v>
      </c>
      <c r="E235" s="2" t="e">
        <f t="shared" si="22"/>
        <v>#N/A</v>
      </c>
      <c r="F235" s="2">
        <v>1474519.1667355299</v>
      </c>
      <c r="G235" s="2">
        <f t="shared" si="26"/>
        <v>495682.42857142858</v>
      </c>
      <c r="H235" s="2">
        <f t="shared" si="42"/>
        <v>99296023.511690378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1276284.5714285737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1475408.6621960998</v>
      </c>
      <c r="Q235" s="2">
        <f t="shared" si="44"/>
        <v>500000</v>
      </c>
      <c r="R235" s="2">
        <f t="shared" si="43"/>
        <v>100567502.65348804</v>
      </c>
      <c r="S235" s="2">
        <f t="shared" si="17"/>
        <v>495682.42857143283</v>
      </c>
      <c r="T235" s="2">
        <f t="shared" si="18"/>
        <v>4317.571428571362</v>
      </c>
      <c r="U235" s="2">
        <f t="shared" si="19"/>
        <v>500000</v>
      </c>
      <c r="V235" s="2">
        <f t="shared" si="33"/>
        <v>57658699.511690162</v>
      </c>
      <c r="W235" s="2">
        <f t="shared" si="20"/>
        <v>495682.42857142538</v>
      </c>
      <c r="X235" s="2">
        <f t="shared" si="6"/>
        <v>4317.5714285746217</v>
      </c>
      <c r="Y235" s="2">
        <f t="shared" si="40"/>
        <v>42908803.141797818</v>
      </c>
      <c r="Z235" s="2" t="str">
        <f t="shared" si="8"/>
        <v>MEEP</v>
      </c>
      <c r="AA235" s="2">
        <f>IF(Z235="HERE",Y235,AA234+Graph!$G$1*1000)</f>
        <v>67574958.427512005</v>
      </c>
      <c r="AB235" s="2">
        <f t="shared" si="21"/>
        <v>800000</v>
      </c>
      <c r="AC235" s="2">
        <f t="shared" si="41"/>
        <v>41796861.79740455</v>
      </c>
      <c r="AD235" s="3">
        <f t="shared" si="10"/>
        <v>52800000</v>
      </c>
      <c r="AE235" s="2">
        <f>IF(AE233&gt;=52800000,52800000,IF(AB214=Graph!G$1*1000,AE234+Graph!G$1*1000,AC235))</f>
        <v>49796861.79740455</v>
      </c>
      <c r="AF235" s="3">
        <f t="shared" si="11"/>
        <v>49796861.79740455</v>
      </c>
      <c r="AG235" s="3">
        <f t="shared" si="27"/>
        <v>47787305.674631037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170</v>
      </c>
      <c r="C236" s="7"/>
      <c r="D236" s="2" t="e">
        <f t="shared" si="12"/>
        <v>#N/A</v>
      </c>
      <c r="E236" s="2" t="e">
        <f t="shared" si="22"/>
        <v>#N/A</v>
      </c>
      <c r="F236" s="2">
        <v>1480473.7626357377</v>
      </c>
      <c r="G236" s="2">
        <f t="shared" si="26"/>
        <v>495682.42857142858</v>
      </c>
      <c r="H236" s="2">
        <f t="shared" si="42"/>
        <v>99791705.940261811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1280602.1428571451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1481349.8844112754</v>
      </c>
      <c r="Q236" s="2">
        <f t="shared" si="44"/>
        <v>500000</v>
      </c>
      <c r="R236" s="2">
        <f t="shared" si="43"/>
        <v>101067502.65348804</v>
      </c>
      <c r="S236" s="2">
        <f t="shared" si="17"/>
        <v>495682.42857143283</v>
      </c>
      <c r="T236" s="2">
        <f t="shared" si="18"/>
        <v>4317.571428571362</v>
      </c>
      <c r="U236" s="2">
        <f t="shared" si="19"/>
        <v>500000</v>
      </c>
      <c r="V236" s="2">
        <f t="shared" si="33"/>
        <v>58154381.940261588</v>
      </c>
      <c r="W236" s="2">
        <f t="shared" si="20"/>
        <v>495682.42857142538</v>
      </c>
      <c r="X236" s="2">
        <f t="shared" si="6"/>
        <v>4317.5714285746217</v>
      </c>
      <c r="Y236" s="2">
        <f t="shared" si="40"/>
        <v>42913120.713226393</v>
      </c>
      <c r="Z236" s="2" t="str">
        <f t="shared" si="8"/>
        <v>MEEP</v>
      </c>
      <c r="AA236" s="2">
        <f>IF(Z236="HERE",Y236,AA235+Graph!$G$1*1000)</f>
        <v>68374958.427512005</v>
      </c>
      <c r="AB236" s="2">
        <f t="shared" si="21"/>
        <v>800000</v>
      </c>
      <c r="AC236" s="2">
        <f t="shared" si="41"/>
        <v>41796861.79740455</v>
      </c>
      <c r="AD236" s="3">
        <f t="shared" si="10"/>
        <v>52800000</v>
      </c>
      <c r="AE236" s="2">
        <f>IF(AE234&gt;=52800000,52800000,IF(AB215=Graph!G$1*1000,AE235+Graph!G$1*1000,AC236))</f>
        <v>50596861.79740455</v>
      </c>
      <c r="AF236" s="3">
        <f t="shared" si="11"/>
        <v>50596861.79740455</v>
      </c>
      <c r="AG236" s="3">
        <f t="shared" si="27"/>
        <v>48507305.674631037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171</v>
      </c>
      <c r="C237" s="7"/>
      <c r="D237" s="2" t="e">
        <f t="shared" si="12"/>
        <v>#N/A</v>
      </c>
      <c r="E237" s="2" t="e">
        <f t="shared" si="22"/>
        <v>#N/A</v>
      </c>
      <c r="F237" s="2">
        <v>1486428.3585359454</v>
      </c>
      <c r="G237" s="2">
        <f t="shared" si="26"/>
        <v>495682.42857142858</v>
      </c>
      <c r="H237" s="2">
        <f t="shared" si="42"/>
        <v>100287388.36883324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1284919.7142857164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1487291.1066264212</v>
      </c>
      <c r="Q237" s="2">
        <f t="shared" si="44"/>
        <v>500000</v>
      </c>
      <c r="R237" s="2">
        <f t="shared" si="43"/>
        <v>101567502.65348804</v>
      </c>
      <c r="S237" s="2">
        <f t="shared" si="17"/>
        <v>495682.42857143283</v>
      </c>
      <c r="T237" s="2">
        <f t="shared" si="18"/>
        <v>4317.571428571362</v>
      </c>
      <c r="U237" s="2">
        <f t="shared" si="19"/>
        <v>500000</v>
      </c>
      <c r="V237" s="2">
        <f t="shared" si="33"/>
        <v>58650064.368833013</v>
      </c>
      <c r="W237" s="2">
        <f t="shared" si="20"/>
        <v>495682.42857142538</v>
      </c>
      <c r="X237" s="2">
        <f t="shared" si="6"/>
        <v>4317.5714285746217</v>
      </c>
      <c r="Y237" s="2">
        <f t="shared" si="40"/>
        <v>42917438.284654967</v>
      </c>
      <c r="Z237" s="2" t="str">
        <f t="shared" si="8"/>
        <v>MEEP</v>
      </c>
      <c r="AA237" s="2">
        <f>IF(Z237="HERE",Y237,AA236+Graph!$G$1*1000)</f>
        <v>69174958.427512005</v>
      </c>
      <c r="AB237" s="2">
        <f t="shared" si="21"/>
        <v>800000</v>
      </c>
      <c r="AC237" s="2">
        <f t="shared" si="41"/>
        <v>41796861.79740455</v>
      </c>
      <c r="AD237" s="3">
        <f t="shared" si="10"/>
        <v>52800000</v>
      </c>
      <c r="AE237" s="2">
        <f>IF(AE235&gt;=52800000,52800000,IF(AB216=Graph!G$1*1000,AE236+Graph!G$1*1000,AC237))</f>
        <v>51396861.79740455</v>
      </c>
      <c r="AF237" s="3">
        <f t="shared" si="11"/>
        <v>51396861.79740455</v>
      </c>
      <c r="AG237" s="3">
        <f t="shared" si="27"/>
        <v>49227305.674631037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172</v>
      </c>
      <c r="C238" s="7"/>
      <c r="D238" s="2" t="e">
        <f t="shared" si="12"/>
        <v>#N/A</v>
      </c>
      <c r="E238" s="2" t="e">
        <f t="shared" si="22"/>
        <v>#N/A</v>
      </c>
      <c r="F238" s="2">
        <v>1492382.9544361532</v>
      </c>
      <c r="G238" s="2">
        <f t="shared" si="26"/>
        <v>495682.42857142858</v>
      </c>
      <c r="H238" s="2">
        <f t="shared" si="42"/>
        <v>100783070.79740468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1289237.2857142878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1493232.328841567</v>
      </c>
      <c r="Q238" s="2">
        <f t="shared" si="44"/>
        <v>500000</v>
      </c>
      <c r="R238" s="2">
        <f t="shared" si="43"/>
        <v>102067502.65348804</v>
      </c>
      <c r="S238" s="2">
        <f t="shared" si="17"/>
        <v>495682.42857143283</v>
      </c>
      <c r="T238" s="2">
        <f t="shared" si="18"/>
        <v>4317.571428571362</v>
      </c>
      <c r="U238" s="2">
        <f t="shared" si="19"/>
        <v>500000</v>
      </c>
      <c r="V238" s="2">
        <f t="shared" si="33"/>
        <v>59145746.797404438</v>
      </c>
      <c r="W238" s="2">
        <f t="shared" si="20"/>
        <v>495682.42857142538</v>
      </c>
      <c r="X238" s="2">
        <f t="shared" si="6"/>
        <v>4317.5714285746217</v>
      </c>
      <c r="Y238" s="2">
        <f t="shared" si="40"/>
        <v>42921755.856083542</v>
      </c>
      <c r="Z238" s="2" t="str">
        <f t="shared" si="8"/>
        <v>MEEP</v>
      </c>
      <c r="AA238" s="2">
        <f>IF(Z238="HERE",Y238,AA237+Graph!$G$1*1000)</f>
        <v>69974958.427512005</v>
      </c>
      <c r="AB238" s="2">
        <f t="shared" si="21"/>
        <v>800000</v>
      </c>
      <c r="AC238" s="2">
        <f t="shared" si="41"/>
        <v>41796861.79740455</v>
      </c>
      <c r="AD238" s="3">
        <f t="shared" si="10"/>
        <v>52800000</v>
      </c>
      <c r="AE238" s="2">
        <f>IF(AE236&gt;=52800000,52800000,IF(AB217=Graph!G$1*1000,AE237+Graph!G$1*1000,AC238))</f>
        <v>52196861.79740455</v>
      </c>
      <c r="AF238" s="3">
        <f t="shared" si="11"/>
        <v>52196861.79740455</v>
      </c>
      <c r="AG238" s="3">
        <f t="shared" si="27"/>
        <v>49609843.089870229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173</v>
      </c>
      <c r="C239" s="7"/>
      <c r="D239" s="2" t="e">
        <f t="shared" si="12"/>
        <v>#N/A</v>
      </c>
      <c r="E239" s="2" t="e">
        <f t="shared" si="22"/>
        <v>#N/A</v>
      </c>
      <c r="F239" s="2">
        <v>1498337.5503363609</v>
      </c>
      <c r="G239" s="2">
        <f t="shared" si="26"/>
        <v>495682.42857142858</v>
      </c>
      <c r="H239" s="2">
        <f t="shared" si="42"/>
        <v>101278753.22597611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1293554.8571428591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1499173.5510567427</v>
      </c>
      <c r="Q239" s="2">
        <f t="shared" si="44"/>
        <v>500000</v>
      </c>
      <c r="R239" s="2">
        <f t="shared" si="43"/>
        <v>102567502.65348804</v>
      </c>
      <c r="S239" s="2">
        <f t="shared" si="17"/>
        <v>495682.42857143283</v>
      </c>
      <c r="T239" s="2">
        <f t="shared" si="18"/>
        <v>4317.571428571362</v>
      </c>
      <c r="U239" s="2">
        <f t="shared" si="19"/>
        <v>500000</v>
      </c>
      <c r="V239" s="2">
        <f t="shared" si="33"/>
        <v>59641429.225975864</v>
      </c>
      <c r="W239" s="2">
        <f t="shared" si="20"/>
        <v>495682.42857142538</v>
      </c>
      <c r="X239" s="2">
        <f t="shared" si="6"/>
        <v>4317.5714285746217</v>
      </c>
      <c r="Y239" s="2">
        <f t="shared" si="40"/>
        <v>42926073.427512117</v>
      </c>
      <c r="Z239" s="2" t="str">
        <f t="shared" si="8"/>
        <v>MEEP</v>
      </c>
      <c r="AA239" s="2">
        <f>IF(Z239="HERE",Y239,AA238+Graph!$G$1*1000)</f>
        <v>70774958.427512005</v>
      </c>
      <c r="AB239" s="2">
        <f t="shared" si="21"/>
        <v>800000</v>
      </c>
      <c r="AC239" s="2">
        <f t="shared" si="41"/>
        <v>41796861.79740455</v>
      </c>
      <c r="AD239" s="3">
        <f t="shared" si="10"/>
        <v>52800000</v>
      </c>
      <c r="AE239" s="2">
        <f>IF(AE237&gt;=52800000,52800000,IF(AB218=Graph!G$1*1000,AE238+Graph!G$1*1000,AC239))</f>
        <v>52996861.79740455</v>
      </c>
      <c r="AF239" s="3">
        <f t="shared" si="11"/>
        <v>52800000</v>
      </c>
      <c r="AG239" s="3">
        <f t="shared" si="27"/>
        <v>49609843.089870229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174</v>
      </c>
      <c r="C240" s="7"/>
      <c r="D240" s="2" t="e">
        <f t="shared" si="12"/>
        <v>#N/A</v>
      </c>
      <c r="E240" s="2" t="e">
        <f t="shared" si="22"/>
        <v>#N/A</v>
      </c>
      <c r="F240" s="2">
        <v>1504292.1462365687</v>
      </c>
      <c r="G240" s="2">
        <f t="shared" si="26"/>
        <v>495682.42857142858</v>
      </c>
      <c r="H240" s="2">
        <f t="shared" si="42"/>
        <v>101774435.65454754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1297872.4285714305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1505114.7732718885</v>
      </c>
      <c r="Q240" s="2">
        <f t="shared" si="44"/>
        <v>500000</v>
      </c>
      <c r="R240" s="2">
        <f t="shared" si="43"/>
        <v>103067502.65348804</v>
      </c>
      <c r="S240" s="2">
        <f t="shared" si="17"/>
        <v>495682.42857143283</v>
      </c>
      <c r="T240" s="2">
        <f t="shared" si="18"/>
        <v>4317.571428571362</v>
      </c>
      <c r="U240" s="2">
        <f t="shared" si="19"/>
        <v>500000</v>
      </c>
      <c r="V240" s="2">
        <f t="shared" si="33"/>
        <v>60137111.654547289</v>
      </c>
      <c r="W240" s="2">
        <f t="shared" si="20"/>
        <v>495682.42857142538</v>
      </c>
      <c r="X240" s="2">
        <f t="shared" si="6"/>
        <v>4317.5714285746217</v>
      </c>
      <c r="Y240" s="2">
        <f t="shared" si="40"/>
        <v>42930390.998940691</v>
      </c>
      <c r="Z240" s="2" t="str">
        <f t="shared" si="8"/>
        <v>MEEP</v>
      </c>
      <c r="AA240" s="2">
        <f>IF(Z240="HERE",Y240,AA239+Graph!$G$1*1000)</f>
        <v>71574958.427512005</v>
      </c>
      <c r="AB240" s="2">
        <f t="shared" si="21"/>
        <v>800000</v>
      </c>
      <c r="AC240" s="2">
        <f t="shared" si="41"/>
        <v>41796861.79740455</v>
      </c>
      <c r="AD240" s="3">
        <f t="shared" si="10"/>
        <v>52800000</v>
      </c>
      <c r="AE240" s="2">
        <f>IF(AE238&gt;=52800000,52800000,IF(AB219=Graph!G$1*1000,AE239+Graph!G$1*1000,AC240))</f>
        <v>53796861.79740455</v>
      </c>
      <c r="AF240" s="3">
        <f t="shared" si="11"/>
        <v>52800000</v>
      </c>
      <c r="AG240" s="3">
        <f t="shared" si="27"/>
        <v>49609843.089870229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175</v>
      </c>
      <c r="C241" s="7"/>
      <c r="D241" s="2" t="e">
        <f t="shared" si="12"/>
        <v>#N/A</v>
      </c>
      <c r="E241" s="2" t="e">
        <f t="shared" si="22"/>
        <v>#N/A</v>
      </c>
      <c r="F241" s="2">
        <v>1510246.7421367764</v>
      </c>
      <c r="G241" s="2">
        <f t="shared" si="26"/>
        <v>495682.42857142858</v>
      </c>
      <c r="H241" s="2">
        <f t="shared" si="42"/>
        <v>102270118.08311898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1302190.0000000019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1511055.9954870641</v>
      </c>
      <c r="Q241" s="2">
        <f t="shared" si="44"/>
        <v>500000</v>
      </c>
      <c r="R241" s="2">
        <f t="shared" si="43"/>
        <v>103567502.65348804</v>
      </c>
      <c r="S241" s="2">
        <f t="shared" si="17"/>
        <v>495682.42857143283</v>
      </c>
      <c r="T241" s="2">
        <f t="shared" si="18"/>
        <v>4317.571428571362</v>
      </c>
      <c r="U241" s="2">
        <f t="shared" si="19"/>
        <v>500000</v>
      </c>
      <c r="V241" s="2">
        <f t="shared" si="33"/>
        <v>60632794.083118714</v>
      </c>
      <c r="W241" s="2">
        <f t="shared" si="20"/>
        <v>495682.42857142538</v>
      </c>
      <c r="X241" s="2">
        <f t="shared" si="6"/>
        <v>4317.5714285746217</v>
      </c>
      <c r="Y241" s="2">
        <f t="shared" si="40"/>
        <v>42934708.570369266</v>
      </c>
      <c r="Z241" s="2" t="str">
        <f t="shared" si="8"/>
        <v>MEEP</v>
      </c>
      <c r="AA241" s="2">
        <f>IF(Z241="HERE",Y241,AA240+Graph!$G$1*1000)</f>
        <v>72374958.427512005</v>
      </c>
      <c r="AB241" s="2">
        <f t="shared" si="21"/>
        <v>800000</v>
      </c>
      <c r="AC241" s="2">
        <f t="shared" si="41"/>
        <v>41796861.79740455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7"/>
        <v>49609843.089870229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176</v>
      </c>
      <c r="C242" s="7"/>
      <c r="D242" s="2" t="e">
        <f t="shared" si="12"/>
        <v>#N/A</v>
      </c>
      <c r="E242" s="2" t="e">
        <f t="shared" si="22"/>
        <v>#N/A</v>
      </c>
      <c r="F242" s="2">
        <v>1516201.3380369842</v>
      </c>
      <c r="G242" s="2">
        <f t="shared" si="26"/>
        <v>495682.42857142858</v>
      </c>
      <c r="H242" s="2">
        <f t="shared" si="42"/>
        <v>102765800.51169041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1306507.5714285732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1516997.2177022099</v>
      </c>
      <c r="Q242" s="2">
        <f t="shared" si="44"/>
        <v>500000</v>
      </c>
      <c r="R242" s="2">
        <f t="shared" si="43"/>
        <v>104067502.65348804</v>
      </c>
      <c r="S242" s="2">
        <f t="shared" si="17"/>
        <v>495682.42857143283</v>
      </c>
      <c r="T242" s="2">
        <f t="shared" si="18"/>
        <v>4317.571428571362</v>
      </c>
      <c r="U242" s="2">
        <f t="shared" si="19"/>
        <v>500000</v>
      </c>
      <c r="V242" s="2">
        <f t="shared" si="33"/>
        <v>61128476.51169014</v>
      </c>
      <c r="W242" s="2">
        <f t="shared" si="20"/>
        <v>495682.42857142538</v>
      </c>
      <c r="X242" s="2">
        <f t="shared" si="6"/>
        <v>4317.5714285746217</v>
      </c>
      <c r="Y242" s="2">
        <f t="shared" si="40"/>
        <v>42939026.141797841</v>
      </c>
      <c r="Z242" s="2" t="str">
        <f t="shared" si="8"/>
        <v>MEEP</v>
      </c>
      <c r="AA242" s="2">
        <f>IF(Z242="HERE",Y242,AA241+Graph!$G$1*1000)</f>
        <v>73174958.427512005</v>
      </c>
      <c r="AB242" s="2">
        <f t="shared" si="21"/>
        <v>800000</v>
      </c>
      <c r="AC242" s="2">
        <f t="shared" si="41"/>
        <v>41796861.79740455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7"/>
        <v>49609843.089870229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177</v>
      </c>
      <c r="C243" s="7"/>
      <c r="D243" s="2" t="e">
        <f t="shared" si="12"/>
        <v>#N/A</v>
      </c>
      <c r="E243" s="2" t="e">
        <f t="shared" si="22"/>
        <v>#N/A</v>
      </c>
      <c r="F243" s="2">
        <v>1522155.933937192</v>
      </c>
      <c r="G243" s="2">
        <f t="shared" si="26"/>
        <v>495682.42857142858</v>
      </c>
      <c r="H243" s="2">
        <f t="shared" si="42"/>
        <v>103261482.94026184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1310825.1428571446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1522938.4399173856</v>
      </c>
      <c r="Q243" s="2">
        <f t="shared" si="44"/>
        <v>500000</v>
      </c>
      <c r="R243" s="2">
        <f t="shared" si="43"/>
        <v>104567502.65348804</v>
      </c>
      <c r="S243" s="2">
        <f t="shared" si="17"/>
        <v>495682.42857143283</v>
      </c>
      <c r="T243" s="2">
        <f t="shared" si="18"/>
        <v>4317.571428571362</v>
      </c>
      <c r="U243" s="2">
        <f t="shared" si="19"/>
        <v>500000</v>
      </c>
      <c r="V243" s="2">
        <f t="shared" si="33"/>
        <v>61624158.940261565</v>
      </c>
      <c r="W243" s="2">
        <f t="shared" si="20"/>
        <v>495682.42857142538</v>
      </c>
      <c r="X243" s="2">
        <f t="shared" si="6"/>
        <v>4317.5714285746217</v>
      </c>
      <c r="Y243" s="2">
        <f t="shared" si="40"/>
        <v>42943343.713226415</v>
      </c>
      <c r="Z243" s="2" t="str">
        <f t="shared" si="8"/>
        <v>MEEP</v>
      </c>
      <c r="AA243" s="2">
        <f>IF(Z243="HERE",Y243,AA242+Graph!$G$1*1000)</f>
        <v>73974958.427512005</v>
      </c>
      <c r="AB243" s="2">
        <f t="shared" si="21"/>
        <v>800000</v>
      </c>
      <c r="AC243" s="2">
        <f t="shared" si="41"/>
        <v>41796861.79740455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7"/>
        <v>49609843.089870229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178</v>
      </c>
      <c r="C244" s="7"/>
      <c r="D244" s="2" t="e">
        <f t="shared" si="12"/>
        <v>#N/A</v>
      </c>
      <c r="E244" s="2" t="e">
        <f t="shared" si="22"/>
        <v>#N/A</v>
      </c>
      <c r="F244" s="2">
        <v>1528110.5298373997</v>
      </c>
      <c r="G244" s="2">
        <f t="shared" si="26"/>
        <v>495682.42857142858</v>
      </c>
      <c r="H244" s="2">
        <f t="shared" si="42"/>
        <v>103757165.36883327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1315142.7142857159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1528879.6621325314</v>
      </c>
      <c r="Q244" s="2">
        <f t="shared" si="44"/>
        <v>500000</v>
      </c>
      <c r="R244" s="2">
        <f t="shared" si="43"/>
        <v>105067502.65348804</v>
      </c>
      <c r="S244" s="2">
        <f t="shared" si="17"/>
        <v>495682.42857143283</v>
      </c>
      <c r="T244" s="2">
        <f t="shared" si="18"/>
        <v>4317.571428571362</v>
      </c>
      <c r="U244" s="2">
        <f t="shared" si="19"/>
        <v>500000</v>
      </c>
      <c r="V244" s="2">
        <f t="shared" si="33"/>
        <v>62119841.368832991</v>
      </c>
      <c r="W244" s="2">
        <f t="shared" si="20"/>
        <v>495682.42857142538</v>
      </c>
      <c r="X244" s="2">
        <f t="shared" si="6"/>
        <v>4317.5714285746217</v>
      </c>
      <c r="Y244" s="2">
        <f t="shared" si="40"/>
        <v>42947661.28465499</v>
      </c>
      <c r="Z244" s="2" t="str">
        <f t="shared" si="8"/>
        <v>MEEP</v>
      </c>
      <c r="AA244" s="2">
        <f>IF(Z244="HERE",Y244,AA243+Graph!$G$1*1000)</f>
        <v>74774958.427512005</v>
      </c>
      <c r="AB244" s="2">
        <f t="shared" si="21"/>
        <v>800000</v>
      </c>
      <c r="AC244" s="2">
        <f t="shared" si="41"/>
        <v>41796861.79740455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7"/>
        <v>49609843.089870229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179</v>
      </c>
      <c r="C245" s="7"/>
      <c r="D245" s="2" t="e">
        <f t="shared" si="12"/>
        <v>#N/A</v>
      </c>
      <c r="E245" s="2" t="e">
        <f t="shared" si="22"/>
        <v>#N/A</v>
      </c>
      <c r="F245" s="2">
        <v>1534065.1257376075</v>
      </c>
      <c r="G245" s="2">
        <f t="shared" si="26"/>
        <v>495682.42857142858</v>
      </c>
      <c r="H245" s="2">
        <f t="shared" si="42"/>
        <v>104252847.79740471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1319460.2857142873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1534820.884347707</v>
      </c>
      <c r="Q245" s="2">
        <f t="shared" si="44"/>
        <v>500000</v>
      </c>
      <c r="R245" s="2">
        <f t="shared" si="43"/>
        <v>105567502.65348804</v>
      </c>
      <c r="S245" s="2">
        <f t="shared" si="17"/>
        <v>495682.42857143283</v>
      </c>
      <c r="T245" s="2">
        <f t="shared" si="18"/>
        <v>4317.571428571362</v>
      </c>
      <c r="U245" s="2">
        <f t="shared" si="19"/>
        <v>500000</v>
      </c>
      <c r="V245" s="2">
        <f t="shared" si="33"/>
        <v>62615523.797404416</v>
      </c>
      <c r="W245" s="2">
        <f t="shared" si="20"/>
        <v>495682.42857142538</v>
      </c>
      <c r="X245" s="2">
        <f t="shared" si="6"/>
        <v>4317.5714285746217</v>
      </c>
      <c r="Y245" s="2">
        <f t="shared" si="40"/>
        <v>42951978.856083564</v>
      </c>
      <c r="Z245" s="2" t="str">
        <f t="shared" si="8"/>
        <v>MEEP</v>
      </c>
      <c r="AA245" s="2">
        <f>IF(Z245="HERE",Y245,AA244+Graph!$G$1*1000)</f>
        <v>75574958.427512005</v>
      </c>
      <c r="AB245" s="2">
        <f t="shared" si="21"/>
        <v>800000</v>
      </c>
      <c r="AC245" s="2">
        <f t="shared" si="41"/>
        <v>41796861.79740455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7"/>
        <v>49609843.089870229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180</v>
      </c>
      <c r="C246" s="7"/>
      <c r="D246" s="2" t="e">
        <f t="shared" si="12"/>
        <v>#N/A</v>
      </c>
      <c r="E246" s="2" t="e">
        <f t="shared" si="22"/>
        <v>#N/A</v>
      </c>
      <c r="F246" s="2">
        <v>1540019.7216378152</v>
      </c>
      <c r="G246" s="2">
        <f t="shared" si="26"/>
        <v>495682.42857142858</v>
      </c>
      <c r="H246" s="2">
        <f t="shared" si="42"/>
        <v>104748530.22597614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1323777.8571428587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1540762.1065628529</v>
      </c>
      <c r="Q246" s="2">
        <f t="shared" si="44"/>
        <v>500000</v>
      </c>
      <c r="R246" s="2">
        <f t="shared" si="43"/>
        <v>106067502.65348804</v>
      </c>
      <c r="S246" s="2">
        <f t="shared" si="17"/>
        <v>495682.42857143283</v>
      </c>
      <c r="T246" s="2">
        <f t="shared" si="18"/>
        <v>4317.571428571362</v>
      </c>
      <c r="U246" s="2">
        <f t="shared" si="19"/>
        <v>500000</v>
      </c>
      <c r="V246" s="2">
        <f t="shared" si="33"/>
        <v>63111206.225975841</v>
      </c>
      <c r="W246" s="2">
        <f t="shared" si="20"/>
        <v>495682.42857142538</v>
      </c>
      <c r="X246" s="2">
        <f t="shared" si="6"/>
        <v>4317.5714285746217</v>
      </c>
      <c r="Y246" s="2">
        <f t="shared" si="40"/>
        <v>42956296.427512139</v>
      </c>
      <c r="Z246" s="2" t="str">
        <f t="shared" si="8"/>
        <v>MEEP</v>
      </c>
      <c r="AA246" s="2">
        <f>IF(Z246="HERE",Y246,AA245+Graph!$G$1*1000)</f>
        <v>76374958.427512005</v>
      </c>
      <c r="AB246" s="2">
        <f t="shared" si="21"/>
        <v>800000</v>
      </c>
      <c r="AC246" s="2">
        <f t="shared" si="41"/>
        <v>41796861.79740455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7"/>
        <v>49609843.089870229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181</v>
      </c>
      <c r="C247" s="7"/>
      <c r="D247" s="2" t="e">
        <f t="shared" si="12"/>
        <v>#N/A</v>
      </c>
      <c r="E247" s="2" t="e">
        <f t="shared" si="22"/>
        <v>#N/A</v>
      </c>
      <c r="F247" s="2">
        <v>1545974.317538023</v>
      </c>
      <c r="G247" s="2">
        <f t="shared" si="26"/>
        <v>495682.42857142858</v>
      </c>
      <c r="H247" s="2">
        <f t="shared" si="42"/>
        <v>105244212.65454757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1328095.42857143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1546703.3287780285</v>
      </c>
      <c r="Q247" s="2">
        <f t="shared" si="44"/>
        <v>500000</v>
      </c>
      <c r="R247" s="2">
        <f t="shared" si="43"/>
        <v>106567502.65348804</v>
      </c>
      <c r="S247" s="2">
        <f t="shared" si="17"/>
        <v>495682.42857143283</v>
      </c>
      <c r="T247" s="2">
        <f t="shared" si="18"/>
        <v>4317.571428571362</v>
      </c>
      <c r="U247" s="2">
        <f t="shared" si="19"/>
        <v>500000</v>
      </c>
      <c r="V247" s="2">
        <f t="shared" si="33"/>
        <v>63606888.654547267</v>
      </c>
      <c r="W247" s="2">
        <f t="shared" si="20"/>
        <v>495682.42857142538</v>
      </c>
      <c r="X247" s="2">
        <f t="shared" si="6"/>
        <v>4317.5714285746217</v>
      </c>
      <c r="Y247" s="2">
        <f t="shared" si="40"/>
        <v>42960613.998940714</v>
      </c>
      <c r="Z247" s="2" t="str">
        <f t="shared" si="8"/>
        <v>MEEP</v>
      </c>
      <c r="AA247" s="2">
        <f>IF(Z247="HERE",Y247,AA246+Graph!$G$1*1000)</f>
        <v>77174958.427512005</v>
      </c>
      <c r="AB247" s="2">
        <f t="shared" si="21"/>
        <v>800000</v>
      </c>
      <c r="AC247" s="2">
        <f t="shared" si="41"/>
        <v>41796861.79740455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7"/>
        <v>49649843.089870229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182</v>
      </c>
      <c r="C248" s="7"/>
      <c r="D248" s="2" t="e">
        <f t="shared" si="12"/>
        <v>#N/A</v>
      </c>
      <c r="E248" s="2" t="e">
        <f t="shared" si="22"/>
        <v>#N/A</v>
      </c>
      <c r="F248" s="2">
        <v>1551928.9134382308</v>
      </c>
      <c r="G248" s="2">
        <f t="shared" si="26"/>
        <v>495682.42857142858</v>
      </c>
      <c r="H248" s="2">
        <f t="shared" si="42"/>
        <v>105739895.083119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1332413.0000000014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1552644.5509931743</v>
      </c>
      <c r="Q248" s="2">
        <f t="shared" si="44"/>
        <v>500000</v>
      </c>
      <c r="R248" s="2">
        <f t="shared" si="43"/>
        <v>107067502.65348804</v>
      </c>
      <c r="S248" s="2">
        <f t="shared" si="17"/>
        <v>495682.42857143283</v>
      </c>
      <c r="T248" s="2">
        <f t="shared" si="18"/>
        <v>4317.571428571362</v>
      </c>
      <c r="U248" s="2">
        <f t="shared" si="19"/>
        <v>500000</v>
      </c>
      <c r="V248" s="2">
        <f t="shared" si="33"/>
        <v>64102571.083118692</v>
      </c>
      <c r="W248" s="2">
        <f t="shared" si="20"/>
        <v>495682.42857142538</v>
      </c>
      <c r="X248" s="2">
        <f t="shared" si="6"/>
        <v>4317.5714285746217</v>
      </c>
      <c r="Y248" s="2">
        <f t="shared" si="40"/>
        <v>42964931.570369288</v>
      </c>
      <c r="Z248" s="2" t="str">
        <f t="shared" si="8"/>
        <v>MEEP</v>
      </c>
      <c r="AA248" s="2">
        <f>IF(Z248="HERE",Y248,AA247+Graph!$G$1*1000)</f>
        <v>77974958.427512005</v>
      </c>
      <c r="AB248" s="2">
        <f t="shared" si="21"/>
        <v>800000</v>
      </c>
      <c r="AC248" s="2">
        <f t="shared" si="41"/>
        <v>41796861.79740455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7"/>
        <v>49689843.089870229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183</v>
      </c>
      <c r="C249" s="7"/>
      <c r="D249" s="2" t="e">
        <f t="shared" si="12"/>
        <v>#N/A</v>
      </c>
      <c r="E249" s="2" t="e">
        <f t="shared" si="22"/>
        <v>#N/A</v>
      </c>
      <c r="F249" s="2">
        <v>1557883.5093384385</v>
      </c>
      <c r="G249" s="2">
        <f t="shared" si="26"/>
        <v>495682.42857142858</v>
      </c>
      <c r="H249" s="2">
        <f t="shared" si="42"/>
        <v>106235577.51169044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1336730.5714285728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1558585.7732083499</v>
      </c>
      <c r="Q249" s="2">
        <f t="shared" si="44"/>
        <v>500000</v>
      </c>
      <c r="R249" s="2">
        <f t="shared" si="43"/>
        <v>107567502.65348804</v>
      </c>
      <c r="S249" s="2">
        <f t="shared" si="17"/>
        <v>495682.42857143283</v>
      </c>
      <c r="T249" s="2">
        <f t="shared" si="18"/>
        <v>4317.571428571362</v>
      </c>
      <c r="U249" s="2">
        <f t="shared" si="19"/>
        <v>500000</v>
      </c>
      <c r="V249" s="2">
        <f t="shared" si="33"/>
        <v>64598253.511690117</v>
      </c>
      <c r="W249" s="2">
        <f t="shared" si="20"/>
        <v>495682.42857142538</v>
      </c>
      <c r="X249" s="2">
        <f t="shared" si="6"/>
        <v>4317.5714285746217</v>
      </c>
      <c r="Y249" s="2">
        <f t="shared" si="40"/>
        <v>42969249.141797863</v>
      </c>
      <c r="Z249" s="2" t="str">
        <f t="shared" si="8"/>
        <v>MEEP</v>
      </c>
      <c r="AA249" s="2">
        <f>IF(Z249="HERE",Y249,AA248+Graph!$G$1*1000)</f>
        <v>78774958.427512005</v>
      </c>
      <c r="AB249" s="2">
        <f t="shared" si="21"/>
        <v>800000</v>
      </c>
      <c r="AC249" s="2">
        <f t="shared" si="41"/>
        <v>41796861.79740455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7"/>
        <v>49729843.089870229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184</v>
      </c>
      <c r="C250" s="7"/>
      <c r="D250" s="2" t="e">
        <f t="shared" si="12"/>
        <v>#N/A</v>
      </c>
      <c r="E250" s="2" t="e">
        <f t="shared" si="22"/>
        <v>#N/A</v>
      </c>
      <c r="F250" s="2">
        <v>1563838.1052386463</v>
      </c>
      <c r="G250" s="2">
        <f t="shared" si="26"/>
        <v>495682.42857142858</v>
      </c>
      <c r="H250" s="2">
        <f t="shared" si="42"/>
        <v>106731259.94026187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1341048.1428571441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1564526.9954234958</v>
      </c>
      <c r="Q250" s="2">
        <f t="shared" si="44"/>
        <v>500000</v>
      </c>
      <c r="R250" s="2">
        <f t="shared" si="43"/>
        <v>108067502.65348804</v>
      </c>
      <c r="S250" s="2">
        <f t="shared" si="17"/>
        <v>495682.42857143283</v>
      </c>
      <c r="T250" s="2">
        <f t="shared" si="18"/>
        <v>4317.571428571362</v>
      </c>
      <c r="U250" s="2">
        <f t="shared" si="19"/>
        <v>500000</v>
      </c>
      <c r="V250" s="2">
        <f t="shared" si="33"/>
        <v>65093935.940261543</v>
      </c>
      <c r="W250" s="2">
        <f t="shared" si="20"/>
        <v>495682.42857142538</v>
      </c>
      <c r="X250" s="2">
        <f t="shared" si="6"/>
        <v>4317.5714285746217</v>
      </c>
      <c r="Y250" s="2">
        <f t="shared" si="40"/>
        <v>42973566.713226438</v>
      </c>
      <c r="Z250" s="2" t="str">
        <f t="shared" si="8"/>
        <v>MEEP</v>
      </c>
      <c r="AA250" s="2">
        <f>IF(Z250="HERE",Y250,AA249+Graph!$G$1*1000)</f>
        <v>79574958.427512005</v>
      </c>
      <c r="AB250" s="2">
        <f t="shared" si="21"/>
        <v>800000</v>
      </c>
      <c r="AC250" s="2">
        <f t="shared" si="41"/>
        <v>41796861.79740455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7"/>
        <v>49769843.089870229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185</v>
      </c>
      <c r="C251" s="7"/>
      <c r="D251" s="2" t="e">
        <f t="shared" si="12"/>
        <v>#N/A</v>
      </c>
      <c r="E251" s="2" t="e">
        <f t="shared" si="22"/>
        <v>#N/A</v>
      </c>
      <c r="F251" s="2">
        <v>1569792.701138854</v>
      </c>
      <c r="G251" s="2">
        <f t="shared" si="26"/>
        <v>495682.42857142858</v>
      </c>
      <c r="H251" s="2">
        <f t="shared" si="42"/>
        <v>107226942.3688333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1345365.7142857155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1570468.2176386714</v>
      </c>
      <c r="Q251" s="2">
        <f t="shared" si="44"/>
        <v>500000</v>
      </c>
      <c r="R251" s="2">
        <f t="shared" si="43"/>
        <v>108567502.65348804</v>
      </c>
      <c r="S251" s="2">
        <f t="shared" si="17"/>
        <v>495682.42857143283</v>
      </c>
      <c r="T251" s="2">
        <f t="shared" si="18"/>
        <v>4317.571428571362</v>
      </c>
      <c r="U251" s="2">
        <f t="shared" si="19"/>
        <v>500000</v>
      </c>
      <c r="V251" s="2">
        <f t="shared" si="33"/>
        <v>65589618.368832968</v>
      </c>
      <c r="W251" s="2">
        <f t="shared" si="20"/>
        <v>495682.42857142538</v>
      </c>
      <c r="X251" s="2">
        <f t="shared" si="6"/>
        <v>4317.5714285746217</v>
      </c>
      <c r="Y251" s="2">
        <f t="shared" si="40"/>
        <v>42977884.284655012</v>
      </c>
      <c r="Z251" s="2" t="str">
        <f t="shared" si="8"/>
        <v>MEEP</v>
      </c>
      <c r="AA251" s="2">
        <f>IF(Z251="HERE",Y251,AA250+Graph!$G$1*1000)</f>
        <v>80374958.427512005</v>
      </c>
      <c r="AB251" s="2">
        <f t="shared" si="21"/>
        <v>800000</v>
      </c>
      <c r="AC251" s="2">
        <f t="shared" si="41"/>
        <v>41796861.79740455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7"/>
        <v>49809843.089870229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186</v>
      </c>
      <c r="C252" s="7"/>
      <c r="D252" s="2" t="e">
        <f t="shared" si="12"/>
        <v>#N/A</v>
      </c>
      <c r="E252" s="2" t="e">
        <f t="shared" si="22"/>
        <v>#N/A</v>
      </c>
      <c r="F252" s="2">
        <v>1575747.297039032</v>
      </c>
      <c r="G252" s="2">
        <f t="shared" si="26"/>
        <v>495682.42857142858</v>
      </c>
      <c r="H252" s="2">
        <f t="shared" si="42"/>
        <v>107722624.79740474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1349683.2857142868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1576409.4398538172</v>
      </c>
      <c r="Q252" s="2">
        <f t="shared" si="44"/>
        <v>500000</v>
      </c>
      <c r="R252" s="2">
        <f t="shared" si="43"/>
        <v>109067502.65348804</v>
      </c>
      <c r="S252" s="2">
        <f t="shared" si="17"/>
        <v>495682.42857143283</v>
      </c>
      <c r="T252" s="2">
        <f t="shared" si="18"/>
        <v>4317.571428571362</v>
      </c>
      <c r="U252" s="2">
        <f t="shared" si="19"/>
        <v>500000</v>
      </c>
      <c r="V252" s="2">
        <f t="shared" si="33"/>
        <v>66085300.797404394</v>
      </c>
      <c r="W252" s="2">
        <f t="shared" si="20"/>
        <v>495682.42857142538</v>
      </c>
      <c r="X252" s="2">
        <f t="shared" si="6"/>
        <v>4317.5714285746217</v>
      </c>
      <c r="Y252" s="2">
        <f t="shared" si="40"/>
        <v>42982201.856083587</v>
      </c>
      <c r="Z252" s="2" t="str">
        <f t="shared" si="8"/>
        <v>MEEP</v>
      </c>
      <c r="AA252" s="2">
        <f>IF(Z252="HERE",Y252,AA251+Graph!$G$1*1000)</f>
        <v>81174958.427512005</v>
      </c>
      <c r="AB252" s="2">
        <f t="shared" si="21"/>
        <v>800000</v>
      </c>
      <c r="AC252" s="2">
        <f t="shared" si="41"/>
        <v>41796861.79740455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7"/>
        <v>49849843.089870229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187</v>
      </c>
      <c r="C253" s="7"/>
      <c r="D253" s="2" t="e">
        <f t="shared" si="12"/>
        <v>#N/A</v>
      </c>
      <c r="E253" s="2" t="e">
        <f t="shared" si="22"/>
        <v>#N/A</v>
      </c>
      <c r="F253" s="2">
        <v>1581701.8929392397</v>
      </c>
      <c r="G253" s="2">
        <f t="shared" si="26"/>
        <v>495682.42857142858</v>
      </c>
      <c r="H253" s="2">
        <f t="shared" si="42"/>
        <v>108218307.22597617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1354000.8571428582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1582350.6620689631</v>
      </c>
      <c r="Q253" s="2">
        <f t="shared" si="44"/>
        <v>500000</v>
      </c>
      <c r="R253" s="2">
        <f t="shared" si="43"/>
        <v>109567502.65348804</v>
      </c>
      <c r="S253" s="2">
        <f t="shared" si="17"/>
        <v>495682.42857143283</v>
      </c>
      <c r="T253" s="2">
        <f t="shared" si="18"/>
        <v>4317.571428571362</v>
      </c>
      <c r="U253" s="2">
        <f t="shared" si="19"/>
        <v>500000</v>
      </c>
      <c r="V253" s="2">
        <f t="shared" si="33"/>
        <v>66580983.225975819</v>
      </c>
      <c r="W253" s="2">
        <f t="shared" si="20"/>
        <v>495682.42857142538</v>
      </c>
      <c r="X253" s="2">
        <f t="shared" si="6"/>
        <v>4317.5714285746217</v>
      </c>
      <c r="Y253" s="2">
        <f t="shared" si="40"/>
        <v>42986519.427512161</v>
      </c>
      <c r="Z253" s="2" t="str">
        <f t="shared" si="8"/>
        <v>MEEP</v>
      </c>
      <c r="AA253" s="2">
        <f>IF(Z253="HERE",Y253,AA252+Graph!$G$1*1000)</f>
        <v>81974958.427512005</v>
      </c>
      <c r="AB253" s="2">
        <f t="shared" si="21"/>
        <v>800000</v>
      </c>
      <c r="AC253" s="2">
        <f t="shared" si="41"/>
        <v>41796861.79740455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7"/>
        <v>49889843.089870229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188</v>
      </c>
      <c r="C254" s="7"/>
      <c r="D254" s="2" t="e">
        <f t="shared" si="12"/>
        <v>#N/A</v>
      </c>
      <c r="E254" s="2" t="e">
        <f t="shared" si="22"/>
        <v>#N/A</v>
      </c>
      <c r="F254" s="2">
        <v>1587656.4888394475</v>
      </c>
      <c r="G254" s="2">
        <f t="shared" si="26"/>
        <v>495682.42857142858</v>
      </c>
      <c r="H254" s="2">
        <f t="shared" si="42"/>
        <v>108713989.6545476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1358318.4285714296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1588291.8842841387</v>
      </c>
      <c r="Q254" s="2">
        <f t="shared" si="44"/>
        <v>500000</v>
      </c>
      <c r="R254" s="2">
        <f t="shared" si="43"/>
        <v>110067502.65348804</v>
      </c>
      <c r="S254" s="2">
        <f t="shared" si="17"/>
        <v>495682.42857143283</v>
      </c>
      <c r="T254" s="2">
        <f t="shared" si="18"/>
        <v>4317.571428571362</v>
      </c>
      <c r="U254" s="2">
        <f t="shared" si="19"/>
        <v>500000</v>
      </c>
      <c r="V254" s="2">
        <f t="shared" si="33"/>
        <v>67076665.654547244</v>
      </c>
      <c r="W254" s="2">
        <f t="shared" si="20"/>
        <v>495682.42857142538</v>
      </c>
      <c r="X254" s="2">
        <f t="shared" si="6"/>
        <v>4317.5714285746217</v>
      </c>
      <c r="Y254" s="2">
        <f t="shared" si="40"/>
        <v>42990836.998940736</v>
      </c>
      <c r="Z254" s="2" t="str">
        <f t="shared" si="8"/>
        <v>MEEP</v>
      </c>
      <c r="AA254" s="2">
        <f>IF(Z254="HERE",Y254,AA253+Graph!$G$1*1000)</f>
        <v>82774958.427512005</v>
      </c>
      <c r="AB254" s="2">
        <f t="shared" si="21"/>
        <v>800000</v>
      </c>
      <c r="AC254" s="2">
        <f t="shared" si="41"/>
        <v>41796861.79740455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7"/>
        <v>49929843.089870229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189</v>
      </c>
      <c r="C255" s="7"/>
      <c r="D255" s="2" t="e">
        <f t="shared" si="12"/>
        <v>#N/A</v>
      </c>
      <c r="E255" s="2" t="e">
        <f t="shared" si="22"/>
        <v>#N/A</v>
      </c>
      <c r="F255" s="2">
        <v>1593611.0847396553</v>
      </c>
      <c r="G255" s="2">
        <f t="shared" si="26"/>
        <v>495682.42857142858</v>
      </c>
      <c r="H255" s="2">
        <f t="shared" si="42"/>
        <v>109209672.08311903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1362636.0000000009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1594233.1064992845</v>
      </c>
      <c r="Q255" s="2">
        <f t="shared" si="44"/>
        <v>500000</v>
      </c>
      <c r="R255" s="2">
        <f t="shared" si="43"/>
        <v>110567502.65348804</v>
      </c>
      <c r="S255" s="2">
        <f t="shared" si="17"/>
        <v>495682.42857143283</v>
      </c>
      <c r="T255" s="2">
        <f t="shared" si="18"/>
        <v>4317.571428571362</v>
      </c>
      <c r="U255" s="2">
        <f t="shared" si="19"/>
        <v>500000</v>
      </c>
      <c r="V255" s="2">
        <f t="shared" si="33"/>
        <v>67572348.083118677</v>
      </c>
      <c r="W255" s="2">
        <f t="shared" si="20"/>
        <v>495682.42857143283</v>
      </c>
      <c r="X255" s="2">
        <f t="shared" si="6"/>
        <v>4317.5714285671711</v>
      </c>
      <c r="Y255" s="2">
        <f t="shared" si="40"/>
        <v>42995154.570369303</v>
      </c>
      <c r="Z255" s="2" t="str">
        <f t="shared" si="8"/>
        <v>MEEP</v>
      </c>
      <c r="AA255" s="2">
        <f>IF(Z255="HERE",Y255,AA254+Graph!$G$1*1000)</f>
        <v>83574958.427512005</v>
      </c>
      <c r="AB255" s="2">
        <f t="shared" si="21"/>
        <v>800000</v>
      </c>
      <c r="AC255" s="2">
        <f t="shared" si="41"/>
        <v>41796861.79740455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7"/>
        <v>49969843.089870229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190</v>
      </c>
      <c r="C256" s="7"/>
      <c r="D256" s="2" t="e">
        <f t="shared" si="12"/>
        <v>#N/A</v>
      </c>
      <c r="E256" s="2" t="e">
        <f t="shared" si="22"/>
        <v>#N/A</v>
      </c>
      <c r="F256" s="2">
        <v>1599565.680639863</v>
      </c>
      <c r="G256" s="2">
        <f t="shared" si="26"/>
        <v>495682.42857142858</v>
      </c>
      <c r="H256" s="2">
        <f t="shared" si="42"/>
        <v>109705354.51169047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1366953.5714285723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1600174.3287144601</v>
      </c>
      <c r="Q256" s="2">
        <f t="shared" si="44"/>
        <v>500000</v>
      </c>
      <c r="R256" s="2">
        <f t="shared" si="43"/>
        <v>111067502.65348804</v>
      </c>
      <c r="S256" s="2">
        <f t="shared" si="17"/>
        <v>495682.42857143283</v>
      </c>
      <c r="T256" s="2">
        <f t="shared" si="18"/>
        <v>4317.571428571362</v>
      </c>
      <c r="U256" s="2">
        <f t="shared" si="19"/>
        <v>500000</v>
      </c>
      <c r="V256" s="2">
        <f t="shared" si="33"/>
        <v>68068030.51169011</v>
      </c>
      <c r="W256" s="2">
        <f t="shared" si="20"/>
        <v>495682.42857143283</v>
      </c>
      <c r="X256" s="2">
        <f t="shared" si="6"/>
        <v>4317.5714285671711</v>
      </c>
      <c r="Y256" s="2">
        <f t="shared" si="40"/>
        <v>42999472.14179787</v>
      </c>
      <c r="Z256" s="2" t="str">
        <f t="shared" si="8"/>
        <v>MEEP</v>
      </c>
      <c r="AA256" s="2">
        <f>IF(Z256="HERE",Y256,AA255+Graph!$G$1*1000)</f>
        <v>84374958.427512005</v>
      </c>
      <c r="AB256" s="2">
        <f t="shared" si="21"/>
        <v>800000</v>
      </c>
      <c r="AC256" s="2">
        <f t="shared" si="41"/>
        <v>41796861.79740455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7"/>
        <v>50009843.089870229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5">ROW(M257)-MATCH(MAX(I:I),I:I,0)</f>
        <v>191</v>
      </c>
      <c r="C257" s="7"/>
      <c r="D257" s="2" t="e">
        <f t="shared" si="12"/>
        <v>#N/A</v>
      </c>
      <c r="E257" s="2" t="e">
        <f t="shared" si="22"/>
        <v>#N/A</v>
      </c>
      <c r="F257" s="2">
        <v>1605520.2765400708</v>
      </c>
      <c r="G257" s="2">
        <f t="shared" si="26"/>
        <v>495682.42857142858</v>
      </c>
      <c r="H257" s="2">
        <f t="shared" si="42"/>
        <v>110201036.9402619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1371271.1428571437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1606115.550929606</v>
      </c>
      <c r="Q257" s="2">
        <f t="shared" si="44"/>
        <v>500000</v>
      </c>
      <c r="R257" s="2">
        <f t="shared" si="43"/>
        <v>111567502.65348804</v>
      </c>
      <c r="S257" s="2">
        <f t="shared" si="17"/>
        <v>495682.42857143283</v>
      </c>
      <c r="T257" s="2">
        <f t="shared" si="18"/>
        <v>4317.571428571362</v>
      </c>
      <c r="U257" s="2">
        <f t="shared" si="19"/>
        <v>500000</v>
      </c>
      <c r="V257" s="2">
        <f t="shared" si="33"/>
        <v>68563712.940261543</v>
      </c>
      <c r="W257" s="2">
        <f t="shared" si="20"/>
        <v>495682.42857143283</v>
      </c>
      <c r="X257" s="2">
        <f t="shared" si="6"/>
        <v>4317.5714285671711</v>
      </c>
      <c r="Y257" s="2">
        <f t="shared" si="40"/>
        <v>43003789.713226438</v>
      </c>
      <c r="Z257" s="2" t="str">
        <f t="shared" si="8"/>
        <v>MEEP</v>
      </c>
      <c r="AA257" s="2">
        <f>IF(Z257="HERE",Y257,AA256+Graph!$G$1*1000)</f>
        <v>85174958.427512005</v>
      </c>
      <c r="AB257" s="2">
        <f t="shared" si="21"/>
        <v>800000</v>
      </c>
      <c r="AC257" s="2">
        <f t="shared" si="41"/>
        <v>41796861.79740455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7"/>
        <v>50049843.089870229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5"/>
        <v>192</v>
      </c>
      <c r="C258" s="7"/>
      <c r="D258" s="2" t="e">
        <f t="shared" si="12"/>
        <v>#N/A</v>
      </c>
      <c r="E258" s="2" t="e">
        <f t="shared" si="22"/>
        <v>#N/A</v>
      </c>
      <c r="F258" s="2">
        <v>1611474.8724402785</v>
      </c>
      <c r="G258" s="2">
        <f t="shared" si="26"/>
        <v>495682.42857142858</v>
      </c>
      <c r="H258" s="2">
        <f t="shared" si="42"/>
        <v>110696719.36883333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1375588.714285715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1612056.7731447816</v>
      </c>
      <c r="Q258" s="2">
        <f t="shared" si="44"/>
        <v>500000</v>
      </c>
      <c r="R258" s="2">
        <f t="shared" si="43"/>
        <v>112067502.65348804</v>
      </c>
      <c r="S258" s="2">
        <f t="shared" si="17"/>
        <v>495682.42857143283</v>
      </c>
      <c r="T258" s="2">
        <f t="shared" si="18"/>
        <v>4317.571428571362</v>
      </c>
      <c r="U258" s="2">
        <f t="shared" si="19"/>
        <v>500000</v>
      </c>
      <c r="V258" s="2">
        <f t="shared" si="33"/>
        <v>69059395.368832976</v>
      </c>
      <c r="W258" s="2">
        <f t="shared" si="20"/>
        <v>495682.42857143283</v>
      </c>
      <c r="X258" s="2">
        <f t="shared" si="6"/>
        <v>4317.5714285671711</v>
      </c>
      <c r="Y258" s="2">
        <f t="shared" si="40"/>
        <v>43008107.284655005</v>
      </c>
      <c r="Z258" s="2" t="str">
        <f t="shared" si="8"/>
        <v>MEEP</v>
      </c>
      <c r="AA258" s="2">
        <f>IF(Z258="HERE",Y258,AA257+Graph!$G$1*1000)</f>
        <v>85974958.427512005</v>
      </c>
      <c r="AB258" s="2">
        <f t="shared" si="21"/>
        <v>800000</v>
      </c>
      <c r="AC258" s="2">
        <f t="shared" si="41"/>
        <v>41796861.79740455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7"/>
        <v>50089843.089870229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5"/>
        <v>193</v>
      </c>
      <c r="C259" s="7"/>
      <c r="D259" s="2" t="e">
        <f t="shared" si="12"/>
        <v>#N/A</v>
      </c>
      <c r="E259" s="2" t="e">
        <f t="shared" si="22"/>
        <v>#N/A</v>
      </c>
      <c r="F259" s="2">
        <v>1617429.4683404863</v>
      </c>
      <c r="G259" s="2">
        <f t="shared" si="26"/>
        <v>495682.42857142858</v>
      </c>
      <c r="H259" s="2">
        <f t="shared" si="42"/>
        <v>111192401.79740477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1379906.2857142864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1617997.9953599274</v>
      </c>
      <c r="Q259" s="2">
        <f t="shared" si="44"/>
        <v>500000</v>
      </c>
      <c r="R259" s="2">
        <f t="shared" si="43"/>
        <v>112567502.65348804</v>
      </c>
      <c r="S259" s="2">
        <f t="shared" si="17"/>
        <v>495682.42857143283</v>
      </c>
      <c r="T259" s="2">
        <f t="shared" si="18"/>
        <v>4317.571428571362</v>
      </c>
      <c r="U259" s="2">
        <f t="shared" si="19"/>
        <v>500000</v>
      </c>
      <c r="V259" s="2">
        <f t="shared" si="33"/>
        <v>69555077.797404408</v>
      </c>
      <c r="W259" s="2">
        <f t="shared" si="20"/>
        <v>495682.42857143283</v>
      </c>
      <c r="X259" s="2">
        <f t="shared" si="6"/>
        <v>4317.5714285671711</v>
      </c>
      <c r="Y259" s="2">
        <f t="shared" si="40"/>
        <v>43012424.856083572</v>
      </c>
      <c r="Z259" s="2" t="str">
        <f t="shared" si="8"/>
        <v>MEEP</v>
      </c>
      <c r="AA259" s="2">
        <f>IF(Z259="HERE",Y259,AA258+Graph!$G$1*1000)</f>
        <v>86774958.427512005</v>
      </c>
      <c r="AB259" s="2">
        <f t="shared" si="21"/>
        <v>800000</v>
      </c>
      <c r="AC259" s="2">
        <f t="shared" si="41"/>
        <v>41796861.79740455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7"/>
        <v>50129843.089870229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5"/>
        <v>194</v>
      </c>
      <c r="C260" s="7"/>
      <c r="D260" s="2" t="e">
        <f t="shared" si="12"/>
        <v>#N/A</v>
      </c>
      <c r="E260" s="2" t="e">
        <f t="shared" si="22"/>
        <v>#N/A</v>
      </c>
      <c r="F260" s="2">
        <v>1623384.064240694</v>
      </c>
      <c r="G260" s="2">
        <f t="shared" si="26"/>
        <v>495682.42857142858</v>
      </c>
      <c r="H260" s="2">
        <f t="shared" si="42"/>
        <v>111688084.2259762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1384223.8571428577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1623939.217575103</v>
      </c>
      <c r="Q260" s="2">
        <f t="shared" si="44"/>
        <v>500000</v>
      </c>
      <c r="R260" s="2">
        <f t="shared" si="43"/>
        <v>113067502.65348804</v>
      </c>
      <c r="S260" s="2">
        <f t="shared" si="17"/>
        <v>495682.42857143283</v>
      </c>
      <c r="T260" s="2">
        <f t="shared" si="18"/>
        <v>4317.571428571362</v>
      </c>
      <c r="U260" s="2">
        <f t="shared" si="19"/>
        <v>500000</v>
      </c>
      <c r="V260" s="2">
        <f t="shared" si="33"/>
        <v>70050760.225975841</v>
      </c>
      <c r="W260" s="2">
        <f t="shared" si="20"/>
        <v>495682.42857143283</v>
      </c>
      <c r="X260" s="2">
        <f t="shared" si="6"/>
        <v>4317.5714285671711</v>
      </c>
      <c r="Y260" s="2">
        <f t="shared" si="40"/>
        <v>43016742.427512139</v>
      </c>
      <c r="Z260" s="2" t="str">
        <f t="shared" si="8"/>
        <v>MEEP</v>
      </c>
      <c r="AA260" s="2">
        <f>IF(Z260="HERE",Y260,AA259+Graph!$G$1*1000)</f>
        <v>87574958.427512005</v>
      </c>
      <c r="AB260" s="2">
        <f t="shared" si="21"/>
        <v>800000</v>
      </c>
      <c r="AC260" s="2">
        <f t="shared" si="41"/>
        <v>41796861.79740455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7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5"/>
        <v>195</v>
      </c>
      <c r="C261" s="7"/>
      <c r="D261" s="2" t="e">
        <f t="shared" si="12"/>
        <v>#N/A</v>
      </c>
      <c r="E261" s="2" t="e">
        <f t="shared" si="22"/>
        <v>#N/A</v>
      </c>
      <c r="F261" s="2">
        <v>1629338.6601409018</v>
      </c>
      <c r="G261" s="2">
        <f t="shared" si="26"/>
        <v>495682.42857142858</v>
      </c>
      <c r="H261" s="2">
        <f t="shared" si="42"/>
        <v>112183766.65454763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1388541.4285714291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1629880.4397902489</v>
      </c>
      <c r="Q261" s="2">
        <f t="shared" si="44"/>
        <v>500000</v>
      </c>
      <c r="R261" s="2">
        <f t="shared" si="43"/>
        <v>113567502.65348804</v>
      </c>
      <c r="S261" s="2">
        <f t="shared" si="17"/>
        <v>495682.42857143283</v>
      </c>
      <c r="T261" s="2">
        <f t="shared" si="18"/>
        <v>4317.571428571362</v>
      </c>
      <c r="U261" s="2">
        <f t="shared" si="19"/>
        <v>500000</v>
      </c>
      <c r="V261" s="2">
        <f t="shared" si="33"/>
        <v>70546442.654547274</v>
      </c>
      <c r="W261" s="2">
        <f t="shared" si="20"/>
        <v>495682.42857143283</v>
      </c>
      <c r="X261" s="2">
        <f t="shared" si="6"/>
        <v>4317.5714285671711</v>
      </c>
      <c r="Y261" s="2">
        <f t="shared" si="40"/>
        <v>43021059.998940706</v>
      </c>
      <c r="Z261" s="2" t="str">
        <f t="shared" si="8"/>
        <v>MEEP</v>
      </c>
      <c r="AA261" s="2">
        <f>IF(Z261="HERE",Y261,AA260+Graph!$G$1*1000)</f>
        <v>88374958.427512005</v>
      </c>
      <c r="AB261" s="2">
        <f t="shared" si="21"/>
        <v>800000</v>
      </c>
      <c r="AC261" s="2">
        <f t="shared" si="41"/>
        <v>41796861.79740455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7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5"/>
        <v>196</v>
      </c>
      <c r="C262" s="7"/>
      <c r="D262" s="2" t="e">
        <f t="shared" si="12"/>
        <v>#N/A</v>
      </c>
      <c r="E262" s="2" t="e">
        <f t="shared" si="22"/>
        <v>#N/A</v>
      </c>
      <c r="F262" s="2">
        <v>1635293.2560411096</v>
      </c>
      <c r="G262" s="2">
        <f t="shared" si="26"/>
        <v>495682.42857142858</v>
      </c>
      <c r="H262" s="2">
        <f t="shared" si="42"/>
        <v>112679449.08311906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1392859.0000000005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1635821.6620054245</v>
      </c>
      <c r="Q262" s="2">
        <f t="shared" si="44"/>
        <v>500000</v>
      </c>
      <c r="R262" s="2">
        <f t="shared" si="43"/>
        <v>114067502.65348804</v>
      </c>
      <c r="S262" s="2">
        <f t="shared" si="17"/>
        <v>495682.42857143283</v>
      </c>
      <c r="T262" s="2">
        <f t="shared" si="18"/>
        <v>4317.571428571362</v>
      </c>
      <c r="U262" s="2">
        <f t="shared" si="19"/>
        <v>500000</v>
      </c>
      <c r="V262" s="2">
        <f t="shared" si="33"/>
        <v>71042125.083118707</v>
      </c>
      <c r="W262" s="2">
        <f t="shared" si="20"/>
        <v>495682.42857143283</v>
      </c>
      <c r="X262" s="2">
        <f t="shared" si="6"/>
        <v>4317.5714285671711</v>
      </c>
      <c r="Y262" s="2">
        <f t="shared" si="40"/>
        <v>43025377.570369273</v>
      </c>
      <c r="Z262" s="2" t="str">
        <f t="shared" si="8"/>
        <v>MEEP</v>
      </c>
      <c r="AA262" s="2">
        <f>IF(Z262="HERE",Y262,AA261+Graph!$G$1*1000)</f>
        <v>89174958.427512005</v>
      </c>
      <c r="AB262" s="2">
        <f t="shared" si="21"/>
        <v>800000</v>
      </c>
      <c r="AC262" s="2">
        <f t="shared" si="41"/>
        <v>41796861.79740455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7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5"/>
        <v>197</v>
      </c>
      <c r="C263" s="7"/>
      <c r="D263" s="2" t="e">
        <f t="shared" si="12"/>
        <v>#N/A</v>
      </c>
      <c r="E263" s="2" t="e">
        <f t="shared" si="22"/>
        <v>#N/A</v>
      </c>
      <c r="F263" s="2">
        <v>1641247.8519413173</v>
      </c>
      <c r="G263" s="2">
        <f t="shared" si="26"/>
        <v>495682.42857142858</v>
      </c>
      <c r="H263" s="2">
        <f t="shared" si="42"/>
        <v>113175131.5116905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1397176.5714285718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1641762.8842205703</v>
      </c>
      <c r="Q263" s="2">
        <f t="shared" si="44"/>
        <v>500000</v>
      </c>
      <c r="R263" s="2">
        <f t="shared" si="43"/>
        <v>114567502.65348804</v>
      </c>
      <c r="S263" s="2">
        <f t="shared" si="17"/>
        <v>495682.42857143283</v>
      </c>
      <c r="T263" s="2">
        <f t="shared" si="18"/>
        <v>4317.571428571362</v>
      </c>
      <c r="U263" s="2">
        <f t="shared" si="19"/>
        <v>500000</v>
      </c>
      <c r="V263" s="2">
        <f t="shared" si="33"/>
        <v>71537807.51169014</v>
      </c>
      <c r="W263" s="2">
        <f t="shared" si="20"/>
        <v>495682.42857143283</v>
      </c>
      <c r="X263" s="2">
        <f t="shared" si="6"/>
        <v>4317.5714285671711</v>
      </c>
      <c r="Y263" s="2">
        <f t="shared" si="40"/>
        <v>43029695.141797841</v>
      </c>
      <c r="Z263" s="2" t="str">
        <f t="shared" si="8"/>
        <v>MEEP</v>
      </c>
      <c r="AA263" s="2">
        <f>IF(Z263="HERE",Y263,AA262+Graph!$G$1*1000)</f>
        <v>89974958.427512005</v>
      </c>
      <c r="AB263" s="2">
        <f t="shared" si="21"/>
        <v>800000</v>
      </c>
      <c r="AC263" s="2">
        <f t="shared" si="41"/>
        <v>41796861.79740455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7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5"/>
        <v>198</v>
      </c>
      <c r="C264" s="7"/>
      <c r="D264" s="2" t="e">
        <f t="shared" si="12"/>
        <v>#N/A</v>
      </c>
      <c r="E264" s="2" t="e">
        <f t="shared" si="22"/>
        <v>#N/A</v>
      </c>
      <c r="F264" s="2">
        <v>1647202.4478415251</v>
      </c>
      <c r="G264" s="2">
        <f t="shared" si="26"/>
        <v>495682.42857142858</v>
      </c>
      <c r="H264" s="2">
        <f t="shared" si="42"/>
        <v>113670813.94026193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1401494.1428571432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1647704.106435746</v>
      </c>
      <c r="Q264" s="2">
        <f t="shared" si="44"/>
        <v>500000</v>
      </c>
      <c r="R264" s="2">
        <f t="shared" si="43"/>
        <v>115067502.65348804</v>
      </c>
      <c r="S264" s="2">
        <f t="shared" si="17"/>
        <v>495682.42857143283</v>
      </c>
      <c r="T264" s="2">
        <f t="shared" si="18"/>
        <v>4317.571428571362</v>
      </c>
      <c r="U264" s="2">
        <f t="shared" si="19"/>
        <v>500000</v>
      </c>
      <c r="V264" s="2">
        <f t="shared" si="33"/>
        <v>72033489.940261573</v>
      </c>
      <c r="W264" s="2">
        <f t="shared" si="20"/>
        <v>495682.42857143283</v>
      </c>
      <c r="X264" s="2">
        <f t="shared" si="6"/>
        <v>4317.5714285671711</v>
      </c>
      <c r="Y264" s="2">
        <f t="shared" si="40"/>
        <v>43034012.713226408</v>
      </c>
      <c r="Z264" s="2" t="str">
        <f t="shared" si="8"/>
        <v>MEEP</v>
      </c>
      <c r="AA264" s="2">
        <f>IF(Z264="HERE",Y264,AA263+Graph!$G$1*1000)</f>
        <v>90774958.427512005</v>
      </c>
      <c r="AB264" s="2">
        <f t="shared" si="21"/>
        <v>800000</v>
      </c>
      <c r="AC264" s="2">
        <f t="shared" si="41"/>
        <v>41796861.79740455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7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5"/>
        <v>199</v>
      </c>
      <c r="C265" s="7"/>
      <c r="D265" s="2" t="e">
        <f t="shared" si="12"/>
        <v>#N/A</v>
      </c>
      <c r="E265" s="2" t="e">
        <f t="shared" si="22"/>
        <v>#N/A</v>
      </c>
      <c r="F265" s="2">
        <v>1653157.0437417328</v>
      </c>
      <c r="G265" s="2">
        <f t="shared" si="26"/>
        <v>495682.42857142858</v>
      </c>
      <c r="H265" s="2">
        <f t="shared" si="42"/>
        <v>114166496.36883336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1405811.7142857146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1653645.3286508918</v>
      </c>
      <c r="Q265" s="2">
        <f t="shared" si="44"/>
        <v>500000</v>
      </c>
      <c r="R265" s="2">
        <f t="shared" si="43"/>
        <v>115567502.65348804</v>
      </c>
      <c r="S265" s="2">
        <f t="shared" si="17"/>
        <v>495682.42857143283</v>
      </c>
      <c r="T265" s="2">
        <f t="shared" si="18"/>
        <v>4317.571428571362</v>
      </c>
      <c r="U265" s="2">
        <f t="shared" si="19"/>
        <v>500000</v>
      </c>
      <c r="V265" s="2">
        <f t="shared" si="33"/>
        <v>72529172.368833005</v>
      </c>
      <c r="W265" s="2">
        <f t="shared" si="20"/>
        <v>495682.42857143283</v>
      </c>
      <c r="X265" s="2">
        <f t="shared" si="6"/>
        <v>4317.5714285671711</v>
      </c>
      <c r="Y265" s="2">
        <f t="shared" si="40"/>
        <v>43038330.284654975</v>
      </c>
      <c r="Z265" s="2" t="str">
        <f t="shared" si="8"/>
        <v>MEEP</v>
      </c>
      <c r="AA265" s="2">
        <f>IF(Z265="HERE",Y265,AA264+Graph!$G$1*1000)</f>
        <v>91574958.427512005</v>
      </c>
      <c r="AB265" s="2">
        <f t="shared" si="21"/>
        <v>800000</v>
      </c>
      <c r="AC265" s="2">
        <f t="shared" si="41"/>
        <v>41796861.79740455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5"/>
        <v>200</v>
      </c>
      <c r="C266" s="7"/>
      <c r="D266" s="2" t="e">
        <f t="shared" si="12"/>
        <v>#N/A</v>
      </c>
      <c r="E266" s="2" t="e">
        <f t="shared" si="22"/>
        <v>#N/A</v>
      </c>
      <c r="F266" s="2">
        <v>1659111.6396419406</v>
      </c>
      <c r="G266" s="2">
        <f t="shared" si="26"/>
        <v>495682.42857142858</v>
      </c>
      <c r="H266" s="2">
        <f t="shared" si="42"/>
        <v>114662178.7974048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1410129.2857142859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1659586.5508660376</v>
      </c>
      <c r="Q266" s="2">
        <f t="shared" si="44"/>
        <v>500000</v>
      </c>
      <c r="R266" s="2">
        <f t="shared" si="43"/>
        <v>116067502.65348804</v>
      </c>
      <c r="S266" s="2">
        <f t="shared" si="17"/>
        <v>495682.42857143283</v>
      </c>
      <c r="T266" s="2">
        <f t="shared" si="18"/>
        <v>4317.571428571362</v>
      </c>
      <c r="U266" s="2">
        <f t="shared" si="19"/>
        <v>500000</v>
      </c>
      <c r="V266" s="2">
        <f t="shared" si="33"/>
        <v>73024854.797404438</v>
      </c>
      <c r="W266" s="2">
        <f t="shared" si="20"/>
        <v>495682.42857143283</v>
      </c>
      <c r="X266" s="2">
        <f t="shared" si="6"/>
        <v>4317.5714285671711</v>
      </c>
      <c r="Y266" s="2">
        <f t="shared" si="40"/>
        <v>43042647.856083542</v>
      </c>
      <c r="Z266" s="2" t="str">
        <f t="shared" si="8"/>
        <v>MEEP</v>
      </c>
      <c r="AA266" s="2">
        <f>IF(Z266="HERE",Y266,AA265+Graph!$G$1*1000)</f>
        <v>92374958.427512005</v>
      </c>
      <c r="AB266" s="2">
        <f t="shared" si="21"/>
        <v>800000</v>
      </c>
      <c r="AC266" s="2">
        <f t="shared" si="41"/>
        <v>41796861.79740455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5"/>
        <v>201</v>
      </c>
      <c r="C267" s="7"/>
      <c r="D267" s="2" t="e">
        <f t="shared" si="12"/>
        <v>#N/A</v>
      </c>
      <c r="E267" s="2" t="e">
        <f t="shared" si="22"/>
        <v>#N/A</v>
      </c>
      <c r="F267" s="2">
        <v>1665066.2355421484</v>
      </c>
      <c r="G267" s="2">
        <f t="shared" si="26"/>
        <v>495682.42857142858</v>
      </c>
      <c r="H267" s="2">
        <f t="shared" si="42"/>
        <v>115157861.22597623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1414446.8571428573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1665527.7730812132</v>
      </c>
      <c r="Q267" s="2">
        <f t="shared" si="44"/>
        <v>500000</v>
      </c>
      <c r="R267" s="2">
        <f t="shared" si="43"/>
        <v>116567502.65348804</v>
      </c>
      <c r="S267" s="2">
        <f t="shared" si="17"/>
        <v>495682.42857143283</v>
      </c>
      <c r="T267" s="2">
        <f t="shared" si="18"/>
        <v>4317.571428571362</v>
      </c>
      <c r="U267" s="2">
        <f t="shared" si="19"/>
        <v>500000</v>
      </c>
      <c r="V267" s="2">
        <f t="shared" si="33"/>
        <v>73520537.225975871</v>
      </c>
      <c r="W267" s="2">
        <f t="shared" si="20"/>
        <v>495682.42857143283</v>
      </c>
      <c r="X267" s="2">
        <f t="shared" si="6"/>
        <v>4317.5714285671711</v>
      </c>
      <c r="Y267" s="2">
        <f t="shared" si="40"/>
        <v>43046965.427512109</v>
      </c>
      <c r="Z267" s="2" t="str">
        <f t="shared" si="8"/>
        <v>MEEP</v>
      </c>
      <c r="AA267" s="2">
        <f>IF(Z267="HERE",Y267,AA266+Graph!$G$1*1000)</f>
        <v>93174958.427512005</v>
      </c>
      <c r="AB267" s="2">
        <f t="shared" si="21"/>
        <v>800000</v>
      </c>
      <c r="AC267" s="2">
        <f t="shared" si="41"/>
        <v>41796861.79740455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5"/>
        <v>202</v>
      </c>
      <c r="C268" s="7"/>
      <c r="D268" s="2" t="e">
        <f t="shared" si="12"/>
        <v>#N/A</v>
      </c>
      <c r="E268" s="2" t="e">
        <f t="shared" si="22"/>
        <v>#N/A</v>
      </c>
      <c r="F268" s="2">
        <v>1671020.8314423561</v>
      </c>
      <c r="G268" s="2">
        <f t="shared" si="26"/>
        <v>495682.42857142858</v>
      </c>
      <c r="H268" s="2">
        <f t="shared" si="42"/>
        <v>115653543.65454766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1418764.4285714286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1671468.9952963591</v>
      </c>
      <c r="Q268" s="2">
        <f t="shared" si="44"/>
        <v>500000</v>
      </c>
      <c r="R268" s="2">
        <f t="shared" si="43"/>
        <v>117067502.65348804</v>
      </c>
      <c r="S268" s="2">
        <f t="shared" si="17"/>
        <v>495682.42857143283</v>
      </c>
      <c r="T268" s="2">
        <f t="shared" si="18"/>
        <v>4317.571428571362</v>
      </c>
      <c r="U268" s="2">
        <f t="shared" si="19"/>
        <v>500000</v>
      </c>
      <c r="V268" s="2">
        <f t="shared" si="33"/>
        <v>74016219.654547304</v>
      </c>
      <c r="W268" s="2">
        <f t="shared" si="20"/>
        <v>495682.42857143283</v>
      </c>
      <c r="X268" s="2">
        <f t="shared" si="6"/>
        <v>4317.5714285671711</v>
      </c>
      <c r="Y268" s="2">
        <f t="shared" si="40"/>
        <v>43051282.998940676</v>
      </c>
      <c r="Z268" s="2" t="str">
        <f t="shared" si="8"/>
        <v>MEEP</v>
      </c>
      <c r="AA268" s="2">
        <f>IF(Z268="HERE",Y268,AA267+Graph!$G$1*1000)</f>
        <v>93974958.427512005</v>
      </c>
      <c r="AB268" s="2">
        <f t="shared" si="21"/>
        <v>800000</v>
      </c>
      <c r="AC268" s="2">
        <f t="shared" si="41"/>
        <v>41796861.79740455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5"/>
        <v>203</v>
      </c>
      <c r="C269" s="7"/>
      <c r="D269" s="2" t="e">
        <f t="shared" si="12"/>
        <v>#N/A</v>
      </c>
      <c r="E269" s="2" t="e">
        <f t="shared" si="22"/>
        <v>#N/A</v>
      </c>
      <c r="F269" s="2">
        <v>1676975.4273425639</v>
      </c>
      <c r="G269" s="2">
        <f t="shared" si="26"/>
        <v>495682.42857142858</v>
      </c>
      <c r="H269" s="2">
        <f t="shared" si="42"/>
        <v>116149226.08311909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1423082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1677410.2175115347</v>
      </c>
      <c r="Q269" s="2">
        <f t="shared" si="44"/>
        <v>500000</v>
      </c>
      <c r="R269" s="2">
        <f t="shared" si="43"/>
        <v>117567502.65348804</v>
      </c>
      <c r="S269" s="2">
        <f t="shared" si="17"/>
        <v>495682.42857143283</v>
      </c>
      <c r="T269" s="2">
        <f t="shared" si="18"/>
        <v>4317.571428571362</v>
      </c>
      <c r="U269" s="2">
        <f t="shared" si="19"/>
        <v>500000</v>
      </c>
      <c r="V269" s="2">
        <f t="shared" si="33"/>
        <v>74511902.083118737</v>
      </c>
      <c r="W269" s="2">
        <f t="shared" si="20"/>
        <v>495682.42857143283</v>
      </c>
      <c r="X269" s="2">
        <f t="shared" si="6"/>
        <v>4317.5714285671711</v>
      </c>
      <c r="Y269" s="2">
        <f t="shared" si="40"/>
        <v>43055600.570369244</v>
      </c>
      <c r="Z269" s="2" t="str">
        <f t="shared" si="8"/>
        <v>MEEP</v>
      </c>
      <c r="AA269" s="2">
        <f>IF(Z269="HERE",Y269,AA268+Graph!$G$1*1000)</f>
        <v>94774958.427512005</v>
      </c>
      <c r="AB269" s="2">
        <f t="shared" si="21"/>
        <v>800000</v>
      </c>
      <c r="AC269" s="2">
        <f t="shared" si="41"/>
        <v>41796861.79740455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5"/>
        <v>204</v>
      </c>
      <c r="C270" s="7"/>
      <c r="D270" s="2" t="e">
        <f t="shared" si="12"/>
        <v>#N/A</v>
      </c>
      <c r="E270" s="2" t="e">
        <f t="shared" si="22"/>
        <v>#N/A</v>
      </c>
      <c r="F270" s="2">
        <v>1682930.0232427716</v>
      </c>
      <c r="G270" s="2">
        <f t="shared" si="26"/>
        <v>495682.42857142858</v>
      </c>
      <c r="H270" s="2">
        <f t="shared" si="42"/>
        <v>116644908.51169053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1427399.5714285714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1683351.4397266805</v>
      </c>
      <c r="Q270" s="2">
        <f t="shared" si="44"/>
        <v>500000</v>
      </c>
      <c r="R270" s="2">
        <f t="shared" si="43"/>
        <v>118067502.65348804</v>
      </c>
      <c r="S270" s="2">
        <f t="shared" si="17"/>
        <v>495682.42857143283</v>
      </c>
      <c r="T270" s="2">
        <f t="shared" si="18"/>
        <v>4317.571428571362</v>
      </c>
      <c r="U270" s="2">
        <f t="shared" si="19"/>
        <v>500000</v>
      </c>
      <c r="V270" s="2">
        <f t="shared" si="33"/>
        <v>75007584.51169017</v>
      </c>
      <c r="W270" s="2">
        <f t="shared" si="20"/>
        <v>495682.42857143283</v>
      </c>
      <c r="X270" s="2">
        <f t="shared" si="6"/>
        <v>4317.5714285671711</v>
      </c>
      <c r="Y270" s="2">
        <f t="shared" si="40"/>
        <v>43059918.141797811</v>
      </c>
      <c r="Z270" s="2" t="str">
        <f t="shared" si="8"/>
        <v>MEEP</v>
      </c>
      <c r="AA270" s="2">
        <f>IF(Z270="HERE",Y270,AA269+Graph!$G$1*1000)</f>
        <v>95574958.427512005</v>
      </c>
      <c r="AB270" s="2">
        <f t="shared" si="21"/>
        <v>800000</v>
      </c>
      <c r="AC270" s="2">
        <f t="shared" si="41"/>
        <v>41796861.79740455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5"/>
        <v>205</v>
      </c>
      <c r="C271" s="7"/>
      <c r="D271" s="2" t="e">
        <f t="shared" si="12"/>
        <v>#N/A</v>
      </c>
      <c r="E271" s="2" t="e">
        <f t="shared" si="22"/>
        <v>#N/A</v>
      </c>
      <c r="F271" s="2">
        <v>1688884.6191429794</v>
      </c>
      <c r="G271" s="2">
        <f t="shared" si="26"/>
        <v>495682.42857142858</v>
      </c>
      <c r="H271" s="2">
        <f t="shared" si="42"/>
        <v>117140590.94026196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1431717.1428571427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1689292.6619418561</v>
      </c>
      <c r="Q271" s="2">
        <f t="shared" si="44"/>
        <v>500000</v>
      </c>
      <c r="R271" s="2">
        <f t="shared" si="43"/>
        <v>118567502.65348804</v>
      </c>
      <c r="S271" s="2">
        <f t="shared" si="17"/>
        <v>495682.42857143283</v>
      </c>
      <c r="T271" s="2">
        <f t="shared" si="18"/>
        <v>4317.571428571362</v>
      </c>
      <c r="U271" s="2">
        <f t="shared" si="19"/>
        <v>500000</v>
      </c>
      <c r="V271" s="2">
        <f t="shared" si="33"/>
        <v>75503266.940261602</v>
      </c>
      <c r="W271" s="2">
        <f t="shared" si="20"/>
        <v>495682.42857143283</v>
      </c>
      <c r="X271" s="2">
        <f t="shared" si="6"/>
        <v>4317.5714285671711</v>
      </c>
      <c r="Y271" s="2">
        <f t="shared" si="40"/>
        <v>43064235.713226378</v>
      </c>
      <c r="Z271" s="2" t="str">
        <f t="shared" si="8"/>
        <v>MEEP</v>
      </c>
      <c r="AA271" s="2">
        <f>IF(Z271="HERE",Y271,AA270+Graph!$G$1*1000)</f>
        <v>96374958.427512005</v>
      </c>
      <c r="AB271" s="2">
        <f t="shared" si="21"/>
        <v>800000</v>
      </c>
      <c r="AC271" s="2">
        <f t="shared" si="41"/>
        <v>41796861.79740455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5"/>
        <v>206</v>
      </c>
      <c r="C272" s="7"/>
      <c r="D272" s="2" t="e">
        <f t="shared" si="12"/>
        <v>#N/A</v>
      </c>
      <c r="E272" s="2" t="e">
        <f t="shared" si="22"/>
        <v>#N/A</v>
      </c>
      <c r="F272" s="2">
        <v>1694839.2150431871</v>
      </c>
      <c r="G272" s="2">
        <f t="shared" si="26"/>
        <v>495682.42857142858</v>
      </c>
      <c r="H272" s="2">
        <f t="shared" si="42"/>
        <v>117636273.36883339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1436034.7142857141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1695233.884157002</v>
      </c>
      <c r="Q272" s="2">
        <f t="shared" si="44"/>
        <v>500000</v>
      </c>
      <c r="R272" s="2">
        <f t="shared" si="43"/>
        <v>119067502.65348804</v>
      </c>
      <c r="S272" s="2">
        <f t="shared" si="17"/>
        <v>495682.42857143283</v>
      </c>
      <c r="T272" s="2">
        <f t="shared" si="18"/>
        <v>4317.571428571362</v>
      </c>
      <c r="U272" s="2">
        <f t="shared" si="19"/>
        <v>500000</v>
      </c>
      <c r="V272" s="2">
        <f t="shared" si="33"/>
        <v>75998949.368833035</v>
      </c>
      <c r="W272" s="2">
        <f t="shared" si="20"/>
        <v>495682.42857143283</v>
      </c>
      <c r="X272" s="2">
        <f t="shared" si="6"/>
        <v>4317.5714285671711</v>
      </c>
      <c r="Y272" s="2">
        <f t="shared" si="40"/>
        <v>43068553.284654945</v>
      </c>
      <c r="Z272" s="2" t="str">
        <f t="shared" si="8"/>
        <v>MEEP</v>
      </c>
      <c r="AA272" s="2">
        <f>IF(Z272="HERE",Y272,AA271+Graph!$G$1*1000)</f>
        <v>97174958.427512005</v>
      </c>
      <c r="AB272" s="2">
        <f t="shared" si="21"/>
        <v>800000</v>
      </c>
      <c r="AC272" s="2">
        <f t="shared" si="41"/>
        <v>41796861.79740455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5"/>
        <v>207</v>
      </c>
      <c r="C273" s="7"/>
      <c r="D273" s="2" t="e">
        <f t="shared" si="12"/>
        <v>#N/A</v>
      </c>
      <c r="E273" s="2" t="e">
        <f t="shared" si="22"/>
        <v>#N/A</v>
      </c>
      <c r="F273" s="2">
        <v>1700793.8109433949</v>
      </c>
      <c r="G273" s="2">
        <f t="shared" si="26"/>
        <v>495682.42857142858</v>
      </c>
      <c r="H273" s="2">
        <f t="shared" si="42"/>
        <v>118131955.79740483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1440352.2857142854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1701175.1063721776</v>
      </c>
      <c r="Q273" s="2">
        <f t="shared" si="44"/>
        <v>500000</v>
      </c>
      <c r="R273" s="2">
        <f t="shared" si="43"/>
        <v>119567502.65348804</v>
      </c>
      <c r="S273" s="2">
        <f t="shared" si="17"/>
        <v>495682.42857143283</v>
      </c>
      <c r="T273" s="2">
        <f t="shared" si="18"/>
        <v>4317.571428571362</v>
      </c>
      <c r="U273" s="2">
        <f t="shared" si="19"/>
        <v>500000</v>
      </c>
      <c r="V273" s="2">
        <f t="shared" si="33"/>
        <v>76494631.797404468</v>
      </c>
      <c r="W273" s="2">
        <f t="shared" si="20"/>
        <v>495682.42857143283</v>
      </c>
      <c r="X273" s="2">
        <f t="shared" si="6"/>
        <v>4317.5714285671711</v>
      </c>
      <c r="Y273" s="2">
        <f t="shared" si="40"/>
        <v>43072870.856083512</v>
      </c>
      <c r="Z273" s="2" t="str">
        <f t="shared" si="8"/>
        <v>MEEP</v>
      </c>
      <c r="AA273" s="2">
        <f>IF(Z273="HERE",Y273,AA272+Graph!$G$1*1000)</f>
        <v>97974958.427512005</v>
      </c>
      <c r="AB273" s="2">
        <f t="shared" si="21"/>
        <v>800000</v>
      </c>
      <c r="AC273" s="2">
        <f t="shared" si="41"/>
        <v>41796861.79740455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5"/>
        <v>208</v>
      </c>
      <c r="C274" s="7"/>
      <c r="D274" s="2" t="e">
        <f t="shared" si="12"/>
        <v>#N/A</v>
      </c>
      <c r="E274" s="2" t="e">
        <f t="shared" si="22"/>
        <v>#N/A</v>
      </c>
      <c r="F274" s="2">
        <v>1706748.4068436027</v>
      </c>
      <c r="G274" s="2">
        <f t="shared" si="26"/>
        <v>495682.42857142858</v>
      </c>
      <c r="H274" s="2">
        <f t="shared" si="42"/>
        <v>118627638.22597626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1444669.8571428568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1707116.3285873234</v>
      </c>
      <c r="Q274" s="2">
        <f t="shared" si="44"/>
        <v>500000</v>
      </c>
      <c r="R274" s="2">
        <f t="shared" si="43"/>
        <v>120067502.65348804</v>
      </c>
      <c r="S274" s="2">
        <f t="shared" si="17"/>
        <v>495682.42857143283</v>
      </c>
      <c r="T274" s="2">
        <f t="shared" si="18"/>
        <v>4317.571428571362</v>
      </c>
      <c r="U274" s="2">
        <f t="shared" si="19"/>
        <v>500000</v>
      </c>
      <c r="V274" s="2">
        <f t="shared" si="33"/>
        <v>76990314.225975901</v>
      </c>
      <c r="W274" s="2">
        <f t="shared" si="20"/>
        <v>495682.42857143283</v>
      </c>
      <c r="X274" s="2">
        <f t="shared" si="6"/>
        <v>4317.5714285671711</v>
      </c>
      <c r="Y274" s="2">
        <f t="shared" si="40"/>
        <v>43077188.427512079</v>
      </c>
      <c r="Z274" s="2" t="str">
        <f t="shared" si="8"/>
        <v>MEEP</v>
      </c>
      <c r="AA274" s="2">
        <f>IF(Z274="HERE",Y274,AA273+Graph!$G$1*1000)</f>
        <v>98774958.427512005</v>
      </c>
      <c r="AB274" s="2">
        <f t="shared" si="21"/>
        <v>800000</v>
      </c>
      <c r="AC274" s="2">
        <f t="shared" si="41"/>
        <v>41796861.79740455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5"/>
        <v>209</v>
      </c>
      <c r="C275" s="7"/>
      <c r="D275" s="2" t="e">
        <f t="shared" si="12"/>
        <v>#N/A</v>
      </c>
      <c r="E275" s="2" t="e">
        <f t="shared" si="22"/>
        <v>#N/A</v>
      </c>
      <c r="F275" s="2">
        <v>1712703.0027438104</v>
      </c>
      <c r="G275" s="2">
        <f t="shared" si="26"/>
        <v>495682.42857142858</v>
      </c>
      <c r="H275" s="2">
        <f t="shared" si="42"/>
        <v>119123320.65454769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1448987.4285714282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1713057.5508024991</v>
      </c>
      <c r="Q275" s="2">
        <f t="shared" si="44"/>
        <v>500000</v>
      </c>
      <c r="R275" s="2">
        <f t="shared" si="43"/>
        <v>120567502.65348804</v>
      </c>
      <c r="S275" s="2">
        <f t="shared" si="17"/>
        <v>495682.42857143283</v>
      </c>
      <c r="T275" s="2">
        <f t="shared" si="18"/>
        <v>4317.571428571362</v>
      </c>
      <c r="U275" s="2">
        <f t="shared" si="19"/>
        <v>500000</v>
      </c>
      <c r="V275" s="2">
        <f t="shared" si="33"/>
        <v>77485996.654547334</v>
      </c>
      <c r="W275" s="2">
        <f t="shared" si="20"/>
        <v>495682.42857143283</v>
      </c>
      <c r="X275" s="2">
        <f t="shared" si="6"/>
        <v>4317.5714285671711</v>
      </c>
      <c r="Y275" s="2">
        <f t="shared" si="40"/>
        <v>43081505.998940647</v>
      </c>
      <c r="Z275" s="2" t="str">
        <f t="shared" si="8"/>
        <v>MEEP</v>
      </c>
      <c r="AA275" s="2">
        <f>IF(Z275="HERE",Y275,AA274+Graph!$G$1*1000)</f>
        <v>99574958.427512005</v>
      </c>
      <c r="AB275" s="2">
        <f t="shared" si="21"/>
        <v>800000</v>
      </c>
      <c r="AC275" s="2">
        <f t="shared" si="41"/>
        <v>41796861.79740455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5"/>
        <v>210</v>
      </c>
      <c r="C276" s="7"/>
      <c r="D276" s="2" t="e">
        <f t="shared" si="12"/>
        <v>#N/A</v>
      </c>
      <c r="E276" s="2" t="e">
        <f t="shared" si="22"/>
        <v>#N/A</v>
      </c>
      <c r="F276" s="2">
        <v>1718657.5986440182</v>
      </c>
      <c r="G276" s="2">
        <f t="shared" si="26"/>
        <v>495682.42857142858</v>
      </c>
      <c r="H276" s="2">
        <f t="shared" si="42"/>
        <v>119619003.08311912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1453304.9999999995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1718998.7730176449</v>
      </c>
      <c r="Q276" s="2">
        <f t="shared" si="44"/>
        <v>500000</v>
      </c>
      <c r="R276" s="2">
        <f t="shared" si="43"/>
        <v>121067502.65348804</v>
      </c>
      <c r="S276" s="2">
        <f t="shared" si="17"/>
        <v>495682.42857143283</v>
      </c>
      <c r="T276" s="2">
        <f t="shared" si="18"/>
        <v>4317.571428571362</v>
      </c>
      <c r="U276" s="2">
        <f t="shared" si="19"/>
        <v>500000</v>
      </c>
      <c r="V276" s="2">
        <f t="shared" si="33"/>
        <v>77981679.083118767</v>
      </c>
      <c r="W276" s="2">
        <f t="shared" si="20"/>
        <v>495682.42857143283</v>
      </c>
      <c r="X276" s="2">
        <f t="shared" si="6"/>
        <v>4317.5714285671711</v>
      </c>
      <c r="Y276" s="2">
        <f t="shared" si="40"/>
        <v>43085823.570369214</v>
      </c>
      <c r="Z276" s="2" t="str">
        <f t="shared" si="8"/>
        <v>MEEP</v>
      </c>
      <c r="AA276" s="2">
        <f>IF(Z276="HERE",Y276,AA275+Graph!$G$1*1000)</f>
        <v>100374958.427512</v>
      </c>
      <c r="AB276" s="2">
        <f t="shared" si="21"/>
        <v>800000</v>
      </c>
      <c r="AC276" s="2">
        <f t="shared" si="41"/>
        <v>41796861.79740455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5"/>
        <v>211</v>
      </c>
      <c r="C277" s="7"/>
      <c r="D277" s="2" t="e">
        <f t="shared" si="12"/>
        <v>#N/A</v>
      </c>
      <c r="E277" s="2" t="e">
        <f t="shared" si="22"/>
        <v>#N/A</v>
      </c>
      <c r="F277" s="2">
        <v>1724612.1945441961</v>
      </c>
      <c r="G277" s="2">
        <f t="shared" si="26"/>
        <v>495682.42857142858</v>
      </c>
      <c r="H277" s="2">
        <f t="shared" si="42"/>
        <v>120114685.51169056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1457622.5714285709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1724939.9952328205</v>
      </c>
      <c r="Q277" s="2">
        <f t="shared" si="44"/>
        <v>500000</v>
      </c>
      <c r="R277" s="2">
        <f t="shared" si="43"/>
        <v>121567502.65348804</v>
      </c>
      <c r="S277" s="2">
        <f t="shared" si="17"/>
        <v>495682.42857143283</v>
      </c>
      <c r="T277" s="2">
        <f t="shared" si="18"/>
        <v>4317.571428571362</v>
      </c>
      <c r="U277" s="2">
        <f t="shared" si="19"/>
        <v>500000</v>
      </c>
      <c r="V277" s="2">
        <f t="shared" si="33"/>
        <v>78477361.511690199</v>
      </c>
      <c r="W277" s="2">
        <f t="shared" si="20"/>
        <v>495682.42857143283</v>
      </c>
      <c r="X277" s="2">
        <f t="shared" si="6"/>
        <v>4317.5714285671711</v>
      </c>
      <c r="Y277" s="2">
        <f t="shared" si="40"/>
        <v>43090141.141797781</v>
      </c>
      <c r="Z277" s="2" t="str">
        <f t="shared" si="8"/>
        <v>MEEP</v>
      </c>
      <c r="AA277" s="2">
        <f>IF(Z277="HERE",Y277,AA276+Graph!$G$1*1000)</f>
        <v>101174958.427512</v>
      </c>
      <c r="AB277" s="2">
        <f t="shared" si="21"/>
        <v>800000</v>
      </c>
      <c r="AC277" s="2">
        <f t="shared" si="41"/>
        <v>41796861.79740455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50160000</v>
      </c>
      <c r="AH277" s="3" t="e">
        <f t="shared" ref="AH277:AH385" si="46">IF(COUNT(C277)=1,AG277,#N/A)</f>
        <v>#N/A</v>
      </c>
    </row>
    <row r="278" spans="1:34" ht="15" x14ac:dyDescent="0.25">
      <c r="A278" s="1">
        <v>44454</v>
      </c>
      <c r="B278" s="2">
        <f t="shared" si="45"/>
        <v>212</v>
      </c>
      <c r="C278" s="7"/>
      <c r="D278" s="2" t="e">
        <f t="shared" si="12"/>
        <v>#N/A</v>
      </c>
      <c r="E278" s="2" t="e">
        <f t="shared" si="22"/>
        <v>#N/A</v>
      </c>
      <c r="F278" s="2">
        <v>1730566.7904444039</v>
      </c>
      <c r="G278" s="2">
        <f t="shared" si="26"/>
        <v>495682.42857142858</v>
      </c>
      <c r="H278" s="2">
        <f t="shared" si="42"/>
        <v>120610367.94026199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1461940.1428571423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1730881.2174479663</v>
      </c>
      <c r="Q278" s="2">
        <f t="shared" si="44"/>
        <v>500000</v>
      </c>
      <c r="R278" s="2">
        <f t="shared" si="43"/>
        <v>122067502.65348804</v>
      </c>
      <c r="S278" s="2">
        <f t="shared" si="17"/>
        <v>495682.42857143283</v>
      </c>
      <c r="T278" s="2">
        <f t="shared" si="18"/>
        <v>4317.571428571362</v>
      </c>
      <c r="U278" s="2">
        <f t="shared" si="19"/>
        <v>500000</v>
      </c>
      <c r="V278" s="2">
        <f t="shared" si="33"/>
        <v>78973043.940261632</v>
      </c>
      <c r="W278" s="2">
        <f t="shared" si="20"/>
        <v>495682.42857143283</v>
      </c>
      <c r="X278" s="2">
        <f t="shared" si="6"/>
        <v>4317.5714285671711</v>
      </c>
      <c r="Y278" s="2">
        <f t="shared" si="40"/>
        <v>43094458.713226348</v>
      </c>
      <c r="Z278" s="2" t="str">
        <f t="shared" si="8"/>
        <v>MEEP</v>
      </c>
      <c r="AA278" s="2">
        <f>IF(Z278="HERE",Y278,AA277+Graph!$G$1*1000)</f>
        <v>101974958.427512</v>
      </c>
      <c r="AB278" s="2">
        <f t="shared" si="21"/>
        <v>800000</v>
      </c>
      <c r="AC278" s="2">
        <f t="shared" si="41"/>
        <v>41796861.79740455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50160000</v>
      </c>
      <c r="AH278" s="3" t="e">
        <f t="shared" si="46"/>
        <v>#N/A</v>
      </c>
    </row>
    <row r="279" spans="1:34" ht="15" x14ac:dyDescent="0.25">
      <c r="A279" s="1">
        <v>44455</v>
      </c>
      <c r="B279" s="2">
        <f t="shared" si="45"/>
        <v>213</v>
      </c>
      <c r="C279" s="7"/>
      <c r="D279" s="2" t="e">
        <f t="shared" si="12"/>
        <v>#N/A</v>
      </c>
      <c r="E279" s="2" t="e">
        <f t="shared" si="22"/>
        <v>#N/A</v>
      </c>
      <c r="F279" s="2">
        <v>1736521.3863446116</v>
      </c>
      <c r="G279" s="2">
        <f t="shared" si="26"/>
        <v>495682.42857142858</v>
      </c>
      <c r="H279" s="2">
        <f t="shared" si="42"/>
        <v>121106050.36883342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1466257.7142857136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1736822.439663142</v>
      </c>
      <c r="Q279" s="2">
        <f t="shared" si="44"/>
        <v>500000</v>
      </c>
      <c r="R279" s="2">
        <f t="shared" si="43"/>
        <v>122567502.65348804</v>
      </c>
      <c r="S279" s="2">
        <f t="shared" si="17"/>
        <v>495682.42857143283</v>
      </c>
      <c r="T279" s="2">
        <f t="shared" si="18"/>
        <v>4317.571428571362</v>
      </c>
      <c r="U279" s="2">
        <f t="shared" si="19"/>
        <v>500000</v>
      </c>
      <c r="V279" s="2">
        <f t="shared" si="33"/>
        <v>79468726.368833065</v>
      </c>
      <c r="W279" s="2">
        <f t="shared" si="20"/>
        <v>495682.42857143283</v>
      </c>
      <c r="X279" s="2">
        <f t="shared" si="6"/>
        <v>4317.5714285671711</v>
      </c>
      <c r="Y279" s="2">
        <f t="shared" si="40"/>
        <v>43098776.284654915</v>
      </c>
      <c r="Z279" s="2" t="str">
        <f t="shared" si="8"/>
        <v>MEEP</v>
      </c>
      <c r="AA279" s="2">
        <f>IF(Z279="HERE",Y279,AA278+Graph!$G$1*1000)</f>
        <v>102774958.427512</v>
      </c>
      <c r="AB279" s="2">
        <f t="shared" si="21"/>
        <v>800000</v>
      </c>
      <c r="AC279" s="2">
        <f t="shared" si="41"/>
        <v>41796861.79740455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50160000</v>
      </c>
      <c r="AH279" s="3" t="e">
        <f t="shared" si="46"/>
        <v>#N/A</v>
      </c>
    </row>
    <row r="280" spans="1:34" ht="15" x14ac:dyDescent="0.25">
      <c r="A280" s="1">
        <v>44456</v>
      </c>
      <c r="B280" s="2">
        <f t="shared" si="45"/>
        <v>214</v>
      </c>
      <c r="C280" s="7"/>
      <c r="D280" s="2" t="e">
        <f t="shared" si="12"/>
        <v>#N/A</v>
      </c>
      <c r="E280" s="2" t="e">
        <f t="shared" si="22"/>
        <v>#N/A</v>
      </c>
      <c r="F280" s="2">
        <v>1742475.9822448194</v>
      </c>
      <c r="G280" s="2">
        <f t="shared" si="26"/>
        <v>495682.42857142858</v>
      </c>
      <c r="H280" s="2">
        <f t="shared" si="42"/>
        <v>121601732.79740486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1470575.285714285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1742763.6618782878</v>
      </c>
      <c r="Q280" s="2">
        <f t="shared" si="44"/>
        <v>500000</v>
      </c>
      <c r="R280" s="2">
        <f t="shared" si="43"/>
        <v>123067502.65348804</v>
      </c>
      <c r="S280" s="2">
        <f t="shared" si="17"/>
        <v>495682.42857143283</v>
      </c>
      <c r="T280" s="2">
        <f t="shared" si="18"/>
        <v>4317.571428571362</v>
      </c>
      <c r="U280" s="2">
        <f t="shared" si="19"/>
        <v>500000</v>
      </c>
      <c r="V280" s="2">
        <f t="shared" si="33"/>
        <v>79964408.797404498</v>
      </c>
      <c r="W280" s="2">
        <f t="shared" si="20"/>
        <v>495682.42857143283</v>
      </c>
      <c r="X280" s="2">
        <f t="shared" si="6"/>
        <v>4317.5714285671711</v>
      </c>
      <c r="Y280" s="2">
        <f t="shared" si="40"/>
        <v>43103093.856083483</v>
      </c>
      <c r="Z280" s="2" t="str">
        <f t="shared" si="8"/>
        <v>MEEP</v>
      </c>
      <c r="AA280" s="2">
        <f>IF(Z280="HERE",Y280,AA279+Graph!$G$1*1000)</f>
        <v>103574958.427512</v>
      </c>
      <c r="AB280" s="2">
        <f t="shared" si="21"/>
        <v>800000</v>
      </c>
      <c r="AC280" s="2">
        <f t="shared" si="41"/>
        <v>41796861.79740455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50160000</v>
      </c>
      <c r="AH280" s="3" t="e">
        <f t="shared" si="46"/>
        <v>#N/A</v>
      </c>
    </row>
    <row r="281" spans="1:34" ht="15" x14ac:dyDescent="0.25">
      <c r="A281" s="1">
        <v>44457</v>
      </c>
      <c r="B281" s="2">
        <f t="shared" si="45"/>
        <v>215</v>
      </c>
      <c r="C281" s="7"/>
      <c r="D281" s="2" t="e">
        <f t="shared" si="12"/>
        <v>#N/A</v>
      </c>
      <c r="E281" s="2" t="e">
        <f t="shared" si="22"/>
        <v>#N/A</v>
      </c>
      <c r="F281" s="2">
        <v>1748430.5781450272</v>
      </c>
      <c r="G281" s="2">
        <f t="shared" si="26"/>
        <v>495682.42857142858</v>
      </c>
      <c r="H281" s="2">
        <f t="shared" si="42"/>
        <v>122097415.22597629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1474892.8571428563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1748704.8840934336</v>
      </c>
      <c r="Q281" s="2">
        <f t="shared" si="44"/>
        <v>500000</v>
      </c>
      <c r="R281" s="2">
        <f t="shared" si="43"/>
        <v>123567502.65348804</v>
      </c>
      <c r="S281" s="2">
        <f t="shared" si="17"/>
        <v>495682.42857143283</v>
      </c>
      <c r="T281" s="2">
        <f t="shared" si="18"/>
        <v>4317.571428571362</v>
      </c>
      <c r="U281" s="2">
        <f t="shared" si="19"/>
        <v>500000</v>
      </c>
      <c r="V281" s="2">
        <f t="shared" si="33"/>
        <v>80460091.225975931</v>
      </c>
      <c r="W281" s="2">
        <f t="shared" si="20"/>
        <v>495682.42857143283</v>
      </c>
      <c r="X281" s="2">
        <f t="shared" si="6"/>
        <v>4317.5714285671711</v>
      </c>
      <c r="Y281" s="2">
        <f t="shared" si="40"/>
        <v>43107411.42751205</v>
      </c>
      <c r="Z281" s="2" t="str">
        <f t="shared" si="8"/>
        <v>MEEP</v>
      </c>
      <c r="AA281" s="2">
        <f>IF(Z281="HERE",Y281,AA280+Graph!$G$1*1000)</f>
        <v>104374958.427512</v>
      </c>
      <c r="AB281" s="2">
        <f t="shared" si="21"/>
        <v>800000</v>
      </c>
      <c r="AC281" s="2">
        <f t="shared" si="41"/>
        <v>41796861.79740455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50160000</v>
      </c>
      <c r="AH281" s="3" t="e">
        <f t="shared" si="46"/>
        <v>#N/A</v>
      </c>
    </row>
    <row r="282" spans="1:34" ht="15" x14ac:dyDescent="0.25">
      <c r="A282" s="1">
        <v>44458</v>
      </c>
      <c r="B282" s="2">
        <f t="shared" si="45"/>
        <v>216</v>
      </c>
      <c r="C282" s="7"/>
      <c r="D282" s="2" t="e">
        <f t="shared" si="12"/>
        <v>#N/A</v>
      </c>
      <c r="E282" s="2" t="e">
        <f t="shared" si="22"/>
        <v>#N/A</v>
      </c>
      <c r="F282" s="2">
        <v>1754385.1740452349</v>
      </c>
      <c r="G282" s="2">
        <f t="shared" si="26"/>
        <v>495682.42857142858</v>
      </c>
      <c r="H282" s="2">
        <f t="shared" si="42"/>
        <v>122593097.65454772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1479210.4285714277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1754646.1063086092</v>
      </c>
      <c r="Q282" s="2">
        <f t="shared" si="44"/>
        <v>500000</v>
      </c>
      <c r="R282" s="2">
        <f t="shared" si="43"/>
        <v>124067502.65348804</v>
      </c>
      <c r="S282" s="2">
        <f t="shared" si="17"/>
        <v>495682.42857143283</v>
      </c>
      <c r="T282" s="2">
        <f t="shared" si="18"/>
        <v>4317.571428571362</v>
      </c>
      <c r="U282" s="2">
        <f t="shared" si="19"/>
        <v>500000</v>
      </c>
      <c r="V282" s="2">
        <f t="shared" si="33"/>
        <v>80955773.654547364</v>
      </c>
      <c r="W282" s="2">
        <f t="shared" si="20"/>
        <v>495682.42857143283</v>
      </c>
      <c r="X282" s="2">
        <f t="shared" si="6"/>
        <v>4317.5714285671711</v>
      </c>
      <c r="Y282" s="2">
        <f t="shared" si="40"/>
        <v>43111728.998940617</v>
      </c>
      <c r="Z282" s="2" t="str">
        <f t="shared" si="8"/>
        <v>MEEP</v>
      </c>
      <c r="AA282" s="2">
        <f>IF(Z282="HERE",Y282,AA281+Graph!$G$1*1000)</f>
        <v>105174958.427512</v>
      </c>
      <c r="AB282" s="2">
        <f t="shared" si="21"/>
        <v>800000</v>
      </c>
      <c r="AC282" s="2">
        <f t="shared" si="41"/>
        <v>41796861.79740455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50160000</v>
      </c>
      <c r="AH282" s="3" t="e">
        <f t="shared" si="46"/>
        <v>#N/A</v>
      </c>
    </row>
    <row r="283" spans="1:34" ht="15" x14ac:dyDescent="0.25">
      <c r="A283" s="1">
        <v>44459</v>
      </c>
      <c r="B283" s="2">
        <f t="shared" si="45"/>
        <v>217</v>
      </c>
      <c r="C283" s="7"/>
      <c r="D283" s="2" t="e">
        <f t="shared" si="12"/>
        <v>#N/A</v>
      </c>
      <c r="E283" s="2" t="e">
        <f t="shared" si="22"/>
        <v>#N/A</v>
      </c>
      <c r="F283" s="2">
        <v>1760339.7699454427</v>
      </c>
      <c r="G283" s="2">
        <f t="shared" si="26"/>
        <v>495682.42857142858</v>
      </c>
      <c r="H283" s="2">
        <f t="shared" si="42"/>
        <v>123088780.08311915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1483527.9999999991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1760587.3285237551</v>
      </c>
      <c r="Q283" s="2">
        <f t="shared" si="44"/>
        <v>500000</v>
      </c>
      <c r="R283" s="2">
        <f t="shared" si="43"/>
        <v>124567502.65348804</v>
      </c>
      <c r="S283" s="2">
        <f t="shared" si="17"/>
        <v>495682.42857143283</v>
      </c>
      <c r="T283" s="2">
        <f t="shared" si="18"/>
        <v>4317.571428571362</v>
      </c>
      <c r="U283" s="2">
        <f t="shared" si="19"/>
        <v>500000</v>
      </c>
      <c r="V283" s="2">
        <f t="shared" si="33"/>
        <v>81451456.083118796</v>
      </c>
      <c r="W283" s="2">
        <f t="shared" si="20"/>
        <v>495682.42857143283</v>
      </c>
      <c r="X283" s="2">
        <f t="shared" si="6"/>
        <v>4317.5714285671711</v>
      </c>
      <c r="Y283" s="2">
        <f t="shared" si="40"/>
        <v>43116046.570369184</v>
      </c>
      <c r="Z283" s="2" t="str">
        <f t="shared" si="8"/>
        <v>MEEP</v>
      </c>
      <c r="AA283" s="2">
        <f>IF(Z283="HERE",Y283,AA282+Graph!$G$1*1000)</f>
        <v>105974958.427512</v>
      </c>
      <c r="AB283" s="2">
        <f t="shared" si="21"/>
        <v>800000</v>
      </c>
      <c r="AC283" s="2">
        <f t="shared" si="41"/>
        <v>41796861.79740455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50160000</v>
      </c>
      <c r="AH283" s="3" t="e">
        <f t="shared" si="46"/>
        <v>#N/A</v>
      </c>
    </row>
    <row r="284" spans="1:34" ht="15" x14ac:dyDescent="0.25">
      <c r="A284" s="1">
        <v>44460</v>
      </c>
      <c r="B284" s="2">
        <f t="shared" si="45"/>
        <v>218</v>
      </c>
      <c r="C284" s="7"/>
      <c r="D284" s="2" t="e">
        <f t="shared" si="12"/>
        <v>#N/A</v>
      </c>
      <c r="E284" s="2" t="e">
        <f t="shared" si="22"/>
        <v>#N/A</v>
      </c>
      <c r="F284" s="2">
        <v>1766294.3658456504</v>
      </c>
      <c r="G284" s="2">
        <f t="shared" si="26"/>
        <v>495682.42857142858</v>
      </c>
      <c r="H284" s="2">
        <f t="shared" si="42"/>
        <v>123584462.51169059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1487845.5714285704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1766528.5507389307</v>
      </c>
      <c r="Q284" s="2">
        <f t="shared" si="44"/>
        <v>500000</v>
      </c>
      <c r="R284" s="2">
        <f t="shared" si="43"/>
        <v>125067502.65348804</v>
      </c>
      <c r="S284" s="2">
        <f t="shared" si="17"/>
        <v>495682.42857143283</v>
      </c>
      <c r="T284" s="2">
        <f t="shared" si="18"/>
        <v>4317.571428571362</v>
      </c>
      <c r="U284" s="2">
        <f t="shared" si="19"/>
        <v>500000</v>
      </c>
      <c r="V284" s="2">
        <f t="shared" si="33"/>
        <v>81947138.511690229</v>
      </c>
      <c r="W284" s="2">
        <f t="shared" si="20"/>
        <v>495682.42857143283</v>
      </c>
      <c r="X284" s="2">
        <f t="shared" si="6"/>
        <v>4317.5714285671711</v>
      </c>
      <c r="Y284" s="2">
        <f t="shared" si="40"/>
        <v>43120364.141797751</v>
      </c>
      <c r="Z284" s="2" t="str">
        <f t="shared" si="8"/>
        <v>MEEP</v>
      </c>
      <c r="AA284" s="2">
        <f>IF(Z284="HERE",Y284,AA283+Graph!$G$1*1000)</f>
        <v>106774958.427512</v>
      </c>
      <c r="AB284" s="2">
        <f t="shared" si="21"/>
        <v>800000</v>
      </c>
      <c r="AC284" s="2">
        <f t="shared" si="41"/>
        <v>41796861.79740455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ht="15" x14ac:dyDescent="0.25">
      <c r="A285" s="1">
        <v>44461</v>
      </c>
      <c r="B285" s="2">
        <f t="shared" si="45"/>
        <v>219</v>
      </c>
      <c r="C285" s="7"/>
      <c r="D285" s="2" t="e">
        <f t="shared" si="12"/>
        <v>#N/A</v>
      </c>
      <c r="E285" s="2" t="e">
        <f t="shared" si="22"/>
        <v>#N/A</v>
      </c>
      <c r="F285" s="2">
        <v>1772248.9617458582</v>
      </c>
      <c r="G285" s="2">
        <f t="shared" si="26"/>
        <v>495682.42857142858</v>
      </c>
      <c r="H285" s="2">
        <f t="shared" si="42"/>
        <v>124080144.94026202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1492163.1428571418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1772469.7729540765</v>
      </c>
      <c r="Q285" s="2">
        <f t="shared" si="44"/>
        <v>500000</v>
      </c>
      <c r="R285" s="2">
        <f t="shared" si="43"/>
        <v>125567502.65348804</v>
      </c>
      <c r="S285" s="2">
        <f t="shared" si="17"/>
        <v>495682.42857143283</v>
      </c>
      <c r="T285" s="2">
        <f t="shared" si="18"/>
        <v>4317.571428571362</v>
      </c>
      <c r="U285" s="2">
        <f t="shared" si="19"/>
        <v>500000</v>
      </c>
      <c r="V285" s="2">
        <f t="shared" si="33"/>
        <v>82442820.940261662</v>
      </c>
      <c r="W285" s="2">
        <f t="shared" si="20"/>
        <v>495682.42857143283</v>
      </c>
      <c r="X285" s="2">
        <f t="shared" si="6"/>
        <v>4317.5714285671711</v>
      </c>
      <c r="Y285" s="2">
        <f t="shared" si="40"/>
        <v>43124681.713226318</v>
      </c>
      <c r="Z285" s="2" t="str">
        <f t="shared" si="8"/>
        <v>MEEP</v>
      </c>
      <c r="AA285" s="2">
        <f>IF(Z285="HERE",Y285,AA284+Graph!$G$1*1000)</f>
        <v>107574958.427512</v>
      </c>
      <c r="AB285" s="2">
        <f t="shared" si="21"/>
        <v>800000</v>
      </c>
      <c r="AC285" s="2">
        <f t="shared" si="41"/>
        <v>41796861.79740455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ht="15" x14ac:dyDescent="0.25">
      <c r="A286" s="1">
        <v>44462</v>
      </c>
      <c r="B286" s="2">
        <f t="shared" si="45"/>
        <v>220</v>
      </c>
      <c r="C286" s="7"/>
      <c r="D286" s="2" t="e">
        <f t="shared" si="12"/>
        <v>#N/A</v>
      </c>
      <c r="E286" s="2" t="e">
        <f t="shared" si="22"/>
        <v>#N/A</v>
      </c>
      <c r="F286" s="2">
        <v>1778203.557646066</v>
      </c>
      <c r="G286" s="2">
        <f t="shared" si="26"/>
        <v>495682.42857142858</v>
      </c>
      <c r="H286" s="2">
        <f t="shared" si="42"/>
        <v>124575827.36883345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1496480.7142857132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1778410.9951692522</v>
      </c>
      <c r="Q286" s="2">
        <f t="shared" si="44"/>
        <v>500000</v>
      </c>
      <c r="R286" s="2">
        <f t="shared" si="43"/>
        <v>126067502.65348804</v>
      </c>
      <c r="S286" s="2">
        <f t="shared" si="17"/>
        <v>495682.42857143283</v>
      </c>
      <c r="T286" s="2">
        <f t="shared" si="18"/>
        <v>4317.571428571362</v>
      </c>
      <c r="U286" s="2">
        <f t="shared" si="19"/>
        <v>500000</v>
      </c>
      <c r="V286" s="2">
        <f t="shared" si="33"/>
        <v>82938503.368833095</v>
      </c>
      <c r="W286" s="2">
        <f t="shared" si="20"/>
        <v>495682.42857143283</v>
      </c>
      <c r="X286" s="2">
        <f t="shared" ref="X286:X385" si="47">SUM(U286-W286)</f>
        <v>4317.5714285671711</v>
      </c>
      <c r="Y286" s="2">
        <f t="shared" si="40"/>
        <v>43128999.284654886</v>
      </c>
      <c r="Z286" s="2" t="str">
        <f t="shared" ref="Z286:Z385" si="48">IF(V286&lt;Y286,"HERE","MEEP")</f>
        <v>MEEP</v>
      </c>
      <c r="AA286" s="2">
        <f>IF(Z286="HERE",Y286,AA285+Graph!$G$1*1000)</f>
        <v>108374958.427512</v>
      </c>
      <c r="AB286" s="2">
        <f t="shared" si="21"/>
        <v>800000</v>
      </c>
      <c r="AC286" s="2">
        <f t="shared" si="41"/>
        <v>41796861.79740455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ht="15" x14ac:dyDescent="0.25">
      <c r="A287" s="1">
        <v>44463</v>
      </c>
      <c r="B287" s="2">
        <f t="shared" si="45"/>
        <v>221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1784158.1535462737</v>
      </c>
      <c r="G287" s="2">
        <f t="shared" si="26"/>
        <v>495682.42857142858</v>
      </c>
      <c r="H287" s="2">
        <f t="shared" si="42"/>
        <v>125071509.79740489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1500798.2857142845</v>
      </c>
      <c r="M287" s="8" t="e">
        <f t="shared" si="28"/>
        <v>#N/A</v>
      </c>
      <c r="N287" s="2" t="e">
        <f t="shared" ref="N287:N385" si="53">IF(COUNT(M287)=1,SUM(M287-M286),#N/A)</f>
        <v>#N/A</v>
      </c>
      <c r="O287" s="2" t="e">
        <f t="shared" si="24"/>
        <v>#N/A</v>
      </c>
      <c r="P287" s="2">
        <v>1784352.217384398</v>
      </c>
      <c r="Q287" s="2">
        <f t="shared" si="44"/>
        <v>500000</v>
      </c>
      <c r="R287" s="2">
        <f t="shared" si="43"/>
        <v>126567502.65348804</v>
      </c>
      <c r="S287" s="2">
        <f t="shared" ref="S287:S385" si="54">SUM(H287-H286)</f>
        <v>495682.42857143283</v>
      </c>
      <c r="T287" s="2">
        <f t="shared" ref="T287:T385" si="55">SUM(L287-L286)</f>
        <v>4317.571428571362</v>
      </c>
      <c r="U287" s="2">
        <f t="shared" ref="U287:U385" si="56">SUM(R287-R286)</f>
        <v>500000</v>
      </c>
      <c r="V287" s="2">
        <f t="shared" si="33"/>
        <v>83434185.797404528</v>
      </c>
      <c r="W287" s="2">
        <f t="shared" ref="W287:W385" si="57">SUM(V287-V286)</f>
        <v>495682.42857143283</v>
      </c>
      <c r="X287" s="2">
        <f t="shared" si="47"/>
        <v>4317.5714285671711</v>
      </c>
      <c r="Y287" s="2">
        <f t="shared" ref="Y287:Y350" si="58">IF(COUNT($C288)=0,IF(COUNT($C287)=1,C287,SUM(Y286+X287)),C287)</f>
        <v>43133316.856083453</v>
      </c>
      <c r="Z287" s="2" t="str">
        <f t="shared" si="48"/>
        <v>MEEP</v>
      </c>
      <c r="AA287" s="2">
        <f>IF(Z287="HERE",Y287,AA286+Graph!$G$1*1000)</f>
        <v>109174958.427512</v>
      </c>
      <c r="AB287" s="2">
        <f t="shared" ref="AB287:AB385" si="59">SUM(AA287-AA286)</f>
        <v>800000</v>
      </c>
      <c r="AC287" s="2">
        <f t="shared" ref="AC287:AC350" si="60">IF(Z288="HERE",V287,AC286)</f>
        <v>41796861.79740455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ht="15" x14ac:dyDescent="0.25">
      <c r="A288" s="1">
        <v>44464</v>
      </c>
      <c r="B288" s="2">
        <f t="shared" si="45"/>
        <v>222</v>
      </c>
      <c r="C288" s="7"/>
      <c r="D288" s="2" t="e">
        <f t="shared" si="51"/>
        <v>#N/A</v>
      </c>
      <c r="E288" s="2" t="e">
        <f t="shared" si="22"/>
        <v>#N/A</v>
      </c>
      <c r="F288" s="2">
        <v>1790112.7494464815</v>
      </c>
      <c r="G288" s="2">
        <f t="shared" si="26"/>
        <v>495682.42857142858</v>
      </c>
      <c r="H288" s="2">
        <f t="shared" ref="H288:H351" si="61">IF(COUNT($C289)=0,IF(COUNT($C288)=1,C288,SUM(H287+G288)),C288)</f>
        <v>125567192.22597632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1505115.8571428559</v>
      </c>
      <c r="M288" s="8" t="e">
        <f t="shared" si="28"/>
        <v>#N/A</v>
      </c>
      <c r="N288" s="2" t="e">
        <f t="shared" si="53"/>
        <v>#N/A</v>
      </c>
      <c r="O288" s="2" t="e">
        <f t="shared" si="24"/>
        <v>#N/A</v>
      </c>
      <c r="P288" s="2">
        <v>1790293.4395995736</v>
      </c>
      <c r="Q288" s="2">
        <f t="shared" si="44"/>
        <v>500000</v>
      </c>
      <c r="R288" s="2">
        <f t="shared" ref="R288:R351" si="62">IF(COUNT($C289)=0,IF(COUNT($C288)=1,M288,SUM(R287+Q288)),M288)</f>
        <v>127067502.65348804</v>
      </c>
      <c r="S288" s="2">
        <f t="shared" si="54"/>
        <v>495682.42857143283</v>
      </c>
      <c r="T288" s="2">
        <f t="shared" si="55"/>
        <v>4317.571428571362</v>
      </c>
      <c r="U288" s="2">
        <f t="shared" si="56"/>
        <v>500000</v>
      </c>
      <c r="V288" s="2">
        <f t="shared" si="33"/>
        <v>83929868.22597596</v>
      </c>
      <c r="W288" s="2">
        <f t="shared" si="57"/>
        <v>495682.42857143283</v>
      </c>
      <c r="X288" s="2">
        <f t="shared" si="47"/>
        <v>4317.5714285671711</v>
      </c>
      <c r="Y288" s="2">
        <f t="shared" si="58"/>
        <v>43137634.42751202</v>
      </c>
      <c r="Z288" s="2" t="str">
        <f t="shared" si="48"/>
        <v>MEEP</v>
      </c>
      <c r="AA288" s="2">
        <f>IF(Z288="HERE",Y288,AA287+Graph!$G$1*1000)</f>
        <v>109974958.427512</v>
      </c>
      <c r="AB288" s="2">
        <f t="shared" si="59"/>
        <v>800000</v>
      </c>
      <c r="AC288" s="2">
        <f t="shared" si="60"/>
        <v>41796861.79740455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ht="15" x14ac:dyDescent="0.25">
      <c r="A289" s="1">
        <v>44465</v>
      </c>
      <c r="B289" s="2">
        <f t="shared" si="45"/>
        <v>223</v>
      </c>
      <c r="C289" s="7"/>
      <c r="D289" s="2" t="e">
        <f t="shared" si="51"/>
        <v>#N/A</v>
      </c>
      <c r="E289" s="2" t="e">
        <f t="shared" si="22"/>
        <v>#N/A</v>
      </c>
      <c r="F289" s="2">
        <v>1796067.3453466892</v>
      </c>
      <c r="G289" s="2">
        <f t="shared" si="26"/>
        <v>495682.42857142858</v>
      </c>
      <c r="H289" s="2">
        <f t="shared" si="61"/>
        <v>126062874.65454775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1509433.4285714272</v>
      </c>
      <c r="M289" s="8" t="e">
        <f t="shared" si="28"/>
        <v>#N/A</v>
      </c>
      <c r="N289" s="2" t="e">
        <f t="shared" si="53"/>
        <v>#N/A</v>
      </c>
      <c r="O289" s="2" t="e">
        <f t="shared" si="24"/>
        <v>#N/A</v>
      </c>
      <c r="P289" s="2">
        <v>1796234.6618147194</v>
      </c>
      <c r="Q289" s="2">
        <f t="shared" si="44"/>
        <v>500000</v>
      </c>
      <c r="R289" s="2">
        <f t="shared" si="62"/>
        <v>127567502.65348804</v>
      </c>
      <c r="S289" s="2">
        <f t="shared" si="54"/>
        <v>495682.42857143283</v>
      </c>
      <c r="T289" s="2">
        <f t="shared" si="55"/>
        <v>4317.571428571362</v>
      </c>
      <c r="U289" s="2">
        <f t="shared" si="56"/>
        <v>500000</v>
      </c>
      <c r="V289" s="2">
        <f t="shared" si="33"/>
        <v>84425550.654547393</v>
      </c>
      <c r="W289" s="2">
        <f t="shared" si="57"/>
        <v>495682.42857143283</v>
      </c>
      <c r="X289" s="2">
        <f t="shared" si="47"/>
        <v>4317.5714285671711</v>
      </c>
      <c r="Y289" s="2">
        <f t="shared" si="58"/>
        <v>43141951.998940587</v>
      </c>
      <c r="Z289" s="2" t="str">
        <f t="shared" si="48"/>
        <v>MEEP</v>
      </c>
      <c r="AA289" s="2">
        <f>IF(Z289="HERE",Y289,AA288+Graph!$G$1*1000)</f>
        <v>110774958.427512</v>
      </c>
      <c r="AB289" s="2">
        <f t="shared" si="59"/>
        <v>800000</v>
      </c>
      <c r="AC289" s="2">
        <f t="shared" si="60"/>
        <v>41796861.79740455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ht="15" x14ac:dyDescent="0.25">
      <c r="A290" s="1">
        <v>44466</v>
      </c>
      <c r="B290" s="2">
        <f t="shared" si="45"/>
        <v>224</v>
      </c>
      <c r="C290" s="7"/>
      <c r="D290" s="2" t="e">
        <f t="shared" si="51"/>
        <v>#N/A</v>
      </c>
      <c r="E290" s="2" t="e">
        <f t="shared" si="22"/>
        <v>#N/A</v>
      </c>
      <c r="F290" s="2">
        <v>1802021.941246897</v>
      </c>
      <c r="G290" s="2">
        <f t="shared" si="26"/>
        <v>495682.42857142858</v>
      </c>
      <c r="H290" s="2">
        <f t="shared" si="61"/>
        <v>126558557.08311918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1513750.9999999986</v>
      </c>
      <c r="M290" s="8" t="e">
        <f t="shared" si="28"/>
        <v>#N/A</v>
      </c>
      <c r="N290" s="2" t="e">
        <f t="shared" si="53"/>
        <v>#N/A</v>
      </c>
      <c r="O290" s="2" t="e">
        <f t="shared" si="24"/>
        <v>#N/A</v>
      </c>
      <c r="P290" s="2">
        <v>1802175.8840298951</v>
      </c>
      <c r="Q290" s="2">
        <f t="shared" si="44"/>
        <v>500000</v>
      </c>
      <c r="R290" s="2">
        <f t="shared" si="62"/>
        <v>128067502.65348804</v>
      </c>
      <c r="S290" s="2">
        <f t="shared" si="54"/>
        <v>495682.42857143283</v>
      </c>
      <c r="T290" s="2">
        <f t="shared" si="55"/>
        <v>4317.571428571362</v>
      </c>
      <c r="U290" s="2">
        <f t="shared" si="56"/>
        <v>500000</v>
      </c>
      <c r="V290" s="2">
        <f t="shared" si="33"/>
        <v>84921233.083118826</v>
      </c>
      <c r="W290" s="2">
        <f t="shared" si="57"/>
        <v>495682.42857143283</v>
      </c>
      <c r="X290" s="2">
        <f t="shared" si="47"/>
        <v>4317.5714285671711</v>
      </c>
      <c r="Y290" s="2">
        <f t="shared" si="58"/>
        <v>43146269.570369154</v>
      </c>
      <c r="Z290" s="2" t="str">
        <f t="shared" si="48"/>
        <v>MEEP</v>
      </c>
      <c r="AA290" s="2">
        <f>IF(Z290="HERE",Y290,AA289+Graph!$G$1*1000)</f>
        <v>111574958.427512</v>
      </c>
      <c r="AB290" s="2">
        <f t="shared" si="59"/>
        <v>800000</v>
      </c>
      <c r="AC290" s="2">
        <f t="shared" si="60"/>
        <v>41796861.79740455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ht="15" x14ac:dyDescent="0.25">
      <c r="A291" s="1">
        <v>44467</v>
      </c>
      <c r="B291" s="2">
        <f t="shared" si="45"/>
        <v>225</v>
      </c>
      <c r="C291" s="7"/>
      <c r="D291" s="2" t="e">
        <f t="shared" si="51"/>
        <v>#N/A</v>
      </c>
      <c r="E291" s="2" t="e">
        <f t="shared" si="22"/>
        <v>#N/A</v>
      </c>
      <c r="F291" s="2">
        <v>1807976.5371471047</v>
      </c>
      <c r="G291" s="2">
        <f t="shared" si="26"/>
        <v>495682.42857142858</v>
      </c>
      <c r="H291" s="2">
        <f t="shared" si="61"/>
        <v>127054239.51169062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1518068.57142857</v>
      </c>
      <c r="M291" s="8" t="e">
        <f t="shared" si="28"/>
        <v>#N/A</v>
      </c>
      <c r="N291" s="2" t="e">
        <f t="shared" si="53"/>
        <v>#N/A</v>
      </c>
      <c r="O291" s="2" t="e">
        <f t="shared" si="24"/>
        <v>#N/A</v>
      </c>
      <c r="P291" s="2">
        <v>1808117.1062450409</v>
      </c>
      <c r="Q291" s="2">
        <f t="shared" si="44"/>
        <v>500000</v>
      </c>
      <c r="R291" s="2">
        <f t="shared" si="62"/>
        <v>128567502.65348804</v>
      </c>
      <c r="S291" s="2">
        <f t="shared" si="54"/>
        <v>495682.42857143283</v>
      </c>
      <c r="T291" s="2">
        <f t="shared" si="55"/>
        <v>4317.571428571362</v>
      </c>
      <c r="U291" s="2">
        <f t="shared" si="56"/>
        <v>500000</v>
      </c>
      <c r="V291" s="2">
        <f t="shared" si="33"/>
        <v>85416915.511690259</v>
      </c>
      <c r="W291" s="2">
        <f t="shared" si="57"/>
        <v>495682.42857143283</v>
      </c>
      <c r="X291" s="2">
        <f t="shared" si="47"/>
        <v>4317.5714285671711</v>
      </c>
      <c r="Y291" s="2">
        <f t="shared" si="58"/>
        <v>43150587.141797721</v>
      </c>
      <c r="Z291" s="2" t="str">
        <f t="shared" si="48"/>
        <v>MEEP</v>
      </c>
      <c r="AA291" s="2">
        <f>IF(Z291="HERE",Y291,AA290+Graph!$G$1*1000)</f>
        <v>112374958.427512</v>
      </c>
      <c r="AB291" s="2">
        <f t="shared" si="59"/>
        <v>800000</v>
      </c>
      <c r="AC291" s="2">
        <f t="shared" si="60"/>
        <v>41796861.79740455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ht="15" x14ac:dyDescent="0.25">
      <c r="A292" s="1">
        <v>44468</v>
      </c>
      <c r="B292" s="2">
        <f t="shared" si="45"/>
        <v>226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1813931.1330473125</v>
      </c>
      <c r="G292" s="2">
        <f t="shared" si="26"/>
        <v>495682.42857142858</v>
      </c>
      <c r="H292" s="2">
        <f t="shared" si="61"/>
        <v>127549921.94026205</v>
      </c>
      <c r="I292" s="7"/>
      <c r="J292" s="2" t="e">
        <f t="shared" si="52"/>
        <v>#N/A</v>
      </c>
      <c r="K292" s="2" t="e">
        <f t="shared" ref="K292:K385" si="64">IF(COUNT($C292)=1,AVERAGE(J286:J292),#N/A)</f>
        <v>#N/A</v>
      </c>
      <c r="L292" s="2">
        <f t="array" ref="L292">IF(COUNT($C293)=0,IF(COUNT($C292)=1,I292,SUM(L291+LOOKUP(2,1/(ISNUMBER($K$1:$K$194)),$K$1:$K$194))),I292)</f>
        <v>1522386.1428571413</v>
      </c>
      <c r="M292" s="8" t="e">
        <f t="shared" si="28"/>
        <v>#N/A</v>
      </c>
      <c r="N292" s="2" t="e">
        <f t="shared" si="53"/>
        <v>#N/A</v>
      </c>
      <c r="O292" s="2" t="e">
        <f t="shared" ref="O292:O385" si="65">IF(COUNT($C292)=1,AVERAGE(N286:N292),#N/A)</f>
        <v>#N/A</v>
      </c>
      <c r="P292" s="2">
        <v>1814058.3284602165</v>
      </c>
      <c r="Q292" s="2">
        <f t="shared" si="44"/>
        <v>500000</v>
      </c>
      <c r="R292" s="2">
        <f t="shared" si="62"/>
        <v>129067502.65348804</v>
      </c>
      <c r="S292" s="2">
        <f t="shared" si="54"/>
        <v>495682.42857143283</v>
      </c>
      <c r="T292" s="2">
        <f t="shared" si="55"/>
        <v>4317.571428571362</v>
      </c>
      <c r="U292" s="2">
        <f t="shared" si="56"/>
        <v>500000</v>
      </c>
      <c r="V292" s="2">
        <f t="shared" si="33"/>
        <v>85912597.940261692</v>
      </c>
      <c r="W292" s="2">
        <f t="shared" si="57"/>
        <v>495682.42857143283</v>
      </c>
      <c r="X292" s="2">
        <f t="shared" si="47"/>
        <v>4317.5714285671711</v>
      </c>
      <c r="Y292" s="2">
        <f t="shared" si="58"/>
        <v>43154904.713226289</v>
      </c>
      <c r="Z292" s="2" t="str">
        <f t="shared" si="48"/>
        <v>MEEP</v>
      </c>
      <c r="AA292" s="2">
        <f>IF(Z292="HERE",Y292,AA291+Graph!$G$1*1000)</f>
        <v>113174958.427512</v>
      </c>
      <c r="AB292" s="2">
        <f t="shared" si="59"/>
        <v>800000</v>
      </c>
      <c r="AC292" s="2">
        <f t="shared" si="60"/>
        <v>41796861.79740455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ht="15" x14ac:dyDescent="0.25">
      <c r="A293" s="1">
        <v>44469</v>
      </c>
      <c r="B293" s="2">
        <f t="shared" si="45"/>
        <v>227</v>
      </c>
      <c r="C293" s="7"/>
      <c r="D293" s="2" t="e">
        <f t="shared" si="51"/>
        <v>#N/A</v>
      </c>
      <c r="E293" s="2" t="e">
        <f t="shared" si="63"/>
        <v>#N/A</v>
      </c>
      <c r="F293" s="2">
        <v>1819885.7289475203</v>
      </c>
      <c r="G293" s="2">
        <f t="shared" si="26"/>
        <v>495682.42857142858</v>
      </c>
      <c r="H293" s="2">
        <f t="shared" si="61"/>
        <v>128045604.36883348</v>
      </c>
      <c r="I293" s="7"/>
      <c r="J293" s="2" t="e">
        <f t="shared" si="52"/>
        <v>#N/A</v>
      </c>
      <c r="K293" s="2" t="e">
        <f t="shared" si="64"/>
        <v>#N/A</v>
      </c>
      <c r="L293" s="2">
        <f t="array" ref="L293">IF(COUNT($C294)=0,IF(COUNT($C293)=1,I293,SUM(L292+LOOKUP(2,1/(ISNUMBER($K$1:$K$194)),$K$1:$K$194))),I293)</f>
        <v>1526703.7142857127</v>
      </c>
      <c r="M293" s="8" t="e">
        <f t="shared" si="28"/>
        <v>#N/A</v>
      </c>
      <c r="N293" s="2" t="e">
        <f t="shared" si="53"/>
        <v>#N/A</v>
      </c>
      <c r="O293" s="2" t="e">
        <f t="shared" si="65"/>
        <v>#N/A</v>
      </c>
      <c r="P293" s="2">
        <v>1819999.5506753623</v>
      </c>
      <c r="Q293" s="2">
        <f t="shared" si="44"/>
        <v>500000</v>
      </c>
      <c r="R293" s="2">
        <f t="shared" si="62"/>
        <v>129567502.65348804</v>
      </c>
      <c r="S293" s="2">
        <f t="shared" si="54"/>
        <v>495682.42857143283</v>
      </c>
      <c r="T293" s="2">
        <f t="shared" si="55"/>
        <v>4317.571428571362</v>
      </c>
      <c r="U293" s="2">
        <f t="shared" si="56"/>
        <v>500000</v>
      </c>
      <c r="V293" s="2">
        <f t="shared" si="33"/>
        <v>86408280.368833125</v>
      </c>
      <c r="W293" s="2">
        <f t="shared" si="57"/>
        <v>495682.42857143283</v>
      </c>
      <c r="X293" s="2">
        <f t="shared" si="47"/>
        <v>4317.5714285671711</v>
      </c>
      <c r="Y293" s="2">
        <f t="shared" si="58"/>
        <v>43159222.284654856</v>
      </c>
      <c r="Z293" s="2" t="str">
        <f t="shared" si="48"/>
        <v>MEEP</v>
      </c>
      <c r="AA293" s="2">
        <f>IF(Z293="HERE",Y293,AA292+Graph!$G$1*1000)</f>
        <v>113974958.427512</v>
      </c>
      <c r="AB293" s="2">
        <f t="shared" si="59"/>
        <v>800000</v>
      </c>
      <c r="AC293" s="2">
        <f t="shared" si="60"/>
        <v>41796861.79740455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ht="15" x14ac:dyDescent="0.25">
      <c r="A294" s="1">
        <v>44470</v>
      </c>
      <c r="B294" s="2">
        <f t="shared" si="45"/>
        <v>228</v>
      </c>
      <c r="C294" s="7"/>
      <c r="D294" s="2" t="e">
        <f t="shared" si="51"/>
        <v>#N/A</v>
      </c>
      <c r="E294" s="2" t="e">
        <f t="shared" si="63"/>
        <v>#N/A</v>
      </c>
      <c r="F294" s="2">
        <v>1825840.324847728</v>
      </c>
      <c r="G294" s="2">
        <f t="shared" si="26"/>
        <v>495682.42857142858</v>
      </c>
      <c r="H294" s="2">
        <f t="shared" si="61"/>
        <v>128541286.79740492</v>
      </c>
      <c r="I294" s="7"/>
      <c r="J294" s="2" t="e">
        <f t="shared" si="52"/>
        <v>#N/A</v>
      </c>
      <c r="K294" s="2" t="e">
        <f t="shared" si="64"/>
        <v>#N/A</v>
      </c>
      <c r="L294" s="2">
        <f t="array" ref="L294">IF(COUNT($C295)=0,IF(COUNT($C294)=1,I294,SUM(L293+LOOKUP(2,1/(ISNUMBER($K$1:$K$194)),$K$1:$K$194))),I294)</f>
        <v>1531021.2857142841</v>
      </c>
      <c r="M294" s="8" t="e">
        <f t="shared" si="28"/>
        <v>#N/A</v>
      </c>
      <c r="N294" s="2" t="e">
        <f t="shared" si="53"/>
        <v>#N/A</v>
      </c>
      <c r="O294" s="2" t="e">
        <f t="shared" si="65"/>
        <v>#N/A</v>
      </c>
      <c r="P294" s="2">
        <v>1825940.772890538</v>
      </c>
      <c r="Q294" s="2">
        <f t="shared" ref="Q294:Q357" si="66">IF(P294&gt;500000,500000,P294)</f>
        <v>500000</v>
      </c>
      <c r="R294" s="2">
        <f t="shared" si="62"/>
        <v>130067502.65348804</v>
      </c>
      <c r="S294" s="2">
        <f t="shared" si="54"/>
        <v>495682.42857143283</v>
      </c>
      <c r="T294" s="2">
        <f t="shared" si="55"/>
        <v>4317.571428571362</v>
      </c>
      <c r="U294" s="2">
        <f t="shared" si="56"/>
        <v>500000</v>
      </c>
      <c r="V294" s="2">
        <f t="shared" si="33"/>
        <v>86903962.797404557</v>
      </c>
      <c r="W294" s="2">
        <f t="shared" si="57"/>
        <v>495682.42857143283</v>
      </c>
      <c r="X294" s="2">
        <f t="shared" si="47"/>
        <v>4317.5714285671711</v>
      </c>
      <c r="Y294" s="2">
        <f t="shared" si="58"/>
        <v>43163539.856083423</v>
      </c>
      <c r="Z294" s="2" t="str">
        <f t="shared" si="48"/>
        <v>MEEP</v>
      </c>
      <c r="AA294" s="2">
        <f>IF(Z294="HERE",Y294,AA293+Graph!$G$1*1000)</f>
        <v>114774958.427512</v>
      </c>
      <c r="AB294" s="2">
        <f t="shared" si="59"/>
        <v>800000</v>
      </c>
      <c r="AC294" s="2">
        <f t="shared" si="60"/>
        <v>41796861.79740455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ht="15" x14ac:dyDescent="0.25">
      <c r="A295" s="1">
        <v>44471</v>
      </c>
      <c r="B295" s="2">
        <f t="shared" si="45"/>
        <v>229</v>
      </c>
      <c r="C295" s="7"/>
      <c r="D295" s="2" t="e">
        <f t="shared" si="51"/>
        <v>#N/A</v>
      </c>
      <c r="E295" s="2" t="e">
        <f t="shared" si="63"/>
        <v>#N/A</v>
      </c>
      <c r="F295" s="2">
        <v>1831794.9207479358</v>
      </c>
      <c r="G295" s="2">
        <f t="shared" si="26"/>
        <v>495682.42857142858</v>
      </c>
      <c r="H295" s="2">
        <f t="shared" si="61"/>
        <v>129036969.22597635</v>
      </c>
      <c r="I295" s="7"/>
      <c r="J295" s="2" t="e">
        <f t="shared" si="52"/>
        <v>#N/A</v>
      </c>
      <c r="K295" s="2" t="e">
        <f t="shared" si="64"/>
        <v>#N/A</v>
      </c>
      <c r="L295" s="2">
        <f t="array" ref="L295">IF(COUNT($C296)=0,IF(COUNT($C295)=1,I295,SUM(L294+LOOKUP(2,1/(ISNUMBER($K$1:$K$194)),$K$1:$K$194))),I295)</f>
        <v>1535338.8571428554</v>
      </c>
      <c r="M295" s="8" t="e">
        <f t="shared" si="28"/>
        <v>#N/A</v>
      </c>
      <c r="N295" s="2" t="e">
        <f t="shared" si="53"/>
        <v>#N/A</v>
      </c>
      <c r="O295" s="2" t="e">
        <f t="shared" si="65"/>
        <v>#N/A</v>
      </c>
      <c r="P295" s="2">
        <v>1831881.9951056838</v>
      </c>
      <c r="Q295" s="2">
        <f t="shared" si="66"/>
        <v>500000</v>
      </c>
      <c r="R295" s="2">
        <f t="shared" si="62"/>
        <v>130567502.65348804</v>
      </c>
      <c r="S295" s="2">
        <f t="shared" si="54"/>
        <v>495682.42857143283</v>
      </c>
      <c r="T295" s="2">
        <f t="shared" si="55"/>
        <v>4317.571428571362</v>
      </c>
      <c r="U295" s="2">
        <f t="shared" si="56"/>
        <v>500000</v>
      </c>
      <c r="V295" s="2">
        <f t="shared" si="33"/>
        <v>87399645.22597599</v>
      </c>
      <c r="W295" s="2">
        <f t="shared" si="57"/>
        <v>495682.42857143283</v>
      </c>
      <c r="X295" s="2">
        <f t="shared" si="47"/>
        <v>4317.5714285671711</v>
      </c>
      <c r="Y295" s="2">
        <f t="shared" si="58"/>
        <v>43167857.42751199</v>
      </c>
      <c r="Z295" s="2" t="str">
        <f t="shared" si="48"/>
        <v>MEEP</v>
      </c>
      <c r="AA295" s="2">
        <f>IF(Z295="HERE",Y295,AA294+Graph!$G$1*1000)</f>
        <v>115574958.427512</v>
      </c>
      <c r="AB295" s="2">
        <f t="shared" si="59"/>
        <v>800000</v>
      </c>
      <c r="AC295" s="2">
        <f t="shared" si="60"/>
        <v>41796861.79740455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ht="15" x14ac:dyDescent="0.25">
      <c r="A296" s="1">
        <v>44472</v>
      </c>
      <c r="B296" s="2">
        <f t="shared" si="45"/>
        <v>230</v>
      </c>
      <c r="C296" s="7"/>
      <c r="D296" s="2" t="e">
        <f t="shared" si="51"/>
        <v>#N/A</v>
      </c>
      <c r="E296" s="2" t="e">
        <f t="shared" si="63"/>
        <v>#N/A</v>
      </c>
      <c r="F296" s="2">
        <v>1837749.5166481435</v>
      </c>
      <c r="G296" s="2">
        <f t="shared" ref="G296:G385" si="67">IF(F296&gt;$AK$31*1000,$AK$31*1000,F296)</f>
        <v>495682.42857142858</v>
      </c>
      <c r="H296" s="2">
        <f t="shared" si="61"/>
        <v>129532651.65454778</v>
      </c>
      <c r="I296" s="7"/>
      <c r="J296" s="2" t="e">
        <f t="shared" si="52"/>
        <v>#N/A</v>
      </c>
      <c r="K296" s="2" t="e">
        <f t="shared" si="64"/>
        <v>#N/A</v>
      </c>
      <c r="L296" s="2">
        <f t="array" ref="L296">IF(COUNT($C297)=0,IF(COUNT($C296)=1,I296,SUM(L295+LOOKUP(2,1/(ISNUMBER($K$1:$K$194)),$K$1:$K$194))),I296)</f>
        <v>1539656.4285714268</v>
      </c>
      <c r="M296" s="8" t="e">
        <f t="shared" si="28"/>
        <v>#N/A</v>
      </c>
      <c r="N296" s="2" t="e">
        <f t="shared" si="53"/>
        <v>#N/A</v>
      </c>
      <c r="O296" s="2" t="e">
        <f t="shared" si="65"/>
        <v>#N/A</v>
      </c>
      <c r="P296" s="2">
        <v>1837823.2173208296</v>
      </c>
      <c r="Q296" s="2">
        <f t="shared" si="66"/>
        <v>500000</v>
      </c>
      <c r="R296" s="2">
        <f t="shared" si="62"/>
        <v>131067502.65348804</v>
      </c>
      <c r="S296" s="2">
        <f t="shared" si="54"/>
        <v>495682.42857143283</v>
      </c>
      <c r="T296" s="2">
        <f t="shared" si="55"/>
        <v>4317.571428571362</v>
      </c>
      <c r="U296" s="2">
        <f t="shared" si="56"/>
        <v>500000</v>
      </c>
      <c r="V296" s="2">
        <f t="shared" si="33"/>
        <v>87895327.654547423</v>
      </c>
      <c r="W296" s="2">
        <f t="shared" si="57"/>
        <v>495682.42857143283</v>
      </c>
      <c r="X296" s="2">
        <f t="shared" si="47"/>
        <v>4317.5714285671711</v>
      </c>
      <c r="Y296" s="2">
        <f t="shared" si="58"/>
        <v>43172174.998940557</v>
      </c>
      <c r="Z296" s="2" t="str">
        <f t="shared" si="48"/>
        <v>MEEP</v>
      </c>
      <c r="AA296" s="2">
        <f>IF(Z296="HERE",Y296,AA295+Graph!$G$1*1000)</f>
        <v>116374958.427512</v>
      </c>
      <c r="AB296" s="2">
        <f t="shared" si="59"/>
        <v>800000</v>
      </c>
      <c r="AC296" s="2">
        <f t="shared" si="60"/>
        <v>41796861.79740455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ht="15" x14ac:dyDescent="0.25">
      <c r="A297" s="1">
        <v>44473</v>
      </c>
      <c r="B297" s="2">
        <f t="shared" si="45"/>
        <v>231</v>
      </c>
      <c r="C297" s="7"/>
      <c r="D297" s="2" t="e">
        <f t="shared" si="51"/>
        <v>#N/A</v>
      </c>
      <c r="E297" s="2" t="e">
        <f t="shared" si="63"/>
        <v>#N/A</v>
      </c>
      <c r="F297" s="2">
        <v>1843704.1125483513</v>
      </c>
      <c r="G297" s="2">
        <f t="shared" si="67"/>
        <v>495682.42857142858</v>
      </c>
      <c r="H297" s="2">
        <f t="shared" si="61"/>
        <v>130028334.08311921</v>
      </c>
      <c r="I297" s="7"/>
      <c r="J297" s="2" t="e">
        <f t="shared" si="52"/>
        <v>#N/A</v>
      </c>
      <c r="K297" s="2" t="e">
        <f t="shared" si="64"/>
        <v>#N/A</v>
      </c>
      <c r="L297" s="2">
        <f t="array" ref="L297">IF(COUNT($C298)=0,IF(COUNT($C297)=1,I297,SUM(L296+LOOKUP(2,1/(ISNUMBER($K$1:$K$194)),$K$1:$K$194))),I297)</f>
        <v>1543973.9999999981</v>
      </c>
      <c r="M297" s="8" t="e">
        <f t="shared" si="28"/>
        <v>#N/A</v>
      </c>
      <c r="N297" s="2" t="e">
        <f t="shared" si="53"/>
        <v>#N/A</v>
      </c>
      <c r="O297" s="2" t="e">
        <f t="shared" si="65"/>
        <v>#N/A</v>
      </c>
      <c r="P297" s="2">
        <v>1843764.4395360053</v>
      </c>
      <c r="Q297" s="2">
        <f t="shared" si="66"/>
        <v>500000</v>
      </c>
      <c r="R297" s="2">
        <f t="shared" si="62"/>
        <v>131567502.65348804</v>
      </c>
      <c r="S297" s="2">
        <f t="shared" si="54"/>
        <v>495682.42857143283</v>
      </c>
      <c r="T297" s="2">
        <f t="shared" si="55"/>
        <v>4317.571428571362</v>
      </c>
      <c r="U297" s="2">
        <f t="shared" si="56"/>
        <v>500000</v>
      </c>
      <c r="V297" s="2">
        <f t="shared" si="33"/>
        <v>88391010.083118856</v>
      </c>
      <c r="W297" s="2">
        <f t="shared" si="57"/>
        <v>495682.42857143283</v>
      </c>
      <c r="X297" s="2">
        <f t="shared" si="47"/>
        <v>4317.5714285671711</v>
      </c>
      <c r="Y297" s="2">
        <f t="shared" si="58"/>
        <v>43176492.570369124</v>
      </c>
      <c r="Z297" s="2" t="str">
        <f t="shared" si="48"/>
        <v>MEEP</v>
      </c>
      <c r="AA297" s="2">
        <f>IF(Z297="HERE",Y297,AA296+Graph!$G$1*1000)</f>
        <v>117174958.427512</v>
      </c>
      <c r="AB297" s="2">
        <f t="shared" si="59"/>
        <v>800000</v>
      </c>
      <c r="AC297" s="2">
        <f t="shared" si="60"/>
        <v>41796861.79740455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ht="15" x14ac:dyDescent="0.25">
      <c r="A298" s="1">
        <v>44474</v>
      </c>
      <c r="B298" s="2">
        <f t="shared" si="45"/>
        <v>232</v>
      </c>
      <c r="C298" s="7"/>
      <c r="D298" s="2" t="e">
        <f t="shared" si="51"/>
        <v>#N/A</v>
      </c>
      <c r="E298" s="2" t="e">
        <f t="shared" si="63"/>
        <v>#N/A</v>
      </c>
      <c r="F298" s="2">
        <v>1849658.708448559</v>
      </c>
      <c r="G298" s="2">
        <f t="shared" si="67"/>
        <v>495682.42857142858</v>
      </c>
      <c r="H298" s="2">
        <f t="shared" si="61"/>
        <v>130524016.51169065</v>
      </c>
      <c r="I298" s="7"/>
      <c r="J298" s="2" t="e">
        <f t="shared" si="52"/>
        <v>#N/A</v>
      </c>
      <c r="K298" s="2" t="e">
        <f t="shared" si="64"/>
        <v>#N/A</v>
      </c>
      <c r="L298" s="2">
        <f t="array" ref="L298">IF(COUNT($C299)=0,IF(COUNT($C298)=1,I298,SUM(L297+LOOKUP(2,1/(ISNUMBER($K$1:$K$194)),$K$1:$K$194))),I298)</f>
        <v>1548291.5714285695</v>
      </c>
      <c r="M298" s="8" t="e">
        <f t="shared" si="28"/>
        <v>#N/A</v>
      </c>
      <c r="N298" s="2" t="e">
        <f t="shared" si="53"/>
        <v>#N/A</v>
      </c>
      <c r="O298" s="2" t="e">
        <f t="shared" si="65"/>
        <v>#N/A</v>
      </c>
      <c r="P298" s="2">
        <v>1849705.6617511511</v>
      </c>
      <c r="Q298" s="2">
        <f t="shared" si="66"/>
        <v>500000</v>
      </c>
      <c r="R298" s="2">
        <f t="shared" si="62"/>
        <v>132067502.65348804</v>
      </c>
      <c r="S298" s="2">
        <f t="shared" si="54"/>
        <v>495682.42857143283</v>
      </c>
      <c r="T298" s="2">
        <f t="shared" si="55"/>
        <v>4317.571428571362</v>
      </c>
      <c r="U298" s="2">
        <f t="shared" si="56"/>
        <v>500000</v>
      </c>
      <c r="V298" s="2">
        <f t="shared" si="33"/>
        <v>88886692.511690289</v>
      </c>
      <c r="W298" s="2">
        <f t="shared" si="57"/>
        <v>495682.42857143283</v>
      </c>
      <c r="X298" s="2">
        <f t="shared" si="47"/>
        <v>4317.5714285671711</v>
      </c>
      <c r="Y298" s="2">
        <f t="shared" si="58"/>
        <v>43180810.141797692</v>
      </c>
      <c r="Z298" s="2" t="str">
        <f t="shared" si="48"/>
        <v>MEEP</v>
      </c>
      <c r="AA298" s="2">
        <f>IF(Z298="HERE",Y298,AA297+Graph!$G$1*1000)</f>
        <v>117974958.427512</v>
      </c>
      <c r="AB298" s="2">
        <f t="shared" si="59"/>
        <v>800000</v>
      </c>
      <c r="AC298" s="2">
        <f t="shared" si="60"/>
        <v>41796861.79740455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ht="15" x14ac:dyDescent="0.25">
      <c r="A299" s="1">
        <v>44475</v>
      </c>
      <c r="B299" s="2">
        <f t="shared" si="45"/>
        <v>233</v>
      </c>
      <c r="C299" s="7"/>
      <c r="D299" s="2" t="e">
        <f t="shared" si="51"/>
        <v>#N/A</v>
      </c>
      <c r="E299" s="2" t="e">
        <f t="shared" si="63"/>
        <v>#N/A</v>
      </c>
      <c r="F299" s="2">
        <v>1855613.3043487668</v>
      </c>
      <c r="G299" s="2">
        <f t="shared" si="67"/>
        <v>495682.42857142858</v>
      </c>
      <c r="H299" s="2">
        <f t="shared" si="61"/>
        <v>131019698.94026208</v>
      </c>
      <c r="I299" s="7"/>
      <c r="J299" s="2" t="e">
        <f t="shared" si="52"/>
        <v>#N/A</v>
      </c>
      <c r="K299" s="2" t="e">
        <f t="shared" si="64"/>
        <v>#N/A</v>
      </c>
      <c r="L299" s="2">
        <f t="array" ref="L299">IF(COUNT($C300)=0,IF(COUNT($C299)=1,I299,SUM(L298+LOOKUP(2,1/(ISNUMBER($K$1:$K$194)),$K$1:$K$194))),I299)</f>
        <v>1552609.1428571409</v>
      </c>
      <c r="M299" s="8" t="e">
        <f t="shared" si="28"/>
        <v>#N/A</v>
      </c>
      <c r="N299" s="2" t="e">
        <f t="shared" si="53"/>
        <v>#N/A</v>
      </c>
      <c r="O299" s="2" t="e">
        <f t="shared" si="65"/>
        <v>#N/A</v>
      </c>
      <c r="P299" s="2">
        <v>1855646.8839663267</v>
      </c>
      <c r="Q299" s="2">
        <f t="shared" si="66"/>
        <v>500000</v>
      </c>
      <c r="R299" s="2">
        <f t="shared" si="62"/>
        <v>132567502.65348804</v>
      </c>
      <c r="S299" s="2">
        <f t="shared" si="54"/>
        <v>495682.42857143283</v>
      </c>
      <c r="T299" s="2">
        <f t="shared" si="55"/>
        <v>4317.571428571362</v>
      </c>
      <c r="U299" s="2">
        <f t="shared" si="56"/>
        <v>500000</v>
      </c>
      <c r="V299" s="2">
        <f t="shared" si="33"/>
        <v>89382374.940261722</v>
      </c>
      <c r="W299" s="2">
        <f t="shared" si="57"/>
        <v>495682.42857143283</v>
      </c>
      <c r="X299" s="2">
        <f t="shared" si="47"/>
        <v>4317.5714285671711</v>
      </c>
      <c r="Y299" s="2">
        <f t="shared" si="58"/>
        <v>43185127.713226259</v>
      </c>
      <c r="Z299" s="2" t="str">
        <f t="shared" si="48"/>
        <v>MEEP</v>
      </c>
      <c r="AA299" s="2">
        <f>IF(Z299="HERE",Y299,AA298+Graph!$G$1*1000)</f>
        <v>118774958.427512</v>
      </c>
      <c r="AB299" s="2">
        <f t="shared" si="59"/>
        <v>800000</v>
      </c>
      <c r="AC299" s="2">
        <f t="shared" si="60"/>
        <v>41796861.79740455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ht="15" x14ac:dyDescent="0.25">
      <c r="A300" s="1">
        <v>44476</v>
      </c>
      <c r="B300" s="2">
        <f t="shared" si="45"/>
        <v>234</v>
      </c>
      <c r="C300" s="7"/>
      <c r="D300" s="2" t="e">
        <f t="shared" si="51"/>
        <v>#N/A</v>
      </c>
      <c r="E300" s="2" t="e">
        <f t="shared" si="63"/>
        <v>#N/A</v>
      </c>
      <c r="F300" s="2">
        <v>1861567.9002489746</v>
      </c>
      <c r="G300" s="2">
        <f t="shared" si="67"/>
        <v>495682.42857142858</v>
      </c>
      <c r="H300" s="2">
        <f t="shared" si="61"/>
        <v>131515381.36883351</v>
      </c>
      <c r="I300" s="7"/>
      <c r="J300" s="2" t="e">
        <f t="shared" si="52"/>
        <v>#N/A</v>
      </c>
      <c r="K300" s="2" t="e">
        <f t="shared" si="64"/>
        <v>#N/A</v>
      </c>
      <c r="L300" s="2">
        <f t="array" ref="L300">IF(COUNT($C301)=0,IF(COUNT($C300)=1,I300,SUM(L299+LOOKUP(2,1/(ISNUMBER($K$1:$K$194)),$K$1:$K$194))),I300)</f>
        <v>1556926.7142857122</v>
      </c>
      <c r="M300" s="8" t="e">
        <f t="shared" si="28"/>
        <v>#N/A</v>
      </c>
      <c r="N300" s="2" t="e">
        <f t="shared" si="53"/>
        <v>#N/A</v>
      </c>
      <c r="O300" s="2" t="e">
        <f t="shared" si="65"/>
        <v>#N/A</v>
      </c>
      <c r="P300" s="2">
        <v>1861588.1061814725</v>
      </c>
      <c r="Q300" s="2">
        <f t="shared" si="66"/>
        <v>500000</v>
      </c>
      <c r="R300" s="2">
        <f t="shared" si="62"/>
        <v>133067502.65348804</v>
      </c>
      <c r="S300" s="2">
        <f t="shared" si="54"/>
        <v>495682.42857143283</v>
      </c>
      <c r="T300" s="2">
        <f t="shared" si="55"/>
        <v>4317.571428571362</v>
      </c>
      <c r="U300" s="2">
        <f t="shared" si="56"/>
        <v>500000</v>
      </c>
      <c r="V300" s="2">
        <f t="shared" si="33"/>
        <v>89878057.368833154</v>
      </c>
      <c r="W300" s="2">
        <f t="shared" si="57"/>
        <v>495682.42857143283</v>
      </c>
      <c r="X300" s="2">
        <f t="shared" si="47"/>
        <v>4317.5714285671711</v>
      </c>
      <c r="Y300" s="2">
        <f t="shared" si="58"/>
        <v>43189445.284654826</v>
      </c>
      <c r="Z300" s="2" t="str">
        <f t="shared" si="48"/>
        <v>MEEP</v>
      </c>
      <c r="AA300" s="2">
        <f>IF(Z300="HERE",Y300,AA299+Graph!$G$1*1000)</f>
        <v>119574958.427512</v>
      </c>
      <c r="AB300" s="2">
        <f t="shared" si="59"/>
        <v>800000</v>
      </c>
      <c r="AC300" s="2">
        <f t="shared" si="60"/>
        <v>41796861.79740455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ht="15" x14ac:dyDescent="0.25">
      <c r="A301" s="1">
        <v>44477</v>
      </c>
      <c r="B301" s="2">
        <f t="shared" si="45"/>
        <v>235</v>
      </c>
      <c r="C301" s="7"/>
      <c r="D301" s="2" t="e">
        <f t="shared" si="51"/>
        <v>#N/A</v>
      </c>
      <c r="E301" s="2" t="e">
        <f t="shared" si="63"/>
        <v>#N/A</v>
      </c>
      <c r="F301" s="2">
        <v>1867522.4961491823</v>
      </c>
      <c r="G301" s="2">
        <f t="shared" si="67"/>
        <v>495682.42857142858</v>
      </c>
      <c r="H301" s="2">
        <f t="shared" si="61"/>
        <v>132011063.79740494</v>
      </c>
      <c r="I301" s="7"/>
      <c r="J301" s="2" t="e">
        <f t="shared" si="52"/>
        <v>#N/A</v>
      </c>
      <c r="K301" s="2" t="e">
        <f t="shared" si="64"/>
        <v>#N/A</v>
      </c>
      <c r="L301" s="2">
        <f t="array" ref="L301">IF(COUNT($C302)=0,IF(COUNT($C301)=1,I301,SUM(L300+LOOKUP(2,1/(ISNUMBER($K$1:$K$194)),$K$1:$K$194))),I301)</f>
        <v>1561244.2857142836</v>
      </c>
      <c r="M301" s="8" t="e">
        <f t="shared" si="28"/>
        <v>#N/A</v>
      </c>
      <c r="N301" s="2" t="e">
        <f t="shared" si="53"/>
        <v>#N/A</v>
      </c>
      <c r="O301" s="2" t="e">
        <f t="shared" si="65"/>
        <v>#N/A</v>
      </c>
      <c r="P301" s="2">
        <v>1867529.3283966482</v>
      </c>
      <c r="Q301" s="2">
        <f t="shared" si="66"/>
        <v>500000</v>
      </c>
      <c r="R301" s="2">
        <f t="shared" si="62"/>
        <v>133567502.65348804</v>
      </c>
      <c r="S301" s="2">
        <f t="shared" si="54"/>
        <v>495682.42857143283</v>
      </c>
      <c r="T301" s="2">
        <f t="shared" si="55"/>
        <v>4317.571428571362</v>
      </c>
      <c r="U301" s="2">
        <f t="shared" si="56"/>
        <v>500000</v>
      </c>
      <c r="V301" s="2">
        <f t="shared" si="33"/>
        <v>90373739.797404587</v>
      </c>
      <c r="W301" s="2">
        <f t="shared" si="57"/>
        <v>495682.42857143283</v>
      </c>
      <c r="X301" s="2">
        <f t="shared" si="47"/>
        <v>4317.5714285671711</v>
      </c>
      <c r="Y301" s="2">
        <f t="shared" si="58"/>
        <v>43193762.856083393</v>
      </c>
      <c r="Z301" s="2" t="str">
        <f t="shared" si="48"/>
        <v>MEEP</v>
      </c>
      <c r="AA301" s="2">
        <f>IF(Z301="HERE",Y301,AA300+Graph!$G$1*1000)</f>
        <v>120374958.427512</v>
      </c>
      <c r="AB301" s="2">
        <f t="shared" si="59"/>
        <v>800000</v>
      </c>
      <c r="AC301" s="2">
        <f t="shared" si="60"/>
        <v>41796861.79740455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ht="15" x14ac:dyDescent="0.25">
      <c r="A302" s="1">
        <v>44478</v>
      </c>
      <c r="B302" s="2">
        <f t="shared" si="45"/>
        <v>236</v>
      </c>
      <c r="C302" s="7"/>
      <c r="D302" s="2" t="e">
        <f t="shared" si="51"/>
        <v>#N/A</v>
      </c>
      <c r="E302" s="2" t="e">
        <f t="shared" si="63"/>
        <v>#N/A</v>
      </c>
      <c r="F302" s="2">
        <v>1873477.0920493901</v>
      </c>
      <c r="G302" s="2">
        <f t="shared" si="67"/>
        <v>495682.42857142858</v>
      </c>
      <c r="H302" s="2">
        <f t="shared" si="61"/>
        <v>132506746.22597638</v>
      </c>
      <c r="I302" s="7"/>
      <c r="J302" s="2" t="e">
        <f t="shared" si="52"/>
        <v>#N/A</v>
      </c>
      <c r="K302" s="2" t="e">
        <f t="shared" si="64"/>
        <v>#N/A</v>
      </c>
      <c r="L302" s="2">
        <f t="array" ref="L302">IF(COUNT($C303)=0,IF(COUNT($C302)=1,I302,SUM(L301+LOOKUP(2,1/(ISNUMBER($K$1:$K$194)),$K$1:$K$194))),I302)</f>
        <v>1565561.8571428549</v>
      </c>
      <c r="M302" s="8" t="e">
        <f t="shared" si="28"/>
        <v>#N/A</v>
      </c>
      <c r="N302" s="2" t="e">
        <f t="shared" si="53"/>
        <v>#N/A</v>
      </c>
      <c r="O302" s="2" t="e">
        <f t="shared" si="65"/>
        <v>#N/A</v>
      </c>
      <c r="P302" s="2">
        <v>1873470.550611794</v>
      </c>
      <c r="Q302" s="2">
        <f t="shared" si="66"/>
        <v>500000</v>
      </c>
      <c r="R302" s="2">
        <f t="shared" si="62"/>
        <v>134067502.65348804</v>
      </c>
      <c r="S302" s="2">
        <f t="shared" si="54"/>
        <v>495682.42857143283</v>
      </c>
      <c r="T302" s="2">
        <f t="shared" si="55"/>
        <v>4317.571428571362</v>
      </c>
      <c r="U302" s="2">
        <f t="shared" si="56"/>
        <v>500000</v>
      </c>
      <c r="V302" s="2">
        <f t="shared" si="33"/>
        <v>90869422.22597602</v>
      </c>
      <c r="W302" s="2">
        <f t="shared" si="57"/>
        <v>495682.42857143283</v>
      </c>
      <c r="X302" s="2">
        <f t="shared" si="47"/>
        <v>4317.5714285671711</v>
      </c>
      <c r="Y302" s="2">
        <f t="shared" si="58"/>
        <v>43198080.42751196</v>
      </c>
      <c r="Z302" s="2" t="str">
        <f t="shared" si="48"/>
        <v>MEEP</v>
      </c>
      <c r="AA302" s="2">
        <f>IF(Z302="HERE",Y302,AA301+Graph!$G$1*1000)</f>
        <v>121174958.427512</v>
      </c>
      <c r="AB302" s="2">
        <f t="shared" si="59"/>
        <v>800000</v>
      </c>
      <c r="AC302" s="2">
        <f t="shared" si="60"/>
        <v>41796861.79740455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ht="15" x14ac:dyDescent="0.25">
      <c r="A303" s="1">
        <v>44479</v>
      </c>
      <c r="B303" s="2">
        <f t="shared" si="45"/>
        <v>237</v>
      </c>
      <c r="C303" s="7"/>
      <c r="D303" s="2" t="e">
        <f t="shared" si="51"/>
        <v>#N/A</v>
      </c>
      <c r="E303" s="2" t="e">
        <f t="shared" si="63"/>
        <v>#N/A</v>
      </c>
      <c r="F303" s="2">
        <v>1879431.687949568</v>
      </c>
      <c r="G303" s="2">
        <f t="shared" si="67"/>
        <v>495682.42857142858</v>
      </c>
      <c r="H303" s="2">
        <f t="shared" si="61"/>
        <v>133002428.65454781</v>
      </c>
      <c r="I303" s="7"/>
      <c r="J303" s="2" t="e">
        <f t="shared" si="52"/>
        <v>#N/A</v>
      </c>
      <c r="K303" s="2" t="e">
        <f t="shared" si="64"/>
        <v>#N/A</v>
      </c>
      <c r="L303" s="2">
        <f t="array" ref="L303">IF(COUNT($C304)=0,IF(COUNT($C303)=1,I303,SUM(L302+LOOKUP(2,1/(ISNUMBER($K$1:$K$194)),$K$1:$K$194))),I303)</f>
        <v>1569879.4285714263</v>
      </c>
      <c r="M303" s="8" t="e">
        <f t="shared" si="28"/>
        <v>#N/A</v>
      </c>
      <c r="N303" s="2" t="e">
        <f t="shared" si="53"/>
        <v>#N/A</v>
      </c>
      <c r="O303" s="2" t="e">
        <f t="shared" si="65"/>
        <v>#N/A</v>
      </c>
      <c r="P303" s="2">
        <v>1879411.7728269696</v>
      </c>
      <c r="Q303" s="2">
        <f t="shared" si="66"/>
        <v>500000</v>
      </c>
      <c r="R303" s="2">
        <f t="shared" si="62"/>
        <v>134567502.65348804</v>
      </c>
      <c r="S303" s="2">
        <f t="shared" si="54"/>
        <v>495682.42857143283</v>
      </c>
      <c r="T303" s="2">
        <f t="shared" si="55"/>
        <v>4317.571428571362</v>
      </c>
      <c r="U303" s="2">
        <f t="shared" si="56"/>
        <v>500000</v>
      </c>
      <c r="V303" s="2">
        <f t="shared" si="33"/>
        <v>91365104.654547453</v>
      </c>
      <c r="W303" s="2">
        <f t="shared" si="57"/>
        <v>495682.42857143283</v>
      </c>
      <c r="X303" s="2">
        <f t="shared" si="47"/>
        <v>4317.5714285671711</v>
      </c>
      <c r="Y303" s="2">
        <f t="shared" si="58"/>
        <v>43202397.998940527</v>
      </c>
      <c r="Z303" s="2" t="str">
        <f t="shared" si="48"/>
        <v>MEEP</v>
      </c>
      <c r="AA303" s="2">
        <f>IF(Z303="HERE",Y303,AA302+Graph!$G$1*1000)</f>
        <v>121974958.427512</v>
      </c>
      <c r="AB303" s="2">
        <f t="shared" si="59"/>
        <v>800000</v>
      </c>
      <c r="AC303" s="2">
        <f t="shared" si="60"/>
        <v>41796861.79740455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ht="15" x14ac:dyDescent="0.25">
      <c r="A304" s="1">
        <v>44480</v>
      </c>
      <c r="B304" s="2">
        <f t="shared" si="45"/>
        <v>238</v>
      </c>
      <c r="C304" s="7"/>
      <c r="D304" s="2" t="e">
        <f t="shared" si="51"/>
        <v>#N/A</v>
      </c>
      <c r="E304" s="2" t="e">
        <f t="shared" si="63"/>
        <v>#N/A</v>
      </c>
      <c r="F304" s="2">
        <v>1885386.2838497758</v>
      </c>
      <c r="G304" s="2">
        <f t="shared" si="67"/>
        <v>495682.42857142858</v>
      </c>
      <c r="H304" s="2">
        <f t="shared" si="61"/>
        <v>133498111.08311924</v>
      </c>
      <c r="I304" s="7"/>
      <c r="J304" s="2" t="e">
        <f t="shared" si="52"/>
        <v>#N/A</v>
      </c>
      <c r="K304" s="2" t="e">
        <f t="shared" si="64"/>
        <v>#N/A</v>
      </c>
      <c r="L304" s="2">
        <f t="array" ref="L304">IF(COUNT($C305)=0,IF(COUNT($C304)=1,I304,SUM(L303+LOOKUP(2,1/(ISNUMBER($K$1:$K$194)),$K$1:$K$194))),I304)</f>
        <v>1574196.9999999977</v>
      </c>
      <c r="M304" s="8" t="e">
        <f t="shared" si="28"/>
        <v>#N/A</v>
      </c>
      <c r="N304" s="2" t="e">
        <f t="shared" si="53"/>
        <v>#N/A</v>
      </c>
      <c r="O304" s="2" t="e">
        <f t="shared" si="65"/>
        <v>#N/A</v>
      </c>
      <c r="P304" s="2">
        <v>1885352.9950421154</v>
      </c>
      <c r="Q304" s="2">
        <f t="shared" si="66"/>
        <v>500000</v>
      </c>
      <c r="R304" s="2">
        <f t="shared" si="62"/>
        <v>135067502.65348804</v>
      </c>
      <c r="S304" s="2">
        <f t="shared" si="54"/>
        <v>495682.42857143283</v>
      </c>
      <c r="T304" s="2">
        <f t="shared" si="55"/>
        <v>4317.571428571362</v>
      </c>
      <c r="U304" s="2">
        <f t="shared" si="56"/>
        <v>500000</v>
      </c>
      <c r="V304" s="2">
        <f t="shared" si="33"/>
        <v>91860787.083118886</v>
      </c>
      <c r="W304" s="2">
        <f t="shared" si="57"/>
        <v>495682.42857143283</v>
      </c>
      <c r="X304" s="2">
        <f t="shared" si="47"/>
        <v>4317.5714285671711</v>
      </c>
      <c r="Y304" s="2">
        <f t="shared" si="58"/>
        <v>43206715.570369095</v>
      </c>
      <c r="Z304" s="2" t="str">
        <f t="shared" si="48"/>
        <v>MEEP</v>
      </c>
      <c r="AA304" s="2">
        <f>IF(Z304="HERE",Y304,AA303+Graph!$G$1*1000)</f>
        <v>122774958.427512</v>
      </c>
      <c r="AB304" s="2">
        <f t="shared" si="59"/>
        <v>800000</v>
      </c>
      <c r="AC304" s="2">
        <f t="shared" si="60"/>
        <v>41796861.79740455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ht="15" x14ac:dyDescent="0.25">
      <c r="A305" s="1">
        <v>44481</v>
      </c>
      <c r="B305" s="2">
        <f t="shared" si="45"/>
        <v>239</v>
      </c>
      <c r="C305" s="7"/>
      <c r="D305" s="2" t="e">
        <f t="shared" si="51"/>
        <v>#N/A</v>
      </c>
      <c r="E305" s="2" t="e">
        <f t="shared" si="63"/>
        <v>#N/A</v>
      </c>
      <c r="F305" s="2">
        <v>1891340.8797499835</v>
      </c>
      <c r="G305" s="2">
        <f t="shared" si="67"/>
        <v>495682.42857142858</v>
      </c>
      <c r="H305" s="2">
        <f t="shared" si="61"/>
        <v>133993793.51169068</v>
      </c>
      <c r="I305" s="7"/>
      <c r="J305" s="2" t="e">
        <f t="shared" si="52"/>
        <v>#N/A</v>
      </c>
      <c r="K305" s="2" t="e">
        <f t="shared" si="64"/>
        <v>#N/A</v>
      </c>
      <c r="L305" s="2">
        <f t="array" ref="L305">IF(COUNT($C306)=0,IF(COUNT($C305)=1,I305,SUM(L304+LOOKUP(2,1/(ISNUMBER($K$1:$K$194)),$K$1:$K$194))),I305)</f>
        <v>1578514.571428569</v>
      </c>
      <c r="M305" s="8" t="e">
        <f t="shared" si="28"/>
        <v>#N/A</v>
      </c>
      <c r="N305" s="2" t="e">
        <f t="shared" si="53"/>
        <v>#N/A</v>
      </c>
      <c r="O305" s="2" t="e">
        <f t="shared" si="65"/>
        <v>#N/A</v>
      </c>
      <c r="P305" s="2">
        <v>1891294.2172572911</v>
      </c>
      <c r="Q305" s="2">
        <f t="shared" si="66"/>
        <v>500000</v>
      </c>
      <c r="R305" s="2">
        <f t="shared" si="62"/>
        <v>135567502.65348804</v>
      </c>
      <c r="S305" s="2">
        <f t="shared" si="54"/>
        <v>495682.42857143283</v>
      </c>
      <c r="T305" s="2">
        <f t="shared" si="55"/>
        <v>4317.571428571362</v>
      </c>
      <c r="U305" s="2">
        <f t="shared" si="56"/>
        <v>500000</v>
      </c>
      <c r="V305" s="2">
        <f t="shared" si="33"/>
        <v>92356469.511690319</v>
      </c>
      <c r="W305" s="2">
        <f t="shared" si="57"/>
        <v>495682.42857143283</v>
      </c>
      <c r="X305" s="2">
        <f t="shared" si="47"/>
        <v>4317.5714285671711</v>
      </c>
      <c r="Y305" s="2">
        <f t="shared" si="58"/>
        <v>43211033.141797662</v>
      </c>
      <c r="Z305" s="2" t="str">
        <f t="shared" si="48"/>
        <v>MEEP</v>
      </c>
      <c r="AA305" s="2">
        <f>IF(Z305="HERE",Y305,AA304+Graph!$G$1*1000)</f>
        <v>123574958.427512</v>
      </c>
      <c r="AB305" s="2">
        <f t="shared" si="59"/>
        <v>800000</v>
      </c>
      <c r="AC305" s="2">
        <f t="shared" si="60"/>
        <v>41796861.79740455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ht="15" x14ac:dyDescent="0.25">
      <c r="A306" s="1">
        <v>44482</v>
      </c>
      <c r="B306" s="2">
        <f t="shared" si="45"/>
        <v>240</v>
      </c>
      <c r="C306" s="7"/>
      <c r="D306" s="2" t="e">
        <f t="shared" si="51"/>
        <v>#N/A</v>
      </c>
      <c r="E306" s="2" t="e">
        <f t="shared" si="63"/>
        <v>#N/A</v>
      </c>
      <c r="F306" s="2">
        <v>1897295.4756501913</v>
      </c>
      <c r="G306" s="2">
        <f t="shared" si="67"/>
        <v>495682.42857142858</v>
      </c>
      <c r="H306" s="2">
        <f t="shared" si="61"/>
        <v>134489475.94026211</v>
      </c>
      <c r="I306" s="7"/>
      <c r="J306" s="2" t="e">
        <f t="shared" si="52"/>
        <v>#N/A</v>
      </c>
      <c r="K306" s="2" t="e">
        <f t="shared" si="64"/>
        <v>#N/A</v>
      </c>
      <c r="L306" s="2">
        <f t="array" ref="L306">IF(COUNT($C307)=0,IF(COUNT($C306)=1,I306,SUM(L305+LOOKUP(2,1/(ISNUMBER($K$1:$K$194)),$K$1:$K$194))),I306)</f>
        <v>1582832.1428571404</v>
      </c>
      <c r="M306" s="8" t="e">
        <f t="shared" si="28"/>
        <v>#N/A</v>
      </c>
      <c r="N306" s="2" t="e">
        <f t="shared" si="53"/>
        <v>#N/A</v>
      </c>
      <c r="O306" s="2" t="e">
        <f t="shared" si="65"/>
        <v>#N/A</v>
      </c>
      <c r="P306" s="2">
        <v>1897235.4394724369</v>
      </c>
      <c r="Q306" s="2">
        <f t="shared" si="66"/>
        <v>500000</v>
      </c>
      <c r="R306" s="2">
        <f t="shared" si="62"/>
        <v>136067502.65348804</v>
      </c>
      <c r="S306" s="2">
        <f t="shared" si="54"/>
        <v>495682.42857143283</v>
      </c>
      <c r="T306" s="2">
        <f t="shared" si="55"/>
        <v>4317.571428571362</v>
      </c>
      <c r="U306" s="2">
        <f t="shared" si="56"/>
        <v>500000</v>
      </c>
      <c r="V306" s="2">
        <f t="shared" si="33"/>
        <v>92852151.940261751</v>
      </c>
      <c r="W306" s="2">
        <f t="shared" si="57"/>
        <v>495682.42857143283</v>
      </c>
      <c r="X306" s="2">
        <f t="shared" si="47"/>
        <v>4317.5714285671711</v>
      </c>
      <c r="Y306" s="2">
        <f t="shared" si="58"/>
        <v>43215350.713226229</v>
      </c>
      <c r="Z306" s="2" t="str">
        <f t="shared" si="48"/>
        <v>MEEP</v>
      </c>
      <c r="AA306" s="2">
        <f>IF(Z306="HERE",Y306,AA305+Graph!$G$1*1000)</f>
        <v>124374958.427512</v>
      </c>
      <c r="AB306" s="2">
        <f t="shared" si="59"/>
        <v>800000</v>
      </c>
      <c r="AC306" s="2">
        <f t="shared" si="60"/>
        <v>41796861.79740455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ht="15" x14ac:dyDescent="0.25">
      <c r="A307" s="1">
        <v>44483</v>
      </c>
      <c r="B307" s="2">
        <f t="shared" si="45"/>
        <v>241</v>
      </c>
      <c r="C307" s="7"/>
      <c r="D307" s="2" t="e">
        <f t="shared" si="51"/>
        <v>#N/A</v>
      </c>
      <c r="E307" s="2" t="e">
        <f t="shared" si="63"/>
        <v>#N/A</v>
      </c>
      <c r="F307" s="2">
        <v>1903250.0715503991</v>
      </c>
      <c r="G307" s="2">
        <f t="shared" si="67"/>
        <v>495682.42857142858</v>
      </c>
      <c r="H307" s="2">
        <f t="shared" si="61"/>
        <v>134985158.36883354</v>
      </c>
      <c r="I307" s="7"/>
      <c r="J307" s="2" t="e">
        <f t="shared" si="52"/>
        <v>#N/A</v>
      </c>
      <c r="K307" s="2" t="e">
        <f t="shared" si="64"/>
        <v>#N/A</v>
      </c>
      <c r="L307" s="2">
        <f t="array" ref="L307">IF(COUNT($C308)=0,IF(COUNT($C307)=1,I307,SUM(L306+LOOKUP(2,1/(ISNUMBER($K$1:$K$194)),$K$1:$K$194))),I307)</f>
        <v>1587149.7142857118</v>
      </c>
      <c r="M307" s="8" t="e">
        <f t="shared" si="28"/>
        <v>#N/A</v>
      </c>
      <c r="N307" s="2" t="e">
        <f t="shared" si="53"/>
        <v>#N/A</v>
      </c>
      <c r="O307" s="2" t="e">
        <f t="shared" si="65"/>
        <v>#N/A</v>
      </c>
      <c r="P307" s="2">
        <v>1903176.6616876125</v>
      </c>
      <c r="Q307" s="2">
        <f t="shared" si="66"/>
        <v>500000</v>
      </c>
      <c r="R307" s="2">
        <f t="shared" si="62"/>
        <v>136567502.65348804</v>
      </c>
      <c r="S307" s="2">
        <f t="shared" si="54"/>
        <v>495682.42857143283</v>
      </c>
      <c r="T307" s="2">
        <f t="shared" si="55"/>
        <v>4317.571428571362</v>
      </c>
      <c r="U307" s="2">
        <f t="shared" si="56"/>
        <v>500000</v>
      </c>
      <c r="V307" s="2">
        <f t="shared" si="33"/>
        <v>93347834.368833184</v>
      </c>
      <c r="W307" s="2">
        <f t="shared" si="57"/>
        <v>495682.42857143283</v>
      </c>
      <c r="X307" s="2">
        <f t="shared" si="47"/>
        <v>4317.5714285671711</v>
      </c>
      <c r="Y307" s="2">
        <f t="shared" si="58"/>
        <v>43219668.284654796</v>
      </c>
      <c r="Z307" s="2" t="str">
        <f t="shared" si="48"/>
        <v>MEEP</v>
      </c>
      <c r="AA307" s="2">
        <f>IF(Z307="HERE",Y307,AA306+Graph!$G$1*1000)</f>
        <v>125174958.427512</v>
      </c>
      <c r="AB307" s="2">
        <f t="shared" si="59"/>
        <v>800000</v>
      </c>
      <c r="AC307" s="2">
        <f t="shared" si="60"/>
        <v>41796861.79740455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ht="15" x14ac:dyDescent="0.25">
      <c r="A308" s="1">
        <v>44484</v>
      </c>
      <c r="B308" s="2">
        <f t="shared" si="45"/>
        <v>242</v>
      </c>
      <c r="C308" s="7"/>
      <c r="D308" s="2" t="e">
        <f t="shared" si="51"/>
        <v>#N/A</v>
      </c>
      <c r="E308" s="2" t="e">
        <f t="shared" si="63"/>
        <v>#N/A</v>
      </c>
      <c r="F308" s="2">
        <v>1909204.6674506068</v>
      </c>
      <c r="G308" s="2">
        <f t="shared" si="67"/>
        <v>495682.42857142858</v>
      </c>
      <c r="H308" s="2">
        <f t="shared" si="61"/>
        <v>135480840.79740497</v>
      </c>
      <c r="I308" s="7"/>
      <c r="J308" s="2" t="e">
        <f t="shared" si="52"/>
        <v>#N/A</v>
      </c>
      <c r="K308" s="2" t="e">
        <f t="shared" si="64"/>
        <v>#N/A</v>
      </c>
      <c r="L308" s="2">
        <f t="array" ref="L308">IF(COUNT($C309)=0,IF(COUNT($C308)=1,I308,SUM(L307+LOOKUP(2,1/(ISNUMBER($K$1:$K$194)),$K$1:$K$194))),I308)</f>
        <v>1591467.2857142831</v>
      </c>
      <c r="M308" s="8" t="e">
        <f t="shared" si="28"/>
        <v>#N/A</v>
      </c>
      <c r="N308" s="2" t="e">
        <f t="shared" si="53"/>
        <v>#N/A</v>
      </c>
      <c r="O308" s="2" t="e">
        <f t="shared" si="65"/>
        <v>#N/A</v>
      </c>
      <c r="P308" s="2">
        <v>1909117.8839027584</v>
      </c>
      <c r="Q308" s="2">
        <f t="shared" si="66"/>
        <v>500000</v>
      </c>
      <c r="R308" s="2">
        <f t="shared" si="62"/>
        <v>137067502.65348804</v>
      </c>
      <c r="S308" s="2">
        <f t="shared" si="54"/>
        <v>495682.42857143283</v>
      </c>
      <c r="T308" s="2">
        <f t="shared" si="55"/>
        <v>4317.571428571362</v>
      </c>
      <c r="U308" s="2">
        <f t="shared" si="56"/>
        <v>500000</v>
      </c>
      <c r="V308" s="2">
        <f t="shared" si="33"/>
        <v>93843516.797404617</v>
      </c>
      <c r="W308" s="2">
        <f t="shared" si="57"/>
        <v>495682.42857143283</v>
      </c>
      <c r="X308" s="2">
        <f t="shared" si="47"/>
        <v>4317.5714285671711</v>
      </c>
      <c r="Y308" s="2">
        <f t="shared" si="58"/>
        <v>43223985.856083363</v>
      </c>
      <c r="Z308" s="2" t="str">
        <f t="shared" si="48"/>
        <v>MEEP</v>
      </c>
      <c r="AA308" s="2">
        <f>IF(Z308="HERE",Y308,AA307+Graph!$G$1*1000)</f>
        <v>125974958.427512</v>
      </c>
      <c r="AB308" s="2">
        <f t="shared" si="59"/>
        <v>800000</v>
      </c>
      <c r="AC308" s="2">
        <f t="shared" si="60"/>
        <v>41796861.79740455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ht="15" x14ac:dyDescent="0.25">
      <c r="A309" s="1">
        <v>44485</v>
      </c>
      <c r="B309" s="2">
        <f t="shared" si="45"/>
        <v>243</v>
      </c>
      <c r="C309" s="7"/>
      <c r="D309" s="2" t="e">
        <f t="shared" si="51"/>
        <v>#N/A</v>
      </c>
      <c r="E309" s="2" t="e">
        <f t="shared" si="63"/>
        <v>#N/A</v>
      </c>
      <c r="F309" s="2">
        <v>1915159.2633508146</v>
      </c>
      <c r="G309" s="2">
        <f t="shared" si="67"/>
        <v>495682.42857142858</v>
      </c>
      <c r="H309" s="2">
        <f t="shared" si="61"/>
        <v>135976523.22597641</v>
      </c>
      <c r="I309" s="7"/>
      <c r="J309" s="2" t="e">
        <f t="shared" si="52"/>
        <v>#N/A</v>
      </c>
      <c r="K309" s="2" t="e">
        <f t="shared" si="64"/>
        <v>#N/A</v>
      </c>
      <c r="L309" s="2">
        <f t="array" ref="L309">IF(COUNT($C310)=0,IF(COUNT($C309)=1,I309,SUM(L308+LOOKUP(2,1/(ISNUMBER($K$1:$K$194)),$K$1:$K$194))),I309)</f>
        <v>1595784.8571428545</v>
      </c>
      <c r="M309" s="8" t="e">
        <f t="shared" si="28"/>
        <v>#N/A</v>
      </c>
      <c r="N309" s="2" t="e">
        <f t="shared" si="53"/>
        <v>#N/A</v>
      </c>
      <c r="O309" s="2" t="e">
        <f t="shared" si="65"/>
        <v>#N/A</v>
      </c>
      <c r="P309" s="2">
        <v>1915059.106117934</v>
      </c>
      <c r="Q309" s="2">
        <f t="shared" si="66"/>
        <v>500000</v>
      </c>
      <c r="R309" s="2">
        <f t="shared" si="62"/>
        <v>137567502.65348804</v>
      </c>
      <c r="S309" s="2">
        <f t="shared" si="54"/>
        <v>495682.42857143283</v>
      </c>
      <c r="T309" s="2">
        <f t="shared" si="55"/>
        <v>4317.571428571362</v>
      </c>
      <c r="U309" s="2">
        <f t="shared" si="56"/>
        <v>500000</v>
      </c>
      <c r="V309" s="2">
        <f t="shared" si="33"/>
        <v>94339199.22597605</v>
      </c>
      <c r="W309" s="2">
        <f t="shared" si="57"/>
        <v>495682.42857143283</v>
      </c>
      <c r="X309" s="2">
        <f t="shared" si="47"/>
        <v>4317.5714285671711</v>
      </c>
      <c r="Y309" s="2">
        <f t="shared" si="58"/>
        <v>43228303.42751193</v>
      </c>
      <c r="Z309" s="2" t="str">
        <f t="shared" si="48"/>
        <v>MEEP</v>
      </c>
      <c r="AA309" s="2">
        <f>IF(Z309="HERE",Y309,AA308+Graph!$G$1*1000)</f>
        <v>126774958.427512</v>
      </c>
      <c r="AB309" s="2">
        <f t="shared" si="59"/>
        <v>800000</v>
      </c>
      <c r="AC309" s="2">
        <f t="shared" si="60"/>
        <v>41796861.79740455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ht="15" x14ac:dyDescent="0.25">
      <c r="A310" s="1">
        <v>44486</v>
      </c>
      <c r="B310" s="2">
        <f t="shared" si="45"/>
        <v>244</v>
      </c>
      <c r="C310" s="7"/>
      <c r="D310" s="2" t="e">
        <f t="shared" si="51"/>
        <v>#N/A</v>
      </c>
      <c r="E310" s="2" t="e">
        <f t="shared" si="63"/>
        <v>#N/A</v>
      </c>
      <c r="F310" s="2">
        <v>1921113.8592510223</v>
      </c>
      <c r="G310" s="2">
        <f t="shared" si="67"/>
        <v>495682.42857142858</v>
      </c>
      <c r="H310" s="2">
        <f t="shared" si="61"/>
        <v>136472205.65454784</v>
      </c>
      <c r="I310" s="7"/>
      <c r="J310" s="2" t="e">
        <f t="shared" si="52"/>
        <v>#N/A</v>
      </c>
      <c r="K310" s="2" t="e">
        <f t="shared" si="64"/>
        <v>#N/A</v>
      </c>
      <c r="L310" s="2">
        <f t="array" ref="L310">IF(COUNT($C311)=0,IF(COUNT($C310)=1,I310,SUM(L309+LOOKUP(2,1/(ISNUMBER($K$1:$K$194)),$K$1:$K$194))),I310)</f>
        <v>1600102.4285714258</v>
      </c>
      <c r="M310" s="8" t="e">
        <f t="shared" si="28"/>
        <v>#N/A</v>
      </c>
      <c r="N310" s="2" t="e">
        <f t="shared" si="53"/>
        <v>#N/A</v>
      </c>
      <c r="O310" s="2" t="e">
        <f t="shared" si="65"/>
        <v>#N/A</v>
      </c>
      <c r="P310" s="2">
        <v>1921000.3283330798</v>
      </c>
      <c r="Q310" s="2">
        <f t="shared" si="66"/>
        <v>500000</v>
      </c>
      <c r="R310" s="2">
        <f t="shared" si="62"/>
        <v>138067502.65348804</v>
      </c>
      <c r="S310" s="2">
        <f t="shared" si="54"/>
        <v>495682.42857143283</v>
      </c>
      <c r="T310" s="2">
        <f t="shared" si="55"/>
        <v>4317.571428571362</v>
      </c>
      <c r="U310" s="2">
        <f t="shared" si="56"/>
        <v>500000</v>
      </c>
      <c r="V310" s="2">
        <f t="shared" si="33"/>
        <v>94834881.654547483</v>
      </c>
      <c r="W310" s="2">
        <f t="shared" si="57"/>
        <v>495682.42857143283</v>
      </c>
      <c r="X310" s="2">
        <f t="shared" si="47"/>
        <v>4317.5714285671711</v>
      </c>
      <c r="Y310" s="2">
        <f t="shared" si="58"/>
        <v>43232620.998940498</v>
      </c>
      <c r="Z310" s="2" t="str">
        <f t="shared" si="48"/>
        <v>MEEP</v>
      </c>
      <c r="AA310" s="2">
        <f>IF(Z310="HERE",Y310,AA309+Graph!$G$1*1000)</f>
        <v>127574958.427512</v>
      </c>
      <c r="AB310" s="2">
        <f t="shared" si="59"/>
        <v>800000</v>
      </c>
      <c r="AC310" s="2">
        <f t="shared" si="60"/>
        <v>41796861.79740455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ht="15" x14ac:dyDescent="0.25">
      <c r="A311" s="1">
        <v>44487</v>
      </c>
      <c r="B311" s="2">
        <f t="shared" si="45"/>
        <v>245</v>
      </c>
      <c r="C311" s="7"/>
      <c r="D311" s="2" t="e">
        <f t="shared" si="51"/>
        <v>#N/A</v>
      </c>
      <c r="E311" s="2" t="e">
        <f t="shared" si="63"/>
        <v>#N/A</v>
      </c>
      <c r="F311" s="2">
        <v>1927068.4551512301</v>
      </c>
      <c r="G311" s="2">
        <f t="shared" si="67"/>
        <v>495682.42857142858</v>
      </c>
      <c r="H311" s="2">
        <f t="shared" si="61"/>
        <v>136967888.08311927</v>
      </c>
      <c r="I311" s="7"/>
      <c r="J311" s="2" t="e">
        <f t="shared" si="52"/>
        <v>#N/A</v>
      </c>
      <c r="K311" s="2" t="e">
        <f t="shared" si="64"/>
        <v>#N/A</v>
      </c>
      <c r="L311" s="2">
        <f t="array" ref="L311">IF(COUNT($C312)=0,IF(COUNT($C311)=1,I311,SUM(L310+LOOKUP(2,1/(ISNUMBER($K$1:$K$194)),$K$1:$K$194))),I311)</f>
        <v>1604419.9999999972</v>
      </c>
      <c r="M311" s="8" t="e">
        <f t="shared" si="28"/>
        <v>#N/A</v>
      </c>
      <c r="N311" s="2" t="e">
        <f t="shared" si="53"/>
        <v>#N/A</v>
      </c>
      <c r="O311" s="2" t="e">
        <f t="shared" si="65"/>
        <v>#N/A</v>
      </c>
      <c r="P311" s="2">
        <v>1926941.5505482256</v>
      </c>
      <c r="Q311" s="2">
        <f t="shared" si="66"/>
        <v>500000</v>
      </c>
      <c r="R311" s="2">
        <f t="shared" si="62"/>
        <v>138567502.65348804</v>
      </c>
      <c r="S311" s="2">
        <f t="shared" si="54"/>
        <v>495682.42857143283</v>
      </c>
      <c r="T311" s="2">
        <f t="shared" si="55"/>
        <v>4317.571428571362</v>
      </c>
      <c r="U311" s="2">
        <f t="shared" si="56"/>
        <v>500000</v>
      </c>
      <c r="V311" s="2">
        <f t="shared" si="33"/>
        <v>95330564.083118916</v>
      </c>
      <c r="W311" s="2">
        <f t="shared" si="57"/>
        <v>495682.42857143283</v>
      </c>
      <c r="X311" s="2">
        <f t="shared" si="47"/>
        <v>4317.5714285671711</v>
      </c>
      <c r="Y311" s="2">
        <f t="shared" si="58"/>
        <v>43236938.570369065</v>
      </c>
      <c r="Z311" s="2" t="str">
        <f t="shared" si="48"/>
        <v>MEEP</v>
      </c>
      <c r="AA311" s="2">
        <f>IF(Z311="HERE",Y311,AA310+Graph!$G$1*1000)</f>
        <v>128374958.427512</v>
      </c>
      <c r="AB311" s="2">
        <f t="shared" si="59"/>
        <v>800000</v>
      </c>
      <c r="AC311" s="2">
        <f t="shared" si="60"/>
        <v>41796861.79740455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ht="15" x14ac:dyDescent="0.25">
      <c r="A312" s="1">
        <v>44488</v>
      </c>
      <c r="B312" s="2">
        <f t="shared" si="45"/>
        <v>246</v>
      </c>
      <c r="C312" s="7"/>
      <c r="D312" s="2" t="e">
        <f t="shared" si="51"/>
        <v>#N/A</v>
      </c>
      <c r="E312" s="2" t="e">
        <f t="shared" si="63"/>
        <v>#N/A</v>
      </c>
      <c r="F312" s="2">
        <v>1933023.0510514379</v>
      </c>
      <c r="G312" s="2">
        <f t="shared" si="67"/>
        <v>495682.42857142858</v>
      </c>
      <c r="H312" s="2">
        <f t="shared" si="61"/>
        <v>137463570.51169071</v>
      </c>
      <c r="I312" s="7"/>
      <c r="J312" s="2" t="e">
        <f t="shared" si="52"/>
        <v>#N/A</v>
      </c>
      <c r="K312" s="2" t="e">
        <f t="shared" si="64"/>
        <v>#N/A</v>
      </c>
      <c r="L312" s="2">
        <f t="array" ref="L312">IF(COUNT($C313)=0,IF(COUNT($C312)=1,I312,SUM(L311+LOOKUP(2,1/(ISNUMBER($K$1:$K$194)),$K$1:$K$194))),I312)</f>
        <v>1608737.5714285686</v>
      </c>
      <c r="M312" s="8" t="e">
        <f t="shared" si="28"/>
        <v>#N/A</v>
      </c>
      <c r="N312" s="2" t="e">
        <f t="shared" si="53"/>
        <v>#N/A</v>
      </c>
      <c r="O312" s="2" t="e">
        <f t="shared" si="65"/>
        <v>#N/A</v>
      </c>
      <c r="P312" s="2">
        <v>1932882.7727634013</v>
      </c>
      <c r="Q312" s="2">
        <f t="shared" si="66"/>
        <v>500000</v>
      </c>
      <c r="R312" s="2">
        <f t="shared" si="62"/>
        <v>139067502.65348804</v>
      </c>
      <c r="S312" s="2">
        <f t="shared" si="54"/>
        <v>495682.42857143283</v>
      </c>
      <c r="T312" s="2">
        <f t="shared" si="55"/>
        <v>4317.571428571362</v>
      </c>
      <c r="U312" s="2">
        <f t="shared" si="56"/>
        <v>500000</v>
      </c>
      <c r="V312" s="2">
        <f t="shared" si="33"/>
        <v>95826246.511690348</v>
      </c>
      <c r="W312" s="2">
        <f t="shared" si="57"/>
        <v>495682.42857143283</v>
      </c>
      <c r="X312" s="2">
        <f t="shared" si="47"/>
        <v>4317.5714285671711</v>
      </c>
      <c r="Y312" s="2">
        <f t="shared" si="58"/>
        <v>43241256.141797632</v>
      </c>
      <c r="Z312" s="2" t="str">
        <f t="shared" si="48"/>
        <v>MEEP</v>
      </c>
      <c r="AA312" s="2">
        <f>IF(Z312="HERE",Y312,AA311+Graph!$G$1*1000)</f>
        <v>129174958.427512</v>
      </c>
      <c r="AB312" s="2">
        <f t="shared" si="59"/>
        <v>800000</v>
      </c>
      <c r="AC312" s="2">
        <f t="shared" si="60"/>
        <v>41796861.79740455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ht="15" x14ac:dyDescent="0.25">
      <c r="A313" s="1">
        <v>44489</v>
      </c>
      <c r="B313" s="2">
        <f t="shared" si="45"/>
        <v>247</v>
      </c>
      <c r="C313" s="7"/>
      <c r="D313" s="2" t="e">
        <f t="shared" si="51"/>
        <v>#N/A</v>
      </c>
      <c r="E313" s="2" t="e">
        <f t="shared" si="63"/>
        <v>#N/A</v>
      </c>
      <c r="F313" s="2">
        <v>1938977.6469516456</v>
      </c>
      <c r="G313" s="2">
        <f t="shared" si="67"/>
        <v>495682.42857142858</v>
      </c>
      <c r="H313" s="2">
        <f t="shared" si="61"/>
        <v>137959252.94026214</v>
      </c>
      <c r="I313" s="7"/>
      <c r="J313" s="2" t="e">
        <f t="shared" si="52"/>
        <v>#N/A</v>
      </c>
      <c r="K313" s="2" t="e">
        <f t="shared" si="64"/>
        <v>#N/A</v>
      </c>
      <c r="L313" s="2">
        <f t="array" ref="L313">IF(COUNT($C314)=0,IF(COUNT($C313)=1,I313,SUM(L312+LOOKUP(2,1/(ISNUMBER($K$1:$K$194)),$K$1:$K$194))),I313)</f>
        <v>1613055.1428571399</v>
      </c>
      <c r="M313" s="8" t="e">
        <f t="shared" si="28"/>
        <v>#N/A</v>
      </c>
      <c r="N313" s="2" t="e">
        <f t="shared" si="53"/>
        <v>#N/A</v>
      </c>
      <c r="O313" s="2" t="e">
        <f t="shared" si="65"/>
        <v>#N/A</v>
      </c>
      <c r="P313" s="2">
        <v>1938823.9949785471</v>
      </c>
      <c r="Q313" s="2">
        <f t="shared" si="66"/>
        <v>500000</v>
      </c>
      <c r="R313" s="2">
        <f t="shared" si="62"/>
        <v>139567502.65348804</v>
      </c>
      <c r="S313" s="2">
        <f t="shared" si="54"/>
        <v>495682.42857143283</v>
      </c>
      <c r="T313" s="2">
        <f t="shared" si="55"/>
        <v>4317.571428571362</v>
      </c>
      <c r="U313" s="2">
        <f t="shared" si="56"/>
        <v>500000</v>
      </c>
      <c r="V313" s="2">
        <f t="shared" si="33"/>
        <v>96321928.940261781</v>
      </c>
      <c r="W313" s="2">
        <f t="shared" si="57"/>
        <v>495682.42857143283</v>
      </c>
      <c r="X313" s="2">
        <f t="shared" si="47"/>
        <v>4317.5714285671711</v>
      </c>
      <c r="Y313" s="2">
        <f t="shared" si="58"/>
        <v>43245573.713226199</v>
      </c>
      <c r="Z313" s="2" t="str">
        <f t="shared" si="48"/>
        <v>MEEP</v>
      </c>
      <c r="AA313" s="2">
        <f>IF(Z313="HERE",Y313,AA312+Graph!$G$1*1000)</f>
        <v>129974958.427512</v>
      </c>
      <c r="AB313" s="2">
        <f t="shared" si="59"/>
        <v>800000</v>
      </c>
      <c r="AC313" s="2">
        <f t="shared" si="60"/>
        <v>41796861.79740455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ht="15" x14ac:dyDescent="0.25">
      <c r="A314" s="1">
        <v>44490</v>
      </c>
      <c r="B314" s="2">
        <f t="shared" si="45"/>
        <v>248</v>
      </c>
      <c r="C314" s="7"/>
      <c r="D314" s="2" t="e">
        <f t="shared" si="51"/>
        <v>#N/A</v>
      </c>
      <c r="E314" s="2" t="e">
        <f t="shared" si="63"/>
        <v>#N/A</v>
      </c>
      <c r="F314" s="2">
        <v>1944932.2428518534</v>
      </c>
      <c r="G314" s="2">
        <f t="shared" si="67"/>
        <v>495682.42857142858</v>
      </c>
      <c r="H314" s="2">
        <f t="shared" si="61"/>
        <v>138454935.36883357</v>
      </c>
      <c r="I314" s="7"/>
      <c r="J314" s="2" t="e">
        <f t="shared" si="52"/>
        <v>#N/A</v>
      </c>
      <c r="K314" s="2" t="e">
        <f t="shared" si="64"/>
        <v>#N/A</v>
      </c>
      <c r="L314" s="2">
        <f t="array" ref="L314">IF(COUNT($C315)=0,IF(COUNT($C314)=1,I314,SUM(L313+LOOKUP(2,1/(ISNUMBER($K$1:$K$194)),$K$1:$K$194))),I314)</f>
        <v>1617372.7142857113</v>
      </c>
      <c r="M314" s="8" t="e">
        <f t="shared" si="28"/>
        <v>#N/A</v>
      </c>
      <c r="N314" s="2" t="e">
        <f t="shared" si="53"/>
        <v>#N/A</v>
      </c>
      <c r="O314" s="2" t="e">
        <f t="shared" si="65"/>
        <v>#N/A</v>
      </c>
      <c r="P314" s="2">
        <v>1944765.2171937227</v>
      </c>
      <c r="Q314" s="2">
        <f t="shared" si="66"/>
        <v>500000</v>
      </c>
      <c r="R314" s="2">
        <f t="shared" si="62"/>
        <v>140067502.65348804</v>
      </c>
      <c r="S314" s="2">
        <f t="shared" si="54"/>
        <v>495682.42857143283</v>
      </c>
      <c r="T314" s="2">
        <f t="shared" si="55"/>
        <v>4317.571428571362</v>
      </c>
      <c r="U314" s="2">
        <f t="shared" si="56"/>
        <v>500000</v>
      </c>
      <c r="V314" s="2">
        <f t="shared" si="33"/>
        <v>96817611.368833214</v>
      </c>
      <c r="W314" s="2">
        <f t="shared" si="57"/>
        <v>495682.42857143283</v>
      </c>
      <c r="X314" s="2">
        <f t="shared" si="47"/>
        <v>4317.5714285671711</v>
      </c>
      <c r="Y314" s="2">
        <f t="shared" si="58"/>
        <v>43249891.284654766</v>
      </c>
      <c r="Z314" s="2" t="str">
        <f t="shared" si="48"/>
        <v>MEEP</v>
      </c>
      <c r="AA314" s="2">
        <f>IF(Z314="HERE",Y314,AA313+Graph!$G$1*1000)</f>
        <v>130774958.427512</v>
      </c>
      <c r="AB314" s="2">
        <f t="shared" si="59"/>
        <v>800000</v>
      </c>
      <c r="AC314" s="2">
        <f t="shared" si="60"/>
        <v>41796861.79740455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ht="15" x14ac:dyDescent="0.25">
      <c r="A315" s="1">
        <v>44491</v>
      </c>
      <c r="B315" s="2">
        <f t="shared" si="45"/>
        <v>249</v>
      </c>
      <c r="C315" s="7"/>
      <c r="D315" s="2" t="e">
        <f t="shared" si="51"/>
        <v>#N/A</v>
      </c>
      <c r="E315" s="2" t="e">
        <f t="shared" si="63"/>
        <v>#N/A</v>
      </c>
      <c r="F315" s="2">
        <v>1950886.8387520611</v>
      </c>
      <c r="G315" s="2">
        <f t="shared" si="67"/>
        <v>495682.42857142858</v>
      </c>
      <c r="H315" s="2">
        <f t="shared" si="61"/>
        <v>138950617.797405</v>
      </c>
      <c r="I315" s="7"/>
      <c r="J315" s="2" t="e">
        <f t="shared" si="52"/>
        <v>#N/A</v>
      </c>
      <c r="K315" s="2" t="e">
        <f t="shared" si="64"/>
        <v>#N/A</v>
      </c>
      <c r="L315" s="2">
        <f t="array" ref="L315">IF(COUNT($C316)=0,IF(COUNT($C315)=1,I315,SUM(L314+LOOKUP(2,1/(ISNUMBER($K$1:$K$194)),$K$1:$K$194))),I315)</f>
        <v>1621690.2857142827</v>
      </c>
      <c r="M315" s="8" t="e">
        <f t="shared" si="28"/>
        <v>#N/A</v>
      </c>
      <c r="N315" s="2" t="e">
        <f t="shared" si="53"/>
        <v>#N/A</v>
      </c>
      <c r="O315" s="2" t="e">
        <f t="shared" si="65"/>
        <v>#N/A</v>
      </c>
      <c r="P315" s="2">
        <v>1950706.4394088686</v>
      </c>
      <c r="Q315" s="2">
        <f t="shared" si="66"/>
        <v>500000</v>
      </c>
      <c r="R315" s="2">
        <f t="shared" si="62"/>
        <v>140567502.65348804</v>
      </c>
      <c r="S315" s="2">
        <f t="shared" si="54"/>
        <v>495682.42857143283</v>
      </c>
      <c r="T315" s="2">
        <f t="shared" si="55"/>
        <v>4317.571428571362</v>
      </c>
      <c r="U315" s="2">
        <f t="shared" si="56"/>
        <v>500000</v>
      </c>
      <c r="V315" s="2">
        <f t="shared" si="33"/>
        <v>97313293.797404647</v>
      </c>
      <c r="W315" s="2">
        <f t="shared" si="57"/>
        <v>495682.42857143283</v>
      </c>
      <c r="X315" s="2">
        <f t="shared" si="47"/>
        <v>4317.5714285671711</v>
      </c>
      <c r="Y315" s="2">
        <f t="shared" si="58"/>
        <v>43254208.856083333</v>
      </c>
      <c r="Z315" s="2" t="str">
        <f t="shared" si="48"/>
        <v>MEEP</v>
      </c>
      <c r="AA315" s="2">
        <f>IF(Z315="HERE",Y315,AA314+Graph!$G$1*1000)</f>
        <v>131574958.427512</v>
      </c>
      <c r="AB315" s="2">
        <f t="shared" si="59"/>
        <v>800000</v>
      </c>
      <c r="AC315" s="2">
        <f t="shared" si="60"/>
        <v>41796861.79740455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ht="15" x14ac:dyDescent="0.25">
      <c r="A316" s="1">
        <v>44492</v>
      </c>
      <c r="B316" s="2">
        <f t="shared" si="45"/>
        <v>250</v>
      </c>
      <c r="C316" s="7"/>
      <c r="D316" s="2" t="e">
        <f t="shared" si="51"/>
        <v>#N/A</v>
      </c>
      <c r="E316" s="2" t="e">
        <f t="shared" si="63"/>
        <v>#N/A</v>
      </c>
      <c r="F316" s="2">
        <v>1956841.4346522689</v>
      </c>
      <c r="G316" s="2">
        <f t="shared" si="67"/>
        <v>495682.42857142858</v>
      </c>
      <c r="H316" s="2">
        <f t="shared" si="61"/>
        <v>139446300.22597644</v>
      </c>
      <c r="I316" s="7"/>
      <c r="J316" s="2" t="e">
        <f t="shared" si="52"/>
        <v>#N/A</v>
      </c>
      <c r="K316" s="2" t="e">
        <f t="shared" si="64"/>
        <v>#N/A</v>
      </c>
      <c r="L316" s="2">
        <f t="array" ref="L316">IF(COUNT($C317)=0,IF(COUNT($C316)=1,I316,SUM(L315+LOOKUP(2,1/(ISNUMBER($K$1:$K$194)),$K$1:$K$194))),I316)</f>
        <v>1626007.857142854</v>
      </c>
      <c r="M316" s="8" t="e">
        <f t="shared" si="28"/>
        <v>#N/A</v>
      </c>
      <c r="N316" s="2" t="e">
        <f t="shared" si="53"/>
        <v>#N/A</v>
      </c>
      <c r="O316" s="2" t="e">
        <f t="shared" si="65"/>
        <v>#N/A</v>
      </c>
      <c r="P316" s="2">
        <v>1956647.6616240442</v>
      </c>
      <c r="Q316" s="2">
        <f t="shared" si="66"/>
        <v>500000</v>
      </c>
      <c r="R316" s="2">
        <f t="shared" si="62"/>
        <v>141067502.65348804</v>
      </c>
      <c r="S316" s="2">
        <f t="shared" si="54"/>
        <v>495682.42857143283</v>
      </c>
      <c r="T316" s="2">
        <f t="shared" si="55"/>
        <v>4317.571428571362</v>
      </c>
      <c r="U316" s="2">
        <f t="shared" si="56"/>
        <v>500000</v>
      </c>
      <c r="V316" s="2">
        <f t="shared" si="33"/>
        <v>97808976.22597608</v>
      </c>
      <c r="W316" s="2">
        <f t="shared" si="57"/>
        <v>495682.42857143283</v>
      </c>
      <c r="X316" s="2">
        <f t="shared" si="47"/>
        <v>4317.5714285671711</v>
      </c>
      <c r="Y316" s="2">
        <f t="shared" si="58"/>
        <v>43258526.427511901</v>
      </c>
      <c r="Z316" s="2" t="str">
        <f t="shared" si="48"/>
        <v>MEEP</v>
      </c>
      <c r="AA316" s="2">
        <f>IF(Z316="HERE",Y316,AA315+Graph!$G$1*1000)</f>
        <v>132374958.427512</v>
      </c>
      <c r="AB316" s="2">
        <f t="shared" si="59"/>
        <v>800000</v>
      </c>
      <c r="AC316" s="2">
        <f t="shared" si="60"/>
        <v>41796861.79740455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ht="15" x14ac:dyDescent="0.25">
      <c r="A317" s="1">
        <v>44493</v>
      </c>
      <c r="B317" s="2">
        <f t="shared" si="45"/>
        <v>251</v>
      </c>
      <c r="C317" s="7"/>
      <c r="D317" s="2" t="e">
        <f t="shared" si="51"/>
        <v>#N/A</v>
      </c>
      <c r="E317" s="2" t="e">
        <f t="shared" si="63"/>
        <v>#N/A</v>
      </c>
      <c r="F317" s="2">
        <v>1962796.0305524766</v>
      </c>
      <c r="G317" s="2">
        <f t="shared" si="67"/>
        <v>495682.42857142858</v>
      </c>
      <c r="H317" s="2">
        <f t="shared" si="61"/>
        <v>139941982.65454787</v>
      </c>
      <c r="I317" s="7"/>
      <c r="J317" s="2" t="e">
        <f t="shared" si="52"/>
        <v>#N/A</v>
      </c>
      <c r="K317" s="2" t="e">
        <f t="shared" si="64"/>
        <v>#N/A</v>
      </c>
      <c r="L317" s="2">
        <f t="array" ref="L317">IF(COUNT($C318)=0,IF(COUNT($C317)=1,I317,SUM(L316+LOOKUP(2,1/(ISNUMBER($K$1:$K$194)),$K$1:$K$194))),I317)</f>
        <v>1630325.4285714254</v>
      </c>
      <c r="M317" s="8" t="e">
        <f t="shared" si="28"/>
        <v>#N/A</v>
      </c>
      <c r="N317" s="2" t="e">
        <f t="shared" si="53"/>
        <v>#N/A</v>
      </c>
      <c r="O317" s="2" t="e">
        <f t="shared" si="65"/>
        <v>#N/A</v>
      </c>
      <c r="P317" s="2">
        <v>1962588.88383919</v>
      </c>
      <c r="Q317" s="2">
        <f t="shared" si="66"/>
        <v>500000</v>
      </c>
      <c r="R317" s="2">
        <f t="shared" si="62"/>
        <v>141567502.65348804</v>
      </c>
      <c r="S317" s="2">
        <f t="shared" si="54"/>
        <v>495682.42857143283</v>
      </c>
      <c r="T317" s="2">
        <f t="shared" si="55"/>
        <v>4317.571428571362</v>
      </c>
      <c r="U317" s="2">
        <f t="shared" si="56"/>
        <v>500000</v>
      </c>
      <c r="V317" s="2">
        <f t="shared" si="33"/>
        <v>98304658.654547513</v>
      </c>
      <c r="W317" s="2">
        <f t="shared" si="57"/>
        <v>495682.42857143283</v>
      </c>
      <c r="X317" s="2">
        <f t="shared" si="47"/>
        <v>4317.5714285671711</v>
      </c>
      <c r="Y317" s="2">
        <f t="shared" si="58"/>
        <v>43262843.998940468</v>
      </c>
      <c r="Z317" s="2" t="str">
        <f t="shared" si="48"/>
        <v>MEEP</v>
      </c>
      <c r="AA317" s="2">
        <f>IF(Z317="HERE",Y317,AA316+Graph!$G$1*1000)</f>
        <v>133174958.427512</v>
      </c>
      <c r="AB317" s="2">
        <f t="shared" si="59"/>
        <v>800000</v>
      </c>
      <c r="AC317" s="2">
        <f t="shared" si="60"/>
        <v>41796861.79740455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ht="15" x14ac:dyDescent="0.25">
      <c r="A318" s="1">
        <v>44494</v>
      </c>
      <c r="B318" s="2">
        <f t="shared" si="45"/>
        <v>252</v>
      </c>
      <c r="C318" s="7"/>
      <c r="D318" s="2" t="e">
        <f t="shared" si="51"/>
        <v>#N/A</v>
      </c>
      <c r="E318" s="2" t="e">
        <f t="shared" si="63"/>
        <v>#N/A</v>
      </c>
      <c r="F318" s="2">
        <v>1968750.6264526844</v>
      </c>
      <c r="G318" s="2">
        <f t="shared" si="67"/>
        <v>495682.42857142858</v>
      </c>
      <c r="H318" s="2">
        <f t="shared" si="61"/>
        <v>140437665.0831193</v>
      </c>
      <c r="I318" s="7"/>
      <c r="J318" s="2" t="e">
        <f t="shared" si="52"/>
        <v>#N/A</v>
      </c>
      <c r="K318" s="2" t="e">
        <f t="shared" si="64"/>
        <v>#N/A</v>
      </c>
      <c r="L318" s="2">
        <f t="array" ref="L318">IF(COUNT($C319)=0,IF(COUNT($C318)=1,I318,SUM(L317+LOOKUP(2,1/(ISNUMBER($K$1:$K$194)),$K$1:$K$194))),I318)</f>
        <v>1634642.9999999967</v>
      </c>
      <c r="M318" s="8" t="e">
        <f t="shared" si="28"/>
        <v>#N/A</v>
      </c>
      <c r="N318" s="2" t="e">
        <f t="shared" si="53"/>
        <v>#N/A</v>
      </c>
      <c r="O318" s="2" t="e">
        <f t="shared" si="65"/>
        <v>#N/A</v>
      </c>
      <c r="P318" s="2">
        <v>1968530.1060543656</v>
      </c>
      <c r="Q318" s="2">
        <f t="shared" si="66"/>
        <v>500000</v>
      </c>
      <c r="R318" s="2">
        <f t="shared" si="62"/>
        <v>142067502.65348804</v>
      </c>
      <c r="S318" s="2">
        <f t="shared" si="54"/>
        <v>495682.42857143283</v>
      </c>
      <c r="T318" s="2">
        <f t="shared" si="55"/>
        <v>4317.571428571362</v>
      </c>
      <c r="U318" s="2">
        <f t="shared" si="56"/>
        <v>500000</v>
      </c>
      <c r="V318" s="2">
        <f t="shared" si="33"/>
        <v>98800341.083118945</v>
      </c>
      <c r="W318" s="2">
        <f t="shared" si="57"/>
        <v>495682.42857143283</v>
      </c>
      <c r="X318" s="2">
        <f t="shared" si="47"/>
        <v>4317.5714285671711</v>
      </c>
      <c r="Y318" s="2">
        <f t="shared" si="58"/>
        <v>43267161.570369035</v>
      </c>
      <c r="Z318" s="2" t="str">
        <f t="shared" si="48"/>
        <v>MEEP</v>
      </c>
      <c r="AA318" s="2">
        <f>IF(Z318="HERE",Y318,AA317+Graph!$G$1*1000)</f>
        <v>133974958.427512</v>
      </c>
      <c r="AB318" s="2">
        <f t="shared" si="59"/>
        <v>800000</v>
      </c>
      <c r="AC318" s="2">
        <f t="shared" si="60"/>
        <v>41796861.79740455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ht="15" x14ac:dyDescent="0.25">
      <c r="A319" s="1">
        <v>44495</v>
      </c>
      <c r="B319" s="2">
        <f t="shared" si="45"/>
        <v>253</v>
      </c>
      <c r="C319" s="7"/>
      <c r="D319" s="2" t="e">
        <f t="shared" si="51"/>
        <v>#N/A</v>
      </c>
      <c r="E319" s="2" t="e">
        <f t="shared" si="63"/>
        <v>#N/A</v>
      </c>
      <c r="F319" s="2">
        <v>1974705.2223528922</v>
      </c>
      <c r="G319" s="2">
        <f t="shared" si="67"/>
        <v>495682.42857142858</v>
      </c>
      <c r="H319" s="2">
        <f t="shared" si="61"/>
        <v>140933347.51169074</v>
      </c>
      <c r="I319" s="7"/>
      <c r="J319" s="2" t="e">
        <f t="shared" si="52"/>
        <v>#N/A</v>
      </c>
      <c r="K319" s="2" t="e">
        <f t="shared" si="64"/>
        <v>#N/A</v>
      </c>
      <c r="L319" s="2">
        <f t="array" ref="L319">IF(COUNT($C320)=0,IF(COUNT($C319)=1,I319,SUM(L318+LOOKUP(2,1/(ISNUMBER($K$1:$K$194)),$K$1:$K$194))),I319)</f>
        <v>1638960.5714285681</v>
      </c>
      <c r="M319" s="8" t="e">
        <f t="shared" ref="M319:M385" si="69">IF(COUNT(I319)=1, SUM(C319+I319),#N/A)</f>
        <v>#N/A</v>
      </c>
      <c r="N319" s="2" t="e">
        <f t="shared" si="53"/>
        <v>#N/A</v>
      </c>
      <c r="O319" s="2" t="e">
        <f t="shared" si="65"/>
        <v>#N/A</v>
      </c>
      <c r="P319" s="2">
        <v>1974471.3282695115</v>
      </c>
      <c r="Q319" s="2">
        <f t="shared" si="66"/>
        <v>500000</v>
      </c>
      <c r="R319" s="2">
        <f t="shared" si="62"/>
        <v>142567502.65348804</v>
      </c>
      <c r="S319" s="2">
        <f t="shared" si="54"/>
        <v>495682.42857143283</v>
      </c>
      <c r="T319" s="2">
        <f t="shared" si="55"/>
        <v>4317.571428571362</v>
      </c>
      <c r="U319" s="2">
        <f t="shared" si="56"/>
        <v>500000</v>
      </c>
      <c r="V319" s="2">
        <f t="shared" si="33"/>
        <v>99296023.511690378</v>
      </c>
      <c r="W319" s="2">
        <f t="shared" si="57"/>
        <v>495682.42857143283</v>
      </c>
      <c r="X319" s="2">
        <f t="shared" si="47"/>
        <v>4317.5714285671711</v>
      </c>
      <c r="Y319" s="2">
        <f t="shared" si="58"/>
        <v>43271479.141797602</v>
      </c>
      <c r="Z319" s="2" t="str">
        <f t="shared" si="48"/>
        <v>MEEP</v>
      </c>
      <c r="AA319" s="2">
        <f>IF(Z319="HERE",Y319,AA318+Graph!$G$1*1000)</f>
        <v>134774958.42751199</v>
      </c>
      <c r="AB319" s="2">
        <f t="shared" si="59"/>
        <v>799999.9999999851</v>
      </c>
      <c r="AC319" s="2">
        <f t="shared" si="60"/>
        <v>41796861.79740455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ht="15" x14ac:dyDescent="0.25">
      <c r="A320" s="1">
        <v>44496</v>
      </c>
      <c r="B320" s="2">
        <f t="shared" si="45"/>
        <v>254</v>
      </c>
      <c r="C320" s="7"/>
      <c r="D320" s="2" t="e">
        <f t="shared" si="51"/>
        <v>#N/A</v>
      </c>
      <c r="E320" s="2" t="e">
        <f t="shared" si="63"/>
        <v>#N/A</v>
      </c>
      <c r="F320" s="2">
        <v>1980659.8182530999</v>
      </c>
      <c r="G320" s="2">
        <f t="shared" si="67"/>
        <v>495682.42857142858</v>
      </c>
      <c r="H320" s="2">
        <f t="shared" si="61"/>
        <v>141429029.94026217</v>
      </c>
      <c r="I320" s="7"/>
      <c r="J320" s="2" t="e">
        <f t="shared" si="52"/>
        <v>#N/A</v>
      </c>
      <c r="K320" s="2" t="e">
        <f t="shared" si="64"/>
        <v>#N/A</v>
      </c>
      <c r="L320" s="2">
        <f t="array" ref="L320">IF(COUNT($C321)=0,IF(COUNT($C320)=1,I320,SUM(L319+LOOKUP(2,1/(ISNUMBER($K$1:$K$194)),$K$1:$K$194))),I320)</f>
        <v>1643278.1428571395</v>
      </c>
      <c r="M320" s="8" t="e">
        <f t="shared" si="69"/>
        <v>#N/A</v>
      </c>
      <c r="N320" s="2" t="e">
        <f t="shared" si="53"/>
        <v>#N/A</v>
      </c>
      <c r="O320" s="2" t="e">
        <f t="shared" si="65"/>
        <v>#N/A</v>
      </c>
      <c r="P320" s="2">
        <v>1980412.5504846871</v>
      </c>
      <c r="Q320" s="2">
        <f t="shared" si="66"/>
        <v>500000</v>
      </c>
      <c r="R320" s="2">
        <f t="shared" si="62"/>
        <v>143067502.65348804</v>
      </c>
      <c r="S320" s="2">
        <f t="shared" si="54"/>
        <v>495682.42857143283</v>
      </c>
      <c r="T320" s="2">
        <f t="shared" si="55"/>
        <v>4317.571428571362</v>
      </c>
      <c r="U320" s="2">
        <f t="shared" si="56"/>
        <v>500000</v>
      </c>
      <c r="V320" s="2">
        <f t="shared" si="33"/>
        <v>99791705.940261811</v>
      </c>
      <c r="W320" s="2">
        <f t="shared" si="57"/>
        <v>495682.42857143283</v>
      </c>
      <c r="X320" s="2">
        <f t="shared" si="47"/>
        <v>4317.5714285671711</v>
      </c>
      <c r="Y320" s="2">
        <f t="shared" si="58"/>
        <v>43275796.713226169</v>
      </c>
      <c r="Z320" s="2" t="str">
        <f t="shared" si="48"/>
        <v>MEEP</v>
      </c>
      <c r="AA320" s="2">
        <f>IF(Z320="HERE",Y320,AA319+Graph!$G$1*1000)</f>
        <v>135574958.42751199</v>
      </c>
      <c r="AB320" s="2">
        <f t="shared" si="59"/>
        <v>800000</v>
      </c>
      <c r="AC320" s="2">
        <f t="shared" si="60"/>
        <v>41796861.79740455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ht="15" x14ac:dyDescent="0.25">
      <c r="A321" s="1">
        <v>44497</v>
      </c>
      <c r="B321" s="2">
        <f t="shared" si="45"/>
        <v>255</v>
      </c>
      <c r="C321" s="7"/>
      <c r="D321" s="2" t="e">
        <f t="shared" si="51"/>
        <v>#N/A</v>
      </c>
      <c r="E321" s="2" t="e">
        <f t="shared" si="63"/>
        <v>#N/A</v>
      </c>
      <c r="F321" s="2">
        <v>1986614.4141533077</v>
      </c>
      <c r="G321" s="2">
        <f t="shared" si="67"/>
        <v>495682.42857142858</v>
      </c>
      <c r="H321" s="2">
        <f t="shared" si="61"/>
        <v>141924712.3688336</v>
      </c>
      <c r="I321" s="7"/>
      <c r="J321" s="2" t="e">
        <f t="shared" si="52"/>
        <v>#N/A</v>
      </c>
      <c r="K321" s="2" t="e">
        <f t="shared" si="64"/>
        <v>#N/A</v>
      </c>
      <c r="L321" s="2">
        <f t="array" ref="L321">IF(COUNT($C322)=0,IF(COUNT($C321)=1,I321,SUM(L320+LOOKUP(2,1/(ISNUMBER($K$1:$K$194)),$K$1:$K$194))),I321)</f>
        <v>1647595.7142857108</v>
      </c>
      <c r="M321" s="8" t="e">
        <f t="shared" si="69"/>
        <v>#N/A</v>
      </c>
      <c r="N321" s="2" t="e">
        <f t="shared" si="53"/>
        <v>#N/A</v>
      </c>
      <c r="O321" s="2" t="e">
        <f t="shared" si="65"/>
        <v>#N/A</v>
      </c>
      <c r="P321" s="2">
        <v>1986353.7726998329</v>
      </c>
      <c r="Q321" s="2">
        <f t="shared" si="66"/>
        <v>500000</v>
      </c>
      <c r="R321" s="2">
        <f t="shared" si="62"/>
        <v>143567502.65348804</v>
      </c>
      <c r="S321" s="2">
        <f t="shared" si="54"/>
        <v>495682.42857143283</v>
      </c>
      <c r="T321" s="2">
        <f t="shared" si="55"/>
        <v>4317.571428571362</v>
      </c>
      <c r="U321" s="2">
        <f t="shared" si="56"/>
        <v>500000</v>
      </c>
      <c r="V321" s="2">
        <f t="shared" si="33"/>
        <v>100287388.36883324</v>
      </c>
      <c r="W321" s="2">
        <f t="shared" si="57"/>
        <v>495682.42857143283</v>
      </c>
      <c r="X321" s="2">
        <f t="shared" si="47"/>
        <v>4317.5714285671711</v>
      </c>
      <c r="Y321" s="2">
        <f t="shared" si="58"/>
        <v>43280114.284654737</v>
      </c>
      <c r="Z321" s="2" t="str">
        <f t="shared" si="48"/>
        <v>MEEP</v>
      </c>
      <c r="AA321" s="2">
        <f>IF(Z321="HERE",Y321,AA320+Graph!$G$1*1000)</f>
        <v>136374958.42751199</v>
      </c>
      <c r="AB321" s="2">
        <f t="shared" si="59"/>
        <v>800000</v>
      </c>
      <c r="AC321" s="2">
        <f t="shared" si="60"/>
        <v>41796861.79740455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ht="15" x14ac:dyDescent="0.25">
      <c r="A322" s="1">
        <v>44498</v>
      </c>
      <c r="B322" s="2">
        <f t="shared" si="45"/>
        <v>256</v>
      </c>
      <c r="C322" s="7"/>
      <c r="D322" s="2" t="e">
        <f t="shared" si="51"/>
        <v>#N/A</v>
      </c>
      <c r="E322" s="2" t="e">
        <f t="shared" si="63"/>
        <v>#N/A</v>
      </c>
      <c r="F322" s="2">
        <v>1992569.0100535154</v>
      </c>
      <c r="G322" s="2">
        <f t="shared" si="67"/>
        <v>495682.42857142858</v>
      </c>
      <c r="H322" s="2">
        <f t="shared" si="61"/>
        <v>142420394.79740503</v>
      </c>
      <c r="I322" s="7"/>
      <c r="J322" s="2" t="e">
        <f t="shared" si="52"/>
        <v>#N/A</v>
      </c>
      <c r="K322" s="2" t="e">
        <f t="shared" si="64"/>
        <v>#N/A</v>
      </c>
      <c r="L322" s="2">
        <f t="array" ref="L322">IF(COUNT($C323)=0,IF(COUNT($C322)=1,I322,SUM(L321+LOOKUP(2,1/(ISNUMBER($K$1:$K$194)),$K$1:$K$194))),I322)</f>
        <v>1651913.2857142822</v>
      </c>
      <c r="M322" s="8" t="e">
        <f t="shared" si="69"/>
        <v>#N/A</v>
      </c>
      <c r="N322" s="2" t="e">
        <f t="shared" si="53"/>
        <v>#N/A</v>
      </c>
      <c r="O322" s="2" t="e">
        <f t="shared" si="65"/>
        <v>#N/A</v>
      </c>
      <c r="P322" s="2">
        <v>1992294.9949150085</v>
      </c>
      <c r="Q322" s="2">
        <f t="shared" si="66"/>
        <v>500000</v>
      </c>
      <c r="R322" s="2">
        <f t="shared" si="62"/>
        <v>144067502.65348804</v>
      </c>
      <c r="S322" s="2">
        <f t="shared" si="54"/>
        <v>495682.42857143283</v>
      </c>
      <c r="T322" s="2">
        <f t="shared" si="55"/>
        <v>4317.571428571362</v>
      </c>
      <c r="U322" s="2">
        <f t="shared" si="56"/>
        <v>500000</v>
      </c>
      <c r="V322" s="2">
        <f t="shared" si="33"/>
        <v>100783070.79740468</v>
      </c>
      <c r="W322" s="2">
        <f t="shared" si="57"/>
        <v>495682.42857143283</v>
      </c>
      <c r="X322" s="2">
        <f t="shared" si="47"/>
        <v>4317.5714285671711</v>
      </c>
      <c r="Y322" s="2">
        <f t="shared" si="58"/>
        <v>43284431.856083304</v>
      </c>
      <c r="Z322" s="2" t="str">
        <f t="shared" si="48"/>
        <v>MEEP</v>
      </c>
      <c r="AA322" s="2">
        <f>IF(Z322="HERE",Y322,AA321+Graph!$G$1*1000)</f>
        <v>137174958.42751199</v>
      </c>
      <c r="AB322" s="2">
        <f t="shared" si="59"/>
        <v>800000</v>
      </c>
      <c r="AC322" s="2">
        <f t="shared" si="60"/>
        <v>41796861.79740455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ht="15" x14ac:dyDescent="0.25">
      <c r="A323" s="1">
        <v>44499</v>
      </c>
      <c r="B323" s="2">
        <f t="shared" si="45"/>
        <v>257</v>
      </c>
      <c r="C323" s="7"/>
      <c r="D323" s="2" t="e">
        <f t="shared" si="51"/>
        <v>#N/A</v>
      </c>
      <c r="E323" s="2" t="e">
        <f t="shared" si="63"/>
        <v>#N/A</v>
      </c>
      <c r="F323" s="2">
        <v>1998523.6059537232</v>
      </c>
      <c r="G323" s="2">
        <f t="shared" si="67"/>
        <v>495682.42857142858</v>
      </c>
      <c r="H323" s="2">
        <f t="shared" si="61"/>
        <v>142916077.22597647</v>
      </c>
      <c r="I323" s="7"/>
      <c r="J323" s="2" t="e">
        <f t="shared" si="52"/>
        <v>#N/A</v>
      </c>
      <c r="K323" s="2" t="e">
        <f t="shared" si="64"/>
        <v>#N/A</v>
      </c>
      <c r="L323" s="2">
        <f t="array" ref="L323">IF(COUNT($C324)=0,IF(COUNT($C323)=1,I323,SUM(L322+LOOKUP(2,1/(ISNUMBER($K$1:$K$194)),$K$1:$K$194))),I323)</f>
        <v>1656230.8571428536</v>
      </c>
      <c r="M323" s="8" t="e">
        <f t="shared" si="69"/>
        <v>#N/A</v>
      </c>
      <c r="N323" s="2" t="e">
        <f t="shared" si="53"/>
        <v>#N/A</v>
      </c>
      <c r="O323" s="2" t="e">
        <f t="shared" si="65"/>
        <v>#N/A</v>
      </c>
      <c r="P323" s="2">
        <v>1998236.2171301544</v>
      </c>
      <c r="Q323" s="2">
        <f t="shared" si="66"/>
        <v>500000</v>
      </c>
      <c r="R323" s="2">
        <f t="shared" si="62"/>
        <v>144567502.65348804</v>
      </c>
      <c r="S323" s="2">
        <f t="shared" si="54"/>
        <v>495682.42857143283</v>
      </c>
      <c r="T323" s="2">
        <f t="shared" si="55"/>
        <v>4317.571428571362</v>
      </c>
      <c r="U323" s="2">
        <f t="shared" si="56"/>
        <v>500000</v>
      </c>
      <c r="V323" s="2">
        <f t="shared" si="33"/>
        <v>101278753.22597611</v>
      </c>
      <c r="W323" s="2">
        <f t="shared" si="57"/>
        <v>495682.42857143283</v>
      </c>
      <c r="X323" s="2">
        <f t="shared" si="47"/>
        <v>4317.5714285671711</v>
      </c>
      <c r="Y323" s="2">
        <f t="shared" si="58"/>
        <v>43288749.427511871</v>
      </c>
      <c r="Z323" s="2" t="str">
        <f t="shared" si="48"/>
        <v>MEEP</v>
      </c>
      <c r="AA323" s="2">
        <f>IF(Z323="HERE",Y323,AA322+Graph!$G$1*1000)</f>
        <v>137974958.42751199</v>
      </c>
      <c r="AB323" s="2">
        <f t="shared" si="59"/>
        <v>800000</v>
      </c>
      <c r="AC323" s="2">
        <f t="shared" si="60"/>
        <v>41796861.79740455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ht="15" x14ac:dyDescent="0.25">
      <c r="A324" s="1">
        <v>44500</v>
      </c>
      <c r="B324" s="2">
        <f t="shared" si="45"/>
        <v>258</v>
      </c>
      <c r="C324" s="7"/>
      <c r="D324" s="2" t="e">
        <f t="shared" si="51"/>
        <v>#N/A</v>
      </c>
      <c r="E324" s="2" t="e">
        <f t="shared" si="63"/>
        <v>#N/A</v>
      </c>
      <c r="F324" s="2">
        <v>2004478.201853931</v>
      </c>
      <c r="G324" s="2">
        <f t="shared" si="67"/>
        <v>495682.42857142858</v>
      </c>
      <c r="H324" s="2">
        <f t="shared" si="61"/>
        <v>143411759.6545479</v>
      </c>
      <c r="I324" s="7"/>
      <c r="J324" s="2" t="e">
        <f t="shared" si="52"/>
        <v>#N/A</v>
      </c>
      <c r="K324" s="2" t="e">
        <f t="shared" si="64"/>
        <v>#N/A</v>
      </c>
      <c r="L324" s="2">
        <f t="array" ref="L324">IF(COUNT($C325)=0,IF(COUNT($C324)=1,I324,SUM(L323+LOOKUP(2,1/(ISNUMBER($K$1:$K$194)),$K$1:$K$194))),I324)</f>
        <v>1660548.4285714249</v>
      </c>
      <c r="M324" s="8" t="e">
        <f t="shared" si="69"/>
        <v>#N/A</v>
      </c>
      <c r="N324" s="2" t="e">
        <f t="shared" si="53"/>
        <v>#N/A</v>
      </c>
      <c r="O324" s="2" t="e">
        <f t="shared" si="65"/>
        <v>#N/A</v>
      </c>
      <c r="P324" s="2">
        <v>2004177.4393453002</v>
      </c>
      <c r="Q324" s="2">
        <f t="shared" si="66"/>
        <v>500000</v>
      </c>
      <c r="R324" s="2">
        <f t="shared" si="62"/>
        <v>145067502.65348804</v>
      </c>
      <c r="S324" s="2">
        <f t="shared" si="54"/>
        <v>495682.42857143283</v>
      </c>
      <c r="T324" s="2">
        <f t="shared" si="55"/>
        <v>4317.571428571362</v>
      </c>
      <c r="U324" s="2">
        <f t="shared" si="56"/>
        <v>500000</v>
      </c>
      <c r="V324" s="2">
        <f t="shared" si="33"/>
        <v>101774435.65454754</v>
      </c>
      <c r="W324" s="2">
        <f t="shared" si="57"/>
        <v>495682.42857143283</v>
      </c>
      <c r="X324" s="2">
        <f t="shared" si="47"/>
        <v>4317.5714285671711</v>
      </c>
      <c r="Y324" s="2">
        <f t="shared" si="58"/>
        <v>43293066.998940438</v>
      </c>
      <c r="Z324" s="2" t="str">
        <f t="shared" si="48"/>
        <v>MEEP</v>
      </c>
      <c r="AA324" s="2">
        <f>IF(Z324="HERE",Y324,AA323+Graph!$G$1*1000)</f>
        <v>138774958.42751199</v>
      </c>
      <c r="AB324" s="2">
        <f t="shared" si="59"/>
        <v>800000</v>
      </c>
      <c r="AC324" s="2">
        <f t="shared" si="60"/>
        <v>41796861.79740455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ht="15" x14ac:dyDescent="0.25">
      <c r="A325" s="1">
        <v>44501</v>
      </c>
      <c r="B325" s="2">
        <f t="shared" si="45"/>
        <v>259</v>
      </c>
      <c r="C325" s="7"/>
      <c r="D325" s="2" t="e">
        <f t="shared" si="51"/>
        <v>#N/A</v>
      </c>
      <c r="E325" s="2" t="e">
        <f t="shared" si="63"/>
        <v>#N/A</v>
      </c>
      <c r="F325" s="2">
        <v>2010432.7977541387</v>
      </c>
      <c r="G325" s="2">
        <f t="shared" si="67"/>
        <v>495682.42857142858</v>
      </c>
      <c r="H325" s="2">
        <f t="shared" si="61"/>
        <v>143907442.08311933</v>
      </c>
      <c r="I325" s="7"/>
      <c r="J325" s="2" t="e">
        <f t="shared" si="52"/>
        <v>#N/A</v>
      </c>
      <c r="K325" s="2" t="e">
        <f t="shared" si="64"/>
        <v>#N/A</v>
      </c>
      <c r="L325" s="2">
        <f t="array" ref="L325">IF(COUNT($C326)=0,IF(COUNT($C325)=1,I325,SUM(L324+LOOKUP(2,1/(ISNUMBER($K$1:$K$194)),$K$1:$K$194))),I325)</f>
        <v>1664865.9999999963</v>
      </c>
      <c r="M325" s="8" t="e">
        <f t="shared" si="69"/>
        <v>#N/A</v>
      </c>
      <c r="N325" s="2" t="e">
        <f t="shared" si="53"/>
        <v>#N/A</v>
      </c>
      <c r="O325" s="2" t="e">
        <f t="shared" si="65"/>
        <v>#N/A</v>
      </c>
      <c r="P325" s="2">
        <v>2010118.6615604758</v>
      </c>
      <c r="Q325" s="2">
        <f t="shared" si="66"/>
        <v>500000</v>
      </c>
      <c r="R325" s="2">
        <f t="shared" si="62"/>
        <v>145567502.65348804</v>
      </c>
      <c r="S325" s="2">
        <f t="shared" si="54"/>
        <v>495682.42857143283</v>
      </c>
      <c r="T325" s="2">
        <f t="shared" si="55"/>
        <v>4317.571428571362</v>
      </c>
      <c r="U325" s="2">
        <f t="shared" si="56"/>
        <v>500000</v>
      </c>
      <c r="V325" s="2">
        <f t="shared" si="33"/>
        <v>102270118.08311898</v>
      </c>
      <c r="W325" s="2">
        <f t="shared" si="57"/>
        <v>495682.42857143283</v>
      </c>
      <c r="X325" s="2">
        <f t="shared" si="47"/>
        <v>4317.5714285671711</v>
      </c>
      <c r="Y325" s="2">
        <f t="shared" si="58"/>
        <v>43297384.570369005</v>
      </c>
      <c r="Z325" s="2" t="str">
        <f t="shared" si="48"/>
        <v>MEEP</v>
      </c>
      <c r="AA325" s="2">
        <f>IF(Z325="HERE",Y325,AA324+Graph!$G$1*1000)</f>
        <v>139574958.42751199</v>
      </c>
      <c r="AB325" s="2">
        <f t="shared" si="59"/>
        <v>800000</v>
      </c>
      <c r="AC325" s="2">
        <f t="shared" si="60"/>
        <v>41796861.79740455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ht="15" x14ac:dyDescent="0.25">
      <c r="A326" s="1">
        <v>44502</v>
      </c>
      <c r="B326" s="2">
        <f t="shared" si="45"/>
        <v>260</v>
      </c>
      <c r="C326" s="7"/>
      <c r="D326" s="2" t="e">
        <f t="shared" si="51"/>
        <v>#N/A</v>
      </c>
      <c r="E326" s="2" t="e">
        <f t="shared" si="63"/>
        <v>#N/A</v>
      </c>
      <c r="F326" s="2">
        <v>2016387.3936543465</v>
      </c>
      <c r="G326" s="2">
        <f t="shared" si="67"/>
        <v>495682.42857142858</v>
      </c>
      <c r="H326" s="2">
        <f t="shared" si="61"/>
        <v>144403124.51169077</v>
      </c>
      <c r="I326" s="7"/>
      <c r="J326" s="2" t="e">
        <f t="shared" si="52"/>
        <v>#N/A</v>
      </c>
      <c r="K326" s="2" t="e">
        <f t="shared" si="64"/>
        <v>#N/A</v>
      </c>
      <c r="L326" s="2">
        <f t="array" ref="L326">IF(COUNT($C327)=0,IF(COUNT($C326)=1,I326,SUM(L325+LOOKUP(2,1/(ISNUMBER($K$1:$K$194)),$K$1:$K$194))),I326)</f>
        <v>1669183.5714285676</v>
      </c>
      <c r="M326" s="8" t="e">
        <f t="shared" si="69"/>
        <v>#N/A</v>
      </c>
      <c r="N326" s="2" t="e">
        <f t="shared" si="53"/>
        <v>#N/A</v>
      </c>
      <c r="O326" s="2" t="e">
        <f t="shared" si="65"/>
        <v>#N/A</v>
      </c>
      <c r="P326" s="2">
        <v>2016059.8837756217</v>
      </c>
      <c r="Q326" s="2">
        <f t="shared" si="66"/>
        <v>500000</v>
      </c>
      <c r="R326" s="2">
        <f t="shared" si="62"/>
        <v>146067502.65348804</v>
      </c>
      <c r="S326" s="2">
        <f t="shared" si="54"/>
        <v>495682.42857143283</v>
      </c>
      <c r="T326" s="2">
        <f t="shared" si="55"/>
        <v>4317.571428571362</v>
      </c>
      <c r="U326" s="2">
        <f t="shared" si="56"/>
        <v>500000</v>
      </c>
      <c r="V326" s="2">
        <f t="shared" si="33"/>
        <v>102765800.51169041</v>
      </c>
      <c r="W326" s="2">
        <f t="shared" si="57"/>
        <v>495682.42857143283</v>
      </c>
      <c r="X326" s="2">
        <f t="shared" si="47"/>
        <v>4317.5714285671711</v>
      </c>
      <c r="Y326" s="2">
        <f t="shared" si="58"/>
        <v>43301702.141797572</v>
      </c>
      <c r="Z326" s="2" t="str">
        <f t="shared" si="48"/>
        <v>MEEP</v>
      </c>
      <c r="AA326" s="2">
        <f>IF(Z326="HERE",Y326,AA325+Graph!$G$1*1000)</f>
        <v>140374958.42751199</v>
      </c>
      <c r="AB326" s="2">
        <f t="shared" si="59"/>
        <v>800000</v>
      </c>
      <c r="AC326" s="2">
        <f t="shared" si="60"/>
        <v>41796861.79740455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ht="15" x14ac:dyDescent="0.25">
      <c r="A327" s="1">
        <v>44503</v>
      </c>
      <c r="B327" s="2">
        <f t="shared" si="45"/>
        <v>261</v>
      </c>
      <c r="C327" s="7"/>
      <c r="D327" s="2" t="e">
        <f t="shared" si="51"/>
        <v>#N/A</v>
      </c>
      <c r="E327" s="2" t="e">
        <f t="shared" si="63"/>
        <v>#N/A</v>
      </c>
      <c r="F327" s="2">
        <v>2022341.9895545542</v>
      </c>
      <c r="G327" s="2">
        <f t="shared" si="67"/>
        <v>495682.42857142858</v>
      </c>
      <c r="H327" s="2">
        <f t="shared" si="61"/>
        <v>144898806.9402622</v>
      </c>
      <c r="I327" s="7"/>
      <c r="J327" s="2" t="e">
        <f t="shared" si="52"/>
        <v>#N/A</v>
      </c>
      <c r="K327" s="2" t="e">
        <f t="shared" si="64"/>
        <v>#N/A</v>
      </c>
      <c r="L327" s="2">
        <f t="array" ref="L327">IF(COUNT($C328)=0,IF(COUNT($C327)=1,I327,SUM(L326+LOOKUP(2,1/(ISNUMBER($K$1:$K$194)),$K$1:$K$194))),I327)</f>
        <v>1673501.142857139</v>
      </c>
      <c r="M327" s="8" t="e">
        <f t="shared" si="69"/>
        <v>#N/A</v>
      </c>
      <c r="N327" s="2" t="e">
        <f t="shared" si="53"/>
        <v>#N/A</v>
      </c>
      <c r="O327" s="2" t="e">
        <f t="shared" si="65"/>
        <v>#N/A</v>
      </c>
      <c r="P327" s="2">
        <v>2022001.1059907973</v>
      </c>
      <c r="Q327" s="2">
        <f t="shared" si="66"/>
        <v>500000</v>
      </c>
      <c r="R327" s="2">
        <f t="shared" si="62"/>
        <v>146567502.65348804</v>
      </c>
      <c r="S327" s="2">
        <f t="shared" si="54"/>
        <v>495682.42857143283</v>
      </c>
      <c r="T327" s="2">
        <f t="shared" si="55"/>
        <v>4317.571428571362</v>
      </c>
      <c r="U327" s="2">
        <f t="shared" si="56"/>
        <v>500000</v>
      </c>
      <c r="V327" s="2">
        <f t="shared" si="33"/>
        <v>103261482.94026184</v>
      </c>
      <c r="W327" s="2">
        <f t="shared" si="57"/>
        <v>495682.42857143283</v>
      </c>
      <c r="X327" s="2">
        <f t="shared" si="47"/>
        <v>4317.5714285671711</v>
      </c>
      <c r="Y327" s="2">
        <f t="shared" si="58"/>
        <v>43306019.71322614</v>
      </c>
      <c r="Z327" s="2" t="str">
        <f t="shared" si="48"/>
        <v>MEEP</v>
      </c>
      <c r="AA327" s="2">
        <f>IF(Z327="HERE",Y327,AA326+Graph!$G$1*1000)</f>
        <v>141174958.42751199</v>
      </c>
      <c r="AB327" s="2">
        <f t="shared" si="59"/>
        <v>800000</v>
      </c>
      <c r="AC327" s="2">
        <f t="shared" si="60"/>
        <v>41796861.79740455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ht="15" x14ac:dyDescent="0.25">
      <c r="A328" s="1">
        <v>44504</v>
      </c>
      <c r="B328" s="2">
        <f t="shared" si="45"/>
        <v>262</v>
      </c>
      <c r="C328" s="7"/>
      <c r="D328" s="2" t="e">
        <f t="shared" si="51"/>
        <v>#N/A</v>
      </c>
      <c r="E328" s="2" t="e">
        <f t="shared" si="63"/>
        <v>#N/A</v>
      </c>
      <c r="F328" s="2">
        <v>2028296.5854547322</v>
      </c>
      <c r="G328" s="2">
        <f t="shared" si="67"/>
        <v>495682.42857142858</v>
      </c>
      <c r="H328" s="2">
        <f t="shared" si="61"/>
        <v>145394489.36883363</v>
      </c>
      <c r="I328" s="7"/>
      <c r="J328" s="2" t="e">
        <f t="shared" si="52"/>
        <v>#N/A</v>
      </c>
      <c r="K328" s="2" t="e">
        <f t="shared" si="64"/>
        <v>#N/A</v>
      </c>
      <c r="L328" s="2">
        <f t="array" ref="L328">IF(COUNT($C329)=0,IF(COUNT($C328)=1,I328,SUM(L327+LOOKUP(2,1/(ISNUMBER($K$1:$K$194)),$K$1:$K$194))),I328)</f>
        <v>1677818.7142857104</v>
      </c>
      <c r="M328" s="8" t="e">
        <f t="shared" si="69"/>
        <v>#N/A</v>
      </c>
      <c r="N328" s="2" t="e">
        <f t="shared" si="53"/>
        <v>#N/A</v>
      </c>
      <c r="O328" s="2" t="e">
        <f t="shared" si="65"/>
        <v>#N/A</v>
      </c>
      <c r="P328" s="2">
        <v>2027942.3282059431</v>
      </c>
      <c r="Q328" s="2">
        <f t="shared" si="66"/>
        <v>500000</v>
      </c>
      <c r="R328" s="2">
        <f t="shared" si="62"/>
        <v>147067502.65348804</v>
      </c>
      <c r="S328" s="2">
        <f t="shared" si="54"/>
        <v>495682.42857143283</v>
      </c>
      <c r="T328" s="2">
        <f t="shared" si="55"/>
        <v>4317.571428571362</v>
      </c>
      <c r="U328" s="2">
        <f t="shared" si="56"/>
        <v>500000</v>
      </c>
      <c r="V328" s="2">
        <f t="shared" si="33"/>
        <v>103757165.36883327</v>
      </c>
      <c r="W328" s="2">
        <f t="shared" si="57"/>
        <v>495682.42857143283</v>
      </c>
      <c r="X328" s="2">
        <f t="shared" si="47"/>
        <v>4317.5714285671711</v>
      </c>
      <c r="Y328" s="2">
        <f t="shared" si="58"/>
        <v>43310337.284654707</v>
      </c>
      <c r="Z328" s="2" t="str">
        <f t="shared" si="48"/>
        <v>MEEP</v>
      </c>
      <c r="AA328" s="2">
        <f>IF(Z328="HERE",Y328,AA327+Graph!$G$1*1000)</f>
        <v>141974958.42751199</v>
      </c>
      <c r="AB328" s="2">
        <f t="shared" si="59"/>
        <v>800000</v>
      </c>
      <c r="AC328" s="2">
        <f t="shared" si="60"/>
        <v>41796861.79740455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ht="15" x14ac:dyDescent="0.25">
      <c r="A329" s="1">
        <v>44505</v>
      </c>
      <c r="B329" s="2">
        <f t="shared" si="45"/>
        <v>263</v>
      </c>
      <c r="C329" s="7"/>
      <c r="D329" s="2" t="e">
        <f t="shared" si="51"/>
        <v>#N/A</v>
      </c>
      <c r="E329" s="2" t="e">
        <f t="shared" si="63"/>
        <v>#N/A</v>
      </c>
      <c r="F329" s="2">
        <v>2034251.1813549399</v>
      </c>
      <c r="G329" s="2">
        <f t="shared" si="67"/>
        <v>495682.42857142858</v>
      </c>
      <c r="H329" s="2">
        <f t="shared" si="61"/>
        <v>145890171.79740506</v>
      </c>
      <c r="I329" s="7"/>
      <c r="J329" s="2" t="e">
        <f t="shared" si="52"/>
        <v>#N/A</v>
      </c>
      <c r="K329" s="2" t="e">
        <f t="shared" si="64"/>
        <v>#N/A</v>
      </c>
      <c r="L329" s="2">
        <f t="array" ref="L329">IF(COUNT($C330)=0,IF(COUNT($C329)=1,I329,SUM(L328+LOOKUP(2,1/(ISNUMBER($K$1:$K$194)),$K$1:$K$194))),I329)</f>
        <v>1682136.2857142817</v>
      </c>
      <c r="M329" s="8" t="e">
        <f t="shared" si="69"/>
        <v>#N/A</v>
      </c>
      <c r="N329" s="2" t="e">
        <f t="shared" si="53"/>
        <v>#N/A</v>
      </c>
      <c r="O329" s="2" t="e">
        <f t="shared" si="65"/>
        <v>#N/A</v>
      </c>
      <c r="P329" s="2">
        <v>2033883.5504211187</v>
      </c>
      <c r="Q329" s="2">
        <f t="shared" si="66"/>
        <v>500000</v>
      </c>
      <c r="R329" s="2">
        <f t="shared" si="62"/>
        <v>147567502.65348804</v>
      </c>
      <c r="S329" s="2">
        <f t="shared" si="54"/>
        <v>495682.42857143283</v>
      </c>
      <c r="T329" s="2">
        <f t="shared" si="55"/>
        <v>4317.571428571362</v>
      </c>
      <c r="U329" s="2">
        <f t="shared" si="56"/>
        <v>500000</v>
      </c>
      <c r="V329" s="2">
        <f t="shared" si="33"/>
        <v>104252847.79740471</v>
      </c>
      <c r="W329" s="2">
        <f t="shared" si="57"/>
        <v>495682.42857143283</v>
      </c>
      <c r="X329" s="2">
        <f t="shared" si="47"/>
        <v>4317.5714285671711</v>
      </c>
      <c r="Y329" s="2">
        <f t="shared" si="58"/>
        <v>43314654.856083274</v>
      </c>
      <c r="Z329" s="2" t="str">
        <f t="shared" si="48"/>
        <v>MEEP</v>
      </c>
      <c r="AA329" s="2">
        <f>IF(Z329="HERE",Y329,AA328+Graph!$G$1*1000)</f>
        <v>142774958.42751199</v>
      </c>
      <c r="AB329" s="2">
        <f t="shared" si="59"/>
        <v>800000</v>
      </c>
      <c r="AC329" s="2">
        <f t="shared" si="60"/>
        <v>41796861.79740455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ht="15" x14ac:dyDescent="0.25">
      <c r="A330" s="1">
        <v>44506</v>
      </c>
      <c r="B330" s="2">
        <f t="shared" si="45"/>
        <v>264</v>
      </c>
      <c r="C330" s="7"/>
      <c r="D330" s="2" t="e">
        <f t="shared" si="51"/>
        <v>#N/A</v>
      </c>
      <c r="E330" s="2" t="e">
        <f t="shared" si="63"/>
        <v>#N/A</v>
      </c>
      <c r="F330" s="2">
        <v>2040205.7772551477</v>
      </c>
      <c r="G330" s="2">
        <f t="shared" si="67"/>
        <v>495682.42857142858</v>
      </c>
      <c r="H330" s="2">
        <f t="shared" si="61"/>
        <v>146385854.2259765</v>
      </c>
      <c r="I330" s="7"/>
      <c r="J330" s="2" t="e">
        <f t="shared" si="52"/>
        <v>#N/A</v>
      </c>
      <c r="K330" s="2" t="e">
        <f t="shared" si="64"/>
        <v>#N/A</v>
      </c>
      <c r="L330" s="2">
        <f t="array" ref="L330">IF(COUNT($C331)=0,IF(COUNT($C330)=1,I330,SUM(L329+LOOKUP(2,1/(ISNUMBER($K$1:$K$194)),$K$1:$K$194))),I330)</f>
        <v>1686453.8571428531</v>
      </c>
      <c r="M330" s="8" t="e">
        <f t="shared" si="69"/>
        <v>#N/A</v>
      </c>
      <c r="N330" s="2" t="e">
        <f t="shared" si="53"/>
        <v>#N/A</v>
      </c>
      <c r="O330" s="2" t="e">
        <f t="shared" si="65"/>
        <v>#N/A</v>
      </c>
      <c r="P330" s="2">
        <v>2039824.7726362646</v>
      </c>
      <c r="Q330" s="2">
        <f t="shared" si="66"/>
        <v>500000</v>
      </c>
      <c r="R330" s="2">
        <f t="shared" si="62"/>
        <v>148067502.65348804</v>
      </c>
      <c r="S330" s="2">
        <f t="shared" si="54"/>
        <v>495682.42857143283</v>
      </c>
      <c r="T330" s="2">
        <f t="shared" si="55"/>
        <v>4317.571428571362</v>
      </c>
      <c r="U330" s="2">
        <f t="shared" si="56"/>
        <v>500000</v>
      </c>
      <c r="V330" s="2">
        <f t="shared" si="33"/>
        <v>104748530.22597614</v>
      </c>
      <c r="W330" s="2">
        <f t="shared" si="57"/>
        <v>495682.42857143283</v>
      </c>
      <c r="X330" s="2">
        <f t="shared" si="47"/>
        <v>4317.5714285671711</v>
      </c>
      <c r="Y330" s="2">
        <f t="shared" si="58"/>
        <v>43318972.427511841</v>
      </c>
      <c r="Z330" s="2" t="str">
        <f t="shared" si="48"/>
        <v>MEEP</v>
      </c>
      <c r="AA330" s="2">
        <f>IF(Z330="HERE",Y330,AA329+Graph!$G$1*1000)</f>
        <v>143574958.42751199</v>
      </c>
      <c r="AB330" s="2">
        <f t="shared" si="59"/>
        <v>800000</v>
      </c>
      <c r="AC330" s="2">
        <f t="shared" si="60"/>
        <v>41796861.79740455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ht="15" x14ac:dyDescent="0.25">
      <c r="A331" s="1">
        <v>44507</v>
      </c>
      <c r="B331" s="2">
        <f t="shared" si="45"/>
        <v>265</v>
      </c>
      <c r="C331" s="7"/>
      <c r="D331" s="2" t="e">
        <f t="shared" si="51"/>
        <v>#N/A</v>
      </c>
      <c r="E331" s="2" t="e">
        <f t="shared" si="63"/>
        <v>#N/A</v>
      </c>
      <c r="F331" s="2">
        <v>2046160.3731553555</v>
      </c>
      <c r="G331" s="2">
        <f t="shared" si="67"/>
        <v>495682.42857142858</v>
      </c>
      <c r="H331" s="2">
        <f t="shared" si="61"/>
        <v>146881536.65454793</v>
      </c>
      <c r="I331" s="7"/>
      <c r="J331" s="2" t="e">
        <f t="shared" si="52"/>
        <v>#N/A</v>
      </c>
      <c r="K331" s="2" t="e">
        <f t="shared" si="64"/>
        <v>#N/A</v>
      </c>
      <c r="L331" s="2">
        <f t="array" ref="L331">IF(COUNT($C332)=0,IF(COUNT($C331)=1,I331,SUM(L330+LOOKUP(2,1/(ISNUMBER($K$1:$K$194)),$K$1:$K$194))),I331)</f>
        <v>1690771.4285714244</v>
      </c>
      <c r="M331" s="8" t="e">
        <f t="shared" si="69"/>
        <v>#N/A</v>
      </c>
      <c r="N331" s="2" t="e">
        <f t="shared" si="53"/>
        <v>#N/A</v>
      </c>
      <c r="O331" s="2" t="e">
        <f t="shared" si="65"/>
        <v>#N/A</v>
      </c>
      <c r="P331" s="2">
        <v>2045765.9948514402</v>
      </c>
      <c r="Q331" s="2">
        <f t="shared" si="66"/>
        <v>500000</v>
      </c>
      <c r="R331" s="2">
        <f t="shared" si="62"/>
        <v>148567502.65348804</v>
      </c>
      <c r="S331" s="2">
        <f t="shared" si="54"/>
        <v>495682.42857143283</v>
      </c>
      <c r="T331" s="2">
        <f t="shared" si="55"/>
        <v>4317.571428571362</v>
      </c>
      <c r="U331" s="2">
        <f t="shared" si="56"/>
        <v>500000</v>
      </c>
      <c r="V331" s="2">
        <f t="shared" si="33"/>
        <v>105244212.65454757</v>
      </c>
      <c r="W331" s="2">
        <f t="shared" si="57"/>
        <v>495682.42857143283</v>
      </c>
      <c r="X331" s="2">
        <f t="shared" si="47"/>
        <v>4317.5714285671711</v>
      </c>
      <c r="Y331" s="2">
        <f t="shared" si="58"/>
        <v>43323289.998940408</v>
      </c>
      <c r="Z331" s="2" t="str">
        <f t="shared" si="48"/>
        <v>MEEP</v>
      </c>
      <c r="AA331" s="2">
        <f>IF(Z331="HERE",Y331,AA330+Graph!$G$1*1000)</f>
        <v>144374958.42751199</v>
      </c>
      <c r="AB331" s="2">
        <f t="shared" si="59"/>
        <v>800000</v>
      </c>
      <c r="AC331" s="2">
        <f t="shared" si="60"/>
        <v>41796861.79740455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ht="15" x14ac:dyDescent="0.25">
      <c r="A332" s="1">
        <v>44508</v>
      </c>
      <c r="B332" s="2">
        <f t="shared" si="45"/>
        <v>266</v>
      </c>
      <c r="C332" s="7"/>
      <c r="D332" s="2" t="e">
        <f t="shared" si="51"/>
        <v>#N/A</v>
      </c>
      <c r="E332" s="2" t="e">
        <f t="shared" si="63"/>
        <v>#N/A</v>
      </c>
      <c r="F332" s="2">
        <v>2052114.9690555632</v>
      </c>
      <c r="G332" s="2">
        <f t="shared" si="67"/>
        <v>495682.42857142858</v>
      </c>
      <c r="H332" s="2">
        <f t="shared" si="61"/>
        <v>147377219.08311936</v>
      </c>
      <c r="I332" s="7"/>
      <c r="J332" s="2" t="e">
        <f t="shared" si="52"/>
        <v>#N/A</v>
      </c>
      <c r="K332" s="2" t="e">
        <f t="shared" si="64"/>
        <v>#N/A</v>
      </c>
      <c r="L332" s="2">
        <f t="array" ref="L332">IF(COUNT($C333)=0,IF(COUNT($C332)=1,I332,SUM(L331+LOOKUP(2,1/(ISNUMBER($K$1:$K$194)),$K$1:$K$194))),I332)</f>
        <v>1695088.9999999958</v>
      </c>
      <c r="M332" s="8" t="e">
        <f t="shared" si="69"/>
        <v>#N/A</v>
      </c>
      <c r="N332" s="2" t="e">
        <f t="shared" si="53"/>
        <v>#N/A</v>
      </c>
      <c r="O332" s="2" t="e">
        <f t="shared" si="65"/>
        <v>#N/A</v>
      </c>
      <c r="P332" s="2">
        <v>2051707.217066586</v>
      </c>
      <c r="Q332" s="2">
        <f t="shared" si="66"/>
        <v>500000</v>
      </c>
      <c r="R332" s="2">
        <f t="shared" si="62"/>
        <v>149067502.65348804</v>
      </c>
      <c r="S332" s="2">
        <f t="shared" si="54"/>
        <v>495682.42857143283</v>
      </c>
      <c r="T332" s="2">
        <f t="shared" si="55"/>
        <v>4317.571428571362</v>
      </c>
      <c r="U332" s="2">
        <f t="shared" si="56"/>
        <v>500000</v>
      </c>
      <c r="V332" s="2">
        <f t="shared" si="33"/>
        <v>105739895.083119</v>
      </c>
      <c r="W332" s="2">
        <f t="shared" si="57"/>
        <v>495682.42857143283</v>
      </c>
      <c r="X332" s="2">
        <f t="shared" si="47"/>
        <v>4317.5714285671711</v>
      </c>
      <c r="Y332" s="2">
        <f t="shared" si="58"/>
        <v>43327607.570368975</v>
      </c>
      <c r="Z332" s="2" t="str">
        <f t="shared" si="48"/>
        <v>MEEP</v>
      </c>
      <c r="AA332" s="2">
        <f>IF(Z332="HERE",Y332,AA331+Graph!$G$1*1000)</f>
        <v>145174958.42751199</v>
      </c>
      <c r="AB332" s="2">
        <f t="shared" si="59"/>
        <v>800000</v>
      </c>
      <c r="AC332" s="2">
        <f t="shared" si="60"/>
        <v>41796861.79740455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ht="15" x14ac:dyDescent="0.25">
      <c r="A333" s="1">
        <v>44509</v>
      </c>
      <c r="B333" s="2">
        <f t="shared" si="45"/>
        <v>267</v>
      </c>
      <c r="C333" s="7"/>
      <c r="D333" s="2" t="e">
        <f t="shared" si="51"/>
        <v>#N/A</v>
      </c>
      <c r="E333" s="2" t="e">
        <f t="shared" si="63"/>
        <v>#N/A</v>
      </c>
      <c r="F333" s="2">
        <v>2058069.564955771</v>
      </c>
      <c r="G333" s="2">
        <f t="shared" si="67"/>
        <v>495682.42857142858</v>
      </c>
      <c r="H333" s="2">
        <f t="shared" si="61"/>
        <v>147872901.5116908</v>
      </c>
      <c r="I333" s="7"/>
      <c r="J333" s="2" t="e">
        <f t="shared" si="52"/>
        <v>#N/A</v>
      </c>
      <c r="K333" s="2" t="e">
        <f t="shared" si="64"/>
        <v>#N/A</v>
      </c>
      <c r="L333" s="2">
        <f t="array" ref="L333">IF(COUNT($C334)=0,IF(COUNT($C333)=1,I333,SUM(L332+LOOKUP(2,1/(ISNUMBER($K$1:$K$194)),$K$1:$K$194))),I333)</f>
        <v>1699406.5714285672</v>
      </c>
      <c r="M333" s="8" t="e">
        <f t="shared" si="69"/>
        <v>#N/A</v>
      </c>
      <c r="N333" s="2" t="e">
        <f t="shared" si="53"/>
        <v>#N/A</v>
      </c>
      <c r="O333" s="2" t="e">
        <f t="shared" si="65"/>
        <v>#N/A</v>
      </c>
      <c r="P333" s="2">
        <v>2057648.4392817616</v>
      </c>
      <c r="Q333" s="2">
        <f t="shared" si="66"/>
        <v>500000</v>
      </c>
      <c r="R333" s="2">
        <f t="shared" si="62"/>
        <v>149567502.65348804</v>
      </c>
      <c r="S333" s="2">
        <f t="shared" si="54"/>
        <v>495682.42857143283</v>
      </c>
      <c r="T333" s="2">
        <f t="shared" si="55"/>
        <v>4317.571428571362</v>
      </c>
      <c r="U333" s="2">
        <f t="shared" si="56"/>
        <v>500000</v>
      </c>
      <c r="V333" s="2">
        <f t="shared" si="33"/>
        <v>106235577.51169044</v>
      </c>
      <c r="W333" s="2">
        <f t="shared" si="57"/>
        <v>495682.42857143283</v>
      </c>
      <c r="X333" s="2">
        <f t="shared" si="47"/>
        <v>4317.5714285671711</v>
      </c>
      <c r="Y333" s="2">
        <f t="shared" si="58"/>
        <v>43331925.141797543</v>
      </c>
      <c r="Z333" s="2" t="str">
        <f t="shared" si="48"/>
        <v>MEEP</v>
      </c>
      <c r="AA333" s="2">
        <f>IF(Z333="HERE",Y333,AA332+Graph!$G$1*1000)</f>
        <v>145974958.42751199</v>
      </c>
      <c r="AB333" s="2">
        <f t="shared" si="59"/>
        <v>800000</v>
      </c>
      <c r="AC333" s="2">
        <f t="shared" si="60"/>
        <v>41796861.79740455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ht="15" x14ac:dyDescent="0.25">
      <c r="A334" s="1">
        <v>44510</v>
      </c>
      <c r="B334" s="2">
        <f t="shared" si="45"/>
        <v>268</v>
      </c>
      <c r="C334" s="7"/>
      <c r="D334" s="2" t="e">
        <f t="shared" si="51"/>
        <v>#N/A</v>
      </c>
      <c r="E334" s="2" t="e">
        <f t="shared" si="63"/>
        <v>#N/A</v>
      </c>
      <c r="F334" s="2">
        <v>2064024.1608559787</v>
      </c>
      <c r="G334" s="2">
        <f t="shared" si="67"/>
        <v>495682.42857142858</v>
      </c>
      <c r="H334" s="2">
        <f t="shared" si="61"/>
        <v>148368583.94026223</v>
      </c>
      <c r="I334" s="7"/>
      <c r="J334" s="2" t="e">
        <f t="shared" si="52"/>
        <v>#N/A</v>
      </c>
      <c r="K334" s="2" t="e">
        <f t="shared" si="64"/>
        <v>#N/A</v>
      </c>
      <c r="L334" s="2">
        <f t="array" ref="L334">IF(COUNT($C335)=0,IF(COUNT($C334)=1,I334,SUM(L333+LOOKUP(2,1/(ISNUMBER($K$1:$K$194)),$K$1:$K$194))),I334)</f>
        <v>1703724.1428571385</v>
      </c>
      <c r="M334" s="8" t="e">
        <f t="shared" si="69"/>
        <v>#N/A</v>
      </c>
      <c r="N334" s="2" t="e">
        <f t="shared" si="53"/>
        <v>#N/A</v>
      </c>
      <c r="O334" s="2" t="e">
        <f t="shared" si="65"/>
        <v>#N/A</v>
      </c>
      <c r="P334" s="2">
        <v>2063589.6614969075</v>
      </c>
      <c r="Q334" s="2">
        <f t="shared" si="66"/>
        <v>500000</v>
      </c>
      <c r="R334" s="2">
        <f t="shared" si="62"/>
        <v>150067502.65348804</v>
      </c>
      <c r="S334" s="2">
        <f t="shared" si="54"/>
        <v>495682.42857143283</v>
      </c>
      <c r="T334" s="2">
        <f t="shared" si="55"/>
        <v>4317.571428571362</v>
      </c>
      <c r="U334" s="2">
        <f t="shared" si="56"/>
        <v>500000</v>
      </c>
      <c r="V334" s="2">
        <f t="shared" si="33"/>
        <v>106731259.94026187</v>
      </c>
      <c r="W334" s="2">
        <f t="shared" si="57"/>
        <v>495682.42857143283</v>
      </c>
      <c r="X334" s="2">
        <f t="shared" si="47"/>
        <v>4317.5714285671711</v>
      </c>
      <c r="Y334" s="2">
        <f t="shared" si="58"/>
        <v>43336242.71322611</v>
      </c>
      <c r="Z334" s="2" t="str">
        <f t="shared" si="48"/>
        <v>MEEP</v>
      </c>
      <c r="AA334" s="2">
        <f>IF(Z334="HERE",Y334,AA333+Graph!$G$1*1000)</f>
        <v>146774958.42751199</v>
      </c>
      <c r="AB334" s="2">
        <f t="shared" si="59"/>
        <v>800000</v>
      </c>
      <c r="AC334" s="2">
        <f t="shared" si="60"/>
        <v>41796861.79740455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ht="15" x14ac:dyDescent="0.25">
      <c r="A335" s="1">
        <v>44511</v>
      </c>
      <c r="B335" s="2">
        <f t="shared" si="45"/>
        <v>269</v>
      </c>
      <c r="C335" s="7"/>
      <c r="D335" s="2" t="e">
        <f t="shared" si="51"/>
        <v>#N/A</v>
      </c>
      <c r="E335" s="2" t="e">
        <f t="shared" si="63"/>
        <v>#N/A</v>
      </c>
      <c r="F335" s="2">
        <v>2069978.7567561865</v>
      </c>
      <c r="G335" s="2">
        <f t="shared" si="67"/>
        <v>495682.42857142858</v>
      </c>
      <c r="H335" s="2">
        <f t="shared" si="61"/>
        <v>148864266.36883366</v>
      </c>
      <c r="I335" s="7"/>
      <c r="J335" s="2" t="e">
        <f t="shared" si="52"/>
        <v>#N/A</v>
      </c>
      <c r="K335" s="2" t="e">
        <f t="shared" si="64"/>
        <v>#N/A</v>
      </c>
      <c r="L335" s="2">
        <f t="array" ref="L335">IF(COUNT($C336)=0,IF(COUNT($C335)=1,I335,SUM(L334+LOOKUP(2,1/(ISNUMBER($K$1:$K$194)),$K$1:$K$194))),I335)</f>
        <v>1708041.7142857099</v>
      </c>
      <c r="M335" s="8" t="e">
        <f t="shared" si="69"/>
        <v>#N/A</v>
      </c>
      <c r="N335" s="2" t="e">
        <f t="shared" si="53"/>
        <v>#N/A</v>
      </c>
      <c r="O335" s="2" t="e">
        <f t="shared" si="65"/>
        <v>#N/A</v>
      </c>
      <c r="P335" s="2">
        <v>2069530.8837120831</v>
      </c>
      <c r="Q335" s="2">
        <f t="shared" si="66"/>
        <v>500000</v>
      </c>
      <c r="R335" s="2">
        <f t="shared" si="62"/>
        <v>150567502.65348804</v>
      </c>
      <c r="S335" s="2">
        <f t="shared" si="54"/>
        <v>495682.42857143283</v>
      </c>
      <c r="T335" s="2">
        <f t="shared" si="55"/>
        <v>4317.571428571362</v>
      </c>
      <c r="U335" s="2">
        <f t="shared" si="56"/>
        <v>500000</v>
      </c>
      <c r="V335" s="2">
        <f t="shared" si="33"/>
        <v>107226942.3688333</v>
      </c>
      <c r="W335" s="2">
        <f t="shared" si="57"/>
        <v>495682.42857143283</v>
      </c>
      <c r="X335" s="2">
        <f t="shared" si="47"/>
        <v>4317.5714285671711</v>
      </c>
      <c r="Y335" s="2">
        <f t="shared" si="58"/>
        <v>43340560.284654677</v>
      </c>
      <c r="Z335" s="2" t="str">
        <f t="shared" si="48"/>
        <v>MEEP</v>
      </c>
      <c r="AA335" s="2">
        <f>IF(Z335="HERE",Y335,AA334+Graph!$G$1*1000)</f>
        <v>147574958.42751199</v>
      </c>
      <c r="AB335" s="2">
        <f t="shared" si="59"/>
        <v>800000</v>
      </c>
      <c r="AC335" s="2">
        <f t="shared" si="60"/>
        <v>41796861.79740455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ht="15" x14ac:dyDescent="0.25">
      <c r="A336" s="1">
        <v>44512</v>
      </c>
      <c r="B336" s="2">
        <f t="shared" si="45"/>
        <v>270</v>
      </c>
      <c r="C336" s="7"/>
      <c r="D336" s="2" t="e">
        <f t="shared" si="51"/>
        <v>#N/A</v>
      </c>
      <c r="E336" s="2" t="e">
        <f t="shared" si="63"/>
        <v>#N/A</v>
      </c>
      <c r="F336" s="2">
        <v>2075933.3526563942</v>
      </c>
      <c r="G336" s="2">
        <f t="shared" si="67"/>
        <v>495682.42857142858</v>
      </c>
      <c r="H336" s="2">
        <f t="shared" si="61"/>
        <v>149359948.79740509</v>
      </c>
      <c r="I336" s="7"/>
      <c r="J336" s="2" t="e">
        <f t="shared" si="52"/>
        <v>#N/A</v>
      </c>
      <c r="K336" s="2" t="e">
        <f t="shared" si="64"/>
        <v>#N/A</v>
      </c>
      <c r="L336" s="2">
        <f t="array" ref="L336">IF(COUNT($C337)=0,IF(COUNT($C336)=1,I336,SUM(L335+LOOKUP(2,1/(ISNUMBER($K$1:$K$194)),$K$1:$K$194))),I336)</f>
        <v>1712359.2857142813</v>
      </c>
      <c r="M336" s="8" t="e">
        <f t="shared" si="69"/>
        <v>#N/A</v>
      </c>
      <c r="N336" s="2" t="e">
        <f t="shared" si="53"/>
        <v>#N/A</v>
      </c>
      <c r="O336" s="2" t="e">
        <f t="shared" si="65"/>
        <v>#N/A</v>
      </c>
      <c r="P336" s="2">
        <v>2075472.1059272289</v>
      </c>
      <c r="Q336" s="2">
        <f t="shared" si="66"/>
        <v>500000</v>
      </c>
      <c r="R336" s="2">
        <f t="shared" si="62"/>
        <v>151067502.65348804</v>
      </c>
      <c r="S336" s="2">
        <f t="shared" si="54"/>
        <v>495682.42857143283</v>
      </c>
      <c r="T336" s="2">
        <f t="shared" si="55"/>
        <v>4317.571428571362</v>
      </c>
      <c r="U336" s="2">
        <f t="shared" si="56"/>
        <v>500000</v>
      </c>
      <c r="V336" s="2">
        <f t="shared" si="33"/>
        <v>107722624.79740474</v>
      </c>
      <c r="W336" s="2">
        <f t="shared" si="57"/>
        <v>495682.42857143283</v>
      </c>
      <c r="X336" s="2">
        <f t="shared" si="47"/>
        <v>4317.5714285671711</v>
      </c>
      <c r="Y336" s="2">
        <f t="shared" si="58"/>
        <v>43344877.856083244</v>
      </c>
      <c r="Z336" s="2" t="str">
        <f t="shared" si="48"/>
        <v>MEEP</v>
      </c>
      <c r="AA336" s="2">
        <f>IF(Z336="HERE",Y336,AA335+Graph!$G$1*1000)</f>
        <v>148374958.42751199</v>
      </c>
      <c r="AB336" s="2">
        <f t="shared" si="59"/>
        <v>800000</v>
      </c>
      <c r="AC336" s="2">
        <f t="shared" si="60"/>
        <v>41796861.79740455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ht="15" x14ac:dyDescent="0.25">
      <c r="A337" s="1">
        <v>44513</v>
      </c>
      <c r="B337" s="2">
        <f t="shared" si="45"/>
        <v>271</v>
      </c>
      <c r="C337" s="7"/>
      <c r="D337" s="2" t="e">
        <f t="shared" si="51"/>
        <v>#N/A</v>
      </c>
      <c r="E337" s="2" t="e">
        <f t="shared" si="63"/>
        <v>#N/A</v>
      </c>
      <c r="F337" s="2">
        <v>2081887.948556602</v>
      </c>
      <c r="G337" s="2">
        <f t="shared" si="67"/>
        <v>495682.42857142858</v>
      </c>
      <c r="H337" s="2">
        <f t="shared" si="61"/>
        <v>149855631.22597653</v>
      </c>
      <c r="I337" s="7"/>
      <c r="J337" s="2" t="e">
        <f t="shared" si="52"/>
        <v>#N/A</v>
      </c>
      <c r="K337" s="2" t="e">
        <f t="shared" si="64"/>
        <v>#N/A</v>
      </c>
      <c r="L337" s="2">
        <f t="array" ref="L337">IF(COUNT($C338)=0,IF(COUNT($C337)=1,I337,SUM(L336+LOOKUP(2,1/(ISNUMBER($K$1:$K$194)),$K$1:$K$194))),I337)</f>
        <v>1716676.8571428526</v>
      </c>
      <c r="M337" s="8" t="e">
        <f t="shared" si="69"/>
        <v>#N/A</v>
      </c>
      <c r="N337" s="2" t="e">
        <f t="shared" si="53"/>
        <v>#N/A</v>
      </c>
      <c r="O337" s="2" t="e">
        <f t="shared" si="65"/>
        <v>#N/A</v>
      </c>
      <c r="P337" s="2">
        <v>2081413.3281424046</v>
      </c>
      <c r="Q337" s="2">
        <f t="shared" si="66"/>
        <v>500000</v>
      </c>
      <c r="R337" s="2">
        <f t="shared" si="62"/>
        <v>151567502.65348804</v>
      </c>
      <c r="S337" s="2">
        <f t="shared" si="54"/>
        <v>495682.42857143283</v>
      </c>
      <c r="T337" s="2">
        <f t="shared" si="55"/>
        <v>4317.571428571362</v>
      </c>
      <c r="U337" s="2">
        <f t="shared" si="56"/>
        <v>500000</v>
      </c>
      <c r="V337" s="2">
        <f t="shared" si="33"/>
        <v>108218307.22597617</v>
      </c>
      <c r="W337" s="2">
        <f t="shared" si="57"/>
        <v>495682.42857143283</v>
      </c>
      <c r="X337" s="2">
        <f t="shared" si="47"/>
        <v>4317.5714285671711</v>
      </c>
      <c r="Y337" s="2">
        <f t="shared" si="58"/>
        <v>43349195.427511811</v>
      </c>
      <c r="Z337" s="2" t="str">
        <f t="shared" si="48"/>
        <v>MEEP</v>
      </c>
      <c r="AA337" s="2">
        <f>IF(Z337="HERE",Y337,AA336+Graph!$G$1*1000)</f>
        <v>149174958.42751199</v>
      </c>
      <c r="AB337" s="2">
        <f t="shared" si="59"/>
        <v>800000</v>
      </c>
      <c r="AC337" s="2">
        <f t="shared" si="60"/>
        <v>41796861.79740455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ht="15" x14ac:dyDescent="0.25">
      <c r="A338" s="1">
        <v>44514</v>
      </c>
      <c r="B338" s="2">
        <f t="shared" si="45"/>
        <v>272</v>
      </c>
      <c r="C338" s="7"/>
      <c r="D338" s="2" t="e">
        <f t="shared" si="51"/>
        <v>#N/A</v>
      </c>
      <c r="E338" s="2" t="e">
        <f t="shared" si="63"/>
        <v>#N/A</v>
      </c>
      <c r="F338" s="2">
        <v>2087842.5444568098</v>
      </c>
      <c r="G338" s="2">
        <f t="shared" si="67"/>
        <v>495682.42857142858</v>
      </c>
      <c r="H338" s="2">
        <f t="shared" si="61"/>
        <v>150351313.65454796</v>
      </c>
      <c r="I338" s="7"/>
      <c r="J338" s="2" t="e">
        <f t="shared" si="52"/>
        <v>#N/A</v>
      </c>
      <c r="K338" s="2" t="e">
        <f t="shared" si="64"/>
        <v>#N/A</v>
      </c>
      <c r="L338" s="2">
        <f t="array" ref="L338">IF(COUNT($C339)=0,IF(COUNT($C338)=1,I338,SUM(L337+LOOKUP(2,1/(ISNUMBER($K$1:$K$194)),$K$1:$K$194))),I338)</f>
        <v>1720994.428571424</v>
      </c>
      <c r="M338" s="8" t="e">
        <f t="shared" si="69"/>
        <v>#N/A</v>
      </c>
      <c r="N338" s="2" t="e">
        <f t="shared" si="53"/>
        <v>#N/A</v>
      </c>
      <c r="O338" s="2" t="e">
        <f t="shared" si="65"/>
        <v>#N/A</v>
      </c>
      <c r="P338" s="2">
        <v>2087354.5503575504</v>
      </c>
      <c r="Q338" s="2">
        <f t="shared" si="66"/>
        <v>500000</v>
      </c>
      <c r="R338" s="2">
        <f t="shared" si="62"/>
        <v>152067502.65348804</v>
      </c>
      <c r="S338" s="2">
        <f t="shared" si="54"/>
        <v>495682.42857143283</v>
      </c>
      <c r="T338" s="2">
        <f t="shared" si="55"/>
        <v>4317.571428571362</v>
      </c>
      <c r="U338" s="2">
        <f t="shared" si="56"/>
        <v>500000</v>
      </c>
      <c r="V338" s="2">
        <f t="shared" si="33"/>
        <v>108713989.6545476</v>
      </c>
      <c r="W338" s="2">
        <f t="shared" si="57"/>
        <v>495682.42857143283</v>
      </c>
      <c r="X338" s="2">
        <f t="shared" si="47"/>
        <v>4317.5714285671711</v>
      </c>
      <c r="Y338" s="2">
        <f t="shared" si="58"/>
        <v>43353512.998940378</v>
      </c>
      <c r="Z338" s="2" t="str">
        <f t="shared" si="48"/>
        <v>MEEP</v>
      </c>
      <c r="AA338" s="2">
        <f>IF(Z338="HERE",Y338,AA337+Graph!$G$1*1000)</f>
        <v>149974958.42751199</v>
      </c>
      <c r="AB338" s="2">
        <f t="shared" si="59"/>
        <v>800000</v>
      </c>
      <c r="AC338" s="2">
        <f t="shared" si="60"/>
        <v>41796861.79740455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ht="15" x14ac:dyDescent="0.25">
      <c r="A339" s="1">
        <v>44515</v>
      </c>
      <c r="B339" s="2">
        <f t="shared" si="45"/>
        <v>273</v>
      </c>
      <c r="C339" s="7"/>
      <c r="D339" s="2" t="e">
        <f t="shared" si="51"/>
        <v>#N/A</v>
      </c>
      <c r="E339" s="2" t="e">
        <f t="shared" si="63"/>
        <v>#N/A</v>
      </c>
      <c r="F339" s="2">
        <v>2093797.1403570175</v>
      </c>
      <c r="G339" s="2">
        <f t="shared" si="67"/>
        <v>495682.42857142858</v>
      </c>
      <c r="H339" s="2">
        <f t="shared" si="61"/>
        <v>150846996.08311939</v>
      </c>
      <c r="I339" s="7"/>
      <c r="J339" s="2" t="e">
        <f t="shared" si="52"/>
        <v>#N/A</v>
      </c>
      <c r="K339" s="2" t="e">
        <f t="shared" si="64"/>
        <v>#N/A</v>
      </c>
      <c r="L339" s="2">
        <f t="array" ref="L339">IF(COUNT($C340)=0,IF(COUNT($C339)=1,I339,SUM(L338+LOOKUP(2,1/(ISNUMBER($K$1:$K$194)),$K$1:$K$194))),I339)</f>
        <v>1725311.9999999953</v>
      </c>
      <c r="M339" s="8" t="e">
        <f t="shared" si="69"/>
        <v>#N/A</v>
      </c>
      <c r="N339" s="2" t="e">
        <f t="shared" si="53"/>
        <v>#N/A</v>
      </c>
      <c r="O339" s="2" t="e">
        <f t="shared" si="65"/>
        <v>#N/A</v>
      </c>
      <c r="P339" s="2">
        <v>2093295.7725726962</v>
      </c>
      <c r="Q339" s="2">
        <f t="shared" si="66"/>
        <v>500000</v>
      </c>
      <c r="R339" s="2">
        <f t="shared" si="62"/>
        <v>152567502.65348804</v>
      </c>
      <c r="S339" s="2">
        <f t="shared" si="54"/>
        <v>495682.42857143283</v>
      </c>
      <c r="T339" s="2">
        <f t="shared" si="55"/>
        <v>4317.571428571362</v>
      </c>
      <c r="U339" s="2">
        <f t="shared" si="56"/>
        <v>500000</v>
      </c>
      <c r="V339" s="2">
        <f t="shared" si="33"/>
        <v>109209672.08311903</v>
      </c>
      <c r="W339" s="2">
        <f t="shared" si="57"/>
        <v>495682.42857143283</v>
      </c>
      <c r="X339" s="2">
        <f t="shared" si="47"/>
        <v>4317.5714285671711</v>
      </c>
      <c r="Y339" s="2">
        <f t="shared" si="58"/>
        <v>43357830.570368946</v>
      </c>
      <c r="Z339" s="2" t="str">
        <f t="shared" si="48"/>
        <v>MEEP</v>
      </c>
      <c r="AA339" s="2">
        <f>IF(Z339="HERE",Y339,AA338+Graph!$G$1*1000)</f>
        <v>150774958.42751199</v>
      </c>
      <c r="AB339" s="2">
        <f t="shared" si="59"/>
        <v>800000</v>
      </c>
      <c r="AC339" s="2">
        <f t="shared" si="60"/>
        <v>41796861.79740455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ht="15" x14ac:dyDescent="0.25">
      <c r="A340" s="1">
        <v>44516</v>
      </c>
      <c r="B340" s="2">
        <f t="shared" si="45"/>
        <v>274</v>
      </c>
      <c r="C340" s="7"/>
      <c r="D340" s="2" t="e">
        <f t="shared" si="51"/>
        <v>#N/A</v>
      </c>
      <c r="E340" s="2" t="e">
        <f t="shared" si="63"/>
        <v>#N/A</v>
      </c>
      <c r="F340" s="2">
        <v>2099751.7362572253</v>
      </c>
      <c r="G340" s="2">
        <f t="shared" si="67"/>
        <v>495682.42857142858</v>
      </c>
      <c r="H340" s="2">
        <f t="shared" si="61"/>
        <v>151342678.51169083</v>
      </c>
      <c r="I340" s="7"/>
      <c r="J340" s="2" t="e">
        <f t="shared" si="52"/>
        <v>#N/A</v>
      </c>
      <c r="K340" s="2" t="e">
        <f t="shared" si="64"/>
        <v>#N/A</v>
      </c>
      <c r="L340" s="2">
        <f t="array" ref="L340">IF(COUNT($C341)=0,IF(COUNT($C340)=1,I340,SUM(L339+LOOKUP(2,1/(ISNUMBER($K$1:$K$194)),$K$1:$K$194))),I340)</f>
        <v>1729629.5714285667</v>
      </c>
      <c r="M340" s="8" t="e">
        <f t="shared" si="69"/>
        <v>#N/A</v>
      </c>
      <c r="N340" s="2" t="e">
        <f t="shared" si="53"/>
        <v>#N/A</v>
      </c>
      <c r="O340" s="2" t="e">
        <f t="shared" si="65"/>
        <v>#N/A</v>
      </c>
      <c r="P340" s="2">
        <v>2099236.9947878718</v>
      </c>
      <c r="Q340" s="2">
        <f t="shared" si="66"/>
        <v>500000</v>
      </c>
      <c r="R340" s="2">
        <f t="shared" si="62"/>
        <v>153067502.65348804</v>
      </c>
      <c r="S340" s="2">
        <f t="shared" si="54"/>
        <v>495682.42857143283</v>
      </c>
      <c r="T340" s="2">
        <f t="shared" si="55"/>
        <v>4317.571428571362</v>
      </c>
      <c r="U340" s="2">
        <f t="shared" si="56"/>
        <v>500000</v>
      </c>
      <c r="V340" s="2">
        <f t="shared" si="33"/>
        <v>109705354.51169047</v>
      </c>
      <c r="W340" s="2">
        <f t="shared" si="57"/>
        <v>495682.42857143283</v>
      </c>
      <c r="X340" s="2">
        <f t="shared" si="47"/>
        <v>4317.5714285671711</v>
      </c>
      <c r="Y340" s="2">
        <f t="shared" si="58"/>
        <v>43362148.141797513</v>
      </c>
      <c r="Z340" s="2" t="str">
        <f t="shared" si="48"/>
        <v>MEEP</v>
      </c>
      <c r="AA340" s="2">
        <f>IF(Z340="HERE",Y340,AA339+Graph!$G$1*1000)</f>
        <v>151574958.42751199</v>
      </c>
      <c r="AB340" s="2">
        <f t="shared" si="59"/>
        <v>800000</v>
      </c>
      <c r="AC340" s="2">
        <f t="shared" si="60"/>
        <v>41796861.79740455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ht="15" x14ac:dyDescent="0.25">
      <c r="A341" s="1">
        <v>44517</v>
      </c>
      <c r="B341" s="2">
        <f t="shared" si="45"/>
        <v>275</v>
      </c>
      <c r="C341" s="7"/>
      <c r="D341" s="2" t="e">
        <f t="shared" si="51"/>
        <v>#N/A</v>
      </c>
      <c r="E341" s="2" t="e">
        <f t="shared" si="63"/>
        <v>#N/A</v>
      </c>
      <c r="F341" s="2">
        <v>2105706.332157433</v>
      </c>
      <c r="G341" s="2">
        <f t="shared" si="67"/>
        <v>495682.42857142858</v>
      </c>
      <c r="H341" s="2">
        <f t="shared" si="61"/>
        <v>151838360.94026226</v>
      </c>
      <c r="I341" s="7"/>
      <c r="J341" s="2" t="e">
        <f t="shared" si="52"/>
        <v>#N/A</v>
      </c>
      <c r="K341" s="2" t="e">
        <f t="shared" si="64"/>
        <v>#N/A</v>
      </c>
      <c r="L341" s="2">
        <f t="array" ref="L341">IF(COUNT($C342)=0,IF(COUNT($C341)=1,I341,SUM(L340+LOOKUP(2,1/(ISNUMBER($K$1:$K$194)),$K$1:$K$194))),I341)</f>
        <v>1733947.1428571381</v>
      </c>
      <c r="M341" s="8" t="e">
        <f t="shared" si="69"/>
        <v>#N/A</v>
      </c>
      <c r="N341" s="2" t="e">
        <f t="shared" si="53"/>
        <v>#N/A</v>
      </c>
      <c r="O341" s="2" t="e">
        <f t="shared" si="65"/>
        <v>#N/A</v>
      </c>
      <c r="P341" s="2">
        <v>2105178.2170030177</v>
      </c>
      <c r="Q341" s="2">
        <f t="shared" si="66"/>
        <v>500000</v>
      </c>
      <c r="R341" s="2">
        <f t="shared" si="62"/>
        <v>153567502.65348804</v>
      </c>
      <c r="S341" s="2">
        <f t="shared" si="54"/>
        <v>495682.42857143283</v>
      </c>
      <c r="T341" s="2">
        <f t="shared" si="55"/>
        <v>4317.571428571362</v>
      </c>
      <c r="U341" s="2">
        <f t="shared" si="56"/>
        <v>500000</v>
      </c>
      <c r="V341" s="2">
        <f t="shared" si="33"/>
        <v>110201036.9402619</v>
      </c>
      <c r="W341" s="2">
        <f t="shared" si="57"/>
        <v>495682.42857143283</v>
      </c>
      <c r="X341" s="2">
        <f t="shared" si="47"/>
        <v>4317.5714285671711</v>
      </c>
      <c r="Y341" s="2">
        <f t="shared" si="58"/>
        <v>43366465.71322608</v>
      </c>
      <c r="Z341" s="2" t="str">
        <f t="shared" si="48"/>
        <v>MEEP</v>
      </c>
      <c r="AA341" s="2">
        <f>IF(Z341="HERE",Y341,AA340+Graph!$G$1*1000)</f>
        <v>152374958.42751199</v>
      </c>
      <c r="AB341" s="2">
        <f t="shared" si="59"/>
        <v>800000</v>
      </c>
      <c r="AC341" s="2">
        <f t="shared" si="60"/>
        <v>41796861.79740455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ht="15" x14ac:dyDescent="0.25">
      <c r="A342" s="1">
        <v>44518</v>
      </c>
      <c r="B342" s="2">
        <f t="shared" si="45"/>
        <v>276</v>
      </c>
      <c r="C342" s="7"/>
      <c r="D342" s="2" t="e">
        <f t="shared" si="51"/>
        <v>#N/A</v>
      </c>
      <c r="E342" s="2" t="e">
        <f t="shared" si="63"/>
        <v>#N/A</v>
      </c>
      <c r="F342" s="2">
        <v>2111660.9280576408</v>
      </c>
      <c r="G342" s="2">
        <f t="shared" si="67"/>
        <v>495682.42857142858</v>
      </c>
      <c r="H342" s="2">
        <f t="shared" si="61"/>
        <v>152334043.36883369</v>
      </c>
      <c r="I342" s="7"/>
      <c r="J342" s="2" t="e">
        <f t="shared" si="52"/>
        <v>#N/A</v>
      </c>
      <c r="K342" s="2" t="e">
        <f t="shared" si="64"/>
        <v>#N/A</v>
      </c>
      <c r="L342" s="2">
        <f t="array" ref="L342">IF(COUNT($C343)=0,IF(COUNT($C342)=1,I342,SUM(L341+LOOKUP(2,1/(ISNUMBER($K$1:$K$194)),$K$1:$K$194))),I342)</f>
        <v>1738264.7142857094</v>
      </c>
      <c r="M342" s="8" t="e">
        <f t="shared" si="69"/>
        <v>#N/A</v>
      </c>
      <c r="N342" s="2" t="e">
        <f t="shared" si="53"/>
        <v>#N/A</v>
      </c>
      <c r="O342" s="2" t="e">
        <f t="shared" si="65"/>
        <v>#N/A</v>
      </c>
      <c r="P342" s="2">
        <v>2111119.4392181933</v>
      </c>
      <c r="Q342" s="2">
        <f t="shared" si="66"/>
        <v>500000</v>
      </c>
      <c r="R342" s="2">
        <f t="shared" si="62"/>
        <v>154067502.65348804</v>
      </c>
      <c r="S342" s="2">
        <f t="shared" si="54"/>
        <v>495682.42857143283</v>
      </c>
      <c r="T342" s="2">
        <f t="shared" si="55"/>
        <v>4317.571428571362</v>
      </c>
      <c r="U342" s="2">
        <f t="shared" si="56"/>
        <v>500000</v>
      </c>
      <c r="V342" s="2">
        <f t="shared" si="33"/>
        <v>110696719.36883333</v>
      </c>
      <c r="W342" s="2">
        <f t="shared" si="57"/>
        <v>495682.42857143283</v>
      </c>
      <c r="X342" s="2">
        <f t="shared" si="47"/>
        <v>4317.5714285671711</v>
      </c>
      <c r="Y342" s="2">
        <f t="shared" si="58"/>
        <v>43370783.284654647</v>
      </c>
      <c r="Z342" s="2" t="str">
        <f t="shared" si="48"/>
        <v>MEEP</v>
      </c>
      <c r="AA342" s="2">
        <f>IF(Z342="HERE",Y342,AA341+Graph!$G$1*1000)</f>
        <v>153174958.42751199</v>
      </c>
      <c r="AB342" s="2">
        <f t="shared" si="59"/>
        <v>800000</v>
      </c>
      <c r="AC342" s="2">
        <f t="shared" si="60"/>
        <v>41796861.79740455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ht="15" x14ac:dyDescent="0.25">
      <c r="A343" s="1">
        <v>44519</v>
      </c>
      <c r="B343" s="2">
        <f t="shared" si="45"/>
        <v>277</v>
      </c>
      <c r="C343" s="7"/>
      <c r="D343" s="2" t="e">
        <f t="shared" si="51"/>
        <v>#N/A</v>
      </c>
      <c r="E343" s="2" t="e">
        <f t="shared" si="63"/>
        <v>#N/A</v>
      </c>
      <c r="F343" s="2">
        <v>2117615.5239578485</v>
      </c>
      <c r="G343" s="2">
        <f t="shared" si="67"/>
        <v>495682.42857142858</v>
      </c>
      <c r="H343" s="2">
        <f t="shared" si="61"/>
        <v>152829725.79740512</v>
      </c>
      <c r="I343" s="7"/>
      <c r="J343" s="2" t="e">
        <f t="shared" si="52"/>
        <v>#N/A</v>
      </c>
      <c r="K343" s="2" t="e">
        <f t="shared" si="64"/>
        <v>#N/A</v>
      </c>
      <c r="L343" s="2">
        <f t="array" ref="L343">IF(COUNT($C344)=0,IF(COUNT($C343)=1,I343,SUM(L342+LOOKUP(2,1/(ISNUMBER($K$1:$K$194)),$K$1:$K$194))),I343)</f>
        <v>1742582.2857142808</v>
      </c>
      <c r="M343" s="8" t="e">
        <f t="shared" si="69"/>
        <v>#N/A</v>
      </c>
      <c r="N343" s="2" t="e">
        <f t="shared" si="53"/>
        <v>#N/A</v>
      </c>
      <c r="O343" s="2" t="e">
        <f t="shared" si="65"/>
        <v>#N/A</v>
      </c>
      <c r="P343" s="2">
        <v>2117060.6614333391</v>
      </c>
      <c r="Q343" s="2">
        <f t="shared" si="66"/>
        <v>500000</v>
      </c>
      <c r="R343" s="2">
        <f t="shared" si="62"/>
        <v>154567502.65348804</v>
      </c>
      <c r="S343" s="2">
        <f t="shared" si="54"/>
        <v>495682.42857143283</v>
      </c>
      <c r="T343" s="2">
        <f t="shared" si="55"/>
        <v>4317.571428571362</v>
      </c>
      <c r="U343" s="2">
        <f t="shared" si="56"/>
        <v>500000</v>
      </c>
      <c r="V343" s="2">
        <f t="shared" si="33"/>
        <v>111192401.79740477</v>
      </c>
      <c r="W343" s="2">
        <f t="shared" si="57"/>
        <v>495682.42857143283</v>
      </c>
      <c r="X343" s="2">
        <f t="shared" si="47"/>
        <v>4317.5714285671711</v>
      </c>
      <c r="Y343" s="2">
        <f t="shared" si="58"/>
        <v>43375100.856083214</v>
      </c>
      <c r="Z343" s="2" t="str">
        <f t="shared" si="48"/>
        <v>MEEP</v>
      </c>
      <c r="AA343" s="2">
        <f>IF(Z343="HERE",Y343,AA342+Graph!$G$1*1000)</f>
        <v>153974958.42751199</v>
      </c>
      <c r="AB343" s="2">
        <f t="shared" si="59"/>
        <v>800000</v>
      </c>
      <c r="AC343" s="2">
        <f t="shared" si="60"/>
        <v>41796861.79740455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ht="15" x14ac:dyDescent="0.25">
      <c r="A344" s="1">
        <v>44520</v>
      </c>
      <c r="B344" s="2">
        <f t="shared" si="45"/>
        <v>278</v>
      </c>
      <c r="C344" s="7"/>
      <c r="D344" s="2" t="e">
        <f t="shared" si="51"/>
        <v>#N/A</v>
      </c>
      <c r="E344" s="2" t="e">
        <f t="shared" si="63"/>
        <v>#N/A</v>
      </c>
      <c r="F344" s="2">
        <v>2123570.1198580563</v>
      </c>
      <c r="G344" s="2">
        <f t="shared" si="67"/>
        <v>495682.42857142858</v>
      </c>
      <c r="H344" s="2">
        <f t="shared" si="61"/>
        <v>153325408.22597656</v>
      </c>
      <c r="I344" s="7"/>
      <c r="J344" s="2" t="e">
        <f t="shared" si="52"/>
        <v>#N/A</v>
      </c>
      <c r="K344" s="2" t="e">
        <f t="shared" si="64"/>
        <v>#N/A</v>
      </c>
      <c r="L344" s="2">
        <f t="array" ref="L344">IF(COUNT($C345)=0,IF(COUNT($C344)=1,I344,SUM(L343+LOOKUP(2,1/(ISNUMBER($K$1:$K$194)),$K$1:$K$194))),I344)</f>
        <v>1746899.8571428522</v>
      </c>
      <c r="M344" s="8" t="e">
        <f t="shared" si="69"/>
        <v>#N/A</v>
      </c>
      <c r="N344" s="2" t="e">
        <f t="shared" si="53"/>
        <v>#N/A</v>
      </c>
      <c r="O344" s="2" t="e">
        <f t="shared" si="65"/>
        <v>#N/A</v>
      </c>
      <c r="P344" s="2">
        <v>2123001.8836485147</v>
      </c>
      <c r="Q344" s="2">
        <f t="shared" si="66"/>
        <v>500000</v>
      </c>
      <c r="R344" s="2">
        <f t="shared" si="62"/>
        <v>155067502.65348804</v>
      </c>
      <c r="S344" s="2">
        <f t="shared" si="54"/>
        <v>495682.42857143283</v>
      </c>
      <c r="T344" s="2">
        <f t="shared" si="55"/>
        <v>4317.571428571362</v>
      </c>
      <c r="U344" s="2">
        <f t="shared" si="56"/>
        <v>500000</v>
      </c>
      <c r="V344" s="2">
        <f t="shared" si="33"/>
        <v>111688084.2259762</v>
      </c>
      <c r="W344" s="2">
        <f t="shared" si="57"/>
        <v>495682.42857143283</v>
      </c>
      <c r="X344" s="2">
        <f t="shared" si="47"/>
        <v>4317.5714285671711</v>
      </c>
      <c r="Y344" s="2">
        <f t="shared" si="58"/>
        <v>43379418.427511781</v>
      </c>
      <c r="Z344" s="2" t="str">
        <f t="shared" si="48"/>
        <v>MEEP</v>
      </c>
      <c r="AA344" s="2">
        <f>IF(Z344="HERE",Y344,AA343+Graph!$G$1*1000)</f>
        <v>154774958.42751199</v>
      </c>
      <c r="AB344" s="2">
        <f t="shared" si="59"/>
        <v>800000</v>
      </c>
      <c r="AC344" s="2">
        <f t="shared" si="60"/>
        <v>41796861.79740455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ht="15" x14ac:dyDescent="0.25">
      <c r="A345" s="1">
        <v>44521</v>
      </c>
      <c r="B345" s="2">
        <f t="shared" si="45"/>
        <v>279</v>
      </c>
      <c r="C345" s="7"/>
      <c r="D345" s="2" t="e">
        <f t="shared" si="51"/>
        <v>#N/A</v>
      </c>
      <c r="E345" s="2" t="e">
        <f t="shared" si="63"/>
        <v>#N/A</v>
      </c>
      <c r="F345" s="2">
        <v>2129524.7157582641</v>
      </c>
      <c r="G345" s="2">
        <f t="shared" si="67"/>
        <v>495682.42857142858</v>
      </c>
      <c r="H345" s="2">
        <f t="shared" si="61"/>
        <v>153821090.65454799</v>
      </c>
      <c r="I345" s="7"/>
      <c r="J345" s="2" t="e">
        <f t="shared" si="52"/>
        <v>#N/A</v>
      </c>
      <c r="K345" s="2" t="e">
        <f t="shared" si="64"/>
        <v>#N/A</v>
      </c>
      <c r="L345" s="2">
        <f t="array" ref="L345">IF(COUNT($C346)=0,IF(COUNT($C345)=1,I345,SUM(L344+LOOKUP(2,1/(ISNUMBER($K$1:$K$194)),$K$1:$K$194))),I345)</f>
        <v>1751217.4285714235</v>
      </c>
      <c r="M345" s="8" t="e">
        <f t="shared" si="69"/>
        <v>#N/A</v>
      </c>
      <c r="N345" s="2" t="e">
        <f t="shared" si="53"/>
        <v>#N/A</v>
      </c>
      <c r="O345" s="2" t="e">
        <f t="shared" si="65"/>
        <v>#N/A</v>
      </c>
      <c r="P345" s="2">
        <v>2128943.1058636606</v>
      </c>
      <c r="Q345" s="2">
        <f t="shared" si="66"/>
        <v>500000</v>
      </c>
      <c r="R345" s="2">
        <f t="shared" si="62"/>
        <v>155567502.65348804</v>
      </c>
      <c r="S345" s="2">
        <f t="shared" si="54"/>
        <v>495682.42857143283</v>
      </c>
      <c r="T345" s="2">
        <f t="shared" si="55"/>
        <v>4317.571428571362</v>
      </c>
      <c r="U345" s="2">
        <f t="shared" si="56"/>
        <v>500000</v>
      </c>
      <c r="V345" s="2">
        <f t="shared" si="33"/>
        <v>112183766.65454763</v>
      </c>
      <c r="W345" s="2">
        <f t="shared" si="57"/>
        <v>495682.42857143283</v>
      </c>
      <c r="X345" s="2">
        <f t="shared" si="47"/>
        <v>4317.5714285671711</v>
      </c>
      <c r="Y345" s="2">
        <f t="shared" si="58"/>
        <v>43383735.998940349</v>
      </c>
      <c r="Z345" s="2" t="str">
        <f t="shared" si="48"/>
        <v>MEEP</v>
      </c>
      <c r="AA345" s="2">
        <f>IF(Z345="HERE",Y345,AA344+Graph!$G$1*1000)</f>
        <v>155574958.42751199</v>
      </c>
      <c r="AB345" s="2">
        <f t="shared" si="59"/>
        <v>800000</v>
      </c>
      <c r="AC345" s="2">
        <f t="shared" si="60"/>
        <v>41796861.79740455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ht="15" x14ac:dyDescent="0.25">
      <c r="A346" s="1">
        <v>44522</v>
      </c>
      <c r="B346" s="2">
        <f t="shared" si="45"/>
        <v>280</v>
      </c>
      <c r="C346" s="7"/>
      <c r="D346" s="2" t="e">
        <f t="shared" si="51"/>
        <v>#N/A</v>
      </c>
      <c r="E346" s="2" t="e">
        <f t="shared" si="63"/>
        <v>#N/A</v>
      </c>
      <c r="F346" s="2">
        <v>2135479.3116584718</v>
      </c>
      <c r="G346" s="2">
        <f t="shared" si="67"/>
        <v>495682.42857142858</v>
      </c>
      <c r="H346" s="2">
        <f t="shared" si="61"/>
        <v>154316773.08311942</v>
      </c>
      <c r="I346" s="7"/>
      <c r="J346" s="2" t="e">
        <f t="shared" si="52"/>
        <v>#N/A</v>
      </c>
      <c r="K346" s="2" t="e">
        <f t="shared" si="64"/>
        <v>#N/A</v>
      </c>
      <c r="L346" s="2">
        <f t="array" ref="L346">IF(COUNT($C347)=0,IF(COUNT($C346)=1,I346,SUM(L345+LOOKUP(2,1/(ISNUMBER($K$1:$K$194)),$K$1:$K$194))),I346)</f>
        <v>1755534.9999999949</v>
      </c>
      <c r="M346" s="8" t="e">
        <f t="shared" si="69"/>
        <v>#N/A</v>
      </c>
      <c r="N346" s="2" t="e">
        <f t="shared" si="53"/>
        <v>#N/A</v>
      </c>
      <c r="O346" s="2" t="e">
        <f t="shared" si="65"/>
        <v>#N/A</v>
      </c>
      <c r="P346" s="2">
        <v>2134884.3280788362</v>
      </c>
      <c r="Q346" s="2">
        <f t="shared" si="66"/>
        <v>500000</v>
      </c>
      <c r="R346" s="2">
        <f t="shared" si="62"/>
        <v>156067502.65348804</v>
      </c>
      <c r="S346" s="2">
        <f t="shared" si="54"/>
        <v>495682.42857143283</v>
      </c>
      <c r="T346" s="2">
        <f t="shared" si="55"/>
        <v>4317.571428571362</v>
      </c>
      <c r="U346" s="2">
        <f t="shared" si="56"/>
        <v>500000</v>
      </c>
      <c r="V346" s="2">
        <f t="shared" si="33"/>
        <v>112679449.08311906</v>
      </c>
      <c r="W346" s="2">
        <f t="shared" si="57"/>
        <v>495682.42857143283</v>
      </c>
      <c r="X346" s="2">
        <f t="shared" si="47"/>
        <v>4317.5714285671711</v>
      </c>
      <c r="Y346" s="2">
        <f t="shared" si="58"/>
        <v>43388053.570368916</v>
      </c>
      <c r="Z346" s="2" t="str">
        <f t="shared" si="48"/>
        <v>MEEP</v>
      </c>
      <c r="AA346" s="2">
        <f>IF(Z346="HERE",Y346,AA345+Graph!$G$1*1000)</f>
        <v>156374958.42751199</v>
      </c>
      <c r="AB346" s="2">
        <f t="shared" si="59"/>
        <v>800000</v>
      </c>
      <c r="AC346" s="2">
        <f t="shared" si="60"/>
        <v>41796861.79740455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ht="15" x14ac:dyDescent="0.25">
      <c r="A347" s="1">
        <v>44523</v>
      </c>
      <c r="B347" s="2">
        <f t="shared" si="45"/>
        <v>281</v>
      </c>
      <c r="C347" s="7"/>
      <c r="D347" s="2" t="e">
        <f t="shared" si="51"/>
        <v>#N/A</v>
      </c>
      <c r="E347" s="2" t="e">
        <f t="shared" si="63"/>
        <v>#N/A</v>
      </c>
      <c r="F347" s="2">
        <v>2141433.9075586796</v>
      </c>
      <c r="G347" s="2">
        <f t="shared" si="67"/>
        <v>495682.42857142858</v>
      </c>
      <c r="H347" s="2">
        <f t="shared" si="61"/>
        <v>154812455.51169086</v>
      </c>
      <c r="I347" s="7"/>
      <c r="J347" s="2" t="e">
        <f t="shared" si="52"/>
        <v>#N/A</v>
      </c>
      <c r="K347" s="2" t="e">
        <f t="shared" si="64"/>
        <v>#N/A</v>
      </c>
      <c r="L347" s="2">
        <f t="array" ref="L347">IF(COUNT($C348)=0,IF(COUNT($C347)=1,I347,SUM(L346+LOOKUP(2,1/(ISNUMBER($K$1:$K$194)),$K$1:$K$194))),I347)</f>
        <v>1759852.5714285662</v>
      </c>
      <c r="M347" s="8" t="e">
        <f t="shared" si="69"/>
        <v>#N/A</v>
      </c>
      <c r="N347" s="2" t="e">
        <f t="shared" si="53"/>
        <v>#N/A</v>
      </c>
      <c r="O347" s="2" t="e">
        <f t="shared" si="65"/>
        <v>#N/A</v>
      </c>
      <c r="P347" s="2">
        <v>2140825.550293982</v>
      </c>
      <c r="Q347" s="2">
        <f t="shared" si="66"/>
        <v>500000</v>
      </c>
      <c r="R347" s="2">
        <f t="shared" si="62"/>
        <v>156567502.65348804</v>
      </c>
      <c r="S347" s="2">
        <f t="shared" si="54"/>
        <v>495682.42857143283</v>
      </c>
      <c r="T347" s="2">
        <f t="shared" si="55"/>
        <v>4317.571428571362</v>
      </c>
      <c r="U347" s="2">
        <f t="shared" si="56"/>
        <v>500000</v>
      </c>
      <c r="V347" s="2">
        <f t="shared" si="33"/>
        <v>113175131.5116905</v>
      </c>
      <c r="W347" s="2">
        <f t="shared" si="57"/>
        <v>495682.42857143283</v>
      </c>
      <c r="X347" s="2">
        <f t="shared" si="47"/>
        <v>4317.5714285671711</v>
      </c>
      <c r="Y347" s="2">
        <f t="shared" si="58"/>
        <v>43392371.141797483</v>
      </c>
      <c r="Z347" s="2" t="str">
        <f t="shared" si="48"/>
        <v>MEEP</v>
      </c>
      <c r="AA347" s="2">
        <f>IF(Z347="HERE",Y347,AA346+Graph!$G$1*1000)</f>
        <v>157174958.42751199</v>
      </c>
      <c r="AB347" s="2">
        <f t="shared" si="59"/>
        <v>800000</v>
      </c>
      <c r="AC347" s="2">
        <f t="shared" si="60"/>
        <v>41796861.79740455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ht="15" x14ac:dyDescent="0.25">
      <c r="A348" s="1">
        <v>44524</v>
      </c>
      <c r="B348" s="2">
        <f t="shared" si="45"/>
        <v>282</v>
      </c>
      <c r="C348" s="7"/>
      <c r="D348" s="2" t="e">
        <f t="shared" si="51"/>
        <v>#N/A</v>
      </c>
      <c r="E348" s="2" t="e">
        <f t="shared" si="63"/>
        <v>#N/A</v>
      </c>
      <c r="F348" s="2">
        <v>2147388.5034588873</v>
      </c>
      <c r="G348" s="2">
        <f t="shared" si="67"/>
        <v>495682.42857142858</v>
      </c>
      <c r="H348" s="2">
        <f t="shared" si="61"/>
        <v>155308137.94026229</v>
      </c>
      <c r="I348" s="7"/>
      <c r="J348" s="2" t="e">
        <f t="shared" si="52"/>
        <v>#N/A</v>
      </c>
      <c r="K348" s="2" t="e">
        <f t="shared" si="64"/>
        <v>#N/A</v>
      </c>
      <c r="L348" s="2">
        <f t="array" ref="L348">IF(COUNT($C349)=0,IF(COUNT($C348)=1,I348,SUM(L347+LOOKUP(2,1/(ISNUMBER($K$1:$K$194)),$K$1:$K$194))),I348)</f>
        <v>1764170.1428571376</v>
      </c>
      <c r="M348" s="8" t="e">
        <f t="shared" si="69"/>
        <v>#N/A</v>
      </c>
      <c r="N348" s="2" t="e">
        <f t="shared" si="53"/>
        <v>#N/A</v>
      </c>
      <c r="O348" s="2" t="e">
        <f t="shared" si="65"/>
        <v>#N/A</v>
      </c>
      <c r="P348" s="2">
        <v>2146766.7725091577</v>
      </c>
      <c r="Q348" s="2">
        <f t="shared" si="66"/>
        <v>500000</v>
      </c>
      <c r="R348" s="2">
        <f t="shared" si="62"/>
        <v>157067502.65348804</v>
      </c>
      <c r="S348" s="2">
        <f t="shared" si="54"/>
        <v>495682.42857143283</v>
      </c>
      <c r="T348" s="2">
        <f t="shared" si="55"/>
        <v>4317.571428571362</v>
      </c>
      <c r="U348" s="2">
        <f t="shared" si="56"/>
        <v>500000</v>
      </c>
      <c r="V348" s="2">
        <f t="shared" si="33"/>
        <v>113670813.94026193</v>
      </c>
      <c r="W348" s="2">
        <f t="shared" si="57"/>
        <v>495682.42857143283</v>
      </c>
      <c r="X348" s="2">
        <f t="shared" si="47"/>
        <v>4317.5714285671711</v>
      </c>
      <c r="Y348" s="2">
        <f t="shared" si="58"/>
        <v>43396688.71322605</v>
      </c>
      <c r="Z348" s="2" t="str">
        <f t="shared" si="48"/>
        <v>MEEP</v>
      </c>
      <c r="AA348" s="2">
        <f>IF(Z348="HERE",Y348,AA347+Graph!$G$1*1000)</f>
        <v>157974958.42751199</v>
      </c>
      <c r="AB348" s="2">
        <f t="shared" si="59"/>
        <v>800000</v>
      </c>
      <c r="AC348" s="2">
        <f t="shared" si="60"/>
        <v>41796861.79740455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ht="15" x14ac:dyDescent="0.25">
      <c r="A349" s="1">
        <v>44525</v>
      </c>
      <c r="B349" s="2">
        <f t="shared" si="45"/>
        <v>283</v>
      </c>
      <c r="C349" s="7"/>
      <c r="D349" s="2" t="e">
        <f t="shared" si="51"/>
        <v>#N/A</v>
      </c>
      <c r="E349" s="2" t="e">
        <f t="shared" si="63"/>
        <v>#N/A</v>
      </c>
      <c r="F349" s="2">
        <v>2153343.0993590951</v>
      </c>
      <c r="G349" s="2">
        <f t="shared" si="67"/>
        <v>495682.42857142858</v>
      </c>
      <c r="H349" s="2">
        <f t="shared" si="61"/>
        <v>155803820.36883372</v>
      </c>
      <c r="I349" s="7"/>
      <c r="J349" s="2" t="e">
        <f t="shared" si="52"/>
        <v>#N/A</v>
      </c>
      <c r="K349" s="2" t="e">
        <f t="shared" si="64"/>
        <v>#N/A</v>
      </c>
      <c r="L349" s="2">
        <f t="array" ref="L349">IF(COUNT($C350)=0,IF(COUNT($C349)=1,I349,SUM(L348+LOOKUP(2,1/(ISNUMBER($K$1:$K$194)),$K$1:$K$194))),I349)</f>
        <v>1768487.714285709</v>
      </c>
      <c r="M349" s="8" t="e">
        <f t="shared" si="69"/>
        <v>#N/A</v>
      </c>
      <c r="N349" s="2" t="e">
        <f t="shared" si="53"/>
        <v>#N/A</v>
      </c>
      <c r="O349" s="2" t="e">
        <f t="shared" si="65"/>
        <v>#N/A</v>
      </c>
      <c r="P349" s="2">
        <v>2152707.9947243035</v>
      </c>
      <c r="Q349" s="2">
        <f t="shared" si="66"/>
        <v>500000</v>
      </c>
      <c r="R349" s="2">
        <f t="shared" si="62"/>
        <v>157567502.65348804</v>
      </c>
      <c r="S349" s="2">
        <f t="shared" si="54"/>
        <v>495682.42857143283</v>
      </c>
      <c r="T349" s="2">
        <f t="shared" si="55"/>
        <v>4317.571428571362</v>
      </c>
      <c r="U349" s="2">
        <f t="shared" si="56"/>
        <v>500000</v>
      </c>
      <c r="V349" s="2">
        <f t="shared" si="33"/>
        <v>114166496.36883336</v>
      </c>
      <c r="W349" s="2">
        <f t="shared" si="57"/>
        <v>495682.42857143283</v>
      </c>
      <c r="X349" s="2">
        <f t="shared" si="47"/>
        <v>4317.5714285671711</v>
      </c>
      <c r="Y349" s="2">
        <f t="shared" si="58"/>
        <v>43401006.284654617</v>
      </c>
      <c r="Z349" s="2" t="str">
        <f t="shared" si="48"/>
        <v>MEEP</v>
      </c>
      <c r="AA349" s="2">
        <f>IF(Z349="HERE",Y349,AA348+Graph!$G$1*1000)</f>
        <v>158774958.42751199</v>
      </c>
      <c r="AB349" s="2">
        <f t="shared" si="59"/>
        <v>800000</v>
      </c>
      <c r="AC349" s="2">
        <f t="shared" si="60"/>
        <v>41796861.79740455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ht="15" x14ac:dyDescent="0.25">
      <c r="A350" s="1">
        <v>44526</v>
      </c>
      <c r="B350" s="2">
        <f t="shared" si="45"/>
        <v>284</v>
      </c>
      <c r="C350" s="7"/>
      <c r="D350" s="2" t="e">
        <f t="shared" si="51"/>
        <v>#N/A</v>
      </c>
      <c r="E350" s="2" t="e">
        <f t="shared" si="63"/>
        <v>#N/A</v>
      </c>
      <c r="F350" s="2">
        <v>2159297.6952593029</v>
      </c>
      <c r="G350" s="2">
        <f t="shared" si="67"/>
        <v>495682.42857142858</v>
      </c>
      <c r="H350" s="2">
        <f t="shared" si="61"/>
        <v>156299502.79740515</v>
      </c>
      <c r="I350" s="7"/>
      <c r="J350" s="2" t="e">
        <f t="shared" si="52"/>
        <v>#N/A</v>
      </c>
      <c r="K350" s="2" t="e">
        <f t="shared" si="64"/>
        <v>#N/A</v>
      </c>
      <c r="L350" s="2">
        <f t="array" ref="L350">IF(COUNT($C351)=0,IF(COUNT($C350)=1,I350,SUM(L349+LOOKUP(2,1/(ISNUMBER($K$1:$K$194)),$K$1:$K$194))),I350)</f>
        <v>1772805.2857142803</v>
      </c>
      <c r="M350" s="8" t="e">
        <f t="shared" si="69"/>
        <v>#N/A</v>
      </c>
      <c r="N350" s="2" t="e">
        <f t="shared" si="53"/>
        <v>#N/A</v>
      </c>
      <c r="O350" s="2" t="e">
        <f t="shared" si="65"/>
        <v>#N/A</v>
      </c>
      <c r="P350" s="2">
        <v>2158649.2169394791</v>
      </c>
      <c r="Q350" s="2">
        <f t="shared" si="66"/>
        <v>500000</v>
      </c>
      <c r="R350" s="2">
        <f t="shared" si="62"/>
        <v>158067502.65348804</v>
      </c>
      <c r="S350" s="2">
        <f t="shared" si="54"/>
        <v>495682.42857143283</v>
      </c>
      <c r="T350" s="2">
        <f t="shared" si="55"/>
        <v>4317.571428571362</v>
      </c>
      <c r="U350" s="2">
        <f t="shared" si="56"/>
        <v>500000</v>
      </c>
      <c r="V350" s="2">
        <f t="shared" si="33"/>
        <v>114662178.7974048</v>
      </c>
      <c r="W350" s="2">
        <f t="shared" si="57"/>
        <v>495682.42857143283</v>
      </c>
      <c r="X350" s="2">
        <f t="shared" si="47"/>
        <v>4317.5714285671711</v>
      </c>
      <c r="Y350" s="2">
        <f t="shared" si="58"/>
        <v>43405323.856083184</v>
      </c>
      <c r="Z350" s="2" t="str">
        <f t="shared" si="48"/>
        <v>MEEP</v>
      </c>
      <c r="AA350" s="2">
        <f>IF(Z350="HERE",Y350,AA349+Graph!$G$1*1000)</f>
        <v>159574958.42751199</v>
      </c>
      <c r="AB350" s="2">
        <f t="shared" si="59"/>
        <v>800000</v>
      </c>
      <c r="AC350" s="2">
        <f t="shared" si="60"/>
        <v>41796861.79740455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ht="15" x14ac:dyDescent="0.25">
      <c r="A351" s="1">
        <v>44527</v>
      </c>
      <c r="B351" s="2">
        <f t="shared" si="45"/>
        <v>285</v>
      </c>
      <c r="C351" s="7"/>
      <c r="D351" s="2" t="e">
        <f t="shared" si="51"/>
        <v>#N/A</v>
      </c>
      <c r="E351" s="2" t="e">
        <f t="shared" si="63"/>
        <v>#N/A</v>
      </c>
      <c r="F351" s="2">
        <v>2165252.2911595106</v>
      </c>
      <c r="G351" s="2">
        <f t="shared" si="67"/>
        <v>495682.42857142858</v>
      </c>
      <c r="H351" s="2">
        <f t="shared" si="61"/>
        <v>156795185.22597659</v>
      </c>
      <c r="I351" s="7"/>
      <c r="J351" s="2" t="e">
        <f t="shared" si="52"/>
        <v>#N/A</v>
      </c>
      <c r="K351" s="2" t="e">
        <f t="shared" si="64"/>
        <v>#N/A</v>
      </c>
      <c r="L351" s="2">
        <f t="array" ref="L351">IF(COUNT($C352)=0,IF(COUNT($C351)=1,I351,SUM(L350+LOOKUP(2,1/(ISNUMBER($K$1:$K$194)),$K$1:$K$194))),I351)</f>
        <v>1777122.8571428517</v>
      </c>
      <c r="M351" s="8" t="e">
        <f t="shared" si="69"/>
        <v>#N/A</v>
      </c>
      <c r="N351" s="2" t="e">
        <f t="shared" si="53"/>
        <v>#N/A</v>
      </c>
      <c r="O351" s="2" t="e">
        <f t="shared" si="65"/>
        <v>#N/A</v>
      </c>
      <c r="P351" s="2">
        <v>2164590.4391546249</v>
      </c>
      <c r="Q351" s="2">
        <f t="shared" si="66"/>
        <v>500000</v>
      </c>
      <c r="R351" s="2">
        <f t="shared" si="62"/>
        <v>158567502.65348804</v>
      </c>
      <c r="S351" s="2">
        <f t="shared" si="54"/>
        <v>495682.42857143283</v>
      </c>
      <c r="T351" s="2">
        <f t="shared" si="55"/>
        <v>4317.571428571362</v>
      </c>
      <c r="U351" s="2">
        <f t="shared" si="56"/>
        <v>500000</v>
      </c>
      <c r="V351" s="2">
        <f t="shared" si="33"/>
        <v>115157861.22597623</v>
      </c>
      <c r="W351" s="2">
        <f t="shared" si="57"/>
        <v>495682.42857143283</v>
      </c>
      <c r="X351" s="2">
        <f t="shared" si="47"/>
        <v>4317.5714285671711</v>
      </c>
      <c r="Y351" s="2">
        <f t="shared" ref="Y351:Y385" si="70">IF(COUNT($C352)=0,IF(COUNT($C351)=1,C351,SUM(Y350+X351)),C351)</f>
        <v>43409641.427511752</v>
      </c>
      <c r="Z351" s="2" t="str">
        <f t="shared" si="48"/>
        <v>MEEP</v>
      </c>
      <c r="AA351" s="2">
        <f>IF(Z351="HERE",Y351,AA350+Graph!$G$1*1000)</f>
        <v>160374958.42751199</v>
      </c>
      <c r="AB351" s="2">
        <f t="shared" si="59"/>
        <v>800000</v>
      </c>
      <c r="AC351" s="2">
        <f t="shared" ref="AC351:AC385" si="71">IF(Z352="HERE",V351,AC350)</f>
        <v>41796861.79740455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ht="15" x14ac:dyDescent="0.25">
      <c r="A352" s="1">
        <v>44528</v>
      </c>
      <c r="B352" s="2">
        <f t="shared" si="45"/>
        <v>286</v>
      </c>
      <c r="C352" s="7"/>
      <c r="D352" s="2" t="e">
        <f t="shared" si="51"/>
        <v>#N/A</v>
      </c>
      <c r="E352" s="2" t="e">
        <f t="shared" si="63"/>
        <v>#N/A</v>
      </c>
      <c r="F352" s="2">
        <v>2171206.8870597184</v>
      </c>
      <c r="G352" s="2">
        <f t="shared" si="67"/>
        <v>495682.42857142858</v>
      </c>
      <c r="H352" s="2">
        <f t="shared" ref="H352:H385" si="72">IF(COUNT($C353)=0,IF(COUNT($C352)=1,C352,SUM(H351+G352)),C352)</f>
        <v>157290867.65454802</v>
      </c>
      <c r="I352" s="7"/>
      <c r="J352" s="2" t="e">
        <f t="shared" si="52"/>
        <v>#N/A</v>
      </c>
      <c r="K352" s="2" t="e">
        <f t="shared" si="64"/>
        <v>#N/A</v>
      </c>
      <c r="L352" s="2">
        <f t="array" ref="L352">IF(COUNT($C353)=0,IF(COUNT($C352)=1,I352,SUM(L351+LOOKUP(2,1/(ISNUMBER($K$1:$K$194)),$K$1:$K$194))),I352)</f>
        <v>1781440.4285714231</v>
      </c>
      <c r="M352" s="8" t="e">
        <f t="shared" si="69"/>
        <v>#N/A</v>
      </c>
      <c r="N352" s="2" t="e">
        <f t="shared" si="53"/>
        <v>#N/A</v>
      </c>
      <c r="O352" s="2" t="e">
        <f t="shared" si="65"/>
        <v>#N/A</v>
      </c>
      <c r="P352" s="2">
        <v>2170531.6613698006</v>
      </c>
      <c r="Q352" s="2">
        <f t="shared" si="66"/>
        <v>500000</v>
      </c>
      <c r="R352" s="2">
        <f t="shared" ref="R352:R385" si="73">IF(COUNT($C353)=0,IF(COUNT($C352)=1,M352,SUM(R351+Q352)),M352)</f>
        <v>159067502.65348804</v>
      </c>
      <c r="S352" s="2">
        <f t="shared" si="54"/>
        <v>495682.42857143283</v>
      </c>
      <c r="T352" s="2">
        <f t="shared" si="55"/>
        <v>4317.571428571362</v>
      </c>
      <c r="U352" s="2">
        <f t="shared" si="56"/>
        <v>500000</v>
      </c>
      <c r="V352" s="2">
        <f t="shared" si="33"/>
        <v>115653543.65454766</v>
      </c>
      <c r="W352" s="2">
        <f t="shared" si="57"/>
        <v>495682.42857143283</v>
      </c>
      <c r="X352" s="2">
        <f t="shared" si="47"/>
        <v>4317.5714285671711</v>
      </c>
      <c r="Y352" s="2">
        <f t="shared" si="70"/>
        <v>43413958.998940319</v>
      </c>
      <c r="Z352" s="2" t="str">
        <f t="shared" si="48"/>
        <v>MEEP</v>
      </c>
      <c r="AA352" s="2">
        <f>IF(Z352="HERE",Y352,AA351+Graph!$G$1*1000)</f>
        <v>161174958.42751199</v>
      </c>
      <c r="AB352" s="2">
        <f t="shared" si="59"/>
        <v>800000</v>
      </c>
      <c r="AC352" s="2">
        <f t="shared" si="71"/>
        <v>41796861.79740455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ht="15" x14ac:dyDescent="0.25">
      <c r="A353" s="1">
        <v>44529</v>
      </c>
      <c r="B353" s="2">
        <f t="shared" si="45"/>
        <v>287</v>
      </c>
      <c r="C353" s="7"/>
      <c r="D353" s="2" t="e">
        <f t="shared" si="51"/>
        <v>#N/A</v>
      </c>
      <c r="E353" s="2" t="e">
        <f t="shared" si="63"/>
        <v>#N/A</v>
      </c>
      <c r="F353" s="2">
        <v>2177161.4829598963</v>
      </c>
      <c r="G353" s="2">
        <f t="shared" si="67"/>
        <v>495682.42857142858</v>
      </c>
      <c r="H353" s="2">
        <f t="shared" si="72"/>
        <v>157786550.08311945</v>
      </c>
      <c r="I353" s="7"/>
      <c r="J353" s="2" t="e">
        <f t="shared" si="52"/>
        <v>#N/A</v>
      </c>
      <c r="K353" s="2" t="e">
        <f t="shared" si="64"/>
        <v>#N/A</v>
      </c>
      <c r="L353" s="2">
        <f t="array" ref="L353">IF(COUNT($C354)=0,IF(COUNT($C353)=1,I353,SUM(L352+LOOKUP(2,1/(ISNUMBER($K$1:$K$194)),$K$1:$K$194))),I353)</f>
        <v>1785757.9999999944</v>
      </c>
      <c r="M353" s="8" t="e">
        <f t="shared" si="69"/>
        <v>#N/A</v>
      </c>
      <c r="N353" s="2" t="e">
        <f t="shared" si="53"/>
        <v>#N/A</v>
      </c>
      <c r="O353" s="2" t="e">
        <f t="shared" si="65"/>
        <v>#N/A</v>
      </c>
      <c r="P353" s="2">
        <v>2176472.8835849464</v>
      </c>
      <c r="Q353" s="2">
        <f t="shared" si="66"/>
        <v>500000</v>
      </c>
      <c r="R353" s="2">
        <f t="shared" si="73"/>
        <v>159567502.65348804</v>
      </c>
      <c r="S353" s="2">
        <f t="shared" si="54"/>
        <v>495682.42857143283</v>
      </c>
      <c r="T353" s="2">
        <f t="shared" si="55"/>
        <v>4317.571428571362</v>
      </c>
      <c r="U353" s="2">
        <f t="shared" si="56"/>
        <v>500000</v>
      </c>
      <c r="V353" s="2">
        <f t="shared" si="33"/>
        <v>116149226.08311909</v>
      </c>
      <c r="W353" s="2">
        <f t="shared" si="57"/>
        <v>495682.42857143283</v>
      </c>
      <c r="X353" s="2">
        <f t="shared" si="47"/>
        <v>4317.5714285671711</v>
      </c>
      <c r="Y353" s="2">
        <f t="shared" si="70"/>
        <v>43418276.570368886</v>
      </c>
      <c r="Z353" s="2" t="str">
        <f t="shared" si="48"/>
        <v>MEEP</v>
      </c>
      <c r="AA353" s="2">
        <f>IF(Z353="HERE",Y353,AA352+Graph!$G$1*1000)</f>
        <v>161974958.42751199</v>
      </c>
      <c r="AB353" s="2">
        <f t="shared" si="59"/>
        <v>800000</v>
      </c>
      <c r="AC353" s="2">
        <f t="shared" si="71"/>
        <v>41796861.79740455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ht="15" x14ac:dyDescent="0.25">
      <c r="A354" s="1">
        <v>44530</v>
      </c>
      <c r="B354" s="2">
        <f t="shared" si="45"/>
        <v>288</v>
      </c>
      <c r="C354" s="7"/>
      <c r="D354" s="2" t="e">
        <f t="shared" si="51"/>
        <v>#N/A</v>
      </c>
      <c r="E354" s="2" t="e">
        <f t="shared" si="63"/>
        <v>#N/A</v>
      </c>
      <c r="F354" s="2">
        <v>2183116.0788601041</v>
      </c>
      <c r="G354" s="2">
        <f t="shared" si="67"/>
        <v>495682.42857142858</v>
      </c>
      <c r="H354" s="2">
        <f t="shared" si="72"/>
        <v>158282232.51169088</v>
      </c>
      <c r="I354" s="7"/>
      <c r="J354" s="2" t="e">
        <f t="shared" si="52"/>
        <v>#N/A</v>
      </c>
      <c r="K354" s="2" t="e">
        <f t="shared" si="64"/>
        <v>#N/A</v>
      </c>
      <c r="L354" s="2">
        <f t="array" ref="L354">IF(COUNT($C355)=0,IF(COUNT($C354)=1,I354,SUM(L353+LOOKUP(2,1/(ISNUMBER($K$1:$K$194)),$K$1:$K$194))),I354)</f>
        <v>1790075.5714285658</v>
      </c>
      <c r="M354" s="8" t="e">
        <f t="shared" si="69"/>
        <v>#N/A</v>
      </c>
      <c r="N354" s="2" t="e">
        <f t="shared" si="53"/>
        <v>#N/A</v>
      </c>
      <c r="O354" s="2" t="e">
        <f t="shared" si="65"/>
        <v>#N/A</v>
      </c>
      <c r="P354" s="2">
        <v>2182414.1058000922</v>
      </c>
      <c r="Q354" s="2">
        <f t="shared" si="66"/>
        <v>500000</v>
      </c>
      <c r="R354" s="2">
        <f t="shared" si="73"/>
        <v>160067502.65348804</v>
      </c>
      <c r="S354" s="2">
        <f t="shared" si="54"/>
        <v>495682.42857143283</v>
      </c>
      <c r="T354" s="2">
        <f t="shared" si="55"/>
        <v>4317.571428571362</v>
      </c>
      <c r="U354" s="2">
        <f t="shared" si="56"/>
        <v>500000</v>
      </c>
      <c r="V354" s="2">
        <f t="shared" si="33"/>
        <v>116644908.51169053</v>
      </c>
      <c r="W354" s="2">
        <f t="shared" si="57"/>
        <v>495682.42857143283</v>
      </c>
      <c r="X354" s="2">
        <f t="shared" si="47"/>
        <v>4317.5714285671711</v>
      </c>
      <c r="Y354" s="2">
        <f t="shared" si="70"/>
        <v>43422594.141797453</v>
      </c>
      <c r="Z354" s="2" t="str">
        <f t="shared" si="48"/>
        <v>MEEP</v>
      </c>
      <c r="AA354" s="2">
        <f>IF(Z354="HERE",Y354,AA353+Graph!$G$1*1000)</f>
        <v>162774958.42751199</v>
      </c>
      <c r="AB354" s="2">
        <f t="shared" si="59"/>
        <v>800000</v>
      </c>
      <c r="AC354" s="2">
        <f t="shared" si="71"/>
        <v>41796861.79740455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ht="15" x14ac:dyDescent="0.25">
      <c r="A355" s="1">
        <v>44531</v>
      </c>
      <c r="B355" s="2">
        <f t="shared" si="45"/>
        <v>289</v>
      </c>
      <c r="C355" s="7"/>
      <c r="D355" s="2" t="e">
        <f t="shared" si="51"/>
        <v>#N/A</v>
      </c>
      <c r="E355" s="2" t="e">
        <f t="shared" si="63"/>
        <v>#N/A</v>
      </c>
      <c r="F355" s="2">
        <v>2189070.6747603118</v>
      </c>
      <c r="G355" s="2">
        <f t="shared" si="67"/>
        <v>495682.42857142858</v>
      </c>
      <c r="H355" s="2">
        <f t="shared" si="72"/>
        <v>158777914.94026232</v>
      </c>
      <c r="I355" s="7"/>
      <c r="J355" s="2" t="e">
        <f t="shared" si="52"/>
        <v>#N/A</v>
      </c>
      <c r="K355" s="2" t="e">
        <f t="shared" si="64"/>
        <v>#N/A</v>
      </c>
      <c r="L355" s="2">
        <f t="array" ref="L355">IF(COUNT($C356)=0,IF(COUNT($C355)=1,I355,SUM(L354+LOOKUP(2,1/(ISNUMBER($K$1:$K$194)),$K$1:$K$194))),I355)</f>
        <v>1794393.1428571371</v>
      </c>
      <c r="M355" s="8" t="e">
        <f t="shared" si="69"/>
        <v>#N/A</v>
      </c>
      <c r="N355" s="2" t="e">
        <f t="shared" si="53"/>
        <v>#N/A</v>
      </c>
      <c r="O355" s="2" t="e">
        <f t="shared" si="65"/>
        <v>#N/A</v>
      </c>
      <c r="P355" s="2">
        <v>2188355.3280152678</v>
      </c>
      <c r="Q355" s="2">
        <f t="shared" si="66"/>
        <v>500000</v>
      </c>
      <c r="R355" s="2">
        <f t="shared" si="73"/>
        <v>160567502.65348804</v>
      </c>
      <c r="S355" s="2">
        <f t="shared" si="54"/>
        <v>495682.42857143283</v>
      </c>
      <c r="T355" s="2">
        <f t="shared" si="55"/>
        <v>4317.571428571362</v>
      </c>
      <c r="U355" s="2">
        <f t="shared" si="56"/>
        <v>500000</v>
      </c>
      <c r="V355" s="2">
        <f t="shared" si="33"/>
        <v>117140590.94026196</v>
      </c>
      <c r="W355" s="2">
        <f t="shared" si="57"/>
        <v>495682.42857143283</v>
      </c>
      <c r="X355" s="2">
        <f t="shared" si="47"/>
        <v>4317.5714285671711</v>
      </c>
      <c r="Y355" s="2">
        <f t="shared" si="70"/>
        <v>43426911.71322602</v>
      </c>
      <c r="Z355" s="2" t="str">
        <f t="shared" si="48"/>
        <v>MEEP</v>
      </c>
      <c r="AA355" s="2">
        <f>IF(Z355="HERE",Y355,AA354+Graph!$G$1*1000)</f>
        <v>163574958.42751199</v>
      </c>
      <c r="AB355" s="2">
        <f t="shared" si="59"/>
        <v>800000</v>
      </c>
      <c r="AC355" s="2">
        <f t="shared" si="71"/>
        <v>41796861.79740455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ht="15" x14ac:dyDescent="0.25">
      <c r="A356" s="1">
        <v>44532</v>
      </c>
      <c r="B356" s="2">
        <f t="shared" si="45"/>
        <v>290</v>
      </c>
      <c r="C356" s="7"/>
      <c r="D356" s="2" t="e">
        <f t="shared" si="51"/>
        <v>#N/A</v>
      </c>
      <c r="E356" s="2" t="e">
        <f t="shared" si="63"/>
        <v>#N/A</v>
      </c>
      <c r="F356" s="2">
        <v>2195025.2706605196</v>
      </c>
      <c r="G356" s="2">
        <f t="shared" si="67"/>
        <v>495682.42857142858</v>
      </c>
      <c r="H356" s="2">
        <f t="shared" si="72"/>
        <v>159273597.36883375</v>
      </c>
      <c r="I356" s="7"/>
      <c r="J356" s="2" t="e">
        <f t="shared" si="52"/>
        <v>#N/A</v>
      </c>
      <c r="K356" s="2" t="e">
        <f t="shared" si="64"/>
        <v>#N/A</v>
      </c>
      <c r="L356" s="2">
        <f t="array" ref="L356">IF(COUNT($C357)=0,IF(COUNT($C356)=1,I356,SUM(L355+LOOKUP(2,1/(ISNUMBER($K$1:$K$194)),$K$1:$K$194))),I356)</f>
        <v>1798710.7142857085</v>
      </c>
      <c r="M356" s="8" t="e">
        <f t="shared" si="69"/>
        <v>#N/A</v>
      </c>
      <c r="N356" s="2" t="e">
        <f t="shared" si="53"/>
        <v>#N/A</v>
      </c>
      <c r="O356" s="2" t="e">
        <f t="shared" si="65"/>
        <v>#N/A</v>
      </c>
      <c r="P356" s="2">
        <v>2194296.5502304137</v>
      </c>
      <c r="Q356" s="2">
        <f t="shared" si="66"/>
        <v>500000</v>
      </c>
      <c r="R356" s="2">
        <f t="shared" si="73"/>
        <v>161067502.65348804</v>
      </c>
      <c r="S356" s="2">
        <f t="shared" si="54"/>
        <v>495682.42857143283</v>
      </c>
      <c r="T356" s="2">
        <f t="shared" si="55"/>
        <v>4317.571428571362</v>
      </c>
      <c r="U356" s="2">
        <f t="shared" si="56"/>
        <v>500000</v>
      </c>
      <c r="V356" s="2">
        <f t="shared" ref="V356:V385" si="74">H272</f>
        <v>117636273.36883339</v>
      </c>
      <c r="W356" s="2">
        <f t="shared" si="57"/>
        <v>495682.42857143283</v>
      </c>
      <c r="X356" s="2">
        <f t="shared" si="47"/>
        <v>4317.5714285671711</v>
      </c>
      <c r="Y356" s="2">
        <f t="shared" si="70"/>
        <v>43431229.284654588</v>
      </c>
      <c r="Z356" s="2" t="str">
        <f t="shared" si="48"/>
        <v>MEEP</v>
      </c>
      <c r="AA356" s="2">
        <f>IF(Z356="HERE",Y356,AA355+Graph!$G$1*1000)</f>
        <v>164374958.42751199</v>
      </c>
      <c r="AB356" s="2">
        <f t="shared" si="59"/>
        <v>800000</v>
      </c>
      <c r="AC356" s="2">
        <f t="shared" si="71"/>
        <v>41796861.79740455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ht="15" x14ac:dyDescent="0.25">
      <c r="A357" s="1">
        <v>44533</v>
      </c>
      <c r="B357" s="2">
        <f t="shared" si="45"/>
        <v>291</v>
      </c>
      <c r="C357" s="7"/>
      <c r="D357" s="2" t="e">
        <f t="shared" si="51"/>
        <v>#N/A</v>
      </c>
      <c r="E357" s="2" t="e">
        <f t="shared" si="63"/>
        <v>#N/A</v>
      </c>
      <c r="F357" s="2">
        <v>2200979.8665607274</v>
      </c>
      <c r="G357" s="2">
        <f t="shared" si="67"/>
        <v>495682.42857142858</v>
      </c>
      <c r="H357" s="2">
        <f t="shared" si="72"/>
        <v>159769279.79740518</v>
      </c>
      <c r="I357" s="7"/>
      <c r="J357" s="2" t="e">
        <f t="shared" si="52"/>
        <v>#N/A</v>
      </c>
      <c r="K357" s="2" t="e">
        <f t="shared" si="64"/>
        <v>#N/A</v>
      </c>
      <c r="L357" s="2">
        <f t="array" ref="L357">IF(COUNT($C358)=0,IF(COUNT($C357)=1,I357,SUM(L356+LOOKUP(2,1/(ISNUMBER($K$1:$K$194)),$K$1:$K$194))),I357)</f>
        <v>1803028.2857142799</v>
      </c>
      <c r="M357" s="8" t="e">
        <f t="shared" si="69"/>
        <v>#N/A</v>
      </c>
      <c r="N357" s="2" t="e">
        <f t="shared" si="53"/>
        <v>#N/A</v>
      </c>
      <c r="O357" s="2" t="e">
        <f t="shared" si="65"/>
        <v>#N/A</v>
      </c>
      <c r="P357" s="2">
        <v>2200237.7724455893</v>
      </c>
      <c r="Q357" s="2">
        <f t="shared" si="66"/>
        <v>500000</v>
      </c>
      <c r="R357" s="2">
        <f t="shared" si="73"/>
        <v>161567502.65348804</v>
      </c>
      <c r="S357" s="2">
        <f t="shared" si="54"/>
        <v>495682.42857143283</v>
      </c>
      <c r="T357" s="2">
        <f t="shared" si="55"/>
        <v>4317.571428571362</v>
      </c>
      <c r="U357" s="2">
        <f t="shared" si="56"/>
        <v>500000</v>
      </c>
      <c r="V357" s="2">
        <f t="shared" si="74"/>
        <v>118131955.79740483</v>
      </c>
      <c r="W357" s="2">
        <f t="shared" si="57"/>
        <v>495682.42857143283</v>
      </c>
      <c r="X357" s="2">
        <f t="shared" si="47"/>
        <v>4317.5714285671711</v>
      </c>
      <c r="Y357" s="2">
        <f t="shared" si="70"/>
        <v>43435546.856083155</v>
      </c>
      <c r="Z357" s="2" t="str">
        <f t="shared" si="48"/>
        <v>MEEP</v>
      </c>
      <c r="AA357" s="2">
        <f>IF(Z357="HERE",Y357,AA356+Graph!$G$1*1000)</f>
        <v>165174958.42751199</v>
      </c>
      <c r="AB357" s="2">
        <f t="shared" si="59"/>
        <v>800000</v>
      </c>
      <c r="AC357" s="2">
        <f t="shared" si="71"/>
        <v>41796861.79740455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ht="15" x14ac:dyDescent="0.25">
      <c r="A358" s="1">
        <v>44534</v>
      </c>
      <c r="B358" s="2">
        <f t="shared" si="45"/>
        <v>292</v>
      </c>
      <c r="C358" s="7"/>
      <c r="D358" s="2" t="e">
        <f t="shared" si="51"/>
        <v>#N/A</v>
      </c>
      <c r="E358" s="2" t="e">
        <f t="shared" si="63"/>
        <v>#N/A</v>
      </c>
      <c r="F358" s="2">
        <v>2206934.4624609351</v>
      </c>
      <c r="G358" s="2">
        <f t="shared" si="67"/>
        <v>495682.42857142858</v>
      </c>
      <c r="H358" s="2">
        <f t="shared" si="72"/>
        <v>160264962.22597662</v>
      </c>
      <c r="I358" s="7"/>
      <c r="J358" s="2" t="e">
        <f t="shared" si="52"/>
        <v>#N/A</v>
      </c>
      <c r="K358" s="2" t="e">
        <f t="shared" si="64"/>
        <v>#N/A</v>
      </c>
      <c r="L358" s="2">
        <f t="array" ref="L358">IF(COUNT($C359)=0,IF(COUNT($C358)=1,I358,SUM(L357+LOOKUP(2,1/(ISNUMBER($K$1:$K$194)),$K$1:$K$194))),I358)</f>
        <v>1807345.8571428512</v>
      </c>
      <c r="M358" s="8" t="e">
        <f t="shared" si="69"/>
        <v>#N/A</v>
      </c>
      <c r="N358" s="2" t="e">
        <f t="shared" si="53"/>
        <v>#N/A</v>
      </c>
      <c r="O358" s="2" t="e">
        <f t="shared" si="65"/>
        <v>#N/A</v>
      </c>
      <c r="P358" s="2">
        <v>2206178.9946607351</v>
      </c>
      <c r="Q358" s="2">
        <f t="shared" ref="Q358:Q385" si="75">IF(P358&gt;500000,500000,P358)</f>
        <v>500000</v>
      </c>
      <c r="R358" s="2">
        <f t="shared" si="73"/>
        <v>162067502.65348804</v>
      </c>
      <c r="S358" s="2">
        <f t="shared" si="54"/>
        <v>495682.42857143283</v>
      </c>
      <c r="T358" s="2">
        <f t="shared" si="55"/>
        <v>4317.571428571362</v>
      </c>
      <c r="U358" s="2">
        <f t="shared" si="56"/>
        <v>500000</v>
      </c>
      <c r="V358" s="2">
        <f t="shared" si="74"/>
        <v>118627638.22597626</v>
      </c>
      <c r="W358" s="2">
        <f t="shared" si="57"/>
        <v>495682.42857143283</v>
      </c>
      <c r="X358" s="2">
        <f t="shared" si="47"/>
        <v>4317.5714285671711</v>
      </c>
      <c r="Y358" s="2">
        <f t="shared" si="70"/>
        <v>43439864.427511722</v>
      </c>
      <c r="Z358" s="2" t="str">
        <f t="shared" si="48"/>
        <v>MEEP</v>
      </c>
      <c r="AA358" s="2">
        <f>IF(Z358="HERE",Y358,AA357+Graph!$G$1*1000)</f>
        <v>165974958.42751199</v>
      </c>
      <c r="AB358" s="2">
        <f t="shared" si="59"/>
        <v>800000</v>
      </c>
      <c r="AC358" s="2">
        <f t="shared" si="71"/>
        <v>41796861.79740455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ht="15" x14ac:dyDescent="0.25">
      <c r="A359" s="1">
        <v>44535</v>
      </c>
      <c r="B359" s="2">
        <f t="shared" si="45"/>
        <v>293</v>
      </c>
      <c r="C359" s="7"/>
      <c r="D359" s="2" t="e">
        <f t="shared" si="51"/>
        <v>#N/A</v>
      </c>
      <c r="E359" s="2" t="e">
        <f t="shared" si="63"/>
        <v>#N/A</v>
      </c>
      <c r="F359" s="2">
        <v>2212889.0583611429</v>
      </c>
      <c r="G359" s="2">
        <f t="shared" si="67"/>
        <v>495682.42857142858</v>
      </c>
      <c r="H359" s="2">
        <f t="shared" si="72"/>
        <v>160760644.65454805</v>
      </c>
      <c r="I359" s="7"/>
      <c r="J359" s="2" t="e">
        <f t="shared" si="52"/>
        <v>#N/A</v>
      </c>
      <c r="K359" s="2" t="e">
        <f t="shared" si="64"/>
        <v>#N/A</v>
      </c>
      <c r="L359" s="2">
        <f t="array" ref="L359">IF(COUNT($C360)=0,IF(COUNT($C359)=1,I359,SUM(L358+LOOKUP(2,1/(ISNUMBER($K$1:$K$194)),$K$1:$K$194))),I359)</f>
        <v>1811663.4285714226</v>
      </c>
      <c r="M359" s="8" t="e">
        <f t="shared" si="69"/>
        <v>#N/A</v>
      </c>
      <c r="N359" s="2" t="e">
        <f t="shared" si="53"/>
        <v>#N/A</v>
      </c>
      <c r="O359" s="2" t="e">
        <f t="shared" si="65"/>
        <v>#N/A</v>
      </c>
      <c r="P359" s="2">
        <v>2212120.2168759108</v>
      </c>
      <c r="Q359" s="2">
        <f t="shared" si="75"/>
        <v>500000</v>
      </c>
      <c r="R359" s="2">
        <f t="shared" si="73"/>
        <v>162567502.65348804</v>
      </c>
      <c r="S359" s="2">
        <f t="shared" si="54"/>
        <v>495682.42857143283</v>
      </c>
      <c r="T359" s="2">
        <f t="shared" si="55"/>
        <v>4317.571428571362</v>
      </c>
      <c r="U359" s="2">
        <f t="shared" si="56"/>
        <v>500000</v>
      </c>
      <c r="V359" s="2">
        <f t="shared" si="74"/>
        <v>119123320.65454769</v>
      </c>
      <c r="W359" s="2">
        <f t="shared" si="57"/>
        <v>495682.42857143283</v>
      </c>
      <c r="X359" s="2">
        <f t="shared" si="47"/>
        <v>4317.5714285671711</v>
      </c>
      <c r="Y359" s="2">
        <f t="shared" si="70"/>
        <v>43444181.998940289</v>
      </c>
      <c r="Z359" s="2" t="str">
        <f t="shared" si="48"/>
        <v>MEEP</v>
      </c>
      <c r="AA359" s="2">
        <f>IF(Z359="HERE",Y359,AA358+Graph!$G$1*1000)</f>
        <v>166774958.42751199</v>
      </c>
      <c r="AB359" s="2">
        <f t="shared" si="59"/>
        <v>800000</v>
      </c>
      <c r="AC359" s="2">
        <f t="shared" si="71"/>
        <v>41796861.79740455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ht="15" x14ac:dyDescent="0.25">
      <c r="A360" s="1">
        <v>44536</v>
      </c>
      <c r="B360" s="2">
        <f t="shared" si="45"/>
        <v>294</v>
      </c>
      <c r="C360" s="7"/>
      <c r="D360" s="2" t="e">
        <f t="shared" si="51"/>
        <v>#N/A</v>
      </c>
      <c r="E360" s="2" t="e">
        <f t="shared" si="63"/>
        <v>#N/A</v>
      </c>
      <c r="F360" s="2">
        <v>2218843.6542613506</v>
      </c>
      <c r="G360" s="2">
        <f t="shared" si="67"/>
        <v>495682.42857142858</v>
      </c>
      <c r="H360" s="2">
        <f t="shared" si="72"/>
        <v>161256327.08311948</v>
      </c>
      <c r="I360" s="7"/>
      <c r="J360" s="2" t="e">
        <f t="shared" si="52"/>
        <v>#N/A</v>
      </c>
      <c r="K360" s="2" t="e">
        <f t="shared" si="64"/>
        <v>#N/A</v>
      </c>
      <c r="L360" s="2">
        <f t="array" ref="L360">IF(COUNT($C361)=0,IF(COUNT($C360)=1,I360,SUM(L359+LOOKUP(2,1/(ISNUMBER($K$1:$K$194)),$K$1:$K$194))),I360)</f>
        <v>1815980.9999999939</v>
      </c>
      <c r="M360" s="8" t="e">
        <f t="shared" si="69"/>
        <v>#N/A</v>
      </c>
      <c r="N360" s="2" t="e">
        <f t="shared" si="53"/>
        <v>#N/A</v>
      </c>
      <c r="O360" s="2" t="e">
        <f t="shared" si="65"/>
        <v>#N/A</v>
      </c>
      <c r="P360" s="2">
        <v>2218061.4390910566</v>
      </c>
      <c r="Q360" s="2">
        <f t="shared" si="75"/>
        <v>500000</v>
      </c>
      <c r="R360" s="2">
        <f t="shared" si="73"/>
        <v>163067502.65348804</v>
      </c>
      <c r="S360" s="2">
        <f t="shared" si="54"/>
        <v>495682.42857143283</v>
      </c>
      <c r="T360" s="2">
        <f t="shared" si="55"/>
        <v>4317.571428571362</v>
      </c>
      <c r="U360" s="2">
        <f t="shared" si="56"/>
        <v>500000</v>
      </c>
      <c r="V360" s="2">
        <f t="shared" si="74"/>
        <v>119619003.08311912</v>
      </c>
      <c r="W360" s="2">
        <f t="shared" si="57"/>
        <v>495682.42857143283</v>
      </c>
      <c r="X360" s="2">
        <f t="shared" si="47"/>
        <v>4317.5714285671711</v>
      </c>
      <c r="Y360" s="2">
        <f t="shared" si="70"/>
        <v>43448499.570368856</v>
      </c>
      <c r="Z360" s="2" t="str">
        <f t="shared" si="48"/>
        <v>MEEP</v>
      </c>
      <c r="AA360" s="2">
        <f>IF(Z360="HERE",Y360,AA359+Graph!$G$1*1000)</f>
        <v>167574958.42751199</v>
      </c>
      <c r="AB360" s="2">
        <f t="shared" si="59"/>
        <v>800000</v>
      </c>
      <c r="AC360" s="2">
        <f t="shared" si="71"/>
        <v>41796861.79740455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ht="15" x14ac:dyDescent="0.25">
      <c r="A361" s="1">
        <v>44537</v>
      </c>
      <c r="B361" s="2">
        <f t="shared" si="45"/>
        <v>295</v>
      </c>
      <c r="C361" s="7"/>
      <c r="D361" s="2" t="e">
        <f t="shared" si="51"/>
        <v>#N/A</v>
      </c>
      <c r="E361" s="2" t="e">
        <f t="shared" si="63"/>
        <v>#N/A</v>
      </c>
      <c r="F361" s="2">
        <v>2224798.2501615584</v>
      </c>
      <c r="G361" s="2">
        <f t="shared" si="67"/>
        <v>495682.42857142858</v>
      </c>
      <c r="H361" s="2">
        <f t="shared" si="72"/>
        <v>161752009.51169091</v>
      </c>
      <c r="I361" s="7"/>
      <c r="J361" s="2" t="e">
        <f t="shared" si="52"/>
        <v>#N/A</v>
      </c>
      <c r="K361" s="2" t="e">
        <f t="shared" si="64"/>
        <v>#N/A</v>
      </c>
      <c r="L361" s="2">
        <f t="array" ref="L361">IF(COUNT($C362)=0,IF(COUNT($C361)=1,I361,SUM(L360+LOOKUP(2,1/(ISNUMBER($K$1:$K$194)),$K$1:$K$194))),I361)</f>
        <v>1820298.5714285653</v>
      </c>
      <c r="M361" s="8" t="e">
        <f t="shared" si="69"/>
        <v>#N/A</v>
      </c>
      <c r="N361" s="2" t="e">
        <f t="shared" si="53"/>
        <v>#N/A</v>
      </c>
      <c r="O361" s="2" t="e">
        <f t="shared" si="65"/>
        <v>#N/A</v>
      </c>
      <c r="P361" s="2">
        <v>2224002.6613062322</v>
      </c>
      <c r="Q361" s="2">
        <f t="shared" si="75"/>
        <v>500000</v>
      </c>
      <c r="R361" s="2">
        <f t="shared" si="73"/>
        <v>163567502.65348804</v>
      </c>
      <c r="S361" s="2">
        <f t="shared" si="54"/>
        <v>495682.42857143283</v>
      </c>
      <c r="T361" s="2">
        <f t="shared" si="55"/>
        <v>4317.571428571362</v>
      </c>
      <c r="U361" s="2">
        <f t="shared" si="56"/>
        <v>500000</v>
      </c>
      <c r="V361" s="2">
        <f t="shared" si="74"/>
        <v>120114685.51169056</v>
      </c>
      <c r="W361" s="2">
        <f t="shared" si="57"/>
        <v>495682.42857143283</v>
      </c>
      <c r="X361" s="2">
        <f t="shared" si="47"/>
        <v>4317.5714285671711</v>
      </c>
      <c r="Y361" s="2">
        <f t="shared" si="70"/>
        <v>43452817.141797423</v>
      </c>
      <c r="Z361" s="2" t="str">
        <f t="shared" si="48"/>
        <v>MEEP</v>
      </c>
      <c r="AA361" s="2">
        <f>IF(Z361="HERE",Y361,AA360+Graph!$G$1*1000)</f>
        <v>168374958.42751199</v>
      </c>
      <c r="AB361" s="2">
        <f t="shared" si="59"/>
        <v>800000</v>
      </c>
      <c r="AC361" s="2">
        <f t="shared" si="71"/>
        <v>41796861.79740455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ht="15" x14ac:dyDescent="0.25">
      <c r="A362" s="1">
        <v>44538</v>
      </c>
      <c r="B362" s="2">
        <f t="shared" si="45"/>
        <v>296</v>
      </c>
      <c r="C362" s="7"/>
      <c r="D362" s="2" t="e">
        <f t="shared" si="51"/>
        <v>#N/A</v>
      </c>
      <c r="E362" s="2" t="e">
        <f t="shared" si="63"/>
        <v>#N/A</v>
      </c>
      <c r="F362" s="2">
        <v>2230752.8460617661</v>
      </c>
      <c r="G362" s="2">
        <f t="shared" si="67"/>
        <v>495682.42857142858</v>
      </c>
      <c r="H362" s="2">
        <f t="shared" si="72"/>
        <v>162247691.94026235</v>
      </c>
      <c r="I362" s="7"/>
      <c r="J362" s="2" t="e">
        <f t="shared" si="52"/>
        <v>#N/A</v>
      </c>
      <c r="K362" s="2" t="e">
        <f t="shared" si="64"/>
        <v>#N/A</v>
      </c>
      <c r="L362" s="2">
        <f t="array" ref="L362">IF(COUNT($C363)=0,IF(COUNT($C362)=1,I362,SUM(L361+LOOKUP(2,1/(ISNUMBER($K$1:$K$194)),$K$1:$K$194))),I362)</f>
        <v>1824616.1428571367</v>
      </c>
      <c r="M362" s="8" t="e">
        <f t="shared" si="69"/>
        <v>#N/A</v>
      </c>
      <c r="N362" s="2" t="e">
        <f t="shared" si="53"/>
        <v>#N/A</v>
      </c>
      <c r="O362" s="2" t="e">
        <f t="shared" si="65"/>
        <v>#N/A</v>
      </c>
      <c r="P362" s="2">
        <v>2229943.883521378</v>
      </c>
      <c r="Q362" s="2">
        <f t="shared" si="75"/>
        <v>500000</v>
      </c>
      <c r="R362" s="2">
        <f t="shared" si="73"/>
        <v>164067502.65348804</v>
      </c>
      <c r="S362" s="2">
        <f t="shared" si="54"/>
        <v>495682.42857143283</v>
      </c>
      <c r="T362" s="2">
        <f t="shared" si="55"/>
        <v>4317.571428571362</v>
      </c>
      <c r="U362" s="2">
        <f t="shared" si="56"/>
        <v>500000</v>
      </c>
      <c r="V362" s="2">
        <f t="shared" si="74"/>
        <v>120610367.94026199</v>
      </c>
      <c r="W362" s="2">
        <f t="shared" si="57"/>
        <v>495682.42857143283</v>
      </c>
      <c r="X362" s="2">
        <f t="shared" si="47"/>
        <v>4317.5714285671711</v>
      </c>
      <c r="Y362" s="2">
        <f t="shared" si="70"/>
        <v>43457134.713225991</v>
      </c>
      <c r="Z362" s="2" t="str">
        <f t="shared" si="48"/>
        <v>MEEP</v>
      </c>
      <c r="AA362" s="2">
        <f>IF(Z362="HERE",Y362,AA361+Graph!$G$1*1000)</f>
        <v>169174958.42751199</v>
      </c>
      <c r="AB362" s="2">
        <f t="shared" si="59"/>
        <v>800000</v>
      </c>
      <c r="AC362" s="2">
        <f t="shared" si="71"/>
        <v>41796861.79740455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ht="15" x14ac:dyDescent="0.25">
      <c r="A363" s="1">
        <v>44539</v>
      </c>
      <c r="B363" s="2">
        <f t="shared" si="45"/>
        <v>297</v>
      </c>
      <c r="C363" s="7"/>
      <c r="D363" s="2" t="e">
        <f t="shared" si="51"/>
        <v>#N/A</v>
      </c>
      <c r="E363" s="2" t="e">
        <f t="shared" si="63"/>
        <v>#N/A</v>
      </c>
      <c r="F363" s="2">
        <v>2236707.4419619739</v>
      </c>
      <c r="G363" s="2">
        <f t="shared" si="67"/>
        <v>495682.42857142858</v>
      </c>
      <c r="H363" s="2">
        <f t="shared" si="72"/>
        <v>162743374.36883378</v>
      </c>
      <c r="I363" s="7"/>
      <c r="J363" s="2" t="e">
        <f t="shared" si="52"/>
        <v>#N/A</v>
      </c>
      <c r="K363" s="2" t="e">
        <f t="shared" si="64"/>
        <v>#N/A</v>
      </c>
      <c r="L363" s="2">
        <f t="array" ref="L363">IF(COUNT($C364)=0,IF(COUNT($C363)=1,I363,SUM(L362+LOOKUP(2,1/(ISNUMBER($K$1:$K$194)),$K$1:$K$194))),I363)</f>
        <v>1828933.714285708</v>
      </c>
      <c r="M363" s="8" t="e">
        <f t="shared" si="69"/>
        <v>#N/A</v>
      </c>
      <c r="N363" s="2" t="e">
        <f t="shared" si="53"/>
        <v>#N/A</v>
      </c>
      <c r="O363" s="2" t="e">
        <f t="shared" si="65"/>
        <v>#N/A</v>
      </c>
      <c r="P363" s="2">
        <v>2235885.1057365537</v>
      </c>
      <c r="Q363" s="2">
        <f t="shared" si="75"/>
        <v>500000</v>
      </c>
      <c r="R363" s="2">
        <f t="shared" si="73"/>
        <v>164567502.65348804</v>
      </c>
      <c r="S363" s="2">
        <f t="shared" si="54"/>
        <v>495682.42857143283</v>
      </c>
      <c r="T363" s="2">
        <f t="shared" si="55"/>
        <v>4317.571428571362</v>
      </c>
      <c r="U363" s="2">
        <f t="shared" si="56"/>
        <v>500000</v>
      </c>
      <c r="V363" s="2">
        <f t="shared" si="74"/>
        <v>121106050.36883342</v>
      </c>
      <c r="W363" s="2">
        <f t="shared" si="57"/>
        <v>495682.42857143283</v>
      </c>
      <c r="X363" s="2">
        <f t="shared" si="47"/>
        <v>4317.5714285671711</v>
      </c>
      <c r="Y363" s="2">
        <f t="shared" si="70"/>
        <v>43461452.284654558</v>
      </c>
      <c r="Z363" s="2" t="str">
        <f t="shared" si="48"/>
        <v>MEEP</v>
      </c>
      <c r="AA363" s="2">
        <f>IF(Z363="HERE",Y363,AA362+Graph!$G$1*1000)</f>
        <v>169974958.42751199</v>
      </c>
      <c r="AB363" s="2">
        <f t="shared" si="59"/>
        <v>800000</v>
      </c>
      <c r="AC363" s="2">
        <f t="shared" si="71"/>
        <v>41796861.79740455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ht="15" x14ac:dyDescent="0.25">
      <c r="A364" s="1">
        <v>44540</v>
      </c>
      <c r="B364" s="2">
        <f t="shared" si="45"/>
        <v>298</v>
      </c>
      <c r="C364" s="7"/>
      <c r="D364" s="2" t="e">
        <f t="shared" si="51"/>
        <v>#N/A</v>
      </c>
      <c r="E364" s="2" t="e">
        <f t="shared" si="63"/>
        <v>#N/A</v>
      </c>
      <c r="F364" s="2">
        <v>2242662.0378621817</v>
      </c>
      <c r="G364" s="2">
        <f t="shared" si="67"/>
        <v>495682.42857142858</v>
      </c>
      <c r="H364" s="2">
        <f t="shared" si="72"/>
        <v>163239056.79740521</v>
      </c>
      <c r="I364" s="7"/>
      <c r="J364" s="2" t="e">
        <f t="shared" si="52"/>
        <v>#N/A</v>
      </c>
      <c r="K364" s="2" t="e">
        <f t="shared" si="64"/>
        <v>#N/A</v>
      </c>
      <c r="L364" s="2">
        <f t="array" ref="L364">IF(COUNT($C365)=0,IF(COUNT($C364)=1,I364,SUM(L363+LOOKUP(2,1/(ISNUMBER($K$1:$K$194)),$K$1:$K$194))),I364)</f>
        <v>1833251.2857142794</v>
      </c>
      <c r="M364" s="8" t="e">
        <f t="shared" si="69"/>
        <v>#N/A</v>
      </c>
      <c r="N364" s="2" t="e">
        <f t="shared" si="53"/>
        <v>#N/A</v>
      </c>
      <c r="O364" s="2" t="e">
        <f t="shared" si="65"/>
        <v>#N/A</v>
      </c>
      <c r="P364" s="2">
        <v>2241826.3279516995</v>
      </c>
      <c r="Q364" s="2">
        <f t="shared" si="75"/>
        <v>500000</v>
      </c>
      <c r="R364" s="2">
        <f t="shared" si="73"/>
        <v>165067502.65348804</v>
      </c>
      <c r="S364" s="2">
        <f t="shared" si="54"/>
        <v>495682.42857143283</v>
      </c>
      <c r="T364" s="2">
        <f t="shared" si="55"/>
        <v>4317.571428571362</v>
      </c>
      <c r="U364" s="2">
        <f t="shared" si="56"/>
        <v>500000</v>
      </c>
      <c r="V364" s="2">
        <f t="shared" si="74"/>
        <v>121601732.79740486</v>
      </c>
      <c r="W364" s="2">
        <f t="shared" si="57"/>
        <v>495682.42857143283</v>
      </c>
      <c r="X364" s="2">
        <f t="shared" si="47"/>
        <v>4317.5714285671711</v>
      </c>
      <c r="Y364" s="2">
        <f t="shared" si="70"/>
        <v>43465769.856083125</v>
      </c>
      <c r="Z364" s="2" t="str">
        <f t="shared" si="48"/>
        <v>MEEP</v>
      </c>
      <c r="AA364" s="2">
        <f>IF(Z364="HERE",Y364,AA363+Graph!$G$1*1000)</f>
        <v>170774958.42751199</v>
      </c>
      <c r="AB364" s="2">
        <f t="shared" si="59"/>
        <v>800000</v>
      </c>
      <c r="AC364" s="2">
        <f t="shared" si="71"/>
        <v>41796861.79740455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ht="15" x14ac:dyDescent="0.25">
      <c r="A365" s="1">
        <v>44541</v>
      </c>
      <c r="B365" s="2">
        <f t="shared" si="45"/>
        <v>299</v>
      </c>
      <c r="C365" s="7"/>
      <c r="D365" s="2" t="e">
        <f t="shared" si="51"/>
        <v>#N/A</v>
      </c>
      <c r="E365" s="2" t="e">
        <f t="shared" si="63"/>
        <v>#N/A</v>
      </c>
      <c r="F365" s="2">
        <v>2248616.6337623894</v>
      </c>
      <c r="G365" s="2">
        <f t="shared" si="67"/>
        <v>495682.42857142858</v>
      </c>
      <c r="H365" s="2">
        <f t="shared" si="72"/>
        <v>163734739.22597665</v>
      </c>
      <c r="I365" s="7"/>
      <c r="J365" s="2" t="e">
        <f t="shared" si="52"/>
        <v>#N/A</v>
      </c>
      <c r="K365" s="2" t="e">
        <f t="shared" si="64"/>
        <v>#N/A</v>
      </c>
      <c r="L365" s="2">
        <f t="array" ref="L365">IF(COUNT($C366)=0,IF(COUNT($C365)=1,I365,SUM(L364+LOOKUP(2,1/(ISNUMBER($K$1:$K$194)),$K$1:$K$194))),I365)</f>
        <v>1837568.8571428508</v>
      </c>
      <c r="M365" s="8" t="e">
        <f t="shared" si="69"/>
        <v>#N/A</v>
      </c>
      <c r="N365" s="2" t="e">
        <f t="shared" si="53"/>
        <v>#N/A</v>
      </c>
      <c r="O365" s="2" t="e">
        <f t="shared" si="65"/>
        <v>#N/A</v>
      </c>
      <c r="P365" s="2">
        <v>2247767.5501668751</v>
      </c>
      <c r="Q365" s="2">
        <f t="shared" si="75"/>
        <v>500000</v>
      </c>
      <c r="R365" s="2">
        <f t="shared" si="73"/>
        <v>165567502.65348804</v>
      </c>
      <c r="S365" s="2">
        <f t="shared" si="54"/>
        <v>495682.42857143283</v>
      </c>
      <c r="T365" s="2">
        <f t="shared" si="55"/>
        <v>4317.571428571362</v>
      </c>
      <c r="U365" s="2">
        <f t="shared" si="56"/>
        <v>500000</v>
      </c>
      <c r="V365" s="2">
        <f t="shared" si="74"/>
        <v>122097415.22597629</v>
      </c>
      <c r="W365" s="2">
        <f t="shared" si="57"/>
        <v>495682.42857143283</v>
      </c>
      <c r="X365" s="2">
        <f t="shared" si="47"/>
        <v>4317.5714285671711</v>
      </c>
      <c r="Y365" s="2">
        <f t="shared" si="70"/>
        <v>43470087.427511692</v>
      </c>
      <c r="Z365" s="2" t="str">
        <f t="shared" si="48"/>
        <v>MEEP</v>
      </c>
      <c r="AA365" s="2">
        <f>IF(Z365="HERE",Y365,AA364+Graph!$G$1*1000)</f>
        <v>171574958.42751199</v>
      </c>
      <c r="AB365" s="2">
        <f t="shared" si="59"/>
        <v>800000</v>
      </c>
      <c r="AC365" s="2">
        <f t="shared" si="71"/>
        <v>41796861.79740455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ht="15" x14ac:dyDescent="0.25">
      <c r="A366" s="1">
        <v>44542</v>
      </c>
      <c r="B366" s="2">
        <f t="shared" si="45"/>
        <v>300</v>
      </c>
      <c r="C366" s="7"/>
      <c r="D366" s="2" t="e">
        <f t="shared" si="51"/>
        <v>#N/A</v>
      </c>
      <c r="E366" s="2" t="e">
        <f t="shared" si="63"/>
        <v>#N/A</v>
      </c>
      <c r="F366" s="2">
        <v>2254571.2296625972</v>
      </c>
      <c r="G366" s="2">
        <f t="shared" si="67"/>
        <v>495682.42857142858</v>
      </c>
      <c r="H366" s="2">
        <f t="shared" si="72"/>
        <v>164230421.65454808</v>
      </c>
      <c r="I366" s="7"/>
      <c r="J366" s="2" t="e">
        <f t="shared" si="52"/>
        <v>#N/A</v>
      </c>
      <c r="K366" s="2" t="e">
        <f t="shared" si="64"/>
        <v>#N/A</v>
      </c>
      <c r="L366" s="2">
        <f t="array" ref="L366">IF(COUNT($C367)=0,IF(COUNT($C366)=1,I366,SUM(L365+LOOKUP(2,1/(ISNUMBER($K$1:$K$194)),$K$1:$K$194))),I366)</f>
        <v>1841886.4285714221</v>
      </c>
      <c r="M366" s="8" t="e">
        <f t="shared" si="69"/>
        <v>#N/A</v>
      </c>
      <c r="N366" s="2" t="e">
        <f t="shared" si="53"/>
        <v>#N/A</v>
      </c>
      <c r="O366" s="2" t="e">
        <f t="shared" si="65"/>
        <v>#N/A</v>
      </c>
      <c r="P366" s="2">
        <v>2253708.772382021</v>
      </c>
      <c r="Q366" s="2">
        <f t="shared" si="75"/>
        <v>500000</v>
      </c>
      <c r="R366" s="2">
        <f t="shared" si="73"/>
        <v>166067502.65348804</v>
      </c>
      <c r="S366" s="2">
        <f t="shared" si="54"/>
        <v>495682.42857143283</v>
      </c>
      <c r="T366" s="2">
        <f t="shared" si="55"/>
        <v>4317.571428571362</v>
      </c>
      <c r="U366" s="2">
        <f t="shared" si="56"/>
        <v>500000</v>
      </c>
      <c r="V366" s="2">
        <f t="shared" si="74"/>
        <v>122593097.65454772</v>
      </c>
      <c r="W366" s="2">
        <f t="shared" si="57"/>
        <v>495682.42857143283</v>
      </c>
      <c r="X366" s="2">
        <f t="shared" si="47"/>
        <v>4317.5714285671711</v>
      </c>
      <c r="Y366" s="2">
        <f t="shared" si="70"/>
        <v>43474404.998940259</v>
      </c>
      <c r="Z366" s="2" t="str">
        <f t="shared" si="48"/>
        <v>MEEP</v>
      </c>
      <c r="AA366" s="2">
        <f>IF(Z366="HERE",Y366,AA365+Graph!$G$1*1000)</f>
        <v>172374958.42751199</v>
      </c>
      <c r="AB366" s="2">
        <f t="shared" si="59"/>
        <v>800000</v>
      </c>
      <c r="AC366" s="2">
        <f t="shared" si="71"/>
        <v>41796861.79740455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ht="15" x14ac:dyDescent="0.25">
      <c r="A367" s="1">
        <v>44543</v>
      </c>
      <c r="B367" s="2">
        <f t="shared" si="45"/>
        <v>301</v>
      </c>
      <c r="C367" s="7"/>
      <c r="D367" s="2" t="e">
        <f t="shared" si="51"/>
        <v>#N/A</v>
      </c>
      <c r="E367" s="2" t="e">
        <f t="shared" si="63"/>
        <v>#N/A</v>
      </c>
      <c r="F367" s="2">
        <v>2260525.8255628049</v>
      </c>
      <c r="G367" s="2">
        <f t="shared" si="67"/>
        <v>495682.42857142858</v>
      </c>
      <c r="H367" s="2">
        <f t="shared" si="72"/>
        <v>164726104.08311951</v>
      </c>
      <c r="I367" s="7"/>
      <c r="J367" s="2" t="e">
        <f t="shared" si="52"/>
        <v>#N/A</v>
      </c>
      <c r="K367" s="2" t="e">
        <f t="shared" si="64"/>
        <v>#N/A</v>
      </c>
      <c r="L367" s="2">
        <f t="array" ref="L367">IF(COUNT($C368)=0,IF(COUNT($C367)=1,I367,SUM(L366+LOOKUP(2,1/(ISNUMBER($K$1:$K$194)),$K$1:$K$194))),I367)</f>
        <v>1846203.9999999935</v>
      </c>
      <c r="M367" s="8" t="e">
        <f t="shared" si="69"/>
        <v>#N/A</v>
      </c>
      <c r="N367" s="2" t="e">
        <f t="shared" si="53"/>
        <v>#N/A</v>
      </c>
      <c r="O367" s="2" t="e">
        <f t="shared" si="65"/>
        <v>#N/A</v>
      </c>
      <c r="P367" s="2">
        <v>2259649.9945971966</v>
      </c>
      <c r="Q367" s="2">
        <f t="shared" si="75"/>
        <v>500000</v>
      </c>
      <c r="R367" s="2">
        <f t="shared" si="73"/>
        <v>166567502.65348804</v>
      </c>
      <c r="S367" s="2">
        <f t="shared" si="54"/>
        <v>495682.42857143283</v>
      </c>
      <c r="T367" s="2">
        <f t="shared" si="55"/>
        <v>4317.571428571362</v>
      </c>
      <c r="U367" s="2">
        <f t="shared" si="56"/>
        <v>500000</v>
      </c>
      <c r="V367" s="2">
        <f t="shared" si="74"/>
        <v>123088780.08311915</v>
      </c>
      <c r="W367" s="2">
        <f t="shared" si="57"/>
        <v>495682.42857143283</v>
      </c>
      <c r="X367" s="2">
        <f t="shared" si="47"/>
        <v>4317.5714285671711</v>
      </c>
      <c r="Y367" s="2">
        <f t="shared" si="70"/>
        <v>43478722.570368826</v>
      </c>
      <c r="Z367" s="2" t="str">
        <f t="shared" si="48"/>
        <v>MEEP</v>
      </c>
      <c r="AA367" s="2">
        <f>IF(Z367="HERE",Y367,AA366+Graph!$G$1*1000)</f>
        <v>173174958.42751199</v>
      </c>
      <c r="AB367" s="2">
        <f t="shared" si="59"/>
        <v>800000</v>
      </c>
      <c r="AC367" s="2">
        <f t="shared" si="71"/>
        <v>41796861.79740455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ht="15" x14ac:dyDescent="0.25">
      <c r="A368" s="1">
        <v>44544</v>
      </c>
      <c r="B368" s="2">
        <f t="shared" si="45"/>
        <v>302</v>
      </c>
      <c r="C368" s="7"/>
      <c r="D368" s="2" t="e">
        <f t="shared" si="51"/>
        <v>#N/A</v>
      </c>
      <c r="E368" s="2" t="e">
        <f t="shared" si="63"/>
        <v>#N/A</v>
      </c>
      <c r="F368" s="2">
        <v>2266480.4214630127</v>
      </c>
      <c r="G368" s="2">
        <f t="shared" si="67"/>
        <v>495682.42857142858</v>
      </c>
      <c r="H368" s="2">
        <f t="shared" si="72"/>
        <v>165221786.51169094</v>
      </c>
      <c r="I368" s="7"/>
      <c r="J368" s="2" t="e">
        <f t="shared" si="52"/>
        <v>#N/A</v>
      </c>
      <c r="K368" s="2" t="e">
        <f t="shared" si="64"/>
        <v>#N/A</v>
      </c>
      <c r="L368" s="2">
        <f t="array" ref="L368">IF(COUNT($C369)=0,IF(COUNT($C368)=1,I368,SUM(L367+LOOKUP(2,1/(ISNUMBER($K$1:$K$194)),$K$1:$K$194))),I368)</f>
        <v>1850521.5714285648</v>
      </c>
      <c r="M368" s="8" t="e">
        <f t="shared" si="69"/>
        <v>#N/A</v>
      </c>
      <c r="N368" s="2" t="e">
        <f t="shared" si="53"/>
        <v>#N/A</v>
      </c>
      <c r="O368" s="2" t="e">
        <f t="shared" si="65"/>
        <v>#N/A</v>
      </c>
      <c r="P368" s="2">
        <v>2265591.2168123424</v>
      </c>
      <c r="Q368" s="2">
        <f t="shared" si="75"/>
        <v>500000</v>
      </c>
      <c r="R368" s="2">
        <f t="shared" si="73"/>
        <v>167067502.65348804</v>
      </c>
      <c r="S368" s="2">
        <f t="shared" si="54"/>
        <v>495682.42857143283</v>
      </c>
      <c r="T368" s="2">
        <f t="shared" si="55"/>
        <v>4317.571428571362</v>
      </c>
      <c r="U368" s="2">
        <f t="shared" si="56"/>
        <v>500000</v>
      </c>
      <c r="V368" s="2">
        <f t="shared" si="74"/>
        <v>123584462.51169059</v>
      </c>
      <c r="W368" s="2">
        <f t="shared" si="57"/>
        <v>495682.42857143283</v>
      </c>
      <c r="X368" s="2">
        <f t="shared" si="47"/>
        <v>4317.5714285671711</v>
      </c>
      <c r="Y368" s="2">
        <f t="shared" si="70"/>
        <v>43483040.141797394</v>
      </c>
      <c r="Z368" s="2" t="str">
        <f t="shared" si="48"/>
        <v>MEEP</v>
      </c>
      <c r="AA368" s="2">
        <f>IF(Z368="HERE",Y368,AA367+Graph!$G$1*1000)</f>
        <v>173974958.42751199</v>
      </c>
      <c r="AB368" s="2">
        <f t="shared" si="59"/>
        <v>800000</v>
      </c>
      <c r="AC368" s="2">
        <f t="shared" si="71"/>
        <v>41796861.79740455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ht="15" x14ac:dyDescent="0.25">
      <c r="A369" s="1">
        <v>44545</v>
      </c>
      <c r="B369" s="2">
        <f t="shared" si="45"/>
        <v>303</v>
      </c>
      <c r="C369" s="7"/>
      <c r="D369" s="2" t="e">
        <f t="shared" si="51"/>
        <v>#N/A</v>
      </c>
      <c r="E369" s="2" t="e">
        <f t="shared" si="63"/>
        <v>#N/A</v>
      </c>
      <c r="F369" s="2">
        <v>2272435.0173632205</v>
      </c>
      <c r="G369" s="2">
        <f t="shared" si="67"/>
        <v>495682.42857142858</v>
      </c>
      <c r="H369" s="2">
        <f t="shared" si="72"/>
        <v>165717468.94026238</v>
      </c>
      <c r="I369" s="7"/>
      <c r="J369" s="2" t="e">
        <f t="shared" si="52"/>
        <v>#N/A</v>
      </c>
      <c r="K369" s="2" t="e">
        <f t="shared" si="64"/>
        <v>#N/A</v>
      </c>
      <c r="L369" s="2">
        <f t="array" ref="L369">IF(COUNT($C370)=0,IF(COUNT($C369)=1,I369,SUM(L368+LOOKUP(2,1/(ISNUMBER($K$1:$K$194)),$K$1:$K$194))),I369)</f>
        <v>1854839.1428571362</v>
      </c>
      <c r="M369" s="8" t="e">
        <f t="shared" si="69"/>
        <v>#N/A</v>
      </c>
      <c r="N369" s="2" t="e">
        <f t="shared" si="53"/>
        <v>#N/A</v>
      </c>
      <c r="O369" s="2" t="e">
        <f t="shared" si="65"/>
        <v>#N/A</v>
      </c>
      <c r="P369" s="2">
        <v>2271532.4390274882</v>
      </c>
      <c r="Q369" s="2">
        <f t="shared" si="75"/>
        <v>500000</v>
      </c>
      <c r="R369" s="2">
        <f t="shared" si="73"/>
        <v>167567502.65348804</v>
      </c>
      <c r="S369" s="2">
        <f t="shared" si="54"/>
        <v>495682.42857143283</v>
      </c>
      <c r="T369" s="2">
        <f t="shared" si="55"/>
        <v>4317.571428571362</v>
      </c>
      <c r="U369" s="2">
        <f t="shared" si="56"/>
        <v>500000</v>
      </c>
      <c r="V369" s="2">
        <f t="shared" si="74"/>
        <v>124080144.94026202</v>
      </c>
      <c r="W369" s="2">
        <f t="shared" si="57"/>
        <v>495682.42857143283</v>
      </c>
      <c r="X369" s="2">
        <f t="shared" si="47"/>
        <v>4317.5714285671711</v>
      </c>
      <c r="Y369" s="2">
        <f t="shared" si="70"/>
        <v>43487357.713225961</v>
      </c>
      <c r="Z369" s="2" t="str">
        <f t="shared" si="48"/>
        <v>MEEP</v>
      </c>
      <c r="AA369" s="2">
        <f>IF(Z369="HERE",Y369,AA368+Graph!$G$1*1000)</f>
        <v>174774958.42751199</v>
      </c>
      <c r="AB369" s="2">
        <f t="shared" si="59"/>
        <v>800000</v>
      </c>
      <c r="AC369" s="2">
        <f t="shared" si="71"/>
        <v>41796861.79740455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ht="15" x14ac:dyDescent="0.25">
      <c r="A370" s="1">
        <v>44546</v>
      </c>
      <c r="B370" s="2">
        <f t="shared" si="45"/>
        <v>304</v>
      </c>
      <c r="C370" s="7"/>
      <c r="D370" s="2" t="e">
        <f t="shared" si="51"/>
        <v>#N/A</v>
      </c>
      <c r="E370" s="2" t="e">
        <f t="shared" si="63"/>
        <v>#N/A</v>
      </c>
      <c r="F370" s="2">
        <v>2278389.6132634282</v>
      </c>
      <c r="G370" s="2">
        <f t="shared" si="67"/>
        <v>495682.42857142858</v>
      </c>
      <c r="H370" s="2">
        <f t="shared" si="72"/>
        <v>166213151.36883381</v>
      </c>
      <c r="I370" s="7"/>
      <c r="J370" s="2" t="e">
        <f t="shared" si="52"/>
        <v>#N/A</v>
      </c>
      <c r="K370" s="2" t="e">
        <f t="shared" si="64"/>
        <v>#N/A</v>
      </c>
      <c r="L370" s="2">
        <f t="array" ref="L370">IF(COUNT($C371)=0,IF(COUNT($C370)=1,I370,SUM(L369+LOOKUP(2,1/(ISNUMBER($K$1:$K$194)),$K$1:$K$194))),I370)</f>
        <v>1859156.7142857076</v>
      </c>
      <c r="M370" s="8" t="e">
        <f t="shared" si="69"/>
        <v>#N/A</v>
      </c>
      <c r="N370" s="2" t="e">
        <f t="shared" si="53"/>
        <v>#N/A</v>
      </c>
      <c r="O370" s="2" t="e">
        <f t="shared" si="65"/>
        <v>#N/A</v>
      </c>
      <c r="P370" s="2">
        <v>2277473.6612426639</v>
      </c>
      <c r="Q370" s="2">
        <f t="shared" si="75"/>
        <v>500000</v>
      </c>
      <c r="R370" s="2">
        <f t="shared" si="73"/>
        <v>168067502.65348804</v>
      </c>
      <c r="S370" s="2">
        <f t="shared" si="54"/>
        <v>495682.42857143283</v>
      </c>
      <c r="T370" s="2">
        <f t="shared" si="55"/>
        <v>4317.571428571362</v>
      </c>
      <c r="U370" s="2">
        <f t="shared" si="56"/>
        <v>500000</v>
      </c>
      <c r="V370" s="2">
        <f t="shared" si="74"/>
        <v>124575827.36883345</v>
      </c>
      <c r="W370" s="2">
        <f t="shared" si="57"/>
        <v>495682.42857143283</v>
      </c>
      <c r="X370" s="2">
        <f t="shared" si="47"/>
        <v>4317.5714285671711</v>
      </c>
      <c r="Y370" s="2">
        <f t="shared" si="70"/>
        <v>43491675.284654528</v>
      </c>
      <c r="Z370" s="2" t="str">
        <f t="shared" si="48"/>
        <v>MEEP</v>
      </c>
      <c r="AA370" s="2">
        <f>IF(Z370="HERE",Y370,AA369+Graph!$G$1*1000)</f>
        <v>175574958.42751199</v>
      </c>
      <c r="AB370" s="2">
        <f t="shared" si="59"/>
        <v>800000</v>
      </c>
      <c r="AC370" s="2">
        <f t="shared" si="71"/>
        <v>41796861.79740455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ht="15" x14ac:dyDescent="0.25">
      <c r="A371" s="1">
        <v>44547</v>
      </c>
      <c r="B371" s="2">
        <f t="shared" si="45"/>
        <v>305</v>
      </c>
      <c r="C371" s="7"/>
      <c r="D371" s="2" t="e">
        <f t="shared" si="51"/>
        <v>#N/A</v>
      </c>
      <c r="E371" s="2" t="e">
        <f t="shared" si="63"/>
        <v>#N/A</v>
      </c>
      <c r="F371" s="2">
        <v>2284344.209163636</v>
      </c>
      <c r="G371" s="2">
        <f t="shared" si="67"/>
        <v>495682.42857142858</v>
      </c>
      <c r="H371" s="2">
        <f t="shared" si="72"/>
        <v>166708833.79740524</v>
      </c>
      <c r="I371" s="7"/>
      <c r="J371" s="2" t="e">
        <f t="shared" si="52"/>
        <v>#N/A</v>
      </c>
      <c r="K371" s="2" t="e">
        <f t="shared" si="64"/>
        <v>#N/A</v>
      </c>
      <c r="L371" s="2">
        <f t="array" ref="L371">IF(COUNT($C372)=0,IF(COUNT($C371)=1,I371,SUM(L370+LOOKUP(2,1/(ISNUMBER($K$1:$K$194)),$K$1:$K$194))),I371)</f>
        <v>1863474.2857142789</v>
      </c>
      <c r="M371" s="8" t="e">
        <f t="shared" si="69"/>
        <v>#N/A</v>
      </c>
      <c r="N371" s="2" t="e">
        <f t="shared" si="53"/>
        <v>#N/A</v>
      </c>
      <c r="O371" s="2" t="e">
        <f t="shared" si="65"/>
        <v>#N/A</v>
      </c>
      <c r="P371" s="2">
        <v>2283414.8834578097</v>
      </c>
      <c r="Q371" s="2">
        <f t="shared" si="75"/>
        <v>500000</v>
      </c>
      <c r="R371" s="2">
        <f t="shared" si="73"/>
        <v>168567502.65348804</v>
      </c>
      <c r="S371" s="2">
        <f t="shared" si="54"/>
        <v>495682.42857143283</v>
      </c>
      <c r="T371" s="2">
        <f t="shared" si="55"/>
        <v>4317.571428571362</v>
      </c>
      <c r="U371" s="2">
        <f t="shared" si="56"/>
        <v>500000</v>
      </c>
      <c r="V371" s="2">
        <f t="shared" si="74"/>
        <v>125071509.79740489</v>
      </c>
      <c r="W371" s="2">
        <f t="shared" si="57"/>
        <v>495682.42857143283</v>
      </c>
      <c r="X371" s="2">
        <f t="shared" si="47"/>
        <v>4317.5714285671711</v>
      </c>
      <c r="Y371" s="2">
        <f t="shared" si="70"/>
        <v>43495992.856083095</v>
      </c>
      <c r="Z371" s="2" t="str">
        <f t="shared" si="48"/>
        <v>MEEP</v>
      </c>
      <c r="AA371" s="2">
        <f>IF(Z371="HERE",Y371,AA370+Graph!$G$1*1000)</f>
        <v>176374958.42751199</v>
      </c>
      <c r="AB371" s="2">
        <f t="shared" si="59"/>
        <v>800000</v>
      </c>
      <c r="AC371" s="2">
        <f t="shared" si="71"/>
        <v>41796861.79740455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ht="15" x14ac:dyDescent="0.25">
      <c r="A372" s="1">
        <v>44548</v>
      </c>
      <c r="B372" s="2">
        <f t="shared" si="45"/>
        <v>306</v>
      </c>
      <c r="C372" s="7"/>
      <c r="D372" s="2" t="e">
        <f t="shared" si="51"/>
        <v>#N/A</v>
      </c>
      <c r="E372" s="2" t="e">
        <f t="shared" si="63"/>
        <v>#N/A</v>
      </c>
      <c r="F372" s="2">
        <v>2290298.8050638437</v>
      </c>
      <c r="G372" s="2">
        <f t="shared" si="67"/>
        <v>495682.42857142858</v>
      </c>
      <c r="H372" s="2">
        <f t="shared" si="72"/>
        <v>167204516.22597668</v>
      </c>
      <c r="I372" s="7"/>
      <c r="J372" s="2" t="e">
        <f t="shared" si="52"/>
        <v>#N/A</v>
      </c>
      <c r="K372" s="2" t="e">
        <f t="shared" si="64"/>
        <v>#N/A</v>
      </c>
      <c r="L372" s="2">
        <f t="array" ref="L372">IF(COUNT($C373)=0,IF(COUNT($C372)=1,I372,SUM(L371+LOOKUP(2,1/(ISNUMBER($K$1:$K$194)),$K$1:$K$194))),I372)</f>
        <v>1867791.8571428503</v>
      </c>
      <c r="M372" s="8" t="e">
        <f t="shared" si="69"/>
        <v>#N/A</v>
      </c>
      <c r="N372" s="2" t="e">
        <f t="shared" si="53"/>
        <v>#N/A</v>
      </c>
      <c r="O372" s="2" t="e">
        <f t="shared" si="65"/>
        <v>#N/A</v>
      </c>
      <c r="P372" s="2">
        <v>2289356.1056729853</v>
      </c>
      <c r="Q372" s="2">
        <f t="shared" si="75"/>
        <v>500000</v>
      </c>
      <c r="R372" s="2">
        <f t="shared" si="73"/>
        <v>169067502.65348804</v>
      </c>
      <c r="S372" s="2">
        <f t="shared" si="54"/>
        <v>495682.42857143283</v>
      </c>
      <c r="T372" s="2">
        <f t="shared" si="55"/>
        <v>4317.571428571362</v>
      </c>
      <c r="U372" s="2">
        <f t="shared" si="56"/>
        <v>500000</v>
      </c>
      <c r="V372" s="2">
        <f t="shared" si="74"/>
        <v>125567192.22597632</v>
      </c>
      <c r="W372" s="2">
        <f t="shared" si="57"/>
        <v>495682.42857143283</v>
      </c>
      <c r="X372" s="2">
        <f t="shared" si="47"/>
        <v>4317.5714285671711</v>
      </c>
      <c r="Y372" s="2">
        <f t="shared" si="70"/>
        <v>43500310.427511662</v>
      </c>
      <c r="Z372" s="2" t="str">
        <f t="shared" si="48"/>
        <v>MEEP</v>
      </c>
      <c r="AA372" s="2">
        <f>IF(Z372="HERE",Y372,AA371+Graph!$G$1*1000)</f>
        <v>177174958.42751199</v>
      </c>
      <c r="AB372" s="2">
        <f t="shared" si="59"/>
        <v>800000</v>
      </c>
      <c r="AC372" s="2">
        <f t="shared" si="71"/>
        <v>41796861.79740455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ht="15" x14ac:dyDescent="0.25">
      <c r="A373" s="1">
        <v>44549</v>
      </c>
      <c r="B373" s="2">
        <f t="shared" si="45"/>
        <v>307</v>
      </c>
      <c r="C373" s="7"/>
      <c r="D373" s="2" t="e">
        <f t="shared" si="51"/>
        <v>#N/A</v>
      </c>
      <c r="E373" s="2" t="e">
        <f t="shared" si="63"/>
        <v>#N/A</v>
      </c>
      <c r="F373" s="2">
        <v>2296253.4009640515</v>
      </c>
      <c r="G373" s="2">
        <f t="shared" si="67"/>
        <v>495682.42857142858</v>
      </c>
      <c r="H373" s="2">
        <f t="shared" si="72"/>
        <v>167700198.65454811</v>
      </c>
      <c r="I373" s="7"/>
      <c r="J373" s="2" t="e">
        <f t="shared" si="52"/>
        <v>#N/A</v>
      </c>
      <c r="K373" s="2" t="e">
        <f t="shared" si="64"/>
        <v>#N/A</v>
      </c>
      <c r="L373" s="2">
        <f t="array" ref="L373">IF(COUNT($C374)=0,IF(COUNT($C373)=1,I373,SUM(L372+LOOKUP(2,1/(ISNUMBER($K$1:$K$194)),$K$1:$K$194))),I373)</f>
        <v>1872109.4285714217</v>
      </c>
      <c r="M373" s="8" t="e">
        <f t="shared" si="69"/>
        <v>#N/A</v>
      </c>
      <c r="N373" s="2" t="e">
        <f t="shared" si="53"/>
        <v>#N/A</v>
      </c>
      <c r="O373" s="2" t="e">
        <f t="shared" si="65"/>
        <v>#N/A</v>
      </c>
      <c r="P373" s="2">
        <v>2295297.3278881311</v>
      </c>
      <c r="Q373" s="2">
        <f t="shared" si="75"/>
        <v>500000</v>
      </c>
      <c r="R373" s="2">
        <f t="shared" si="73"/>
        <v>169567502.65348804</v>
      </c>
      <c r="S373" s="2">
        <f t="shared" si="54"/>
        <v>495682.42857143283</v>
      </c>
      <c r="T373" s="2">
        <f t="shared" si="55"/>
        <v>4317.571428571362</v>
      </c>
      <c r="U373" s="2">
        <f t="shared" si="56"/>
        <v>500000</v>
      </c>
      <c r="V373" s="2">
        <f t="shared" si="74"/>
        <v>126062874.65454775</v>
      </c>
      <c r="W373" s="2">
        <f t="shared" si="57"/>
        <v>495682.42857143283</v>
      </c>
      <c r="X373" s="2">
        <f t="shared" si="47"/>
        <v>4317.5714285671711</v>
      </c>
      <c r="Y373" s="2">
        <f t="shared" si="70"/>
        <v>43504627.998940229</v>
      </c>
      <c r="Z373" s="2" t="str">
        <f t="shared" si="48"/>
        <v>MEEP</v>
      </c>
      <c r="AA373" s="2">
        <f>IF(Z373="HERE",Y373,AA372+Graph!$G$1*1000)</f>
        <v>177974958.42751199</v>
      </c>
      <c r="AB373" s="2">
        <f t="shared" si="59"/>
        <v>800000</v>
      </c>
      <c r="AC373" s="2">
        <f t="shared" si="71"/>
        <v>41796861.79740455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ht="15" x14ac:dyDescent="0.25">
      <c r="A374" s="1">
        <v>44550</v>
      </c>
      <c r="B374" s="2">
        <f t="shared" si="45"/>
        <v>308</v>
      </c>
      <c r="C374" s="7"/>
      <c r="D374" s="2" t="e">
        <f t="shared" si="51"/>
        <v>#N/A</v>
      </c>
      <c r="E374" s="2" t="e">
        <f t="shared" si="63"/>
        <v>#N/A</v>
      </c>
      <c r="F374" s="2">
        <v>2302207.9968642592</v>
      </c>
      <c r="G374" s="2">
        <f t="shared" si="67"/>
        <v>495682.42857142858</v>
      </c>
      <c r="H374" s="2">
        <f t="shared" si="72"/>
        <v>168195881.08311954</v>
      </c>
      <c r="I374" s="7"/>
      <c r="J374" s="2" t="e">
        <f t="shared" si="52"/>
        <v>#N/A</v>
      </c>
      <c r="K374" s="2" t="e">
        <f t="shared" si="64"/>
        <v>#N/A</v>
      </c>
      <c r="L374" s="2">
        <f t="array" ref="L374">IF(COUNT($C375)=0,IF(COUNT($C374)=1,I374,SUM(L373+LOOKUP(2,1/(ISNUMBER($K$1:$K$194)),$K$1:$K$194))),I374)</f>
        <v>1876426.999999993</v>
      </c>
      <c r="M374" s="8" t="e">
        <f t="shared" si="69"/>
        <v>#N/A</v>
      </c>
      <c r="N374" s="2" t="e">
        <f t="shared" si="53"/>
        <v>#N/A</v>
      </c>
      <c r="O374" s="2" t="e">
        <f t="shared" si="65"/>
        <v>#N/A</v>
      </c>
      <c r="P374" s="2">
        <v>2301238.5501033068</v>
      </c>
      <c r="Q374" s="2">
        <f t="shared" si="75"/>
        <v>500000</v>
      </c>
      <c r="R374" s="2">
        <f t="shared" si="73"/>
        <v>170067502.65348804</v>
      </c>
      <c r="S374" s="2">
        <f t="shared" si="54"/>
        <v>495682.42857143283</v>
      </c>
      <c r="T374" s="2">
        <f t="shared" si="55"/>
        <v>4317.571428571362</v>
      </c>
      <c r="U374" s="2">
        <f t="shared" si="56"/>
        <v>500000</v>
      </c>
      <c r="V374" s="2">
        <f t="shared" si="74"/>
        <v>126558557.08311918</v>
      </c>
      <c r="W374" s="2">
        <f t="shared" si="57"/>
        <v>495682.42857143283</v>
      </c>
      <c r="X374" s="2">
        <f t="shared" si="47"/>
        <v>4317.5714285671711</v>
      </c>
      <c r="Y374" s="2">
        <f t="shared" si="70"/>
        <v>43508945.570368797</v>
      </c>
      <c r="Z374" s="2" t="str">
        <f t="shared" si="48"/>
        <v>MEEP</v>
      </c>
      <c r="AA374" s="2">
        <f>IF(Z374="HERE",Y374,AA373+Graph!$G$1*1000)</f>
        <v>178774958.42751199</v>
      </c>
      <c r="AB374" s="2">
        <f t="shared" si="59"/>
        <v>800000</v>
      </c>
      <c r="AC374" s="2">
        <f t="shared" si="71"/>
        <v>41796861.79740455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ht="15" x14ac:dyDescent="0.25">
      <c r="A375" s="1">
        <v>44551</v>
      </c>
      <c r="B375" s="2">
        <f t="shared" si="45"/>
        <v>309</v>
      </c>
      <c r="C375" s="7"/>
      <c r="D375" s="2" t="e">
        <f t="shared" si="51"/>
        <v>#N/A</v>
      </c>
      <c r="E375" s="2" t="e">
        <f t="shared" si="63"/>
        <v>#N/A</v>
      </c>
      <c r="F375" s="2">
        <v>2308162.592764467</v>
      </c>
      <c r="G375" s="2">
        <f t="shared" si="67"/>
        <v>495682.42857142858</v>
      </c>
      <c r="H375" s="2">
        <f t="shared" si="72"/>
        <v>168691563.51169097</v>
      </c>
      <c r="I375" s="7"/>
      <c r="J375" s="2" t="e">
        <f t="shared" si="52"/>
        <v>#N/A</v>
      </c>
      <c r="K375" s="2" t="e">
        <f t="shared" si="64"/>
        <v>#N/A</v>
      </c>
      <c r="L375" s="2">
        <f t="array" ref="L375">IF(COUNT($C376)=0,IF(COUNT($C375)=1,I375,SUM(L374+LOOKUP(2,1/(ISNUMBER($K$1:$K$194)),$K$1:$K$194))),I375)</f>
        <v>1880744.5714285644</v>
      </c>
      <c r="M375" s="8" t="e">
        <f t="shared" si="69"/>
        <v>#N/A</v>
      </c>
      <c r="N375" s="2" t="e">
        <f t="shared" si="53"/>
        <v>#N/A</v>
      </c>
      <c r="O375" s="2" t="e">
        <f t="shared" si="65"/>
        <v>#N/A</v>
      </c>
      <c r="P375" s="2">
        <v>2307179.7723184526</v>
      </c>
      <c r="Q375" s="2">
        <f t="shared" si="75"/>
        <v>500000</v>
      </c>
      <c r="R375" s="2">
        <f t="shared" si="73"/>
        <v>170567502.65348804</v>
      </c>
      <c r="S375" s="2">
        <f t="shared" si="54"/>
        <v>495682.42857143283</v>
      </c>
      <c r="T375" s="2">
        <f t="shared" si="55"/>
        <v>4317.571428571362</v>
      </c>
      <c r="U375" s="2">
        <f t="shared" si="56"/>
        <v>500000</v>
      </c>
      <c r="V375" s="2">
        <f t="shared" si="74"/>
        <v>127054239.51169062</v>
      </c>
      <c r="W375" s="2">
        <f t="shared" si="57"/>
        <v>495682.42857143283</v>
      </c>
      <c r="X375" s="2">
        <f t="shared" si="47"/>
        <v>4317.5714285671711</v>
      </c>
      <c r="Y375" s="2">
        <f t="shared" si="70"/>
        <v>43513263.141797364</v>
      </c>
      <c r="Z375" s="2" t="str">
        <f t="shared" si="48"/>
        <v>MEEP</v>
      </c>
      <c r="AA375" s="2">
        <f>IF(Z375="HERE",Y375,AA374+Graph!$G$1*1000)</f>
        <v>179574958.42751199</v>
      </c>
      <c r="AB375" s="2">
        <f t="shared" si="59"/>
        <v>800000</v>
      </c>
      <c r="AC375" s="2">
        <f t="shared" si="71"/>
        <v>41796861.79740455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ht="15" x14ac:dyDescent="0.25">
      <c r="A376" s="1">
        <v>44552</v>
      </c>
      <c r="B376" s="2">
        <f t="shared" si="45"/>
        <v>310</v>
      </c>
      <c r="C376" s="7"/>
      <c r="D376" s="2" t="e">
        <f t="shared" si="51"/>
        <v>#N/A</v>
      </c>
      <c r="E376" s="2" t="e">
        <f t="shared" si="63"/>
        <v>#N/A</v>
      </c>
      <c r="F376" s="2">
        <v>2314117.1886646748</v>
      </c>
      <c r="G376" s="2">
        <f t="shared" si="67"/>
        <v>495682.42857142858</v>
      </c>
      <c r="H376" s="2">
        <f t="shared" si="72"/>
        <v>169187245.94026241</v>
      </c>
      <c r="I376" s="7"/>
      <c r="J376" s="2" t="e">
        <f t="shared" si="52"/>
        <v>#N/A</v>
      </c>
      <c r="K376" s="2" t="e">
        <f t="shared" si="64"/>
        <v>#N/A</v>
      </c>
      <c r="L376" s="2">
        <f t="array" ref="L376">IF(COUNT($C377)=0,IF(COUNT($C376)=1,I376,SUM(L375+LOOKUP(2,1/(ISNUMBER($K$1:$K$194)),$K$1:$K$194))),I376)</f>
        <v>1885062.1428571357</v>
      </c>
      <c r="M376" s="8" t="e">
        <f t="shared" si="69"/>
        <v>#N/A</v>
      </c>
      <c r="N376" s="2" t="e">
        <f t="shared" si="53"/>
        <v>#N/A</v>
      </c>
      <c r="O376" s="2" t="e">
        <f t="shared" si="65"/>
        <v>#N/A</v>
      </c>
      <c r="P376" s="2">
        <v>2313120.9945336282</v>
      </c>
      <c r="Q376" s="2">
        <f t="shared" si="75"/>
        <v>500000</v>
      </c>
      <c r="R376" s="2">
        <f t="shared" si="73"/>
        <v>171067502.65348804</v>
      </c>
      <c r="S376" s="2">
        <f t="shared" si="54"/>
        <v>495682.42857143283</v>
      </c>
      <c r="T376" s="2">
        <f t="shared" si="55"/>
        <v>4317.571428571362</v>
      </c>
      <c r="U376" s="2">
        <f t="shared" si="56"/>
        <v>500000</v>
      </c>
      <c r="V376" s="2">
        <f t="shared" si="74"/>
        <v>127549921.94026205</v>
      </c>
      <c r="W376" s="2">
        <f t="shared" si="57"/>
        <v>495682.42857143283</v>
      </c>
      <c r="X376" s="2">
        <f t="shared" si="47"/>
        <v>4317.5714285671711</v>
      </c>
      <c r="Y376" s="2">
        <f t="shared" si="70"/>
        <v>43517580.713225931</v>
      </c>
      <c r="Z376" s="2" t="str">
        <f t="shared" si="48"/>
        <v>MEEP</v>
      </c>
      <c r="AA376" s="2">
        <f>IF(Z376="HERE",Y376,AA375+Graph!$G$1*1000)</f>
        <v>180374958.42751199</v>
      </c>
      <c r="AB376" s="2">
        <f t="shared" si="59"/>
        <v>800000</v>
      </c>
      <c r="AC376" s="2">
        <f t="shared" si="71"/>
        <v>41796861.79740455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ht="15" x14ac:dyDescent="0.25">
      <c r="A377" s="1">
        <v>44553</v>
      </c>
      <c r="B377" s="2">
        <f t="shared" si="45"/>
        <v>311</v>
      </c>
      <c r="C377" s="7"/>
      <c r="D377" s="2" t="e">
        <f t="shared" si="51"/>
        <v>#N/A</v>
      </c>
      <c r="E377" s="2" t="e">
        <f t="shared" si="63"/>
        <v>#N/A</v>
      </c>
      <c r="F377" s="2">
        <v>2320071.7845648825</v>
      </c>
      <c r="G377" s="2">
        <f t="shared" si="67"/>
        <v>495682.42857142858</v>
      </c>
      <c r="H377" s="2">
        <f t="shared" si="72"/>
        <v>169682928.36883384</v>
      </c>
      <c r="I377" s="7"/>
      <c r="J377" s="2" t="e">
        <f t="shared" si="52"/>
        <v>#N/A</v>
      </c>
      <c r="K377" s="2" t="e">
        <f t="shared" si="64"/>
        <v>#N/A</v>
      </c>
      <c r="L377" s="2">
        <f t="array" ref="L377">IF(COUNT($C378)=0,IF(COUNT($C377)=1,I377,SUM(L376+LOOKUP(2,1/(ISNUMBER($K$1:$K$194)),$K$1:$K$194))),I377)</f>
        <v>1889379.7142857071</v>
      </c>
      <c r="M377" s="8" t="e">
        <f t="shared" si="69"/>
        <v>#N/A</v>
      </c>
      <c r="N377" s="2" t="e">
        <f t="shared" si="53"/>
        <v>#N/A</v>
      </c>
      <c r="O377" s="2" t="e">
        <f t="shared" si="65"/>
        <v>#N/A</v>
      </c>
      <c r="P377" s="2">
        <v>2319062.2167487741</v>
      </c>
      <c r="Q377" s="2">
        <f t="shared" si="75"/>
        <v>500000</v>
      </c>
      <c r="R377" s="2">
        <f t="shared" si="73"/>
        <v>171567502.65348804</v>
      </c>
      <c r="S377" s="2">
        <f t="shared" si="54"/>
        <v>495682.42857143283</v>
      </c>
      <c r="T377" s="2">
        <f t="shared" si="55"/>
        <v>4317.571428571362</v>
      </c>
      <c r="U377" s="2">
        <f t="shared" si="56"/>
        <v>500000</v>
      </c>
      <c r="V377" s="2">
        <f t="shared" si="74"/>
        <v>128045604.36883348</v>
      </c>
      <c r="W377" s="2">
        <f t="shared" si="57"/>
        <v>495682.42857143283</v>
      </c>
      <c r="X377" s="2">
        <f t="shared" si="47"/>
        <v>4317.5714285671711</v>
      </c>
      <c r="Y377" s="2">
        <f t="shared" si="70"/>
        <v>43521898.284654498</v>
      </c>
      <c r="Z377" s="2" t="str">
        <f t="shared" si="48"/>
        <v>MEEP</v>
      </c>
      <c r="AA377" s="2">
        <f>IF(Z377="HERE",Y377,AA376+Graph!$G$1*1000)</f>
        <v>181174958.42751199</v>
      </c>
      <c r="AB377" s="2">
        <f t="shared" si="59"/>
        <v>800000</v>
      </c>
      <c r="AC377" s="2">
        <f t="shared" si="71"/>
        <v>41796861.79740455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ht="15" x14ac:dyDescent="0.25">
      <c r="A378" s="1">
        <v>44554</v>
      </c>
      <c r="B378" s="2">
        <f t="shared" si="45"/>
        <v>312</v>
      </c>
      <c r="C378" s="7"/>
      <c r="D378" s="2" t="e">
        <f t="shared" si="51"/>
        <v>#N/A</v>
      </c>
      <c r="E378" s="2" t="e">
        <f t="shared" si="63"/>
        <v>#N/A</v>
      </c>
      <c r="F378" s="2">
        <v>2326026.3804650605</v>
      </c>
      <c r="G378" s="2">
        <f t="shared" si="67"/>
        <v>495682.42857142858</v>
      </c>
      <c r="H378" s="2">
        <f t="shared" si="72"/>
        <v>170178610.79740527</v>
      </c>
      <c r="I378" s="7"/>
      <c r="J378" s="2" t="e">
        <f t="shared" si="52"/>
        <v>#N/A</v>
      </c>
      <c r="K378" s="2" t="e">
        <f t="shared" si="64"/>
        <v>#N/A</v>
      </c>
      <c r="L378" s="2">
        <f t="array" ref="L378">IF(COUNT($C379)=0,IF(COUNT($C378)=1,I378,SUM(L377+LOOKUP(2,1/(ISNUMBER($K$1:$K$194)),$K$1:$K$194))),I378)</f>
        <v>1893697.2857142785</v>
      </c>
      <c r="M378" s="8" t="e">
        <f t="shared" si="69"/>
        <v>#N/A</v>
      </c>
      <c r="N378" s="2" t="e">
        <f t="shared" si="53"/>
        <v>#N/A</v>
      </c>
      <c r="O378" s="2" t="e">
        <f t="shared" si="65"/>
        <v>#N/A</v>
      </c>
      <c r="P378" s="2">
        <v>2325003.4389639497</v>
      </c>
      <c r="Q378" s="2">
        <f t="shared" si="75"/>
        <v>500000</v>
      </c>
      <c r="R378" s="2">
        <f t="shared" si="73"/>
        <v>172067502.65348804</v>
      </c>
      <c r="S378" s="2">
        <f t="shared" si="54"/>
        <v>495682.42857143283</v>
      </c>
      <c r="T378" s="2">
        <f t="shared" si="55"/>
        <v>4317.571428571362</v>
      </c>
      <c r="U378" s="2">
        <f t="shared" si="56"/>
        <v>500000</v>
      </c>
      <c r="V378" s="2">
        <f t="shared" si="74"/>
        <v>128541286.79740492</v>
      </c>
      <c r="W378" s="2">
        <f t="shared" si="57"/>
        <v>495682.42857143283</v>
      </c>
      <c r="X378" s="2">
        <f t="shared" si="47"/>
        <v>4317.5714285671711</v>
      </c>
      <c r="Y378" s="2">
        <f t="shared" si="70"/>
        <v>43526215.856083065</v>
      </c>
      <c r="Z378" s="2" t="str">
        <f t="shared" si="48"/>
        <v>MEEP</v>
      </c>
      <c r="AA378" s="2">
        <f>IF(Z378="HERE",Y378,AA377+Graph!$G$1*1000)</f>
        <v>181974958.42751199</v>
      </c>
      <c r="AB378" s="2">
        <f t="shared" si="59"/>
        <v>800000</v>
      </c>
      <c r="AC378" s="2">
        <f t="shared" si="71"/>
        <v>41796861.79740455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ht="15" x14ac:dyDescent="0.25">
      <c r="A379" s="1">
        <v>44555</v>
      </c>
      <c r="B379" s="2">
        <f t="shared" si="45"/>
        <v>313</v>
      </c>
      <c r="C379" s="7"/>
      <c r="D379" s="2" t="e">
        <f t="shared" si="51"/>
        <v>#N/A</v>
      </c>
      <c r="E379" s="2" t="e">
        <f t="shared" si="63"/>
        <v>#N/A</v>
      </c>
      <c r="F379" s="2">
        <v>2331980.9763652682</v>
      </c>
      <c r="G379" s="2">
        <f t="shared" si="67"/>
        <v>495682.42857142858</v>
      </c>
      <c r="H379" s="2">
        <f t="shared" si="72"/>
        <v>170674293.22597671</v>
      </c>
      <c r="I379" s="7"/>
      <c r="J379" s="2" t="e">
        <f t="shared" si="52"/>
        <v>#N/A</v>
      </c>
      <c r="K379" s="2" t="e">
        <f t="shared" si="64"/>
        <v>#N/A</v>
      </c>
      <c r="L379" s="2">
        <f t="array" ref="L379">IF(COUNT($C380)=0,IF(COUNT($C379)=1,I379,SUM(L378+LOOKUP(2,1/(ISNUMBER($K$1:$K$194)),$K$1:$K$194))),I379)</f>
        <v>1898014.8571428498</v>
      </c>
      <c r="M379" s="8" t="e">
        <f t="shared" si="69"/>
        <v>#N/A</v>
      </c>
      <c r="N379" s="2" t="e">
        <f t="shared" si="53"/>
        <v>#N/A</v>
      </c>
      <c r="O379" s="2" t="e">
        <f t="shared" si="65"/>
        <v>#N/A</v>
      </c>
      <c r="P379" s="2">
        <v>2330944.6611790955</v>
      </c>
      <c r="Q379" s="2">
        <f t="shared" si="75"/>
        <v>500000</v>
      </c>
      <c r="R379" s="2">
        <f t="shared" si="73"/>
        <v>172567502.65348804</v>
      </c>
      <c r="S379" s="2">
        <f t="shared" si="54"/>
        <v>495682.42857143283</v>
      </c>
      <c r="T379" s="2">
        <f t="shared" si="55"/>
        <v>4317.571428571362</v>
      </c>
      <c r="U379" s="2">
        <f t="shared" si="56"/>
        <v>500000</v>
      </c>
      <c r="V379" s="2">
        <f t="shared" si="74"/>
        <v>129036969.22597635</v>
      </c>
      <c r="W379" s="2">
        <f t="shared" si="57"/>
        <v>495682.42857143283</v>
      </c>
      <c r="X379" s="2">
        <f t="shared" si="47"/>
        <v>4317.5714285671711</v>
      </c>
      <c r="Y379" s="2">
        <f t="shared" si="70"/>
        <v>43530533.427511632</v>
      </c>
      <c r="Z379" s="2" t="str">
        <f t="shared" si="48"/>
        <v>MEEP</v>
      </c>
      <c r="AA379" s="2">
        <f>IF(Z379="HERE",Y379,AA378+Graph!$G$1*1000)</f>
        <v>182774958.42751199</v>
      </c>
      <c r="AB379" s="2">
        <f t="shared" si="59"/>
        <v>800000</v>
      </c>
      <c r="AC379" s="2">
        <f t="shared" si="71"/>
        <v>41796861.79740455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ht="15" x14ac:dyDescent="0.25">
      <c r="A380" s="1">
        <v>44556</v>
      </c>
      <c r="B380" s="2">
        <f t="shared" si="45"/>
        <v>314</v>
      </c>
      <c r="C380" s="7"/>
      <c r="D380" s="2" t="e">
        <f t="shared" si="51"/>
        <v>#N/A</v>
      </c>
      <c r="E380" s="2" t="e">
        <f t="shared" si="63"/>
        <v>#N/A</v>
      </c>
      <c r="F380" s="2">
        <v>2337935.572265476</v>
      </c>
      <c r="G380" s="2">
        <f t="shared" si="67"/>
        <v>495682.42857142858</v>
      </c>
      <c r="H380" s="2">
        <f t="shared" si="72"/>
        <v>171169975.65454814</v>
      </c>
      <c r="I380" s="7"/>
      <c r="J380" s="2" t="e">
        <f t="shared" si="52"/>
        <v>#N/A</v>
      </c>
      <c r="K380" s="2" t="e">
        <f t="shared" si="64"/>
        <v>#N/A</v>
      </c>
      <c r="L380" s="2">
        <f t="array" ref="L380">IF(COUNT($C381)=0,IF(COUNT($C380)=1,I380,SUM(L379+LOOKUP(2,1/(ISNUMBER($K$1:$K$194)),$K$1:$K$194))),I380)</f>
        <v>1902332.4285714212</v>
      </c>
      <c r="M380" s="8" t="e">
        <f t="shared" si="69"/>
        <v>#N/A</v>
      </c>
      <c r="N380" s="2" t="e">
        <f t="shared" si="53"/>
        <v>#N/A</v>
      </c>
      <c r="O380" s="2" t="e">
        <f t="shared" si="65"/>
        <v>#N/A</v>
      </c>
      <c r="P380" s="2">
        <v>2336885.8833942711</v>
      </c>
      <c r="Q380" s="2">
        <f t="shared" si="75"/>
        <v>500000</v>
      </c>
      <c r="R380" s="2">
        <f t="shared" si="73"/>
        <v>173067502.65348804</v>
      </c>
      <c r="S380" s="2">
        <f t="shared" si="54"/>
        <v>495682.42857143283</v>
      </c>
      <c r="T380" s="2">
        <f t="shared" si="55"/>
        <v>4317.571428571362</v>
      </c>
      <c r="U380" s="2">
        <f t="shared" si="56"/>
        <v>500000</v>
      </c>
      <c r="V380" s="2">
        <f t="shared" si="74"/>
        <v>129532651.65454778</v>
      </c>
      <c r="W380" s="2">
        <f t="shared" si="57"/>
        <v>495682.42857143283</v>
      </c>
      <c r="X380" s="2">
        <f t="shared" si="47"/>
        <v>4317.5714285671711</v>
      </c>
      <c r="Y380" s="2">
        <f t="shared" si="70"/>
        <v>43534850.9989402</v>
      </c>
      <c r="Z380" s="2" t="str">
        <f t="shared" si="48"/>
        <v>MEEP</v>
      </c>
      <c r="AA380" s="2">
        <f>IF(Z380="HERE",Y380,AA379+Graph!$G$1*1000)</f>
        <v>183574958.42751199</v>
      </c>
      <c r="AB380" s="2">
        <f t="shared" si="59"/>
        <v>800000</v>
      </c>
      <c r="AC380" s="2">
        <f t="shared" si="71"/>
        <v>41796861.79740455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ht="15" x14ac:dyDescent="0.25">
      <c r="A381" s="1">
        <v>44557</v>
      </c>
      <c r="B381" s="2">
        <f t="shared" si="45"/>
        <v>315</v>
      </c>
      <c r="C381" s="7"/>
      <c r="D381" s="2" t="e">
        <f t="shared" si="51"/>
        <v>#N/A</v>
      </c>
      <c r="E381" s="2" t="e">
        <f t="shared" si="63"/>
        <v>#N/A</v>
      </c>
      <c r="F381" s="2">
        <v>2343890.1681656837</v>
      </c>
      <c r="G381" s="2">
        <f t="shared" si="67"/>
        <v>495682.42857142858</v>
      </c>
      <c r="H381" s="2">
        <f t="shared" si="72"/>
        <v>171665658.08311957</v>
      </c>
      <c r="I381" s="7"/>
      <c r="J381" s="2" t="e">
        <f t="shared" si="52"/>
        <v>#N/A</v>
      </c>
      <c r="K381" s="2" t="e">
        <f t="shared" si="64"/>
        <v>#N/A</v>
      </c>
      <c r="L381" s="2">
        <f t="array" ref="L381">IF(COUNT($C382)=0,IF(COUNT($C381)=1,I381,SUM(L380+LOOKUP(2,1/(ISNUMBER($K$1:$K$194)),$K$1:$K$194))),I381)</f>
        <v>1906649.9999999925</v>
      </c>
      <c r="M381" s="8" t="e">
        <f t="shared" si="69"/>
        <v>#N/A</v>
      </c>
      <c r="N381" s="2" t="e">
        <f t="shared" si="53"/>
        <v>#N/A</v>
      </c>
      <c r="O381" s="2" t="e">
        <f t="shared" si="65"/>
        <v>#N/A</v>
      </c>
      <c r="P381" s="2">
        <v>2342827.105609417</v>
      </c>
      <c r="Q381" s="2">
        <f t="shared" si="75"/>
        <v>500000</v>
      </c>
      <c r="R381" s="2">
        <f t="shared" si="73"/>
        <v>173567502.65348804</v>
      </c>
      <c r="S381" s="2">
        <f t="shared" si="54"/>
        <v>495682.42857143283</v>
      </c>
      <c r="T381" s="2">
        <f t="shared" si="55"/>
        <v>4317.571428571362</v>
      </c>
      <c r="U381" s="2">
        <f t="shared" si="56"/>
        <v>500000</v>
      </c>
      <c r="V381" s="2">
        <f t="shared" si="74"/>
        <v>130028334.08311921</v>
      </c>
      <c r="W381" s="2">
        <f t="shared" si="57"/>
        <v>495682.42857143283</v>
      </c>
      <c r="X381" s="2">
        <f t="shared" si="47"/>
        <v>4317.5714285671711</v>
      </c>
      <c r="Y381" s="2">
        <f t="shared" si="70"/>
        <v>43539168.570368767</v>
      </c>
      <c r="Z381" s="2" t="str">
        <f t="shared" si="48"/>
        <v>MEEP</v>
      </c>
      <c r="AA381" s="2">
        <f>IF(Z381="HERE",Y381,AA380+Graph!$G$1*1000)</f>
        <v>184374958.42751199</v>
      </c>
      <c r="AB381" s="2">
        <f t="shared" si="59"/>
        <v>800000</v>
      </c>
      <c r="AC381" s="2">
        <f t="shared" si="71"/>
        <v>41796861.79740455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ht="15" x14ac:dyDescent="0.25">
      <c r="A382" s="1">
        <v>44558</v>
      </c>
      <c r="B382" s="2">
        <f t="shared" si="45"/>
        <v>316</v>
      </c>
      <c r="C382" s="7"/>
      <c r="D382" s="2" t="e">
        <f t="shared" si="51"/>
        <v>#N/A</v>
      </c>
      <c r="E382" s="2" t="e">
        <f t="shared" si="63"/>
        <v>#N/A</v>
      </c>
      <c r="F382" s="2">
        <v>2349844.7640658915</v>
      </c>
      <c r="G382" s="2">
        <f t="shared" si="67"/>
        <v>495682.42857142858</v>
      </c>
      <c r="H382" s="2">
        <f t="shared" si="72"/>
        <v>172161340.511691</v>
      </c>
      <c r="I382" s="7"/>
      <c r="J382" s="2" t="e">
        <f t="shared" si="52"/>
        <v>#N/A</v>
      </c>
      <c r="K382" s="2" t="e">
        <f t="shared" si="64"/>
        <v>#N/A</v>
      </c>
      <c r="L382" s="2">
        <f t="array" ref="L382">IF(COUNT($C383)=0,IF(COUNT($C382)=1,I382,SUM(L381+LOOKUP(2,1/(ISNUMBER($K$1:$K$194)),$K$1:$K$194))),I382)</f>
        <v>1910967.5714285639</v>
      </c>
      <c r="M382" s="8" t="e">
        <f t="shared" si="69"/>
        <v>#N/A</v>
      </c>
      <c r="N382" s="2" t="e">
        <f t="shared" si="53"/>
        <v>#N/A</v>
      </c>
      <c r="O382" s="2" t="e">
        <f t="shared" si="65"/>
        <v>#N/A</v>
      </c>
      <c r="P382" s="2">
        <v>2348768.3278245926</v>
      </c>
      <c r="Q382" s="2">
        <f t="shared" si="75"/>
        <v>500000</v>
      </c>
      <c r="R382" s="2">
        <f t="shared" si="73"/>
        <v>174067502.65348804</v>
      </c>
      <c r="S382" s="2">
        <f t="shared" si="54"/>
        <v>495682.42857143283</v>
      </c>
      <c r="T382" s="2">
        <f t="shared" si="55"/>
        <v>4317.571428571362</v>
      </c>
      <c r="U382" s="2">
        <f t="shared" si="56"/>
        <v>500000</v>
      </c>
      <c r="V382" s="2">
        <f t="shared" si="74"/>
        <v>130524016.51169065</v>
      </c>
      <c r="W382" s="2">
        <f t="shared" si="57"/>
        <v>495682.42857143283</v>
      </c>
      <c r="X382" s="2">
        <f t="shared" si="47"/>
        <v>4317.5714285671711</v>
      </c>
      <c r="Y382" s="2">
        <f t="shared" si="70"/>
        <v>43543486.141797334</v>
      </c>
      <c r="Z382" s="2" t="str">
        <f t="shared" si="48"/>
        <v>MEEP</v>
      </c>
      <c r="AA382" s="2">
        <f>IF(Z382="HERE",Y382,AA381+Graph!$G$1*1000)</f>
        <v>185174958.42751199</v>
      </c>
      <c r="AB382" s="2">
        <f t="shared" si="59"/>
        <v>800000</v>
      </c>
      <c r="AC382" s="2">
        <f t="shared" si="71"/>
        <v>41796861.79740455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ht="15" x14ac:dyDescent="0.25">
      <c r="A383" s="1">
        <v>44559</v>
      </c>
      <c r="B383" s="2">
        <f t="shared" si="45"/>
        <v>317</v>
      </c>
      <c r="C383" s="7"/>
      <c r="D383" s="2" t="e">
        <f t="shared" si="51"/>
        <v>#N/A</v>
      </c>
      <c r="E383" s="2" t="e">
        <f t="shared" si="63"/>
        <v>#N/A</v>
      </c>
      <c r="F383" s="2">
        <v>2355799.3599660993</v>
      </c>
      <c r="G383" s="2">
        <f t="shared" si="67"/>
        <v>495682.42857142858</v>
      </c>
      <c r="H383" s="2">
        <f t="shared" si="72"/>
        <v>172657022.94026244</v>
      </c>
      <c r="I383" s="7"/>
      <c r="J383" s="2" t="e">
        <f t="shared" si="52"/>
        <v>#N/A</v>
      </c>
      <c r="K383" s="2" t="e">
        <f t="shared" si="64"/>
        <v>#N/A</v>
      </c>
      <c r="L383" s="2">
        <f t="array" ref="L383">IF(COUNT($C384)=0,IF(COUNT($C383)=1,I383,SUM(L382+LOOKUP(2,1/(ISNUMBER($K$1:$K$194)),$K$1:$K$194))),I383)</f>
        <v>1915285.1428571353</v>
      </c>
      <c r="M383" s="8" t="e">
        <f t="shared" si="69"/>
        <v>#N/A</v>
      </c>
      <c r="N383" s="2" t="e">
        <f t="shared" si="53"/>
        <v>#N/A</v>
      </c>
      <c r="O383" s="2" t="e">
        <f t="shared" si="65"/>
        <v>#N/A</v>
      </c>
      <c r="P383" s="2">
        <v>2354709.5500397384</v>
      </c>
      <c r="Q383" s="2">
        <f t="shared" si="75"/>
        <v>500000</v>
      </c>
      <c r="R383" s="2">
        <f t="shared" si="73"/>
        <v>174567502.65348804</v>
      </c>
      <c r="S383" s="2">
        <f t="shared" si="54"/>
        <v>495682.42857143283</v>
      </c>
      <c r="T383" s="2">
        <f t="shared" si="55"/>
        <v>4317.571428571362</v>
      </c>
      <c r="U383" s="2">
        <f t="shared" si="56"/>
        <v>500000</v>
      </c>
      <c r="V383" s="2">
        <f t="shared" si="74"/>
        <v>131019698.94026208</v>
      </c>
      <c r="W383" s="2">
        <f t="shared" si="57"/>
        <v>495682.42857143283</v>
      </c>
      <c r="X383" s="2">
        <f t="shared" si="47"/>
        <v>4317.5714285671711</v>
      </c>
      <c r="Y383" s="2">
        <f t="shared" si="70"/>
        <v>43547803.713225901</v>
      </c>
      <c r="Z383" s="2" t="str">
        <f t="shared" si="48"/>
        <v>MEEP</v>
      </c>
      <c r="AA383" s="2">
        <f>IF(Z383="HERE",Y383,AA382+Graph!$G$1*1000)</f>
        <v>185974958.42751199</v>
      </c>
      <c r="AB383" s="2">
        <f t="shared" si="59"/>
        <v>800000</v>
      </c>
      <c r="AC383" s="2">
        <f t="shared" si="71"/>
        <v>41796861.79740455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ht="15" x14ac:dyDescent="0.25">
      <c r="A384" s="1">
        <v>44560</v>
      </c>
      <c r="B384" s="2">
        <f t="shared" si="45"/>
        <v>318</v>
      </c>
      <c r="C384" s="7"/>
      <c r="D384" s="2" t="e">
        <f t="shared" si="51"/>
        <v>#N/A</v>
      </c>
      <c r="E384" s="2" t="e">
        <f t="shared" si="63"/>
        <v>#N/A</v>
      </c>
      <c r="F384" s="2">
        <v>2361753.955866307</v>
      </c>
      <c r="G384" s="2">
        <f t="shared" si="67"/>
        <v>495682.42857142858</v>
      </c>
      <c r="H384" s="2">
        <f t="shared" si="72"/>
        <v>173152705.36883387</v>
      </c>
      <c r="I384" s="7"/>
      <c r="J384" s="2" t="e">
        <f t="shared" si="52"/>
        <v>#N/A</v>
      </c>
      <c r="K384" s="2" t="e">
        <f t="shared" si="64"/>
        <v>#N/A</v>
      </c>
      <c r="L384" s="2">
        <f t="array" ref="L384">IF(COUNT($C385)=0,IF(COUNT($C384)=1,I384,SUM(L383+LOOKUP(2,1/(ISNUMBER($K$1:$K$194)),$K$1:$K$194))),I384)</f>
        <v>1919602.7142857066</v>
      </c>
      <c r="M384" s="8" t="e">
        <f t="shared" si="69"/>
        <v>#N/A</v>
      </c>
      <c r="N384" s="2" t="e">
        <f t="shared" si="53"/>
        <v>#N/A</v>
      </c>
      <c r="O384" s="2" t="e">
        <f t="shared" si="65"/>
        <v>#N/A</v>
      </c>
      <c r="P384" s="2">
        <v>2360650.7722548842</v>
      </c>
      <c r="Q384" s="2">
        <f t="shared" si="75"/>
        <v>500000</v>
      </c>
      <c r="R384" s="2">
        <f t="shared" si="73"/>
        <v>175067502.65348804</v>
      </c>
      <c r="S384" s="2">
        <f t="shared" si="54"/>
        <v>495682.42857143283</v>
      </c>
      <c r="T384" s="2">
        <f t="shared" si="55"/>
        <v>4317.571428571362</v>
      </c>
      <c r="U384" s="2">
        <f t="shared" si="56"/>
        <v>500000</v>
      </c>
      <c r="V384" s="2">
        <f t="shared" si="74"/>
        <v>131515381.36883351</v>
      </c>
      <c r="W384" s="2">
        <f t="shared" si="57"/>
        <v>495682.42857143283</v>
      </c>
      <c r="X384" s="2">
        <f t="shared" si="47"/>
        <v>4317.5714285671711</v>
      </c>
      <c r="Y384" s="2">
        <f t="shared" si="70"/>
        <v>43552121.284654468</v>
      </c>
      <c r="Z384" s="2" t="str">
        <f t="shared" si="48"/>
        <v>MEEP</v>
      </c>
      <c r="AA384" s="2">
        <f>IF(Z384="HERE",Y384,AA383+Graph!$G$1*1000)</f>
        <v>186774958.42751199</v>
      </c>
      <c r="AB384" s="2">
        <f t="shared" si="59"/>
        <v>800000</v>
      </c>
      <c r="AC384" s="2">
        <f t="shared" si="71"/>
        <v>41796861.79740455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ht="15" x14ac:dyDescent="0.25">
      <c r="A385" s="1">
        <v>44561</v>
      </c>
      <c r="B385" s="2">
        <f t="shared" si="45"/>
        <v>319</v>
      </c>
      <c r="C385" s="7"/>
      <c r="D385" s="2" t="e">
        <f t="shared" si="51"/>
        <v>#N/A</v>
      </c>
      <c r="E385" s="2" t="e">
        <f t="shared" si="63"/>
        <v>#N/A</v>
      </c>
      <c r="F385" s="2">
        <v>2367708.5517665148</v>
      </c>
      <c r="G385" s="2">
        <f t="shared" si="67"/>
        <v>495682.42857142858</v>
      </c>
      <c r="H385" s="2">
        <f t="shared" si="72"/>
        <v>173648387.7974053</v>
      </c>
      <c r="I385" s="7"/>
      <c r="J385" s="2" t="e">
        <f t="shared" si="52"/>
        <v>#N/A</v>
      </c>
      <c r="K385" s="2" t="e">
        <f t="shared" si="64"/>
        <v>#N/A</v>
      </c>
      <c r="L385" s="2">
        <f t="array" ref="L385">IF(COUNT($C386)=0,IF(COUNT($C385)=1,I385,SUM(L384+LOOKUP(2,1/(ISNUMBER($K$1:$K$194)),$K$1:$K$194))),I385)</f>
        <v>1923920.285714278</v>
      </c>
      <c r="M385" s="8" t="e">
        <f t="shared" si="69"/>
        <v>#N/A</v>
      </c>
      <c r="N385" s="2" t="e">
        <f t="shared" si="53"/>
        <v>#N/A</v>
      </c>
      <c r="O385" s="2" t="e">
        <f t="shared" si="65"/>
        <v>#N/A</v>
      </c>
      <c r="P385" s="2">
        <v>2366591.9944700599</v>
      </c>
      <c r="Q385" s="2">
        <f t="shared" si="75"/>
        <v>500000</v>
      </c>
      <c r="R385" s="2">
        <f t="shared" si="73"/>
        <v>175567502.65348804</v>
      </c>
      <c r="S385" s="2">
        <f t="shared" si="54"/>
        <v>495682.42857143283</v>
      </c>
      <c r="T385" s="2">
        <f t="shared" si="55"/>
        <v>4317.571428571362</v>
      </c>
      <c r="U385" s="2">
        <f t="shared" si="56"/>
        <v>500000</v>
      </c>
      <c r="V385" s="2">
        <f t="shared" si="74"/>
        <v>132011063.79740494</v>
      </c>
      <c r="W385" s="2">
        <f t="shared" si="57"/>
        <v>495682.42857143283</v>
      </c>
      <c r="X385" s="2">
        <f t="shared" si="47"/>
        <v>4317.5714285671711</v>
      </c>
      <c r="Y385" s="2">
        <f t="shared" si="70"/>
        <v>43556438.856083035</v>
      </c>
      <c r="Z385" s="2" t="str">
        <f t="shared" si="48"/>
        <v>MEEP</v>
      </c>
      <c r="AA385" s="2">
        <f>IF(Z385="HERE",Y385,AA384+Graph!$G$1*1000)</f>
        <v>187574958.42751199</v>
      </c>
      <c r="AB385" s="2">
        <f t="shared" si="59"/>
        <v>800000</v>
      </c>
      <c r="AC385" s="2">
        <f t="shared" si="71"/>
        <v>41796861.79740455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4 M31:M385 I67:I385">
    <cfRule type="cellIs" dxfId="57" priority="7" operator="greaterThan">
      <formula>0</formula>
    </cfRule>
  </conditionalFormatting>
  <conditionalFormatting sqref="C31:C64 C117:C385 C67:C114">
    <cfRule type="cellIs" dxfId="56" priority="8" operator="greaterThan">
      <formula>0</formula>
    </cfRule>
  </conditionalFormatting>
  <conditionalFormatting sqref="C31:C64 C117:C385 C67:C11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55" priority="10" operator="greaterThan">
      <formula>0</formula>
    </cfRule>
  </conditionalFormatting>
  <conditionalFormatting sqref="C115">
    <cfRule type="cellIs" dxfId="54" priority="11" operator="greaterThan">
      <formula>0</formula>
    </cfRule>
  </conditionalFormatting>
  <conditionalFormatting sqref="C65">
    <cfRule type="cellIs" dxfId="53" priority="5" operator="greaterThan">
      <formula>0</formula>
    </cfRule>
  </conditionalFormatting>
  <conditionalFormatting sqref="C65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52" priority="4" operator="greaterThan">
      <formula>0</formula>
    </cfRule>
  </conditionalFormatting>
  <conditionalFormatting sqref="C66">
    <cfRule type="cellIs" dxfId="14" priority="2" operator="greaterThan">
      <formula>0</formula>
    </cfRule>
  </conditionalFormatting>
  <conditionalFormatting sqref="C6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6" priority="1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74951-5BA9-49A5-8753-BAF1CDA576B1}">
  <dimension ref="A1:AK385"/>
  <sheetViews>
    <sheetView workbookViewId="0">
      <selection activeCell="I66" sqref="I66"/>
    </sheetView>
  </sheetViews>
  <sheetFormatPr defaultRowHeight="14.25" x14ac:dyDescent="0.2"/>
  <cols>
    <col min="1" max="29" width="9" customWidth="1"/>
    <col min="30" max="30" width="10.75" bestFit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49</v>
      </c>
      <c r="AE1" s="2" t="s">
        <v>24</v>
      </c>
      <c r="AF1" s="21" t="s">
        <v>45</v>
      </c>
      <c r="AG1" s="21" t="s">
        <v>50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-64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-63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-62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-61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-60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-59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-58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-57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-56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-55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-54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-53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-52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-51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-50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-49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-48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-47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-46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-45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-44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-43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-42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-41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-40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-39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-38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-37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-36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-35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SUM((550000-LOOKUP(2,1/(ISNUMBER($K$1:$K$194)),$K$1:$K$194))/1000)</f>
        <v>545.68242857142855</v>
      </c>
    </row>
    <row r="32" spans="1:37" ht="15" x14ac:dyDescent="0.25">
      <c r="A32" s="1">
        <v>44208</v>
      </c>
      <c r="B32" s="2">
        <f t="shared" si="0"/>
        <v>-34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-33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-32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-31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-30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-29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TREND(E37:INDEX(firstdoses550,1-$B37),$A37:INDEX(dates550,1-$B37),$A37:$A385)</f>
        <v>295509.17849463224</v>
      </c>
      <c r="G37" s="2">
        <f>IF(F37&gt;550000,$AK$31*1000,F37)</f>
        <v>295509.17849463224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TREND(O37:INDEX(bothdoses550,1-$B37),$A37:INDEX(dates550,1-$B37),$A37:$A385)</f>
        <v>299046.66359448433</v>
      </c>
      <c r="Q37" s="2">
        <f>IF(P37&gt;550000,550000,P37)</f>
        <v>299046.66359448433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-28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301463.77439484</v>
      </c>
      <c r="G38" s="2">
        <f t="shared" ref="G38:G101" si="25">IF(F38&gt;550000,$AK$31*1000,F38)</f>
        <v>301463.77439484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304987.88580963016</v>
      </c>
      <c r="Q38" s="2">
        <f t="shared" ref="Q38:Q101" si="26">IF(P38&gt;550000,550000,P38)</f>
        <v>304987.88580963016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-27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307418.37029504776</v>
      </c>
      <c r="G39" s="2">
        <f t="shared" si="25"/>
        <v>307418.37029504776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310929.10802480578</v>
      </c>
      <c r="Q39" s="2">
        <f t="shared" si="26"/>
        <v>310929.10802480578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-26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313372.96619525552</v>
      </c>
      <c r="G40" s="2">
        <f t="shared" si="25"/>
        <v>313372.96619525552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316870.33023995161</v>
      </c>
      <c r="Q40" s="2">
        <f t="shared" si="26"/>
        <v>316870.33023995161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-25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319327.56209546328</v>
      </c>
      <c r="G41" s="2">
        <f t="shared" si="25"/>
        <v>319327.56209546328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322811.55245512724</v>
      </c>
      <c r="Q41" s="2">
        <f t="shared" si="26"/>
        <v>322811.55245512724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-24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325282.15799567103</v>
      </c>
      <c r="G42" s="2">
        <f t="shared" si="25"/>
        <v>325282.15799567103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328752.77467027307</v>
      </c>
      <c r="Q42" s="2">
        <f t="shared" si="26"/>
        <v>328752.77467027307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-23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331236.75389587879</v>
      </c>
      <c r="G43" s="2">
        <f t="shared" si="25"/>
        <v>331236.75389587879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334693.99688544869</v>
      </c>
      <c r="Q43" s="2">
        <f t="shared" si="26"/>
        <v>334693.99688544869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-22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337191.34979608655</v>
      </c>
      <c r="G44" s="2">
        <f t="shared" si="25"/>
        <v>337191.34979608655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340635.21910059452</v>
      </c>
      <c r="Q44" s="2">
        <f t="shared" si="26"/>
        <v>340635.21910059452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-21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343145.94569629431</v>
      </c>
      <c r="G45" s="2">
        <f t="shared" si="25"/>
        <v>343145.94569629431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346576.44131577015</v>
      </c>
      <c r="Q45" s="2">
        <f t="shared" si="26"/>
        <v>346576.44131577015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-20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349100.54159650207</v>
      </c>
      <c r="G46" s="2">
        <f t="shared" si="25"/>
        <v>349100.54159650207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352517.66353091598</v>
      </c>
      <c r="Q46" s="2">
        <f t="shared" si="26"/>
        <v>352517.66353091598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-19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355055.13749670982</v>
      </c>
      <c r="G47" s="2">
        <f t="shared" si="25"/>
        <v>355055.13749670982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358458.8857460916</v>
      </c>
      <c r="Q47" s="2">
        <f t="shared" si="26"/>
        <v>358458.8857460916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-18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361009.73339691758</v>
      </c>
      <c r="G48" s="2">
        <f t="shared" si="25"/>
        <v>361009.73339691758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364400.10796123743</v>
      </c>
      <c r="Q48" s="2">
        <f t="shared" si="26"/>
        <v>364400.10796123743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-17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366964.32929712534</v>
      </c>
      <c r="G49" s="2">
        <f t="shared" si="25"/>
        <v>366964.32929712534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370341.33017638326</v>
      </c>
      <c r="Q49" s="2">
        <f t="shared" si="26"/>
        <v>370341.33017638326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-16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372918.9251973033</v>
      </c>
      <c r="G50" s="2">
        <f t="shared" si="25"/>
        <v>372918.9251973033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376282.55239155889</v>
      </c>
      <c r="Q50" s="2">
        <f t="shared" si="26"/>
        <v>376282.55239155889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-15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378873.52109751105</v>
      </c>
      <c r="G51" s="2">
        <f t="shared" si="25"/>
        <v>378873.52109751105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382223.77460670471</v>
      </c>
      <c r="Q51" s="2">
        <f t="shared" si="26"/>
        <v>382223.77460670471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-14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384828.11699771881</v>
      </c>
      <c r="G52" s="2">
        <f t="shared" si="25"/>
        <v>384828.11699771881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388164.99682188034</v>
      </c>
      <c r="Q52" s="2">
        <f t="shared" si="26"/>
        <v>388164.99682188034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-13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390782.71289792657</v>
      </c>
      <c r="G53" s="2">
        <f t="shared" si="25"/>
        <v>390782.71289792657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394106.21903702617</v>
      </c>
      <c r="Q53" s="2">
        <f t="shared" si="26"/>
        <v>394106.21903702617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-12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396737.30879813433</v>
      </c>
      <c r="G54" s="2">
        <f t="shared" si="25"/>
        <v>396737.30879813433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400047.4412522018</v>
      </c>
      <c r="Q54" s="2">
        <f t="shared" si="26"/>
        <v>400047.4412522018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-11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402691.90469834208</v>
      </c>
      <c r="G55" s="2">
        <f t="shared" si="25"/>
        <v>402691.90469834208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405988.66346734762</v>
      </c>
      <c r="Q55" s="2">
        <f t="shared" si="26"/>
        <v>405988.66346734762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-10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408646.50059854984</v>
      </c>
      <c r="G56" s="2">
        <f t="shared" si="25"/>
        <v>408646.50059854984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411929.88568252325</v>
      </c>
      <c r="Q56" s="2">
        <f t="shared" si="26"/>
        <v>411929.88568252325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-9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414601.0964987576</v>
      </c>
      <c r="G57" s="2">
        <f t="shared" si="25"/>
        <v>414601.0964987576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417871.10789766908</v>
      </c>
      <c r="Q57" s="2">
        <f t="shared" si="26"/>
        <v>417871.10789766908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-8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420555.69239896536</v>
      </c>
      <c r="G58" s="2">
        <f t="shared" si="25"/>
        <v>420555.69239896536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423812.33011284471</v>
      </c>
      <c r="Q58" s="2">
        <f t="shared" si="26"/>
        <v>423812.33011284471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-7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426510.28829917312</v>
      </c>
      <c r="G59" s="2">
        <f t="shared" si="25"/>
        <v>426510.28829917312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429753.55232799053</v>
      </c>
      <c r="Q59" s="2">
        <f t="shared" si="26"/>
        <v>429753.55232799053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-6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432464.88419938087</v>
      </c>
      <c r="G60" s="2">
        <f t="shared" si="25"/>
        <v>432464.88419938087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435694.77454316616</v>
      </c>
      <c r="Q60" s="2">
        <f t="shared" si="26"/>
        <v>435694.77454316616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-5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438419.48009958863</v>
      </c>
      <c r="G61" s="2">
        <f t="shared" si="25"/>
        <v>438419.48009958863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441635.99675831199</v>
      </c>
      <c r="Q61" s="2">
        <f t="shared" si="26"/>
        <v>441635.99675831199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-4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444374.07599979639</v>
      </c>
      <c r="G62" s="2">
        <f t="shared" si="25"/>
        <v>444374.07599979639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447577.21897348762</v>
      </c>
      <c r="Q62" s="2">
        <f t="shared" si="26"/>
        <v>447577.21897348762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-3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450328.67190000415</v>
      </c>
      <c r="G63" s="2">
        <f t="shared" si="25"/>
        <v>450328.67190000415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453518.44118863344</v>
      </c>
      <c r="Q63" s="2">
        <f t="shared" si="26"/>
        <v>453518.44118863344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-2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456283.26780021191</v>
      </c>
      <c r="G64" s="2">
        <f t="shared" si="25"/>
        <v>456283.26780021191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459459.66340377927</v>
      </c>
      <c r="Q64" s="2">
        <f t="shared" si="26"/>
        <v>459459.66340377927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462237.86370041966</v>
      </c>
      <c r="G65" s="2">
        <f t="shared" si="25"/>
        <v>462237.86370041966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465400.8856189549</v>
      </c>
      <c r="Q65" s="2">
        <f t="shared" si="26"/>
        <v>465400.8856189549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0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468192.45960062742</v>
      </c>
      <c r="G66" s="2">
        <f t="shared" si="25"/>
        <v>468192.45960062742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471342.10783410072</v>
      </c>
      <c r="Q66" s="2">
        <f t="shared" si="26"/>
        <v>471342.10783410072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1</v>
      </c>
      <c r="C67" s="7"/>
      <c r="D67" s="2" t="e">
        <f t="shared" si="12"/>
        <v>#N/A</v>
      </c>
      <c r="E67" s="2" t="e">
        <f t="shared" si="22"/>
        <v>#N/A</v>
      </c>
      <c r="F67" s="2">
        <v>474147.05550083518</v>
      </c>
      <c r="G67" s="2">
        <f t="shared" si="25"/>
        <v>474147.05550083518</v>
      </c>
      <c r="H67" s="2">
        <f t="shared" si="13"/>
        <v>16050254.055500835</v>
      </c>
      <c r="I67" s="7"/>
      <c r="J67" s="2" t="e">
        <f t="shared" si="14"/>
        <v>#N/A</v>
      </c>
      <c r="K67" s="2" t="e">
        <f t="shared" si="23"/>
        <v>#N/A</v>
      </c>
      <c r="L67" s="2">
        <f t="array" ref="L67">IF(COUNT($C68)=0,IF(COUNT($C67)=1,I67,SUM(L66+LOOKUP(2,1/(ISNUMBER($K$1:$K$194)),$K$1:$K$194))),I67)</f>
        <v>550932.57142857148</v>
      </c>
      <c r="M67" s="8" t="e">
        <f t="shared" si="28"/>
        <v>#N/A</v>
      </c>
      <c r="N67" s="2" t="e">
        <f t="shared" si="15"/>
        <v>#N/A</v>
      </c>
      <c r="O67" s="2" t="e">
        <f t="shared" si="24"/>
        <v>#N/A</v>
      </c>
      <c r="P67" s="2">
        <v>477283.33004927635</v>
      </c>
      <c r="Q67" s="2">
        <f t="shared" si="26"/>
        <v>477283.33004927635</v>
      </c>
      <c r="R67" s="2">
        <f t="shared" si="16"/>
        <v>16600005.330049276</v>
      </c>
      <c r="S67" s="2">
        <f t="shared" si="17"/>
        <v>474147.05550083518</v>
      </c>
      <c r="T67" s="2">
        <f t="shared" si="18"/>
        <v>4317.5714285714785</v>
      </c>
      <c r="U67" s="2">
        <f t="shared" si="19"/>
        <v>477283.33004927635</v>
      </c>
      <c r="V67" s="2">
        <f t="shared" si="5"/>
        <v>560036.0294117647</v>
      </c>
      <c r="W67" s="2">
        <f t="shared" si="20"/>
        <v>13421.029411764699</v>
      </c>
      <c r="X67" s="2">
        <f t="shared" si="6"/>
        <v>463862.30063751165</v>
      </c>
      <c r="Y67" s="2">
        <f t="shared" si="7"/>
        <v>16039969.300637512</v>
      </c>
      <c r="Z67" s="2" t="str">
        <f t="shared" si="8"/>
        <v>HERE</v>
      </c>
      <c r="AA67" s="2">
        <f>IF(Z67="HERE",Y67,AA66+Graph!$G$1*1000)</f>
        <v>16039969.300637512</v>
      </c>
      <c r="AB67" s="2">
        <f t="shared" si="21"/>
        <v>463862.30063751154</v>
      </c>
      <c r="AC67" s="2">
        <f t="shared" si="9"/>
        <v>560036.0294117647</v>
      </c>
      <c r="AD67" s="3">
        <f t="shared" si="10"/>
        <v>16039969.300637512</v>
      </c>
      <c r="AE67" s="2">
        <f>IF(AE65&gt;=52800000,52800000,IF(AB46=Graph!G$1*1000,AE66+Graph!G$1*1000,AC67))</f>
        <v>560036.0294117647</v>
      </c>
      <c r="AF67" s="3">
        <f t="shared" si="11"/>
        <v>560036.0294117647</v>
      </c>
      <c r="AG67" s="3">
        <f t="shared" si="29"/>
        <v>6471656.0999999996</v>
      </c>
      <c r="AH67" s="3" t="e">
        <f t="shared" si="3"/>
        <v>#N/A</v>
      </c>
    </row>
    <row r="68" spans="1:34" ht="15" x14ac:dyDescent="0.25">
      <c r="A68" s="1">
        <v>44244</v>
      </c>
      <c r="B68" s="2">
        <f t="shared" si="0"/>
        <v>2</v>
      </c>
      <c r="C68" s="7"/>
      <c r="D68" s="2" t="e">
        <f t="shared" si="12"/>
        <v>#N/A</v>
      </c>
      <c r="E68" s="2" t="e">
        <f t="shared" si="22"/>
        <v>#N/A</v>
      </c>
      <c r="F68" s="2">
        <v>480101.65140104294</v>
      </c>
      <c r="G68" s="2">
        <f t="shared" si="25"/>
        <v>480101.65140104294</v>
      </c>
      <c r="H68" s="2">
        <f t="shared" si="13"/>
        <v>16530355.706901878</v>
      </c>
      <c r="I68" s="7"/>
      <c r="J68" s="2" t="e">
        <f t="shared" si="14"/>
        <v>#N/A</v>
      </c>
      <c r="K68" s="2" t="e">
        <f t="shared" si="23"/>
        <v>#N/A</v>
      </c>
      <c r="L68" s="2">
        <f t="array" ref="L68">IF(COUNT($C69)=0,IF(COUNT($C68)=1,I68,SUM(L67+LOOKUP(2,1/(ISNUMBER($K$1:$K$194)),$K$1:$K$194))),I68)</f>
        <v>555250.14285714296</v>
      </c>
      <c r="M68" s="8" t="e">
        <f t="shared" si="28"/>
        <v>#N/A</v>
      </c>
      <c r="N68" s="2" t="e">
        <f t="shared" si="15"/>
        <v>#N/A</v>
      </c>
      <c r="O68" s="2" t="e">
        <f t="shared" si="24"/>
        <v>#N/A</v>
      </c>
      <c r="P68" s="2">
        <v>483224.55226442218</v>
      </c>
      <c r="Q68" s="2">
        <f t="shared" si="26"/>
        <v>483224.55226442218</v>
      </c>
      <c r="R68" s="2">
        <f t="shared" si="16"/>
        <v>17083229.882313699</v>
      </c>
      <c r="S68" s="2">
        <f t="shared" si="17"/>
        <v>480101.65140104294</v>
      </c>
      <c r="T68" s="2">
        <f t="shared" si="18"/>
        <v>4317.5714285714785</v>
      </c>
      <c r="U68" s="2">
        <f t="shared" si="19"/>
        <v>483224.55226442218</v>
      </c>
      <c r="V68" s="2">
        <f t="shared" si="5"/>
        <v>573457.0588235294</v>
      </c>
      <c r="W68" s="2">
        <f t="shared" si="20"/>
        <v>13421.029411764699</v>
      </c>
      <c r="X68" s="2">
        <f t="shared" si="6"/>
        <v>469803.52285265748</v>
      </c>
      <c r="Y68" s="2">
        <f t="shared" si="7"/>
        <v>16509772.823490169</v>
      </c>
      <c r="Z68" s="2" t="str">
        <f t="shared" si="8"/>
        <v>HERE</v>
      </c>
      <c r="AA68" s="2">
        <f>IF(Z68="HERE",Y68,AA67+Graph!$G$1*1000)</f>
        <v>16509772.823490169</v>
      </c>
      <c r="AB68" s="2">
        <f t="shared" si="21"/>
        <v>469803.52285265736</v>
      </c>
      <c r="AC68" s="2">
        <f t="shared" si="9"/>
        <v>573457.0588235294</v>
      </c>
      <c r="AD68" s="3">
        <f t="shared" si="10"/>
        <v>16509772.823490169</v>
      </c>
      <c r="AE68" s="2">
        <f>IF(AE66&gt;=52800000,52800000,IF(AB47=Graph!G$1*1000,AE67+Graph!G$1*1000,AC68))</f>
        <v>573457.0588235294</v>
      </c>
      <c r="AF68" s="3">
        <f t="shared" si="11"/>
        <v>573457.0588235294</v>
      </c>
      <c r="AG68" s="3">
        <f t="shared" si="29"/>
        <v>6726303.3500000006</v>
      </c>
      <c r="AH68" s="3" t="e">
        <f t="shared" si="3"/>
        <v>#N/A</v>
      </c>
    </row>
    <row r="69" spans="1:34" ht="15" x14ac:dyDescent="0.25">
      <c r="A69" s="1">
        <v>44245</v>
      </c>
      <c r="B69" s="2">
        <f t="shared" si="0"/>
        <v>3</v>
      </c>
      <c r="C69" s="7"/>
      <c r="D69" s="2" t="e">
        <f t="shared" si="12"/>
        <v>#N/A</v>
      </c>
      <c r="E69" s="2" t="e">
        <f t="shared" si="22"/>
        <v>#N/A</v>
      </c>
      <c r="F69" s="2">
        <v>486056.2473012507</v>
      </c>
      <c r="G69" s="2">
        <f t="shared" si="25"/>
        <v>486056.2473012507</v>
      </c>
      <c r="H69" s="2">
        <f t="shared" si="13"/>
        <v>17016411.954203129</v>
      </c>
      <c r="I69" s="7"/>
      <c r="J69" s="2" t="e">
        <f t="shared" si="14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559567.71428571444</v>
      </c>
      <c r="M69" s="8" t="e">
        <f t="shared" si="28"/>
        <v>#N/A</v>
      </c>
      <c r="N69" s="2" t="e">
        <f t="shared" si="15"/>
        <v>#N/A</v>
      </c>
      <c r="O69" s="2" t="e">
        <f t="shared" si="24"/>
        <v>#N/A</v>
      </c>
      <c r="P69" s="2">
        <v>489165.77447959781</v>
      </c>
      <c r="Q69" s="2">
        <f t="shared" si="26"/>
        <v>489165.77447959781</v>
      </c>
      <c r="R69" s="2">
        <f t="shared" si="16"/>
        <v>17572395.656793296</v>
      </c>
      <c r="S69" s="2">
        <f t="shared" si="17"/>
        <v>486056.2473012507</v>
      </c>
      <c r="T69" s="2">
        <f t="shared" si="18"/>
        <v>4317.5714285714785</v>
      </c>
      <c r="U69" s="2">
        <f t="shared" si="19"/>
        <v>489165.77447959781</v>
      </c>
      <c r="V69" s="2">
        <f t="shared" si="5"/>
        <v>586878.0882352941</v>
      </c>
      <c r="W69" s="2">
        <f t="shared" si="20"/>
        <v>13421.029411764699</v>
      </c>
      <c r="X69" s="2">
        <f t="shared" si="6"/>
        <v>475744.74506783311</v>
      </c>
      <c r="Y69" s="2">
        <f t="shared" si="7"/>
        <v>16985517.568558004</v>
      </c>
      <c r="Z69" s="2" t="str">
        <f t="shared" si="8"/>
        <v>HERE</v>
      </c>
      <c r="AA69" s="2">
        <f>IF(Z69="HERE",Y69,AA68+Graph!$G$1*1000)</f>
        <v>16985517.568558004</v>
      </c>
      <c r="AB69" s="2">
        <f t="shared" si="21"/>
        <v>475744.74506783485</v>
      </c>
      <c r="AC69" s="2">
        <f t="shared" si="9"/>
        <v>586878.0882352941</v>
      </c>
      <c r="AD69" s="3">
        <f t="shared" si="10"/>
        <v>16985517.568558004</v>
      </c>
      <c r="AE69" s="2">
        <f>IF(AE67&gt;=52800000,52800000,IF(AB48=Graph!G$1*1000,AE68+Graph!G$1*1000,AC69))</f>
        <v>586878.0882352941</v>
      </c>
      <c r="AF69" s="3">
        <f t="shared" si="11"/>
        <v>586878.0882352941</v>
      </c>
      <c r="AG69" s="3">
        <f t="shared" si="29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4</v>
      </c>
      <c r="C70" s="7"/>
      <c r="D70" s="2" t="e">
        <f t="shared" si="12"/>
        <v>#N/A</v>
      </c>
      <c r="E70" s="2" t="e">
        <f t="shared" si="22"/>
        <v>#N/A</v>
      </c>
      <c r="F70" s="2">
        <v>492010.84320145845</v>
      </c>
      <c r="G70" s="2">
        <f t="shared" si="25"/>
        <v>492010.84320145845</v>
      </c>
      <c r="H70" s="2">
        <f t="shared" si="13"/>
        <v>17508422.797404587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563885.28571428591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495106.99669474363</v>
      </c>
      <c r="Q70" s="2">
        <f t="shared" si="26"/>
        <v>495106.99669474363</v>
      </c>
      <c r="R70" s="2">
        <f t="shared" si="16"/>
        <v>18067502.65348804</v>
      </c>
      <c r="S70" s="2">
        <f t="shared" si="17"/>
        <v>492010.84320145845</v>
      </c>
      <c r="T70" s="2">
        <f t="shared" si="18"/>
        <v>4317.5714285714785</v>
      </c>
      <c r="U70" s="2">
        <f t="shared" si="19"/>
        <v>495106.99669474363</v>
      </c>
      <c r="V70" s="2">
        <f t="shared" si="5"/>
        <v>600299.1176470588</v>
      </c>
      <c r="W70" s="2">
        <f t="shared" si="20"/>
        <v>13421.029411764699</v>
      </c>
      <c r="X70" s="2">
        <f t="shared" si="6"/>
        <v>481685.96728297893</v>
      </c>
      <c r="Y70" s="2">
        <f t="shared" si="7"/>
        <v>17467203.535840984</v>
      </c>
      <c r="Z70" s="2" t="str">
        <f t="shared" si="8"/>
        <v>HERE</v>
      </c>
      <c r="AA70" s="2">
        <f>IF(Z70="HERE",Y70,AA69+Graph!$G$1*1000)</f>
        <v>17467203.535840984</v>
      </c>
      <c r="AB70" s="2">
        <f t="shared" si="21"/>
        <v>481685.96728298068</v>
      </c>
      <c r="AC70" s="2">
        <f t="shared" si="9"/>
        <v>600299.1176470588</v>
      </c>
      <c r="AD70" s="3">
        <f t="shared" si="10"/>
        <v>17467203.535840984</v>
      </c>
      <c r="AE70" s="2">
        <f>IF(AE68&gt;=52800000,52800000,IF(AB49=Graph!G$1*1000,AE69+Graph!G$1*1000,AC70))</f>
        <v>600299.1176470588</v>
      </c>
      <c r="AF70" s="3">
        <f t="shared" si="11"/>
        <v>600299.1176470588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5</v>
      </c>
      <c r="C71" s="7"/>
      <c r="D71" s="2" t="e">
        <f t="shared" si="12"/>
        <v>#N/A</v>
      </c>
      <c r="E71" s="2" t="e">
        <f t="shared" si="22"/>
        <v>#N/A</v>
      </c>
      <c r="F71" s="2">
        <v>497965.43910166621</v>
      </c>
      <c r="G71" s="2">
        <f t="shared" si="25"/>
        <v>497965.43910166621</v>
      </c>
      <c r="H71" s="2">
        <f t="shared" si="13"/>
        <v>18006388.236506253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568202.85714285739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501048.21890991926</v>
      </c>
      <c r="Q71" s="2">
        <f t="shared" si="26"/>
        <v>501048.21890991926</v>
      </c>
      <c r="R71" s="2">
        <f t="shared" si="16"/>
        <v>18568550.872397959</v>
      </c>
      <c r="S71" s="2">
        <f t="shared" si="17"/>
        <v>497965.43910166621</v>
      </c>
      <c r="T71" s="2">
        <f t="shared" si="18"/>
        <v>4317.5714285714785</v>
      </c>
      <c r="U71" s="2">
        <f t="shared" si="19"/>
        <v>501048.21890991926</v>
      </c>
      <c r="V71" s="2">
        <f t="shared" si="5"/>
        <v>613720.1470588235</v>
      </c>
      <c r="W71" s="2">
        <f t="shared" si="20"/>
        <v>13421.029411764699</v>
      </c>
      <c r="X71" s="2">
        <f t="shared" si="6"/>
        <v>487627.18949815456</v>
      </c>
      <c r="Y71" s="2">
        <f t="shared" si="7"/>
        <v>17954830.725339141</v>
      </c>
      <c r="Z71" s="2" t="str">
        <f t="shared" si="8"/>
        <v>HERE</v>
      </c>
      <c r="AA71" s="2">
        <f>IF(Z71="HERE",Y71,AA70+Graph!$G$1*1000)</f>
        <v>17954830.725339141</v>
      </c>
      <c r="AB71" s="2">
        <f t="shared" si="21"/>
        <v>487627.18949815631</v>
      </c>
      <c r="AC71" s="2">
        <f t="shared" si="9"/>
        <v>613720.1470588235</v>
      </c>
      <c r="AD71" s="3">
        <f t="shared" si="10"/>
        <v>17954830.725339141</v>
      </c>
      <c r="AE71" s="2">
        <f>IF(AE69&gt;=52800000,52800000,IF(AB50=Graph!G$1*1000,AE70+Graph!G$1*1000,AC71))</f>
        <v>613720.1470588235</v>
      </c>
      <c r="AF71" s="3">
        <f t="shared" si="11"/>
        <v>613720.1470588235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6</v>
      </c>
      <c r="C72" s="7"/>
      <c r="D72" s="2" t="e">
        <f t="shared" si="12"/>
        <v>#N/A</v>
      </c>
      <c r="E72" s="2" t="e">
        <f t="shared" si="22"/>
        <v>#N/A</v>
      </c>
      <c r="F72" s="2">
        <v>503920.03500187397</v>
      </c>
      <c r="G72" s="2">
        <f t="shared" si="25"/>
        <v>503920.03500187397</v>
      </c>
      <c r="H72" s="2">
        <f t="shared" si="13"/>
        <v>18510308.271508127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572520.42857142887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506989.44112506509</v>
      </c>
      <c r="Q72" s="2">
        <f t="shared" si="26"/>
        <v>506989.44112506509</v>
      </c>
      <c r="R72" s="2">
        <f t="shared" si="16"/>
        <v>19075540.313523024</v>
      </c>
      <c r="S72" s="2">
        <f t="shared" si="17"/>
        <v>503920.03500187397</v>
      </c>
      <c r="T72" s="2">
        <f t="shared" si="18"/>
        <v>4317.5714285714785</v>
      </c>
      <c r="U72" s="2">
        <f t="shared" si="19"/>
        <v>506989.44112506509</v>
      </c>
      <c r="V72" s="2">
        <f t="shared" si="5"/>
        <v>627141.17647058819</v>
      </c>
      <c r="W72" s="2">
        <f t="shared" si="20"/>
        <v>13421.029411764699</v>
      </c>
      <c r="X72" s="2">
        <f t="shared" si="6"/>
        <v>493568.41171330039</v>
      </c>
      <c r="Y72" s="2">
        <f t="shared" si="7"/>
        <v>18448399.137052443</v>
      </c>
      <c r="Z72" s="2" t="str">
        <f t="shared" si="8"/>
        <v>HERE</v>
      </c>
      <c r="AA72" s="2">
        <f>IF(Z72="HERE",Y72,AA71+Graph!$G$1*1000)</f>
        <v>18448399.137052443</v>
      </c>
      <c r="AB72" s="2">
        <f t="shared" si="21"/>
        <v>493568.41171330214</v>
      </c>
      <c r="AC72" s="2">
        <f t="shared" si="9"/>
        <v>627141.17647058819</v>
      </c>
      <c r="AD72" s="3">
        <f t="shared" si="10"/>
        <v>18448399.137052443</v>
      </c>
      <c r="AE72" s="2">
        <f>IF(AE70&gt;=52800000,52800000,IF(AB51=Graph!G$1*1000,AE71+Graph!G$1*1000,AC72))</f>
        <v>627141.17647058819</v>
      </c>
      <c r="AF72" s="3">
        <f t="shared" si="11"/>
        <v>627141.17647058819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7</v>
      </c>
      <c r="C73" s="7"/>
      <c r="D73" s="2" t="e">
        <f t="shared" si="12"/>
        <v>#N/A</v>
      </c>
      <c r="E73" s="2" t="e">
        <f t="shared" si="22"/>
        <v>#N/A</v>
      </c>
      <c r="F73" s="2">
        <v>509874.63090208173</v>
      </c>
      <c r="G73" s="2">
        <f t="shared" si="25"/>
        <v>509874.63090208173</v>
      </c>
      <c r="H73" s="2">
        <f t="shared" si="13"/>
        <v>19020182.902410209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576838.00000000035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512930.66334024072</v>
      </c>
      <c r="Q73" s="2">
        <f t="shared" si="26"/>
        <v>512930.66334024072</v>
      </c>
      <c r="R73" s="2">
        <f t="shared" si="16"/>
        <v>19588470.976863265</v>
      </c>
      <c r="S73" s="2">
        <f t="shared" si="17"/>
        <v>509874.63090208173</v>
      </c>
      <c r="T73" s="2">
        <f t="shared" si="18"/>
        <v>4317.5714285714785</v>
      </c>
      <c r="U73" s="2">
        <f t="shared" si="19"/>
        <v>512930.66334024072</v>
      </c>
      <c r="V73" s="2">
        <f t="shared" si="5"/>
        <v>640562.20588235301</v>
      </c>
      <c r="W73" s="2">
        <f t="shared" si="20"/>
        <v>13421.029411764815</v>
      </c>
      <c r="X73" s="2">
        <f t="shared" si="6"/>
        <v>499509.6339284759</v>
      </c>
      <c r="Y73" s="2">
        <f t="shared" si="7"/>
        <v>18947908.770980917</v>
      </c>
      <c r="Z73" s="2" t="str">
        <f t="shared" si="8"/>
        <v>HERE</v>
      </c>
      <c r="AA73" s="2">
        <f>IF(Z73="HERE",Y73,AA72+Graph!$G$1*1000)</f>
        <v>18947908.770980917</v>
      </c>
      <c r="AB73" s="2">
        <f t="shared" si="21"/>
        <v>499509.63392847404</v>
      </c>
      <c r="AC73" s="2">
        <f t="shared" si="9"/>
        <v>640562.20588235301</v>
      </c>
      <c r="AD73" s="3">
        <f t="shared" si="10"/>
        <v>18947908.770980917</v>
      </c>
      <c r="AE73" s="2">
        <f>IF(AE71&gt;=52800000,52800000,IF(AB52=Graph!G$1*1000,AE72+Graph!G$1*1000,AC73))</f>
        <v>640562.20588235301</v>
      </c>
      <c r="AF73" s="3">
        <f t="shared" si="11"/>
        <v>640562.20588235301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8</v>
      </c>
      <c r="C74" s="7"/>
      <c r="D74" s="2" t="e">
        <f t="shared" si="12"/>
        <v>#N/A</v>
      </c>
      <c r="E74" s="2" t="e">
        <f t="shared" si="22"/>
        <v>#N/A</v>
      </c>
      <c r="F74" s="2">
        <v>515829.22680228949</v>
      </c>
      <c r="G74" s="2">
        <f t="shared" si="25"/>
        <v>515829.22680228949</v>
      </c>
      <c r="H74" s="2">
        <f t="shared" si="13"/>
        <v>19536012.129212499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581155.57142857183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518871.88555538654</v>
      </c>
      <c r="Q74" s="2">
        <f t="shared" si="26"/>
        <v>518871.88555538654</v>
      </c>
      <c r="R74" s="2">
        <f t="shared" si="16"/>
        <v>20107342.862418652</v>
      </c>
      <c r="S74" s="2">
        <f t="shared" si="17"/>
        <v>515829.22680228949</v>
      </c>
      <c r="T74" s="2">
        <f t="shared" si="18"/>
        <v>4317.5714285714785</v>
      </c>
      <c r="U74" s="2">
        <f t="shared" si="19"/>
        <v>518871.88555538654</v>
      </c>
      <c r="V74" s="2">
        <f t="shared" si="5"/>
        <v>653983.23529411759</v>
      </c>
      <c r="W74" s="2">
        <f t="shared" si="20"/>
        <v>13421.029411764583</v>
      </c>
      <c r="X74" s="2">
        <f t="shared" si="6"/>
        <v>505450.85614362196</v>
      </c>
      <c r="Y74" s="2">
        <f t="shared" si="7"/>
        <v>19453359.627124541</v>
      </c>
      <c r="Z74" s="2" t="str">
        <f t="shared" si="8"/>
        <v>HERE</v>
      </c>
      <c r="AA74" s="2">
        <f>IF(Z74="HERE",Y74,AA73+Graph!$G$1*1000)</f>
        <v>19453359.627124541</v>
      </c>
      <c r="AB74" s="2">
        <f t="shared" si="21"/>
        <v>505450.85614362359</v>
      </c>
      <c r="AC74" s="2">
        <f t="shared" si="9"/>
        <v>653983.23529411759</v>
      </c>
      <c r="AD74" s="3">
        <f t="shared" si="10"/>
        <v>19453359.627124541</v>
      </c>
      <c r="AE74" s="2">
        <f>IF(AE72&gt;=52800000,52800000,IF(AB53=Graph!G$1*1000,AE73+Graph!G$1*1000,AC74))</f>
        <v>653983.23529411759</v>
      </c>
      <c r="AF74" s="3">
        <f t="shared" si="11"/>
        <v>653983.23529411759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9</v>
      </c>
      <c r="C75" s="7"/>
      <c r="D75" s="2" t="e">
        <f t="shared" si="12"/>
        <v>#N/A</v>
      </c>
      <c r="E75" s="2" t="e">
        <f t="shared" si="22"/>
        <v>#N/A</v>
      </c>
      <c r="F75" s="2">
        <v>521783.82270246744</v>
      </c>
      <c r="G75" s="2">
        <f t="shared" si="25"/>
        <v>521783.82270246744</v>
      </c>
      <c r="H75" s="2">
        <f t="shared" si="13"/>
        <v>20057795.951914966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585473.14285714331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524813.10777056217</v>
      </c>
      <c r="Q75" s="2">
        <f t="shared" si="26"/>
        <v>524813.10777056217</v>
      </c>
      <c r="R75" s="2">
        <f t="shared" si="16"/>
        <v>20632155.970189214</v>
      </c>
      <c r="S75" s="2">
        <f t="shared" si="17"/>
        <v>521783.82270246744</v>
      </c>
      <c r="T75" s="2">
        <f t="shared" si="18"/>
        <v>4317.5714285714785</v>
      </c>
      <c r="U75" s="2">
        <f t="shared" si="19"/>
        <v>524813.10777056217</v>
      </c>
      <c r="V75" s="2">
        <f t="shared" si="5"/>
        <v>667404.26470588241</v>
      </c>
      <c r="W75" s="2">
        <f t="shared" si="20"/>
        <v>13421.029411764815</v>
      </c>
      <c r="X75" s="2">
        <f t="shared" si="6"/>
        <v>511392.07835879736</v>
      </c>
      <c r="Y75" s="2">
        <f t="shared" si="7"/>
        <v>19964751.70548334</v>
      </c>
      <c r="Z75" s="2" t="str">
        <f t="shared" si="8"/>
        <v>HERE</v>
      </c>
      <c r="AA75" s="2">
        <f>IF(Z75="HERE",Y75,AA74+Graph!$G$1*1000)</f>
        <v>19964751.70548334</v>
      </c>
      <c r="AB75" s="2">
        <f t="shared" si="21"/>
        <v>511392.07835879922</v>
      </c>
      <c r="AC75" s="2">
        <f t="shared" si="9"/>
        <v>667404.26470588241</v>
      </c>
      <c r="AD75" s="3">
        <f t="shared" si="10"/>
        <v>19964751.70548334</v>
      </c>
      <c r="AE75" s="2">
        <f>IF(AE73&gt;=52800000,52800000,IF(AB54=Graph!G$1*1000,AE74+Graph!G$1*1000,AC75))</f>
        <v>667404.26470588241</v>
      </c>
      <c r="AF75" s="3">
        <f t="shared" si="11"/>
        <v>667404.26470588241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10</v>
      </c>
      <c r="C76" s="7"/>
      <c r="D76" s="2" t="e">
        <f t="shared" si="12"/>
        <v>#N/A</v>
      </c>
      <c r="E76" s="2" t="e">
        <f t="shared" si="22"/>
        <v>#N/A</v>
      </c>
      <c r="F76" s="2">
        <v>527738.4186026752</v>
      </c>
      <c r="G76" s="2">
        <f t="shared" si="25"/>
        <v>527738.4186026752</v>
      </c>
      <c r="H76" s="2">
        <f t="shared" si="13"/>
        <v>20585534.370517641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589790.71428571478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530754.329985708</v>
      </c>
      <c r="Q76" s="2">
        <f t="shared" si="26"/>
        <v>530754.329985708</v>
      </c>
      <c r="R76" s="2">
        <f t="shared" si="16"/>
        <v>21162910.300174922</v>
      </c>
      <c r="S76" s="2">
        <f t="shared" si="17"/>
        <v>527738.4186026752</v>
      </c>
      <c r="T76" s="2">
        <f t="shared" si="18"/>
        <v>4317.5714285714785</v>
      </c>
      <c r="U76" s="2">
        <f t="shared" si="19"/>
        <v>530754.329985708</v>
      </c>
      <c r="V76" s="2">
        <f t="shared" si="5"/>
        <v>680825.29411764699</v>
      </c>
      <c r="W76" s="2">
        <f t="shared" si="20"/>
        <v>13421.029411764583</v>
      </c>
      <c r="X76" s="2">
        <f t="shared" si="6"/>
        <v>517333.30057394342</v>
      </c>
      <c r="Y76" s="2">
        <f t="shared" si="7"/>
        <v>20482085.006057285</v>
      </c>
      <c r="Z76" s="2" t="str">
        <f t="shared" si="8"/>
        <v>HERE</v>
      </c>
      <c r="AA76" s="2">
        <f>IF(Z76="HERE",Y76,AA75+Graph!$G$1*1000)</f>
        <v>20482085.006057285</v>
      </c>
      <c r="AB76" s="2">
        <f t="shared" si="21"/>
        <v>517333.30057394505</v>
      </c>
      <c r="AC76" s="2">
        <f t="shared" si="9"/>
        <v>680825.29411764699</v>
      </c>
      <c r="AD76" s="3">
        <f t="shared" si="10"/>
        <v>20482085.006057285</v>
      </c>
      <c r="AE76" s="2">
        <f>IF(AE74&gt;=52800000,52800000,IF(AB55=Graph!G$1*1000,AE75+Graph!G$1*1000,AC76))</f>
        <v>680825.29411764699</v>
      </c>
      <c r="AF76" s="3">
        <f t="shared" si="11"/>
        <v>680825.29411764699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11</v>
      </c>
      <c r="C77" s="7"/>
      <c r="D77" s="2" t="e">
        <f t="shared" si="12"/>
        <v>#N/A</v>
      </c>
      <c r="E77" s="2" t="e">
        <f t="shared" si="22"/>
        <v>#N/A</v>
      </c>
      <c r="F77" s="2">
        <v>533693.01450288296</v>
      </c>
      <c r="G77" s="2">
        <f t="shared" si="25"/>
        <v>533693.01450288296</v>
      </c>
      <c r="H77" s="2">
        <f t="shared" si="13"/>
        <v>21119227.385020524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594108.28571428626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536695.55220085382</v>
      </c>
      <c r="Q77" s="2">
        <f t="shared" si="26"/>
        <v>536695.55220085382</v>
      </c>
      <c r="R77" s="2">
        <f t="shared" si="16"/>
        <v>21699605.852375776</v>
      </c>
      <c r="S77" s="2">
        <f t="shared" si="17"/>
        <v>533693.01450288296</v>
      </c>
      <c r="T77" s="2">
        <f t="shared" si="18"/>
        <v>4317.5714285714785</v>
      </c>
      <c r="U77" s="2">
        <f t="shared" si="19"/>
        <v>536695.55220085382</v>
      </c>
      <c r="V77" s="2">
        <f t="shared" si="5"/>
        <v>694246.32352941181</v>
      </c>
      <c r="W77" s="2">
        <f t="shared" si="20"/>
        <v>13421.029411764815</v>
      </c>
      <c r="X77" s="2">
        <f t="shared" si="6"/>
        <v>523274.52278908901</v>
      </c>
      <c r="Y77" s="2">
        <f t="shared" si="7"/>
        <v>21005359.528846376</v>
      </c>
      <c r="Z77" s="2" t="str">
        <f t="shared" si="8"/>
        <v>HERE</v>
      </c>
      <c r="AA77" s="2">
        <f>IF(Z77="HERE",Y77,AA76+Graph!$G$1*1000)</f>
        <v>21005359.528846376</v>
      </c>
      <c r="AB77" s="2">
        <f t="shared" si="21"/>
        <v>523274.52278909087</v>
      </c>
      <c r="AC77" s="2">
        <f t="shared" si="9"/>
        <v>694246.32352941181</v>
      </c>
      <c r="AD77" s="3">
        <f t="shared" si="10"/>
        <v>21005359.528846376</v>
      </c>
      <c r="AE77" s="2">
        <f>IF(AE75&gt;=52800000,52800000,IF(AB56=Graph!G$1*1000,AE76+Graph!G$1*1000,AC77))</f>
        <v>694246.32352941181</v>
      </c>
      <c r="AF77" s="3">
        <f t="shared" si="11"/>
        <v>694246.32352941181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12</v>
      </c>
      <c r="C78" s="7"/>
      <c r="D78" s="2" t="e">
        <f t="shared" si="12"/>
        <v>#N/A</v>
      </c>
      <c r="E78" s="2" t="e">
        <f t="shared" si="22"/>
        <v>#N/A</v>
      </c>
      <c r="F78" s="2">
        <v>539647.61040309072</v>
      </c>
      <c r="G78" s="2">
        <f t="shared" si="25"/>
        <v>539647.61040309072</v>
      </c>
      <c r="H78" s="2">
        <f t="shared" si="13"/>
        <v>21658874.995423615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598425.85714285774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542636.77441602945</v>
      </c>
      <c r="Q78" s="2">
        <f t="shared" si="26"/>
        <v>542636.77441602945</v>
      </c>
      <c r="R78" s="2">
        <f t="shared" si="16"/>
        <v>22242242.626791805</v>
      </c>
      <c r="S78" s="2">
        <f t="shared" si="17"/>
        <v>539647.61040309072</v>
      </c>
      <c r="T78" s="2">
        <f t="shared" si="18"/>
        <v>4317.5714285714785</v>
      </c>
      <c r="U78" s="2">
        <f t="shared" si="19"/>
        <v>542636.77441602945</v>
      </c>
      <c r="V78" s="2">
        <f t="shared" si="5"/>
        <v>707667.3529411765</v>
      </c>
      <c r="W78" s="2">
        <f t="shared" si="20"/>
        <v>13421.029411764699</v>
      </c>
      <c r="X78" s="2">
        <f t="shared" si="6"/>
        <v>529215.74500426475</v>
      </c>
      <c r="Y78" s="2">
        <f t="shared" si="7"/>
        <v>21534575.273850642</v>
      </c>
      <c r="Z78" s="2" t="str">
        <f t="shared" si="8"/>
        <v>HERE</v>
      </c>
      <c r="AA78" s="2">
        <f>IF(Z78="HERE",Y78,AA77+Graph!$G$1*1000)</f>
        <v>21534575.273850642</v>
      </c>
      <c r="AB78" s="2">
        <f t="shared" si="21"/>
        <v>529215.7450042665</v>
      </c>
      <c r="AC78" s="2">
        <f t="shared" si="9"/>
        <v>707667.3529411765</v>
      </c>
      <c r="AD78" s="3">
        <f t="shared" si="10"/>
        <v>21534575.273850642</v>
      </c>
      <c r="AE78" s="2">
        <f>IF(AE76&gt;=52800000,52800000,IF(AB57=Graph!G$1*1000,AE77+Graph!G$1*1000,AC78))</f>
        <v>707667.3529411765</v>
      </c>
      <c r="AF78" s="3">
        <f t="shared" si="11"/>
        <v>707667.3529411765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13</v>
      </c>
      <c r="C79" s="7"/>
      <c r="D79" s="2" t="e">
        <f t="shared" si="12"/>
        <v>#N/A</v>
      </c>
      <c r="E79" s="2" t="e">
        <f t="shared" si="22"/>
        <v>#N/A</v>
      </c>
      <c r="F79" s="2">
        <v>545602.20630329847</v>
      </c>
      <c r="G79" s="2">
        <f t="shared" si="25"/>
        <v>545602.20630329847</v>
      </c>
      <c r="H79" s="2">
        <f t="shared" si="13"/>
        <v>22204477.201726913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602743.42857142922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548577.99663117528</v>
      </c>
      <c r="Q79" s="2">
        <f t="shared" si="26"/>
        <v>548577.99663117528</v>
      </c>
      <c r="R79" s="2">
        <f t="shared" si="16"/>
        <v>22790820.62342298</v>
      </c>
      <c r="S79" s="2">
        <f t="shared" si="17"/>
        <v>545602.20630329847</v>
      </c>
      <c r="T79" s="2">
        <f t="shared" si="18"/>
        <v>4317.5714285714785</v>
      </c>
      <c r="U79" s="2">
        <f t="shared" si="19"/>
        <v>548577.99663117528</v>
      </c>
      <c r="V79" s="2">
        <f t="shared" si="5"/>
        <v>721088.3823529412</v>
      </c>
      <c r="W79" s="2">
        <f t="shared" si="20"/>
        <v>13421.029411764699</v>
      </c>
      <c r="X79" s="2">
        <f t="shared" si="6"/>
        <v>535156.96721941058</v>
      </c>
      <c r="Y79" s="2">
        <f t="shared" si="7"/>
        <v>22069732.241070054</v>
      </c>
      <c r="Z79" s="2" t="str">
        <f t="shared" si="8"/>
        <v>HERE</v>
      </c>
      <c r="AA79" s="2">
        <f>IF(Z79="HERE",Y79,AA78+Graph!$G$1*1000)</f>
        <v>22069732.241070054</v>
      </c>
      <c r="AB79" s="2">
        <f t="shared" si="21"/>
        <v>535156.96721941233</v>
      </c>
      <c r="AC79" s="2">
        <f t="shared" si="9"/>
        <v>721088.3823529412</v>
      </c>
      <c r="AD79" s="3">
        <f t="shared" si="10"/>
        <v>22069732.241070054</v>
      </c>
      <c r="AE79" s="2">
        <f>IF(AE77&gt;=52800000,52800000,IF(AB58=Graph!G$1*1000,AE78+Graph!G$1*1000,AC79))</f>
        <v>721088.3823529412</v>
      </c>
      <c r="AF79" s="3">
        <f t="shared" si="11"/>
        <v>721088.3823529412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14</v>
      </c>
      <c r="C80" s="7"/>
      <c r="D80" s="2" t="e">
        <f t="shared" si="12"/>
        <v>#N/A</v>
      </c>
      <c r="E80" s="2" t="e">
        <f t="shared" si="22"/>
        <v>#N/A</v>
      </c>
      <c r="F80" s="2">
        <v>551556.80220350623</v>
      </c>
      <c r="G80" s="2">
        <f t="shared" si="25"/>
        <v>545682.42857142852</v>
      </c>
      <c r="H80" s="2">
        <f t="shared" si="13"/>
        <v>22750159.630298343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607061.0000000007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554519.21884635091</v>
      </c>
      <c r="Q80" s="2">
        <f t="shared" si="26"/>
        <v>550000</v>
      </c>
      <c r="R80" s="2">
        <f t="shared" si="16"/>
        <v>23340820.62342298</v>
      </c>
      <c r="S80" s="2">
        <f t="shared" si="17"/>
        <v>545682.4285714291</v>
      </c>
      <c r="T80" s="2">
        <f t="shared" si="18"/>
        <v>4317.5714285714785</v>
      </c>
      <c r="U80" s="2">
        <f t="shared" si="19"/>
        <v>550000</v>
      </c>
      <c r="V80" s="2">
        <f t="shared" si="5"/>
        <v>734509.4117647059</v>
      </c>
      <c r="W80" s="2">
        <f t="shared" si="20"/>
        <v>13421.029411764699</v>
      </c>
      <c r="X80" s="2">
        <f t="shared" si="6"/>
        <v>536578.9705882353</v>
      </c>
      <c r="Y80" s="2">
        <f t="shared" si="7"/>
        <v>22606311.211658292</v>
      </c>
      <c r="Z80" s="2" t="str">
        <f t="shared" si="8"/>
        <v>HERE</v>
      </c>
      <c r="AA80" s="2">
        <f>IF(Z80="HERE",Y80,AA79+Graph!$G$1*1000)</f>
        <v>22606311.211658292</v>
      </c>
      <c r="AB80" s="2">
        <f t="shared" si="21"/>
        <v>536578.97058823705</v>
      </c>
      <c r="AC80" s="2">
        <f t="shared" si="9"/>
        <v>734509.4117647059</v>
      </c>
      <c r="AD80" s="3">
        <f t="shared" si="10"/>
        <v>22606311.211658292</v>
      </c>
      <c r="AE80" s="2">
        <f>IF(AE78&gt;=52800000,52800000,IF(AB59=Graph!G$1*1000,AE79+Graph!G$1*1000,AC80))</f>
        <v>734509.4117647059</v>
      </c>
      <c r="AF80" s="3">
        <f t="shared" si="11"/>
        <v>734509.4117647059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15</v>
      </c>
      <c r="C81" s="7"/>
      <c r="D81" s="2" t="e">
        <f t="shared" si="12"/>
        <v>#N/A</v>
      </c>
      <c r="E81" s="2" t="e">
        <f t="shared" si="22"/>
        <v>#N/A</v>
      </c>
      <c r="F81" s="2">
        <v>557511.39810371399</v>
      </c>
      <c r="G81" s="2">
        <f t="shared" si="25"/>
        <v>545682.42857142852</v>
      </c>
      <c r="H81" s="2">
        <f t="shared" si="13"/>
        <v>23295842.058869772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611378.57142857218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560460.44106149673</v>
      </c>
      <c r="Q81" s="2">
        <f t="shared" si="26"/>
        <v>550000</v>
      </c>
      <c r="R81" s="2">
        <f t="shared" si="16"/>
        <v>23890820.62342298</v>
      </c>
      <c r="S81" s="2">
        <f t="shared" si="17"/>
        <v>545682.4285714291</v>
      </c>
      <c r="T81" s="2">
        <f t="shared" si="18"/>
        <v>4317.5714285714785</v>
      </c>
      <c r="U81" s="2">
        <f t="shared" si="19"/>
        <v>550000</v>
      </c>
      <c r="V81" s="2">
        <f t="shared" si="5"/>
        <v>747930.4411764706</v>
      </c>
      <c r="W81" s="2">
        <f t="shared" si="20"/>
        <v>13421.029411764699</v>
      </c>
      <c r="X81" s="2">
        <f t="shared" si="6"/>
        <v>536578.9705882353</v>
      </c>
      <c r="Y81" s="2">
        <f t="shared" si="7"/>
        <v>23142890.182246529</v>
      </c>
      <c r="Z81" s="2" t="str">
        <f t="shared" si="8"/>
        <v>HERE</v>
      </c>
      <c r="AA81" s="2">
        <f>IF(Z81="HERE",Y81,AA80+Graph!$G$1*1000)</f>
        <v>23142890.182246529</v>
      </c>
      <c r="AB81" s="2">
        <f t="shared" si="21"/>
        <v>536578.97058823705</v>
      </c>
      <c r="AC81" s="2">
        <f t="shared" si="9"/>
        <v>747930.4411764706</v>
      </c>
      <c r="AD81" s="3">
        <f t="shared" si="10"/>
        <v>23142890.182246529</v>
      </c>
      <c r="AE81" s="2">
        <f>IF(AE79&gt;=52800000,52800000,IF(AB60=Graph!G$1*1000,AE80+Graph!G$1*1000,AC81))</f>
        <v>747930.4411764706</v>
      </c>
      <c r="AF81" s="3">
        <f t="shared" si="11"/>
        <v>747930.4411764706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16</v>
      </c>
      <c r="C82" s="7"/>
      <c r="D82" s="2" t="e">
        <f t="shared" si="12"/>
        <v>#N/A</v>
      </c>
      <c r="E82" s="2" t="e">
        <f t="shared" si="22"/>
        <v>#N/A</v>
      </c>
      <c r="F82" s="2">
        <v>563465.99400392175</v>
      </c>
      <c r="G82" s="2">
        <f t="shared" si="25"/>
        <v>545682.42857142852</v>
      </c>
      <c r="H82" s="2">
        <f t="shared" si="13"/>
        <v>23841524.487441201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615696.14285714366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566401.66327667236</v>
      </c>
      <c r="Q82" s="2">
        <f t="shared" si="26"/>
        <v>550000</v>
      </c>
      <c r="R82" s="2">
        <f t="shared" si="16"/>
        <v>24440820.62342298</v>
      </c>
      <c r="S82" s="2">
        <f t="shared" si="17"/>
        <v>545682.4285714291</v>
      </c>
      <c r="T82" s="2">
        <f t="shared" si="18"/>
        <v>4317.5714285714785</v>
      </c>
      <c r="U82" s="2">
        <f t="shared" si="19"/>
        <v>550000</v>
      </c>
      <c r="V82" s="2">
        <f t="shared" si="5"/>
        <v>761351.4705882353</v>
      </c>
      <c r="W82" s="2">
        <f t="shared" si="20"/>
        <v>13421.029411764699</v>
      </c>
      <c r="X82" s="2">
        <f t="shared" si="6"/>
        <v>536578.9705882353</v>
      </c>
      <c r="Y82" s="2">
        <f t="shared" si="7"/>
        <v>23679469.152834766</v>
      </c>
      <c r="Z82" s="2" t="str">
        <f t="shared" si="8"/>
        <v>HERE</v>
      </c>
      <c r="AA82" s="2">
        <f>IF(Z82="HERE",Y82,AA81+Graph!$G$1*1000)</f>
        <v>23679469.152834766</v>
      </c>
      <c r="AB82" s="2">
        <f t="shared" si="21"/>
        <v>536578.97058823705</v>
      </c>
      <c r="AC82" s="2">
        <f t="shared" si="9"/>
        <v>761351.4705882353</v>
      </c>
      <c r="AD82" s="3">
        <f t="shared" si="10"/>
        <v>23679469.152834766</v>
      </c>
      <c r="AE82" s="2">
        <f>IF(AE80&gt;=52800000,52800000,IF(AB61=Graph!G$1*1000,AE81+Graph!G$1*1000,AC82))</f>
        <v>761351.4705882353</v>
      </c>
      <c r="AF82" s="3">
        <f t="shared" si="11"/>
        <v>761351.4705882353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17</v>
      </c>
      <c r="C83" s="7"/>
      <c r="D83" s="2" t="e">
        <f t="shared" si="12"/>
        <v>#N/A</v>
      </c>
      <c r="E83" s="2" t="e">
        <f t="shared" si="22"/>
        <v>#N/A</v>
      </c>
      <c r="F83" s="2">
        <v>569420.58990412951</v>
      </c>
      <c r="G83" s="2">
        <f t="shared" si="25"/>
        <v>545682.42857142852</v>
      </c>
      <c r="H83" s="2">
        <f t="shared" si="13"/>
        <v>24387206.91601263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620013.71428571513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572342.88549181819</v>
      </c>
      <c r="Q83" s="2">
        <f t="shared" si="26"/>
        <v>550000</v>
      </c>
      <c r="R83" s="2">
        <f t="shared" si="16"/>
        <v>24990820.62342298</v>
      </c>
      <c r="S83" s="2">
        <f t="shared" si="17"/>
        <v>545682.4285714291</v>
      </c>
      <c r="T83" s="2">
        <f t="shared" si="18"/>
        <v>4317.5714285714785</v>
      </c>
      <c r="U83" s="2">
        <f t="shared" si="19"/>
        <v>550000</v>
      </c>
      <c r="V83" s="2">
        <f t="shared" si="5"/>
        <v>774772.5</v>
      </c>
      <c r="W83" s="2">
        <f t="shared" si="20"/>
        <v>13421.029411764699</v>
      </c>
      <c r="X83" s="2">
        <f t="shared" si="6"/>
        <v>536578.9705882353</v>
      </c>
      <c r="Y83" s="2">
        <f t="shared" si="7"/>
        <v>24216048.123423003</v>
      </c>
      <c r="Z83" s="2" t="str">
        <f t="shared" si="8"/>
        <v>HERE</v>
      </c>
      <c r="AA83" s="2">
        <f>IF(Z83="HERE",Y83,AA82+Graph!$G$1*1000)</f>
        <v>24216048.123423003</v>
      </c>
      <c r="AB83" s="2">
        <f t="shared" si="21"/>
        <v>536578.97058823705</v>
      </c>
      <c r="AC83" s="2">
        <f t="shared" si="9"/>
        <v>774772.5</v>
      </c>
      <c r="AD83" s="3">
        <f t="shared" si="10"/>
        <v>24216048.123423003</v>
      </c>
      <c r="AE83" s="2">
        <f>IF(AE81&gt;=52800000,52800000,IF(AB62=Graph!G$1*1000,AE82+Graph!G$1*1000,AC83))</f>
        <v>774772.5</v>
      </c>
      <c r="AF83" s="3">
        <f t="shared" si="11"/>
        <v>774772.5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18</v>
      </c>
      <c r="C84" s="7"/>
      <c r="D84" s="2" t="e">
        <f t="shared" si="12"/>
        <v>#N/A</v>
      </c>
      <c r="E84" s="2" t="e">
        <f t="shared" si="22"/>
        <v>#N/A</v>
      </c>
      <c r="F84" s="2">
        <v>575375.18580433726</v>
      </c>
      <c r="G84" s="2">
        <f t="shared" si="25"/>
        <v>545682.42857142852</v>
      </c>
      <c r="H84" s="2">
        <f t="shared" si="13"/>
        <v>24932889.344584059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624331.28571428661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578284.10770699382</v>
      </c>
      <c r="Q84" s="2">
        <f t="shared" si="26"/>
        <v>550000</v>
      </c>
      <c r="R84" s="2">
        <f t="shared" si="16"/>
        <v>25540820.62342298</v>
      </c>
      <c r="S84" s="2">
        <f t="shared" si="17"/>
        <v>545682.4285714291</v>
      </c>
      <c r="T84" s="2">
        <f t="shared" si="18"/>
        <v>4317.5714285714785</v>
      </c>
      <c r="U84" s="2">
        <f t="shared" si="19"/>
        <v>550000</v>
      </c>
      <c r="V84" s="2">
        <f t="shared" si="5"/>
        <v>788193.5294117647</v>
      </c>
      <c r="W84" s="2">
        <f t="shared" si="20"/>
        <v>13421.029411764699</v>
      </c>
      <c r="X84" s="2">
        <f t="shared" si="6"/>
        <v>536578.9705882353</v>
      </c>
      <c r="Y84" s="2">
        <f t="shared" si="7"/>
        <v>24752627.09401124</v>
      </c>
      <c r="Z84" s="2" t="str">
        <f t="shared" si="8"/>
        <v>HERE</v>
      </c>
      <c r="AA84" s="2">
        <f>IF(Z84="HERE",Y84,AA83+Graph!$G$1*1000)</f>
        <v>24752627.09401124</v>
      </c>
      <c r="AB84" s="2">
        <f t="shared" si="21"/>
        <v>536578.97058823705</v>
      </c>
      <c r="AC84" s="2">
        <f t="shared" si="9"/>
        <v>788193.5294117647</v>
      </c>
      <c r="AD84" s="3">
        <f t="shared" si="10"/>
        <v>24752627.09401124</v>
      </c>
      <c r="AE84" s="2">
        <f>IF(AE82&gt;=52800000,52800000,IF(AB63=Graph!G$1*1000,AE83+Graph!G$1*1000,AC84))</f>
        <v>788193.5294117647</v>
      </c>
      <c r="AF84" s="3">
        <f t="shared" si="11"/>
        <v>788193.5294117647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19</v>
      </c>
      <c r="C85" s="7"/>
      <c r="D85" s="2" t="e">
        <f t="shared" si="12"/>
        <v>#N/A</v>
      </c>
      <c r="E85" s="2" t="e">
        <f t="shared" si="22"/>
        <v>#N/A</v>
      </c>
      <c r="F85" s="2">
        <v>581329.78170454502</v>
      </c>
      <c r="G85" s="2">
        <f t="shared" si="25"/>
        <v>545682.42857142852</v>
      </c>
      <c r="H85" s="2">
        <f t="shared" si="13"/>
        <v>25478571.773155488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628648.85714285809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584225.32992213964</v>
      </c>
      <c r="Q85" s="2">
        <f t="shared" si="26"/>
        <v>550000</v>
      </c>
      <c r="R85" s="2">
        <f t="shared" si="16"/>
        <v>26090820.62342298</v>
      </c>
      <c r="S85" s="2">
        <f t="shared" si="17"/>
        <v>545682.4285714291</v>
      </c>
      <c r="T85" s="2">
        <f t="shared" si="18"/>
        <v>4317.5714285714785</v>
      </c>
      <c r="U85" s="2">
        <f t="shared" si="19"/>
        <v>550000</v>
      </c>
      <c r="V85" s="2">
        <f t="shared" si="5"/>
        <v>801614.5588235294</v>
      </c>
      <c r="W85" s="2">
        <f t="shared" si="20"/>
        <v>13421.029411764699</v>
      </c>
      <c r="X85" s="2">
        <f t="shared" si="6"/>
        <v>536578.9705882353</v>
      </c>
      <c r="Y85" s="2">
        <f t="shared" si="7"/>
        <v>25289206.064599477</v>
      </c>
      <c r="Z85" s="2" t="str">
        <f t="shared" si="8"/>
        <v>HERE</v>
      </c>
      <c r="AA85" s="2">
        <f>IF(Z85="HERE",Y85,AA84+Graph!$G$1*1000)</f>
        <v>25289206.064599477</v>
      </c>
      <c r="AB85" s="2">
        <f t="shared" si="21"/>
        <v>536578.97058823705</v>
      </c>
      <c r="AC85" s="2">
        <f t="shared" si="9"/>
        <v>801614.5588235294</v>
      </c>
      <c r="AD85" s="3">
        <f t="shared" si="10"/>
        <v>25289206.064599477</v>
      </c>
      <c r="AE85" s="2">
        <f>IF(AE83&gt;=52800000,52800000,IF(AB64=Graph!G$1*1000,AE84+Graph!G$1*1000,AC85))</f>
        <v>801614.5588235294</v>
      </c>
      <c r="AF85" s="3">
        <f t="shared" si="11"/>
        <v>801614.5588235294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20</v>
      </c>
      <c r="C86" s="7"/>
      <c r="D86" s="2" t="e">
        <f t="shared" si="12"/>
        <v>#N/A</v>
      </c>
      <c r="E86" s="2" t="e">
        <f t="shared" si="22"/>
        <v>#N/A</v>
      </c>
      <c r="F86" s="2">
        <v>587284.37760475278</v>
      </c>
      <c r="G86" s="2">
        <f t="shared" si="25"/>
        <v>545682.42857142852</v>
      </c>
      <c r="H86" s="2">
        <f t="shared" si="13"/>
        <v>26024254.201726917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632966.42857142957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590166.55213731527</v>
      </c>
      <c r="Q86" s="2">
        <f t="shared" si="26"/>
        <v>550000</v>
      </c>
      <c r="R86" s="2">
        <f t="shared" si="16"/>
        <v>26640820.62342298</v>
      </c>
      <c r="S86" s="2">
        <f t="shared" si="17"/>
        <v>545682.4285714291</v>
      </c>
      <c r="T86" s="2">
        <f t="shared" si="18"/>
        <v>4317.5714285714785</v>
      </c>
      <c r="U86" s="2">
        <f t="shared" si="19"/>
        <v>550000</v>
      </c>
      <c r="V86" s="2">
        <f t="shared" si="5"/>
        <v>815035.5882352941</v>
      </c>
      <c r="W86" s="2">
        <f t="shared" si="20"/>
        <v>13421.029411764699</v>
      </c>
      <c r="X86" s="2">
        <f t="shared" si="6"/>
        <v>536578.9705882353</v>
      </c>
      <c r="Y86" s="2">
        <f t="shared" si="7"/>
        <v>25825785.035187714</v>
      </c>
      <c r="Z86" s="2" t="str">
        <f t="shared" si="8"/>
        <v>HERE</v>
      </c>
      <c r="AA86" s="2">
        <f>IF(Z86="HERE",Y86,AA85+Graph!$G$1*1000)</f>
        <v>25825785.035187714</v>
      </c>
      <c r="AB86" s="2">
        <f t="shared" si="21"/>
        <v>536578.97058823705</v>
      </c>
      <c r="AC86" s="2">
        <f t="shared" si="9"/>
        <v>815035.5882352941</v>
      </c>
      <c r="AD86" s="3">
        <f t="shared" si="10"/>
        <v>25825785.035187714</v>
      </c>
      <c r="AE86" s="2">
        <f>IF(AE84&gt;=52800000,52800000,IF(AB65=Graph!G$1*1000,AE85+Graph!G$1*1000,AC86))</f>
        <v>815035.5882352941</v>
      </c>
      <c r="AF86" s="3">
        <f t="shared" si="11"/>
        <v>815035.5882352941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21</v>
      </c>
      <c r="C87" s="7"/>
      <c r="D87" s="2" t="e">
        <f t="shared" si="12"/>
        <v>#N/A</v>
      </c>
      <c r="E87" s="2" t="e">
        <f t="shared" si="22"/>
        <v>#N/A</v>
      </c>
      <c r="F87" s="2">
        <v>593238.97350496054</v>
      </c>
      <c r="G87" s="2">
        <f t="shared" si="25"/>
        <v>545682.42857142852</v>
      </c>
      <c r="H87" s="2">
        <f t="shared" si="13"/>
        <v>26569936.630298346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637284.00000000105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596107.7743524611</v>
      </c>
      <c r="Q87" s="2">
        <f t="shared" si="26"/>
        <v>550000</v>
      </c>
      <c r="R87" s="2">
        <f t="shared" si="16"/>
        <v>27190820.62342298</v>
      </c>
      <c r="S87" s="2">
        <f t="shared" si="17"/>
        <v>545682.4285714291</v>
      </c>
      <c r="T87" s="2">
        <f t="shared" si="18"/>
        <v>4317.5714285714785</v>
      </c>
      <c r="U87" s="2">
        <f t="shared" si="19"/>
        <v>550000</v>
      </c>
      <c r="V87" s="2">
        <f t="shared" si="5"/>
        <v>828456.6176470588</v>
      </c>
      <c r="W87" s="2">
        <f t="shared" si="20"/>
        <v>13421.029411764699</v>
      </c>
      <c r="X87" s="2">
        <f t="shared" si="6"/>
        <v>536578.9705882353</v>
      </c>
      <c r="Y87" s="2">
        <f t="shared" si="7"/>
        <v>26362364.005775951</v>
      </c>
      <c r="Z87" s="2" t="str">
        <f t="shared" si="8"/>
        <v>HERE</v>
      </c>
      <c r="AA87" s="2">
        <f>IF(Z87="HERE",Y87,AA86+Graph!$G$1*1000)</f>
        <v>26362364.005775951</v>
      </c>
      <c r="AB87" s="2">
        <f t="shared" si="21"/>
        <v>536578.97058823705</v>
      </c>
      <c r="AC87" s="2">
        <f t="shared" si="9"/>
        <v>828456.6176470588</v>
      </c>
      <c r="AD87" s="3">
        <f t="shared" si="10"/>
        <v>26362364.005775951</v>
      </c>
      <c r="AE87" s="2">
        <f>IF(AE85&gt;=52800000,52800000,IF(AB66=Graph!G$1*1000,AE86+Graph!G$1*1000,AC87))</f>
        <v>828456.6176470588</v>
      </c>
      <c r="AF87" s="3">
        <f t="shared" si="11"/>
        <v>828456.6176470588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22</v>
      </c>
      <c r="C88" s="7"/>
      <c r="D88" s="2" t="e">
        <f t="shared" si="12"/>
        <v>#N/A</v>
      </c>
      <c r="E88" s="2" t="e">
        <f t="shared" si="22"/>
        <v>#N/A</v>
      </c>
      <c r="F88" s="2">
        <v>599193.56940516829</v>
      </c>
      <c r="G88" s="2">
        <f t="shared" si="25"/>
        <v>545682.42857142852</v>
      </c>
      <c r="H88" s="2">
        <f t="shared" si="13"/>
        <v>27115619.058869775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641601.57142857253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602048.99656763673</v>
      </c>
      <c r="Q88" s="2">
        <f t="shared" si="26"/>
        <v>550000</v>
      </c>
      <c r="R88" s="2">
        <f t="shared" si="16"/>
        <v>27740820.62342298</v>
      </c>
      <c r="S88" s="2">
        <f t="shared" si="17"/>
        <v>545682.4285714291</v>
      </c>
      <c r="T88" s="2">
        <f t="shared" si="18"/>
        <v>4317.5714285714785</v>
      </c>
      <c r="U88" s="2">
        <f t="shared" si="19"/>
        <v>550000</v>
      </c>
      <c r="V88" s="2">
        <f t="shared" si="5"/>
        <v>841877.64705882361</v>
      </c>
      <c r="W88" s="2">
        <f t="shared" si="20"/>
        <v>13421.029411764815</v>
      </c>
      <c r="X88" s="2">
        <f t="shared" si="6"/>
        <v>536578.97058823518</v>
      </c>
      <c r="Y88" s="2">
        <f t="shared" si="7"/>
        <v>26898942.976364188</v>
      </c>
      <c r="Z88" s="2" t="str">
        <f t="shared" si="8"/>
        <v>HERE</v>
      </c>
      <c r="AA88" s="2">
        <f>IF(Z88="HERE",Y88,AA87+Graph!$G$1*1000)</f>
        <v>26898942.976364188</v>
      </c>
      <c r="AB88" s="2">
        <f t="shared" si="21"/>
        <v>536578.97058823705</v>
      </c>
      <c r="AC88" s="2">
        <f t="shared" si="9"/>
        <v>841877.64705882361</v>
      </c>
      <c r="AD88" s="3">
        <f t="shared" si="10"/>
        <v>26898942.976364188</v>
      </c>
      <c r="AE88" s="2">
        <f>IF(AE86&gt;=52800000,52800000,IF(AB67=Graph!G$1*1000,AE87+Graph!G$1*1000,AC88))</f>
        <v>841877.64705882361</v>
      </c>
      <c r="AF88" s="3">
        <f t="shared" si="11"/>
        <v>841877.64705882361</v>
      </c>
      <c r="AG88" s="3">
        <f t="shared" si="29"/>
        <v>14463974.17204435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23</v>
      </c>
      <c r="C89" s="7"/>
      <c r="D89" s="2" t="e">
        <f t="shared" si="12"/>
        <v>#N/A</v>
      </c>
      <c r="E89" s="2" t="e">
        <f t="shared" si="22"/>
        <v>#N/A</v>
      </c>
      <c r="F89" s="2">
        <v>605148.16530537605</v>
      </c>
      <c r="G89" s="2">
        <f t="shared" si="25"/>
        <v>545682.42857142852</v>
      </c>
      <c r="H89" s="2">
        <f t="shared" si="13"/>
        <v>27661301.487441204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645919.142857144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607990.21878278255</v>
      </c>
      <c r="Q89" s="2">
        <f t="shared" si="26"/>
        <v>550000</v>
      </c>
      <c r="R89" s="2">
        <f t="shared" si="16"/>
        <v>28290820.62342298</v>
      </c>
      <c r="S89" s="2">
        <f t="shared" si="17"/>
        <v>545682.4285714291</v>
      </c>
      <c r="T89" s="2">
        <f t="shared" si="18"/>
        <v>4317.5714285714785</v>
      </c>
      <c r="U89" s="2">
        <f t="shared" si="19"/>
        <v>550000</v>
      </c>
      <c r="V89" s="2">
        <f t="shared" si="5"/>
        <v>855298.67647058819</v>
      </c>
      <c r="W89" s="2">
        <f t="shared" si="20"/>
        <v>13421.029411764583</v>
      </c>
      <c r="X89" s="2">
        <f t="shared" si="6"/>
        <v>536578.97058823542</v>
      </c>
      <c r="Y89" s="2">
        <f t="shared" si="7"/>
        <v>27435521.946952425</v>
      </c>
      <c r="Z89" s="2" t="str">
        <f t="shared" si="8"/>
        <v>HERE</v>
      </c>
      <c r="AA89" s="2">
        <f>IF(Z89="HERE",Y89,AA88+Graph!$G$1*1000)</f>
        <v>27435521.946952425</v>
      </c>
      <c r="AB89" s="2">
        <f t="shared" si="21"/>
        <v>536578.97058823705</v>
      </c>
      <c r="AC89" s="2">
        <f t="shared" si="9"/>
        <v>855298.67647058819</v>
      </c>
      <c r="AD89" s="3">
        <f t="shared" si="10"/>
        <v>27435521.946952425</v>
      </c>
      <c r="AE89" s="2">
        <f>IF(AE87&gt;=52800000,52800000,IF(AB68=Graph!G$1*1000,AE88+Graph!G$1*1000,AC89))</f>
        <v>855298.67647058819</v>
      </c>
      <c r="AF89" s="3">
        <f t="shared" si="11"/>
        <v>855298.67647058819</v>
      </c>
      <c r="AG89" s="3">
        <f t="shared" si="29"/>
        <v>14887468.394082328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24</v>
      </c>
      <c r="C90" s="7"/>
      <c r="D90" s="2" t="e">
        <f t="shared" si="12"/>
        <v>#N/A</v>
      </c>
      <c r="E90" s="2" t="e">
        <f t="shared" si="22"/>
        <v>#N/A</v>
      </c>
      <c r="F90" s="2">
        <v>611102.76120558381</v>
      </c>
      <c r="G90" s="2">
        <f t="shared" si="25"/>
        <v>545682.42857142852</v>
      </c>
      <c r="H90" s="2">
        <f t="shared" si="13"/>
        <v>28206983.916012634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650236.71428571548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613931.44099795818</v>
      </c>
      <c r="Q90" s="2">
        <f t="shared" si="26"/>
        <v>550000</v>
      </c>
      <c r="R90" s="2">
        <f t="shared" si="16"/>
        <v>28840820.62342298</v>
      </c>
      <c r="S90" s="2">
        <f t="shared" si="17"/>
        <v>545682.4285714291</v>
      </c>
      <c r="T90" s="2">
        <f t="shared" si="18"/>
        <v>4317.5714285714785</v>
      </c>
      <c r="U90" s="2">
        <f t="shared" si="19"/>
        <v>550000</v>
      </c>
      <c r="V90" s="2">
        <f t="shared" si="5"/>
        <v>868719.70588235301</v>
      </c>
      <c r="W90" s="2">
        <f t="shared" si="20"/>
        <v>13421.029411764815</v>
      </c>
      <c r="X90" s="2">
        <f t="shared" si="6"/>
        <v>536578.97058823518</v>
      </c>
      <c r="Y90" s="2">
        <f t="shared" si="7"/>
        <v>27972100.917540662</v>
      </c>
      <c r="Z90" s="2" t="str">
        <f t="shared" si="8"/>
        <v>HERE</v>
      </c>
      <c r="AA90" s="2">
        <f>IF(Z90="HERE",Y90,AA89+Graph!$G$1*1000)</f>
        <v>27972100.917540662</v>
      </c>
      <c r="AB90" s="2">
        <f t="shared" si="21"/>
        <v>536578.97058823705</v>
      </c>
      <c r="AC90" s="2">
        <f t="shared" si="9"/>
        <v>868719.70588235301</v>
      </c>
      <c r="AD90" s="3">
        <f t="shared" si="10"/>
        <v>27972100.917540662</v>
      </c>
      <c r="AE90" s="2">
        <f>IF(AE88&gt;=52800000,52800000,IF(AB69=Graph!G$1*1000,AE89+Graph!G$1*1000,AC90))</f>
        <v>868719.70588235301</v>
      </c>
      <c r="AF90" s="3">
        <f t="shared" si="11"/>
        <v>868719.70588235301</v>
      </c>
      <c r="AG90" s="3">
        <f t="shared" si="29"/>
        <v>15316309.716113968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25</v>
      </c>
      <c r="C91" s="7"/>
      <c r="D91" s="2" t="e">
        <f t="shared" si="12"/>
        <v>#N/A</v>
      </c>
      <c r="E91" s="2" t="e">
        <f t="shared" si="22"/>
        <v>#N/A</v>
      </c>
      <c r="F91" s="2">
        <v>617057.35710579157</v>
      </c>
      <c r="G91" s="2">
        <f t="shared" si="25"/>
        <v>545682.42857142852</v>
      </c>
      <c r="H91" s="2">
        <f t="shared" si="13"/>
        <v>28752666.344584063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654554.28571428696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619872.66321310401</v>
      </c>
      <c r="Q91" s="2">
        <f t="shared" si="26"/>
        <v>550000</v>
      </c>
      <c r="R91" s="2">
        <f t="shared" si="16"/>
        <v>29390820.62342298</v>
      </c>
      <c r="S91" s="2">
        <f t="shared" si="17"/>
        <v>545682.4285714291</v>
      </c>
      <c r="T91" s="2">
        <f t="shared" si="18"/>
        <v>4317.5714285714785</v>
      </c>
      <c r="U91" s="2">
        <f t="shared" si="19"/>
        <v>550000</v>
      </c>
      <c r="V91" s="2">
        <f t="shared" si="5"/>
        <v>882140.73529411759</v>
      </c>
      <c r="W91" s="2">
        <f t="shared" si="20"/>
        <v>13421.029411764583</v>
      </c>
      <c r="X91" s="2">
        <f t="shared" si="6"/>
        <v>536578.97058823542</v>
      </c>
      <c r="Y91" s="2">
        <f t="shared" si="7"/>
        <v>28508679.888128899</v>
      </c>
      <c r="Z91" s="2" t="str">
        <f t="shared" si="8"/>
        <v>HERE</v>
      </c>
      <c r="AA91" s="2">
        <f>IF(Z91="HERE",Y91,AA90+Graph!$G$1*1000)</f>
        <v>28508679.888128899</v>
      </c>
      <c r="AB91" s="2">
        <f t="shared" si="21"/>
        <v>536578.97058823705</v>
      </c>
      <c r="AC91" s="2">
        <f t="shared" si="9"/>
        <v>882140.73529411759</v>
      </c>
      <c r="AD91" s="3">
        <f t="shared" si="10"/>
        <v>28508679.888128899</v>
      </c>
      <c r="AE91" s="2">
        <f>IF(AE89&gt;=52800000,52800000,IF(AB70=Graph!G$1*1000,AE90+Graph!G$1*1000,AC91))</f>
        <v>882140.73529411759</v>
      </c>
      <c r="AF91" s="3">
        <f t="shared" si="11"/>
        <v>882140.73529411759</v>
      </c>
      <c r="AG91" s="3">
        <f t="shared" si="29"/>
        <v>15750498.13813924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26</v>
      </c>
      <c r="C92" s="7"/>
      <c r="D92" s="2" t="e">
        <f t="shared" si="12"/>
        <v>#N/A</v>
      </c>
      <c r="E92" s="2" t="e">
        <f t="shared" si="22"/>
        <v>#N/A</v>
      </c>
      <c r="F92" s="2">
        <v>623011.95300599933</v>
      </c>
      <c r="G92" s="2">
        <f t="shared" si="25"/>
        <v>545682.42857142852</v>
      </c>
      <c r="H92" s="2">
        <f t="shared" si="13"/>
        <v>29298348.773155492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658871.85714285844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625813.88542824984</v>
      </c>
      <c r="Q92" s="2">
        <f t="shared" si="26"/>
        <v>550000</v>
      </c>
      <c r="R92" s="2">
        <f t="shared" si="16"/>
        <v>29940820.62342298</v>
      </c>
      <c r="S92" s="2">
        <f t="shared" si="17"/>
        <v>545682.4285714291</v>
      </c>
      <c r="T92" s="2">
        <f t="shared" si="18"/>
        <v>4317.5714285714785</v>
      </c>
      <c r="U92" s="2">
        <f t="shared" si="19"/>
        <v>550000</v>
      </c>
      <c r="V92" s="2">
        <f t="shared" si="5"/>
        <v>895561.76470588241</v>
      </c>
      <c r="W92" s="2">
        <f t="shared" si="20"/>
        <v>13421.029411764815</v>
      </c>
      <c r="X92" s="2">
        <f t="shared" si="6"/>
        <v>536578.97058823518</v>
      </c>
      <c r="Y92" s="2">
        <f t="shared" si="7"/>
        <v>29045258.858717136</v>
      </c>
      <c r="Z92" s="2" t="str">
        <f t="shared" si="8"/>
        <v>HERE</v>
      </c>
      <c r="AA92" s="2">
        <f>IF(Z92="HERE",Y92,AA91+Graph!$G$1*1000)</f>
        <v>29045258.858717136</v>
      </c>
      <c r="AB92" s="2">
        <f t="shared" si="21"/>
        <v>536578.97058823705</v>
      </c>
      <c r="AC92" s="2">
        <f t="shared" si="9"/>
        <v>895561.76470588241</v>
      </c>
      <c r="AD92" s="3">
        <f t="shared" si="10"/>
        <v>29045258.858717136</v>
      </c>
      <c r="AE92" s="2">
        <f>IF(AE90&gt;=52800000,52800000,IF(AB71=Graph!G$1*1000,AE91+Graph!G$1*1000,AC92))</f>
        <v>895561.76470588241</v>
      </c>
      <c r="AF92" s="3">
        <f t="shared" si="11"/>
        <v>895561.76470588241</v>
      </c>
      <c r="AG92" s="3">
        <f t="shared" si="29"/>
        <v>16190033.660158169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27</v>
      </c>
      <c r="C93" s="7"/>
      <c r="D93" s="2" t="e">
        <f t="shared" si="12"/>
        <v>#N/A</v>
      </c>
      <c r="E93" s="2" t="e">
        <f t="shared" si="22"/>
        <v>#N/A</v>
      </c>
      <c r="F93" s="2">
        <v>628966.54890620708</v>
      </c>
      <c r="G93" s="2">
        <f t="shared" si="25"/>
        <v>545682.42857142852</v>
      </c>
      <c r="H93" s="2">
        <f t="shared" si="13"/>
        <v>29844031.201726921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663189.42857142992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631755.10764342546</v>
      </c>
      <c r="Q93" s="2">
        <f t="shared" si="26"/>
        <v>550000</v>
      </c>
      <c r="R93" s="2">
        <f t="shared" si="16"/>
        <v>30490820.62342298</v>
      </c>
      <c r="S93" s="2">
        <f t="shared" si="17"/>
        <v>545682.4285714291</v>
      </c>
      <c r="T93" s="2">
        <f t="shared" si="18"/>
        <v>4317.5714285714785</v>
      </c>
      <c r="U93" s="2">
        <f t="shared" si="19"/>
        <v>550000</v>
      </c>
      <c r="V93" s="2">
        <f t="shared" si="5"/>
        <v>908982.79411764699</v>
      </c>
      <c r="W93" s="2">
        <f t="shared" si="20"/>
        <v>13421.029411764583</v>
      </c>
      <c r="X93" s="2">
        <f t="shared" si="6"/>
        <v>536578.97058823542</v>
      </c>
      <c r="Y93" s="2">
        <f t="shared" si="7"/>
        <v>29581837.829305373</v>
      </c>
      <c r="Z93" s="2" t="str">
        <f t="shared" si="8"/>
        <v>HERE</v>
      </c>
      <c r="AA93" s="2">
        <f>IF(Z93="HERE",Y93,AA92+Graph!$G$1*1000)</f>
        <v>29581837.829305373</v>
      </c>
      <c r="AB93" s="2">
        <f t="shared" si="21"/>
        <v>536578.97058823705</v>
      </c>
      <c r="AC93" s="2">
        <f t="shared" si="9"/>
        <v>908982.79411764699</v>
      </c>
      <c r="AD93" s="3">
        <f t="shared" si="10"/>
        <v>29581837.829305373</v>
      </c>
      <c r="AE93" s="2">
        <f>IF(AE91&gt;=52800000,52800000,IF(AB72=Graph!G$1*1000,AE92+Graph!G$1*1000,AC93))</f>
        <v>908982.79411764699</v>
      </c>
      <c r="AF93" s="3">
        <f t="shared" si="11"/>
        <v>908982.79411764699</v>
      </c>
      <c r="AG93" s="3">
        <f t="shared" si="29"/>
        <v>16634916.282170728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28</v>
      </c>
      <c r="C94" s="7"/>
      <c r="D94" s="2" t="e">
        <f t="shared" si="12"/>
        <v>#N/A</v>
      </c>
      <c r="E94" s="2" t="e">
        <f t="shared" si="22"/>
        <v>#N/A</v>
      </c>
      <c r="F94" s="2">
        <v>634921.14480641484</v>
      </c>
      <c r="G94" s="2">
        <f t="shared" si="25"/>
        <v>545682.42857142852</v>
      </c>
      <c r="H94" s="2">
        <f t="shared" si="13"/>
        <v>30389713.63029835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667507.0000000014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637696.32985857129</v>
      </c>
      <c r="Q94" s="2">
        <f t="shared" si="26"/>
        <v>550000</v>
      </c>
      <c r="R94" s="2">
        <f t="shared" si="16"/>
        <v>31040820.62342298</v>
      </c>
      <c r="S94" s="2">
        <f t="shared" si="17"/>
        <v>545682.4285714291</v>
      </c>
      <c r="T94" s="2">
        <f t="shared" si="18"/>
        <v>4317.5714285714785</v>
      </c>
      <c r="U94" s="2">
        <f t="shared" si="19"/>
        <v>550000</v>
      </c>
      <c r="V94" s="2">
        <f t="shared" si="5"/>
        <v>922403.82352941181</v>
      </c>
      <c r="W94" s="2">
        <f t="shared" si="20"/>
        <v>13421.029411764815</v>
      </c>
      <c r="X94" s="2">
        <f t="shared" si="6"/>
        <v>536578.97058823518</v>
      </c>
      <c r="Y94" s="2">
        <f t="shared" si="7"/>
        <v>30118416.79989361</v>
      </c>
      <c r="Z94" s="2" t="str">
        <f t="shared" si="8"/>
        <v>HERE</v>
      </c>
      <c r="AA94" s="2">
        <f>IF(Z94="HERE",Y94,AA93+Graph!$G$1*1000)</f>
        <v>30118416.79989361</v>
      </c>
      <c r="AB94" s="2">
        <f t="shared" si="21"/>
        <v>536578.97058823705</v>
      </c>
      <c r="AC94" s="2">
        <f t="shared" si="9"/>
        <v>922403.82352941181</v>
      </c>
      <c r="AD94" s="3">
        <f t="shared" si="10"/>
        <v>30118416.79989361</v>
      </c>
      <c r="AE94" s="2">
        <f>IF(AE92&gt;=52800000,52800000,IF(AB73=Graph!G$1*1000,AE93+Graph!G$1*1000,AC94))</f>
        <v>922403.82352941181</v>
      </c>
      <c r="AF94" s="3">
        <f t="shared" si="11"/>
        <v>922403.82352941181</v>
      </c>
      <c r="AG94" s="3">
        <f t="shared" si="29"/>
        <v>17085146.004176944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29</v>
      </c>
      <c r="C95" s="7"/>
      <c r="D95" s="2" t="e">
        <f t="shared" si="12"/>
        <v>#N/A</v>
      </c>
      <c r="E95" s="2" t="e">
        <f t="shared" si="22"/>
        <v>#N/A</v>
      </c>
      <c r="F95" s="2">
        <v>640875.7407066226</v>
      </c>
      <c r="G95" s="2">
        <f t="shared" si="25"/>
        <v>545682.42857142852</v>
      </c>
      <c r="H95" s="2">
        <f t="shared" si="13"/>
        <v>30935396.058869779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671824.57142857288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643637.55207374692</v>
      </c>
      <c r="Q95" s="2">
        <f t="shared" si="26"/>
        <v>550000</v>
      </c>
      <c r="R95" s="2">
        <f t="shared" si="16"/>
        <v>31590820.62342298</v>
      </c>
      <c r="S95" s="2">
        <f t="shared" si="17"/>
        <v>545682.4285714291</v>
      </c>
      <c r="T95" s="2">
        <f t="shared" si="18"/>
        <v>4317.5714285714785</v>
      </c>
      <c r="U95" s="2">
        <f t="shared" si="19"/>
        <v>550000</v>
      </c>
      <c r="V95" s="2">
        <f t="shared" si="5"/>
        <v>935824.8529411765</v>
      </c>
      <c r="W95" s="2">
        <f t="shared" si="20"/>
        <v>13421.029411764699</v>
      </c>
      <c r="X95" s="2">
        <f t="shared" si="6"/>
        <v>536578.9705882353</v>
      </c>
      <c r="Y95" s="2">
        <f t="shared" ref="Y95:Y158" si="30">IF(COUNT($C96)=0,IF(COUNT($C95)=1,C95,SUM(Y94+X95)),C95)</f>
        <v>30654995.770481847</v>
      </c>
      <c r="Z95" s="2" t="str">
        <f t="shared" si="8"/>
        <v>HERE</v>
      </c>
      <c r="AA95" s="2">
        <f>IF(Z95="HERE",Y95,AA94+Graph!$G$1*1000)</f>
        <v>30654995.770481847</v>
      </c>
      <c r="AB95" s="2">
        <f t="shared" si="21"/>
        <v>536578.97058823705</v>
      </c>
      <c r="AC95" s="2">
        <f t="shared" ref="AC95:AC158" si="31">IF(Z96="HERE",V95,AC94)</f>
        <v>935824.8529411765</v>
      </c>
      <c r="AD95" s="3">
        <f t="shared" si="10"/>
        <v>30654995.770481847</v>
      </c>
      <c r="AE95" s="2">
        <f>IF(AE93&gt;=52800000,52800000,IF(AB74=Graph!G$1*1000,AE94+Graph!G$1*1000,AC95))</f>
        <v>935824.8529411765</v>
      </c>
      <c r="AF95" s="3">
        <f t="shared" si="11"/>
        <v>935824.8529411765</v>
      </c>
      <c r="AG95" s="3">
        <f t="shared" si="29"/>
        <v>17540722.826176796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30</v>
      </c>
      <c r="C96" s="7"/>
      <c r="D96" s="2" t="e">
        <f t="shared" si="12"/>
        <v>#N/A</v>
      </c>
      <c r="E96" s="2" t="e">
        <f t="shared" si="22"/>
        <v>#N/A</v>
      </c>
      <c r="F96" s="2">
        <v>646830.33660683036</v>
      </c>
      <c r="G96" s="2">
        <f t="shared" si="25"/>
        <v>545682.42857142852</v>
      </c>
      <c r="H96" s="2">
        <f t="shared" ref="H96:H159" si="32">IF(COUNT($C97)=0,IF(COUNT($C96)=1,C96,SUM(H95+G96)),C96)</f>
        <v>31481078.487441208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676142.14285714435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649578.77428889275</v>
      </c>
      <c r="Q96" s="2">
        <f t="shared" si="26"/>
        <v>550000</v>
      </c>
      <c r="R96" s="2">
        <f t="shared" ref="R96:R159" si="33">IF(COUNT($C97)=0,IF(COUNT($C96)=1,M96,SUM(R95+Q96)),M96)</f>
        <v>32140820.62342298</v>
      </c>
      <c r="S96" s="2">
        <f t="shared" si="17"/>
        <v>545682.4285714291</v>
      </c>
      <c r="T96" s="2">
        <f t="shared" si="18"/>
        <v>4317.5714285714785</v>
      </c>
      <c r="U96" s="2">
        <f t="shared" si="19"/>
        <v>550000</v>
      </c>
      <c r="V96" s="2">
        <f t="shared" si="5"/>
        <v>949245.8823529412</v>
      </c>
      <c r="W96" s="2">
        <f t="shared" si="20"/>
        <v>13421.029411764699</v>
      </c>
      <c r="X96" s="2">
        <f t="shared" si="6"/>
        <v>536578.9705882353</v>
      </c>
      <c r="Y96" s="2">
        <f t="shared" si="30"/>
        <v>31191574.741070084</v>
      </c>
      <c r="Z96" s="2" t="str">
        <f t="shared" si="8"/>
        <v>HERE</v>
      </c>
      <c r="AA96" s="2">
        <f>IF(Z96="HERE",Y96,AA95+Graph!$G$1*1000)</f>
        <v>31191574.741070084</v>
      </c>
      <c r="AB96" s="2">
        <f t="shared" si="21"/>
        <v>536578.97058823705</v>
      </c>
      <c r="AC96" s="2">
        <f t="shared" si="31"/>
        <v>949245.8823529412</v>
      </c>
      <c r="AD96" s="3">
        <f t="shared" si="10"/>
        <v>31191574.741070084</v>
      </c>
      <c r="AE96" s="2">
        <f>IF(AE94&gt;=52800000,52800000,IF(AB75=Graph!G$1*1000,AE95+Graph!G$1*1000,AC96))</f>
        <v>949245.8823529412</v>
      </c>
      <c r="AF96" s="3">
        <f t="shared" si="11"/>
        <v>949245.8823529412</v>
      </c>
      <c r="AG96" s="3">
        <f t="shared" si="29"/>
        <v>18001646.748170298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31</v>
      </c>
      <c r="C97" s="7"/>
      <c r="D97" s="2" t="e">
        <f t="shared" si="12"/>
        <v>#N/A</v>
      </c>
      <c r="E97" s="2" t="e">
        <f t="shared" si="22"/>
        <v>#N/A</v>
      </c>
      <c r="F97" s="2">
        <v>652784.93250703812</v>
      </c>
      <c r="G97" s="2">
        <f t="shared" si="25"/>
        <v>545682.42857142852</v>
      </c>
      <c r="H97" s="2">
        <f t="shared" si="32"/>
        <v>32026760.916012637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680459.71428571583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655519.99650406837</v>
      </c>
      <c r="Q97" s="2">
        <f t="shared" si="26"/>
        <v>550000</v>
      </c>
      <c r="R97" s="2">
        <f t="shared" si="33"/>
        <v>32690820.62342298</v>
      </c>
      <c r="S97" s="2">
        <f t="shared" si="17"/>
        <v>545682.4285714291</v>
      </c>
      <c r="T97" s="2">
        <f t="shared" si="18"/>
        <v>4317.5714285714785</v>
      </c>
      <c r="U97" s="2">
        <f t="shared" si="19"/>
        <v>550000</v>
      </c>
      <c r="V97" s="2">
        <f t="shared" si="5"/>
        <v>962666.9117647059</v>
      </c>
      <c r="W97" s="2">
        <f t="shared" si="20"/>
        <v>13421.029411764699</v>
      </c>
      <c r="X97" s="2">
        <f t="shared" si="6"/>
        <v>536578.9705882353</v>
      </c>
      <c r="Y97" s="2">
        <f t="shared" si="30"/>
        <v>31728153.711658321</v>
      </c>
      <c r="Z97" s="2" t="str">
        <f t="shared" si="8"/>
        <v>HERE</v>
      </c>
      <c r="AA97" s="2">
        <f>IF(Z97="HERE",Y97,AA96+Graph!$G$1*1000)</f>
        <v>31728153.711658321</v>
      </c>
      <c r="AB97" s="2">
        <f t="shared" si="21"/>
        <v>536578.97058823705</v>
      </c>
      <c r="AC97" s="2">
        <f t="shared" si="31"/>
        <v>962666.9117647059</v>
      </c>
      <c r="AD97" s="3">
        <f t="shared" si="10"/>
        <v>31728153.711658321</v>
      </c>
      <c r="AE97" s="2">
        <f>IF(AE95&gt;=52800000,52800000,IF(AB76=Graph!G$1*1000,AE96+Graph!G$1*1000,AC97))</f>
        <v>962666.9117647059</v>
      </c>
      <c r="AF97" s="3">
        <f t="shared" si="11"/>
        <v>962666.9117647059</v>
      </c>
      <c r="AG97" s="3">
        <f t="shared" si="29"/>
        <v>18467917.770157438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32</v>
      </c>
      <c r="C98" s="7"/>
      <c r="D98" s="2" t="e">
        <f t="shared" si="12"/>
        <v>#N/A</v>
      </c>
      <c r="E98" s="2" t="e">
        <f t="shared" si="22"/>
        <v>#N/A</v>
      </c>
      <c r="F98" s="2">
        <v>658739.52840724587</v>
      </c>
      <c r="G98" s="2">
        <f t="shared" si="25"/>
        <v>545682.42857142852</v>
      </c>
      <c r="H98" s="2">
        <f t="shared" si="32"/>
        <v>32572443.344584066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684777.28571428731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661461.2187192142</v>
      </c>
      <c r="Q98" s="2">
        <f t="shared" si="26"/>
        <v>550000</v>
      </c>
      <c r="R98" s="2">
        <f t="shared" si="33"/>
        <v>33240820.62342298</v>
      </c>
      <c r="S98" s="2">
        <f t="shared" si="17"/>
        <v>545682.4285714291</v>
      </c>
      <c r="T98" s="2">
        <f t="shared" si="18"/>
        <v>4317.5714285714785</v>
      </c>
      <c r="U98" s="2">
        <f t="shared" si="19"/>
        <v>550000</v>
      </c>
      <c r="V98" s="2">
        <f t="shared" si="5"/>
        <v>976087.9411764706</v>
      </c>
      <c r="W98" s="2">
        <f t="shared" si="20"/>
        <v>13421.029411764699</v>
      </c>
      <c r="X98" s="2">
        <f t="shared" si="6"/>
        <v>536578.9705882353</v>
      </c>
      <c r="Y98" s="2">
        <f t="shared" si="30"/>
        <v>32264732.682246558</v>
      </c>
      <c r="Z98" s="2" t="str">
        <f t="shared" si="8"/>
        <v>HERE</v>
      </c>
      <c r="AA98" s="2">
        <f>IF(Z98="HERE",Y98,AA97+Graph!$G$1*1000)</f>
        <v>32264732.682246558</v>
      </c>
      <c r="AB98" s="2">
        <f t="shared" si="21"/>
        <v>536578.97058823705</v>
      </c>
      <c r="AC98" s="2">
        <f t="shared" si="31"/>
        <v>976087.9411764706</v>
      </c>
      <c r="AD98" s="3">
        <f t="shared" si="10"/>
        <v>32264732.682246558</v>
      </c>
      <c r="AE98" s="2">
        <f>IF(AE96&gt;=52800000,52800000,IF(AB77=Graph!G$1*1000,AE97+Graph!G$1*1000,AC98))</f>
        <v>976087.9411764706</v>
      </c>
      <c r="AF98" s="3">
        <f t="shared" si="11"/>
        <v>976087.9411764706</v>
      </c>
      <c r="AG98" s="3">
        <f t="shared" si="29"/>
        <v>18939535.892138209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33</v>
      </c>
      <c r="C99" s="7"/>
      <c r="D99" s="2" t="e">
        <f t="shared" si="12"/>
        <v>#N/A</v>
      </c>
      <c r="E99" s="2" t="e">
        <f t="shared" si="22"/>
        <v>#N/A</v>
      </c>
      <c r="F99" s="2">
        <v>664694.12430745363</v>
      </c>
      <c r="G99" s="2">
        <f t="shared" si="25"/>
        <v>545682.42857142852</v>
      </c>
      <c r="H99" s="2">
        <f t="shared" si="32"/>
        <v>33118125.773155496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689094.85714285879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667402.44093438983</v>
      </c>
      <c r="Q99" s="2">
        <f t="shared" si="26"/>
        <v>550000</v>
      </c>
      <c r="R99" s="2">
        <f t="shared" si="33"/>
        <v>33790820.62342298</v>
      </c>
      <c r="S99" s="2">
        <f t="shared" si="17"/>
        <v>545682.4285714291</v>
      </c>
      <c r="T99" s="2">
        <f t="shared" si="18"/>
        <v>4317.5714285714785</v>
      </c>
      <c r="U99" s="2">
        <f t="shared" si="19"/>
        <v>550000</v>
      </c>
      <c r="V99" s="2">
        <f t="shared" si="5"/>
        <v>989508.9705882353</v>
      </c>
      <c r="W99" s="2">
        <f t="shared" si="20"/>
        <v>13421.029411764699</v>
      </c>
      <c r="X99" s="2">
        <f t="shared" si="6"/>
        <v>536578.9705882353</v>
      </c>
      <c r="Y99" s="2">
        <f t="shared" si="30"/>
        <v>32801311.652834795</v>
      </c>
      <c r="Z99" s="2" t="str">
        <f t="shared" si="8"/>
        <v>HERE</v>
      </c>
      <c r="AA99" s="2">
        <f>IF(Z99="HERE",Y99,AA98+Graph!$G$1*1000)</f>
        <v>32801311.652834795</v>
      </c>
      <c r="AB99" s="2">
        <f t="shared" si="21"/>
        <v>536578.97058823705</v>
      </c>
      <c r="AC99" s="2">
        <f t="shared" si="31"/>
        <v>989508.9705882353</v>
      </c>
      <c r="AD99" s="3">
        <f t="shared" si="10"/>
        <v>32801311.652834795</v>
      </c>
      <c r="AE99" s="2">
        <f>IF(AE97&gt;=52800000,52800000,IF(AB78=Graph!G$1*1000,AE98+Graph!G$1*1000,AC99))</f>
        <v>989508.9705882353</v>
      </c>
      <c r="AF99" s="3">
        <f t="shared" si="11"/>
        <v>989508.9705882353</v>
      </c>
      <c r="AG99" s="3">
        <f t="shared" si="29"/>
        <v>19416501.114112638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34</v>
      </c>
      <c r="C100" s="14"/>
      <c r="D100" s="13" t="e">
        <f t="shared" si="12"/>
        <v>#N/A</v>
      </c>
      <c r="E100" s="13" t="e">
        <f t="shared" si="22"/>
        <v>#N/A</v>
      </c>
      <c r="F100" s="13">
        <v>670648.72020763159</v>
      </c>
      <c r="G100" s="2">
        <f t="shared" si="25"/>
        <v>545682.42857142852</v>
      </c>
      <c r="H100" s="13">
        <f t="shared" si="32"/>
        <v>33663808.201726921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693412.42857143027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673343.66314953566</v>
      </c>
      <c r="Q100" s="2">
        <f t="shared" si="26"/>
        <v>550000</v>
      </c>
      <c r="R100" s="13">
        <f t="shared" si="33"/>
        <v>34340820.62342298</v>
      </c>
      <c r="S100" s="13">
        <f t="shared" si="17"/>
        <v>545682.42857142538</v>
      </c>
      <c r="T100" s="13">
        <f t="shared" si="18"/>
        <v>4317.5714285714785</v>
      </c>
      <c r="U100" s="13">
        <f t="shared" si="19"/>
        <v>550000</v>
      </c>
      <c r="V100" s="13">
        <f t="shared" si="5"/>
        <v>1002930</v>
      </c>
      <c r="W100" s="13">
        <f t="shared" si="20"/>
        <v>13421.029411764699</v>
      </c>
      <c r="X100" s="13">
        <f t="shared" si="6"/>
        <v>536578.9705882353</v>
      </c>
      <c r="Y100" s="2">
        <f t="shared" si="30"/>
        <v>33337890.623423032</v>
      </c>
      <c r="Z100" s="2" t="str">
        <f t="shared" si="8"/>
        <v>HERE</v>
      </c>
      <c r="AA100" s="2">
        <f>IF(Z100="HERE",Y100,AA99+Graph!$G$1*1000)</f>
        <v>33337890.623423032</v>
      </c>
      <c r="AB100" s="2">
        <f t="shared" si="21"/>
        <v>536578.97058823705</v>
      </c>
      <c r="AC100" s="2">
        <f t="shared" si="31"/>
        <v>1002930</v>
      </c>
      <c r="AD100" s="3">
        <f t="shared" si="10"/>
        <v>33337890.623423032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19898813.436080698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35</v>
      </c>
      <c r="C101" s="7"/>
      <c r="D101" s="2" t="e">
        <f t="shared" si="12"/>
        <v>#N/A</v>
      </c>
      <c r="E101" s="2" t="e">
        <f t="shared" si="22"/>
        <v>#N/A</v>
      </c>
      <c r="F101" s="2">
        <v>676603.31610783935</v>
      </c>
      <c r="G101" s="2">
        <f t="shared" si="25"/>
        <v>545682.42857142852</v>
      </c>
      <c r="H101" s="2">
        <f t="shared" si="32"/>
        <v>34209490.630298346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697730.00000000175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679284.88536471128</v>
      </c>
      <c r="Q101" s="2">
        <f t="shared" si="26"/>
        <v>550000</v>
      </c>
      <c r="R101" s="2">
        <f t="shared" si="33"/>
        <v>34890820.62342298</v>
      </c>
      <c r="S101" s="2">
        <f t="shared" si="17"/>
        <v>545682.42857142538</v>
      </c>
      <c r="T101" s="2">
        <f t="shared" si="18"/>
        <v>4317.5714285714785</v>
      </c>
      <c r="U101" s="2">
        <f t="shared" si="19"/>
        <v>550000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496562.28571428568</v>
      </c>
      <c r="Y101" s="2">
        <f t="shared" si="30"/>
        <v>33834452.909137316</v>
      </c>
      <c r="Z101" s="2" t="str">
        <f t="shared" si="8"/>
        <v>HERE</v>
      </c>
      <c r="AA101" s="2">
        <f>IF(Z101="HERE",Y101,AA100+Graph!$G$1*1000)</f>
        <v>33834452.909137316</v>
      </c>
      <c r="AB101" s="2">
        <f t="shared" si="21"/>
        <v>496562.28571428359</v>
      </c>
      <c r="AC101" s="2">
        <f t="shared" si="31"/>
        <v>1056367.7142857143</v>
      </c>
      <c r="AD101" s="3">
        <f t="shared" si="10"/>
        <v>33834452.909137316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20382405.561080702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36</v>
      </c>
      <c r="C102" s="7"/>
      <c r="D102" s="2" t="e">
        <f t="shared" si="12"/>
        <v>#N/A</v>
      </c>
      <c r="E102" s="2" t="e">
        <f t="shared" si="22"/>
        <v>#N/A</v>
      </c>
      <c r="F102" s="2">
        <v>682557.9120080471</v>
      </c>
      <c r="G102" s="2">
        <f t="shared" ref="G102:G165" si="35">IF(F102&gt;550000,$AK$31*1000,F102)</f>
        <v>545682.42857142852</v>
      </c>
      <c r="H102" s="2">
        <f t="shared" si="32"/>
        <v>34755173.058869772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702047.57142857322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685226.10757985711</v>
      </c>
      <c r="Q102" s="2">
        <f t="shared" ref="Q102:Q165" si="36">IF(P102&gt;550000,550000,P102)</f>
        <v>550000</v>
      </c>
      <c r="R102" s="2">
        <f t="shared" si="33"/>
        <v>35440820.62342298</v>
      </c>
      <c r="S102" s="2">
        <f t="shared" si="17"/>
        <v>545682.42857142538</v>
      </c>
      <c r="T102" s="2">
        <f t="shared" si="18"/>
        <v>4317.5714285714785</v>
      </c>
      <c r="U102" s="2">
        <f t="shared" si="19"/>
        <v>550000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496562.28571428568</v>
      </c>
      <c r="Y102" s="2">
        <f t="shared" si="30"/>
        <v>34331015.1948516</v>
      </c>
      <c r="Z102" s="2" t="str">
        <f t="shared" si="8"/>
        <v>HERE</v>
      </c>
      <c r="AA102" s="2">
        <f>IF(Z102="HERE",Y102,AA101+Graph!$G$1*1000)</f>
        <v>34331015.1948516</v>
      </c>
      <c r="AB102" s="2">
        <f t="shared" si="21"/>
        <v>496562.28571428359</v>
      </c>
      <c r="AC102" s="2">
        <f t="shared" si="31"/>
        <v>1109805.4285714286</v>
      </c>
      <c r="AD102" s="3">
        <f t="shared" si="10"/>
        <v>34331015.1948516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20865997.686080698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37</v>
      </c>
      <c r="C103" s="7"/>
      <c r="D103" s="2" t="e">
        <f t="shared" si="12"/>
        <v>#N/A</v>
      </c>
      <c r="E103" s="2" t="e">
        <f t="shared" si="22"/>
        <v>#N/A</v>
      </c>
      <c r="F103" s="2">
        <v>688512.50790825486</v>
      </c>
      <c r="G103" s="2">
        <f t="shared" si="35"/>
        <v>545682.42857142852</v>
      </c>
      <c r="H103" s="2">
        <f t="shared" si="32"/>
        <v>35300855.487441197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706365.1428571447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691167.32979503274</v>
      </c>
      <c r="Q103" s="2">
        <f t="shared" si="36"/>
        <v>550000</v>
      </c>
      <c r="R103" s="2">
        <f t="shared" si="33"/>
        <v>35990820.62342298</v>
      </c>
      <c r="S103" s="2">
        <f t="shared" si="17"/>
        <v>545682.42857142538</v>
      </c>
      <c r="T103" s="2">
        <f t="shared" si="18"/>
        <v>4317.5714285714785</v>
      </c>
      <c r="U103" s="2">
        <f t="shared" si="19"/>
        <v>550000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496562.28571428591</v>
      </c>
      <c r="Y103" s="2">
        <f t="shared" si="30"/>
        <v>34827577.480565883</v>
      </c>
      <c r="Z103" s="2" t="str">
        <f t="shared" si="8"/>
        <v>HERE</v>
      </c>
      <c r="AA103" s="2">
        <f>IF(Z103="HERE",Y103,AA102+Graph!$G$1*1000)</f>
        <v>34827577.480565883</v>
      </c>
      <c r="AB103" s="2">
        <f t="shared" si="21"/>
        <v>496562.28571428359</v>
      </c>
      <c r="AC103" s="2">
        <f t="shared" si="31"/>
        <v>1163243.1428571427</v>
      </c>
      <c r="AD103" s="3">
        <f t="shared" si="10"/>
        <v>34827577.480565883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21349589.811080702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38</v>
      </c>
      <c r="C104" s="7"/>
      <c r="D104" s="2" t="e">
        <f t="shared" si="12"/>
        <v>#N/A</v>
      </c>
      <c r="E104" s="2" t="e">
        <f t="shared" si="22"/>
        <v>#N/A</v>
      </c>
      <c r="F104" s="2">
        <v>694467.10380846262</v>
      </c>
      <c r="G104" s="2">
        <f t="shared" si="35"/>
        <v>545682.42857142852</v>
      </c>
      <c r="H104" s="2">
        <f t="shared" si="32"/>
        <v>35846537.916012622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710682.71428571618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697108.55201017857</v>
      </c>
      <c r="Q104" s="2">
        <f t="shared" si="36"/>
        <v>550000</v>
      </c>
      <c r="R104" s="2">
        <f t="shared" si="33"/>
        <v>36540820.62342298</v>
      </c>
      <c r="S104" s="2">
        <f t="shared" si="17"/>
        <v>545682.42857142538</v>
      </c>
      <c r="T104" s="2">
        <f t="shared" si="18"/>
        <v>4317.5714285714785</v>
      </c>
      <c r="U104" s="2">
        <f t="shared" si="19"/>
        <v>550000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496562.28571428568</v>
      </c>
      <c r="Y104" s="2">
        <f t="shared" si="30"/>
        <v>35324139.766280167</v>
      </c>
      <c r="Z104" s="2" t="str">
        <f t="shared" si="8"/>
        <v>HERE</v>
      </c>
      <c r="AA104" s="2">
        <f>IF(Z104="HERE",Y104,AA103+Graph!$G$1*1000)</f>
        <v>35324139.766280167</v>
      </c>
      <c r="AB104" s="2">
        <f t="shared" si="21"/>
        <v>496562.28571428359</v>
      </c>
      <c r="AC104" s="2">
        <f t="shared" si="31"/>
        <v>1216680.857142857</v>
      </c>
      <c r="AD104" s="3">
        <f t="shared" si="10"/>
        <v>35324139.766280167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21833181.936080702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39</v>
      </c>
      <c r="C105" s="7"/>
      <c r="D105" s="2" t="e">
        <f t="shared" si="12"/>
        <v>#N/A</v>
      </c>
      <c r="E105" s="2" t="e">
        <f t="shared" si="22"/>
        <v>#N/A</v>
      </c>
      <c r="F105" s="2">
        <v>700421.69970867038</v>
      </c>
      <c r="G105" s="2">
        <f t="shared" si="35"/>
        <v>545682.42857142852</v>
      </c>
      <c r="H105" s="2">
        <f t="shared" si="32"/>
        <v>36392220.344584048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715000.28571428766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703049.77422535419</v>
      </c>
      <c r="Q105" s="2">
        <f t="shared" si="36"/>
        <v>550000</v>
      </c>
      <c r="R105" s="2">
        <f t="shared" si="33"/>
        <v>37090820.62342298</v>
      </c>
      <c r="S105" s="2">
        <f t="shared" si="17"/>
        <v>545682.42857142538</v>
      </c>
      <c r="T105" s="2">
        <f t="shared" si="18"/>
        <v>4317.5714285714785</v>
      </c>
      <c r="U105" s="2">
        <f t="shared" si="19"/>
        <v>550000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496562.28571428568</v>
      </c>
      <c r="Y105" s="2">
        <f t="shared" si="30"/>
        <v>35820702.05199445</v>
      </c>
      <c r="Z105" s="2" t="str">
        <f t="shared" si="8"/>
        <v>HERE</v>
      </c>
      <c r="AA105" s="2">
        <f>IF(Z105="HERE",Y105,AA104+Graph!$G$1*1000)</f>
        <v>35820702.05199445</v>
      </c>
      <c r="AB105" s="2">
        <f t="shared" si="21"/>
        <v>496562.28571428359</v>
      </c>
      <c r="AC105" s="2">
        <f t="shared" si="31"/>
        <v>1270118.5714285714</v>
      </c>
      <c r="AD105" s="3">
        <f t="shared" si="10"/>
        <v>35820702.05199445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22316774.061080705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40</v>
      </c>
      <c r="C106" s="7"/>
      <c r="D106" s="2" t="e">
        <f t="shared" si="12"/>
        <v>#N/A</v>
      </c>
      <c r="E106" s="2" t="e">
        <f t="shared" si="22"/>
        <v>#N/A</v>
      </c>
      <c r="F106" s="2">
        <v>706376.29560887814</v>
      </c>
      <c r="G106" s="2">
        <f t="shared" si="35"/>
        <v>545682.42857142852</v>
      </c>
      <c r="H106" s="2">
        <f t="shared" si="32"/>
        <v>36937902.773155473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719317.85714285914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708990.99644050002</v>
      </c>
      <c r="Q106" s="2">
        <f t="shared" si="36"/>
        <v>550000</v>
      </c>
      <c r="R106" s="2">
        <f t="shared" si="33"/>
        <v>37640820.62342298</v>
      </c>
      <c r="S106" s="2">
        <f t="shared" si="17"/>
        <v>545682.42857142538</v>
      </c>
      <c r="T106" s="2">
        <f t="shared" si="18"/>
        <v>4317.5714285714785</v>
      </c>
      <c r="U106" s="2">
        <f t="shared" si="19"/>
        <v>550000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496562.28571428568</v>
      </c>
      <c r="Y106" s="2">
        <f t="shared" si="30"/>
        <v>36317264.337708734</v>
      </c>
      <c r="Z106" s="2" t="str">
        <f t="shared" si="8"/>
        <v>HERE</v>
      </c>
      <c r="AA106" s="2">
        <f>IF(Z106="HERE",Y106,AA105+Graph!$G$1*1000)</f>
        <v>36317264.337708734</v>
      </c>
      <c r="AB106" s="2">
        <f t="shared" si="21"/>
        <v>496562.28571428359</v>
      </c>
      <c r="AC106" s="2">
        <f t="shared" si="31"/>
        <v>1323556.2857142857</v>
      </c>
      <c r="AD106" s="3">
        <f t="shared" si="10"/>
        <v>36317264.337708734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22800366.186080709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41</v>
      </c>
      <c r="C107" s="7"/>
      <c r="D107" s="2" t="e">
        <f t="shared" si="12"/>
        <v>#N/A</v>
      </c>
      <c r="E107" s="2" t="e">
        <f t="shared" si="22"/>
        <v>#N/A</v>
      </c>
      <c r="F107" s="2">
        <v>712330.89150908589</v>
      </c>
      <c r="G107" s="2">
        <f t="shared" si="35"/>
        <v>545682.42857142852</v>
      </c>
      <c r="H107" s="2">
        <f t="shared" si="32"/>
        <v>37483585.201726899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723635.42857143062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714932.21865564585</v>
      </c>
      <c r="Q107" s="2">
        <f t="shared" si="36"/>
        <v>550000</v>
      </c>
      <c r="R107" s="2">
        <f t="shared" si="33"/>
        <v>38190820.62342298</v>
      </c>
      <c r="S107" s="2">
        <f t="shared" si="17"/>
        <v>545682.42857142538</v>
      </c>
      <c r="T107" s="2">
        <f t="shared" si="18"/>
        <v>4317.5714285714785</v>
      </c>
      <c r="U107" s="2">
        <f t="shared" si="19"/>
        <v>550000</v>
      </c>
      <c r="V107" s="2">
        <f t="shared" si="34"/>
        <v>1376994</v>
      </c>
      <c r="W107" s="2">
        <f t="shared" si="20"/>
        <v>53437.714285714319</v>
      </c>
      <c r="X107" s="2">
        <f t="shared" si="6"/>
        <v>496562.28571428568</v>
      </c>
      <c r="Y107" s="2">
        <f t="shared" si="30"/>
        <v>36813826.623423018</v>
      </c>
      <c r="Z107" s="2" t="str">
        <f t="shared" si="8"/>
        <v>HERE</v>
      </c>
      <c r="AA107" s="2">
        <f>IF(Z107="HERE",Y107,AA106+Graph!$G$1*1000)</f>
        <v>36813826.623423018</v>
      </c>
      <c r="AB107" s="2">
        <f t="shared" si="21"/>
        <v>496562.28571428359</v>
      </c>
      <c r="AC107" s="2">
        <f t="shared" si="31"/>
        <v>1376994</v>
      </c>
      <c r="AD107" s="3">
        <f t="shared" si="10"/>
        <v>36813826.623423018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23283958.311080705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42</v>
      </c>
      <c r="C108" s="7"/>
      <c r="D108" s="2" t="e">
        <f t="shared" si="12"/>
        <v>#N/A</v>
      </c>
      <c r="E108" s="2" t="e">
        <f t="shared" si="22"/>
        <v>#N/A</v>
      </c>
      <c r="F108" s="2">
        <v>718285.48740929365</v>
      </c>
      <c r="G108" s="2">
        <f t="shared" si="35"/>
        <v>545682.42857142852</v>
      </c>
      <c r="H108" s="2">
        <f t="shared" si="32"/>
        <v>38029267.630298324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727953.0000000021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720873.44087082148</v>
      </c>
      <c r="Q108" s="2">
        <f t="shared" si="36"/>
        <v>550000</v>
      </c>
      <c r="R108" s="2">
        <f t="shared" si="33"/>
        <v>38740820.62342298</v>
      </c>
      <c r="S108" s="2">
        <f t="shared" si="17"/>
        <v>545682.42857142538</v>
      </c>
      <c r="T108" s="2">
        <f t="shared" si="18"/>
        <v>4317.5714285714785</v>
      </c>
      <c r="U108" s="2">
        <f t="shared" si="19"/>
        <v>550000</v>
      </c>
      <c r="V108" s="2">
        <f t="shared" si="34"/>
        <v>1508825.75</v>
      </c>
      <c r="W108" s="2">
        <f t="shared" si="20"/>
        <v>131831.75</v>
      </c>
      <c r="X108" s="2">
        <f t="shared" si="6"/>
        <v>418168.25</v>
      </c>
      <c r="Y108" s="2">
        <f t="shared" si="30"/>
        <v>37231994.873423018</v>
      </c>
      <c r="Z108" s="2" t="str">
        <f t="shared" si="8"/>
        <v>HERE</v>
      </c>
      <c r="AA108" s="2">
        <f>IF(Z108="HERE",Y108,AA107+Graph!$G$1*1000)</f>
        <v>37231994.873423018</v>
      </c>
      <c r="AB108" s="2">
        <f t="shared" si="21"/>
        <v>418168.25</v>
      </c>
      <c r="AC108" s="2">
        <f t="shared" si="31"/>
        <v>1508825.75</v>
      </c>
      <c r="AD108" s="3">
        <f t="shared" si="10"/>
        <v>37231994.873423018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23767550.436080709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43</v>
      </c>
      <c r="C109" s="7"/>
      <c r="D109" s="2" t="e">
        <f t="shared" si="12"/>
        <v>#N/A</v>
      </c>
      <c r="E109" s="2" t="e">
        <f t="shared" si="22"/>
        <v>#N/A</v>
      </c>
      <c r="F109" s="2">
        <v>724240.08330950141</v>
      </c>
      <c r="G109" s="2">
        <f t="shared" si="35"/>
        <v>545682.42857142852</v>
      </c>
      <c r="H109" s="2">
        <f t="shared" si="32"/>
        <v>38574950.058869749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732270.57142857357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726814.6630859673</v>
      </c>
      <c r="Q109" s="2">
        <f t="shared" si="36"/>
        <v>550000</v>
      </c>
      <c r="R109" s="2">
        <f t="shared" si="33"/>
        <v>39290820.62342298</v>
      </c>
      <c r="S109" s="2">
        <f t="shared" si="17"/>
        <v>545682.42857142538</v>
      </c>
      <c r="T109" s="2">
        <f t="shared" si="18"/>
        <v>4317.5714285714785</v>
      </c>
      <c r="U109" s="2">
        <f t="shared" si="19"/>
        <v>550000</v>
      </c>
      <c r="V109" s="2">
        <f t="shared" si="34"/>
        <v>1640657.5</v>
      </c>
      <c r="W109" s="2">
        <f t="shared" si="20"/>
        <v>131831.75</v>
      </c>
      <c r="X109" s="2">
        <f t="shared" si="6"/>
        <v>418168.25</v>
      </c>
      <c r="Y109" s="2">
        <f t="shared" si="30"/>
        <v>37650163.123423018</v>
      </c>
      <c r="Z109" s="2" t="str">
        <f t="shared" si="8"/>
        <v>HERE</v>
      </c>
      <c r="AA109" s="2">
        <f>IF(Z109="HERE",Y109,AA108+Graph!$G$1*1000)</f>
        <v>37650163.123423018</v>
      </c>
      <c r="AB109" s="2">
        <f t="shared" si="21"/>
        <v>418168.25</v>
      </c>
      <c r="AC109" s="2">
        <f t="shared" si="31"/>
        <v>1640657.5</v>
      </c>
      <c r="AD109" s="3">
        <f t="shared" si="10"/>
        <v>37650163.123423018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24251142.561080709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44</v>
      </c>
      <c r="C110" s="7"/>
      <c r="D110" s="2" t="e">
        <f t="shared" si="12"/>
        <v>#N/A</v>
      </c>
      <c r="E110" s="2" t="e">
        <f t="shared" si="22"/>
        <v>#N/A</v>
      </c>
      <c r="F110" s="2">
        <v>730194.67920970917</v>
      </c>
      <c r="G110" s="2">
        <f t="shared" si="35"/>
        <v>545682.42857142852</v>
      </c>
      <c r="H110" s="2">
        <f t="shared" si="32"/>
        <v>39120632.487441175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736588.14285714505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732755.88530114293</v>
      </c>
      <c r="Q110" s="2">
        <f t="shared" si="36"/>
        <v>550000</v>
      </c>
      <c r="R110" s="2">
        <f t="shared" si="33"/>
        <v>39840820.62342298</v>
      </c>
      <c r="S110" s="2">
        <f t="shared" si="17"/>
        <v>545682.42857142538</v>
      </c>
      <c r="T110" s="2">
        <f t="shared" si="18"/>
        <v>4317.5714285714785</v>
      </c>
      <c r="U110" s="2">
        <f t="shared" si="19"/>
        <v>550000</v>
      </c>
      <c r="V110" s="2">
        <f t="shared" si="34"/>
        <v>1772489.25</v>
      </c>
      <c r="W110" s="2">
        <f t="shared" si="20"/>
        <v>131831.75</v>
      </c>
      <c r="X110" s="2">
        <f t="shared" si="6"/>
        <v>418168.25</v>
      </c>
      <c r="Y110" s="2">
        <f t="shared" si="30"/>
        <v>38068331.373423018</v>
      </c>
      <c r="Z110" s="2" t="str">
        <f t="shared" si="8"/>
        <v>HERE</v>
      </c>
      <c r="AA110" s="2">
        <f>IF(Z110="HERE",Y110,AA109+Graph!$G$1*1000)</f>
        <v>38068331.373423018</v>
      </c>
      <c r="AB110" s="2">
        <f t="shared" si="21"/>
        <v>418168.25</v>
      </c>
      <c r="AC110" s="2">
        <f t="shared" si="31"/>
        <v>1772489.25</v>
      </c>
      <c r="AD110" s="3">
        <f t="shared" si="10"/>
        <v>38068331.373423018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24734734.686080713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45</v>
      </c>
      <c r="C111" s="7"/>
      <c r="D111" s="2" t="e">
        <f t="shared" si="12"/>
        <v>#N/A</v>
      </c>
      <c r="E111" s="2" t="e">
        <f t="shared" si="22"/>
        <v>#N/A</v>
      </c>
      <c r="F111" s="2">
        <v>736149.27510991693</v>
      </c>
      <c r="G111" s="2">
        <f t="shared" si="35"/>
        <v>545682.42857142852</v>
      </c>
      <c r="H111" s="2">
        <f t="shared" si="32"/>
        <v>39666314.9160126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740905.71428571653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738697.10751628876</v>
      </c>
      <c r="Q111" s="2">
        <f t="shared" si="36"/>
        <v>550000</v>
      </c>
      <c r="R111" s="2">
        <f t="shared" si="33"/>
        <v>40390820.62342298</v>
      </c>
      <c r="S111" s="2">
        <f t="shared" si="17"/>
        <v>545682.42857142538</v>
      </c>
      <c r="T111" s="2">
        <f t="shared" si="18"/>
        <v>4317.5714285714785</v>
      </c>
      <c r="U111" s="2">
        <f t="shared" si="19"/>
        <v>550000</v>
      </c>
      <c r="V111" s="2">
        <f t="shared" si="34"/>
        <v>1904321</v>
      </c>
      <c r="W111" s="2">
        <f t="shared" si="20"/>
        <v>131831.75</v>
      </c>
      <c r="X111" s="2">
        <f t="shared" si="6"/>
        <v>418168.25</v>
      </c>
      <c r="Y111" s="2">
        <f t="shared" si="30"/>
        <v>38486499.623423018</v>
      </c>
      <c r="Z111" s="2" t="str">
        <f t="shared" si="8"/>
        <v>HERE</v>
      </c>
      <c r="AA111" s="2">
        <f>IF(Z111="HERE",Y111,AA110+Graph!$G$1*1000)</f>
        <v>38486499.623423018</v>
      </c>
      <c r="AB111" s="2">
        <f t="shared" si="21"/>
        <v>418168.25</v>
      </c>
      <c r="AC111" s="2">
        <f t="shared" si="31"/>
        <v>1904321</v>
      </c>
      <c r="AD111" s="3">
        <f t="shared" si="10"/>
        <v>38486499.623423018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25218326.811080717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46</v>
      </c>
      <c r="C112" s="7"/>
      <c r="D112" s="2" t="e">
        <f t="shared" si="12"/>
        <v>#N/A</v>
      </c>
      <c r="E112" s="2" t="e">
        <f t="shared" si="22"/>
        <v>#N/A</v>
      </c>
      <c r="F112" s="2">
        <v>742103.87101012468</v>
      </c>
      <c r="G112" s="2">
        <f t="shared" si="35"/>
        <v>545682.42857142852</v>
      </c>
      <c r="H112" s="2">
        <f t="shared" si="32"/>
        <v>40211997.344584025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745223.28571428801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744638.32973146439</v>
      </c>
      <c r="Q112" s="2">
        <f t="shared" si="36"/>
        <v>550000</v>
      </c>
      <c r="R112" s="2">
        <f t="shared" si="33"/>
        <v>40940820.62342298</v>
      </c>
      <c r="S112" s="2">
        <f t="shared" si="17"/>
        <v>545682.42857142538</v>
      </c>
      <c r="T112" s="2">
        <f t="shared" si="18"/>
        <v>4317.5714285714785</v>
      </c>
      <c r="U112" s="2">
        <f t="shared" si="19"/>
        <v>550000</v>
      </c>
      <c r="V112" s="2">
        <f t="shared" si="34"/>
        <v>2036152.75</v>
      </c>
      <c r="W112" s="2">
        <f t="shared" si="20"/>
        <v>131831.75</v>
      </c>
      <c r="X112" s="2">
        <f t="shared" si="6"/>
        <v>418168.25</v>
      </c>
      <c r="Y112" s="2">
        <f t="shared" si="30"/>
        <v>38904667.873423018</v>
      </c>
      <c r="Z112" s="2" t="str">
        <f t="shared" si="8"/>
        <v>HERE</v>
      </c>
      <c r="AA112" s="2">
        <f>IF(Z112="HERE",Y112,AA111+Graph!$G$1*1000)</f>
        <v>38904667.873423018</v>
      </c>
      <c r="AB112" s="2">
        <f t="shared" si="21"/>
        <v>418168.25</v>
      </c>
      <c r="AC112" s="2">
        <f t="shared" si="31"/>
        <v>2036152.75</v>
      </c>
      <c r="AD112" s="3">
        <f t="shared" si="10"/>
        <v>38904667.873423018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25701918.936080717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47</v>
      </c>
      <c r="C113" s="7"/>
      <c r="D113" s="2" t="e">
        <f t="shared" si="12"/>
        <v>#N/A</v>
      </c>
      <c r="E113" s="2" t="e">
        <f t="shared" si="22"/>
        <v>#N/A</v>
      </c>
      <c r="F113" s="2">
        <v>748058.46691033244</v>
      </c>
      <c r="G113" s="2">
        <f t="shared" si="35"/>
        <v>545682.42857142852</v>
      </c>
      <c r="H113" s="2">
        <f t="shared" si="32"/>
        <v>40757679.773155451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749540.85714285949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750579.55194661021</v>
      </c>
      <c r="Q113" s="2">
        <f t="shared" si="36"/>
        <v>550000</v>
      </c>
      <c r="R113" s="2">
        <f t="shared" si="33"/>
        <v>41490820.62342298</v>
      </c>
      <c r="S113" s="2">
        <f t="shared" si="17"/>
        <v>545682.42857142538</v>
      </c>
      <c r="T113" s="2">
        <f t="shared" si="18"/>
        <v>4317.5714285714785</v>
      </c>
      <c r="U113" s="2">
        <f t="shared" si="19"/>
        <v>550000</v>
      </c>
      <c r="V113" s="2">
        <f t="shared" si="34"/>
        <v>2167984.5</v>
      </c>
      <c r="W113" s="2">
        <f t="shared" si="20"/>
        <v>131831.75</v>
      </c>
      <c r="X113" s="2">
        <f t="shared" si="6"/>
        <v>418168.25</v>
      </c>
      <c r="Y113" s="2">
        <f t="shared" si="30"/>
        <v>39322836.123423018</v>
      </c>
      <c r="Z113" s="2" t="str">
        <f t="shared" si="8"/>
        <v>HERE</v>
      </c>
      <c r="AA113" s="2">
        <f>IF(Z113="HERE",Y113,AA112+Graph!$G$1*1000)</f>
        <v>39322836.123423018</v>
      </c>
      <c r="AB113" s="2">
        <f t="shared" si="21"/>
        <v>418168.25</v>
      </c>
      <c r="AC113" s="2">
        <f t="shared" si="31"/>
        <v>2167984.5</v>
      </c>
      <c r="AD113" s="3">
        <f t="shared" si="10"/>
        <v>39322836.123423018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26185511.061080717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48</v>
      </c>
      <c r="C114" s="7"/>
      <c r="D114" s="2" t="e">
        <f t="shared" si="12"/>
        <v>#N/A</v>
      </c>
      <c r="E114" s="2" t="e">
        <f t="shared" si="22"/>
        <v>#N/A</v>
      </c>
      <c r="F114" s="2">
        <v>754013.0628105402</v>
      </c>
      <c r="G114" s="2">
        <f t="shared" si="35"/>
        <v>545682.42857142852</v>
      </c>
      <c r="H114" s="2">
        <f t="shared" si="32"/>
        <v>41303362.201726876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753858.42857143097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756520.77416178584</v>
      </c>
      <c r="Q114" s="2">
        <f t="shared" si="36"/>
        <v>550000</v>
      </c>
      <c r="R114" s="2">
        <f t="shared" si="33"/>
        <v>42040820.62342298</v>
      </c>
      <c r="S114" s="2">
        <f t="shared" si="17"/>
        <v>545682.42857142538</v>
      </c>
      <c r="T114" s="2">
        <f t="shared" si="18"/>
        <v>4317.5714285714785</v>
      </c>
      <c r="U114" s="2">
        <f t="shared" si="19"/>
        <v>550000</v>
      </c>
      <c r="V114" s="2">
        <f t="shared" si="34"/>
        <v>2299816.25</v>
      </c>
      <c r="W114" s="2">
        <f t="shared" si="20"/>
        <v>131831.75</v>
      </c>
      <c r="X114" s="2">
        <f t="shared" si="6"/>
        <v>418168.25</v>
      </c>
      <c r="Y114" s="2">
        <f t="shared" si="30"/>
        <v>39741004.373423018</v>
      </c>
      <c r="Z114" s="2" t="str">
        <f t="shared" si="8"/>
        <v>HERE</v>
      </c>
      <c r="AA114" s="2">
        <f>IF(Z114="HERE",Y114,AA113+Graph!$G$1*1000)</f>
        <v>39741004.373423018</v>
      </c>
      <c r="AB114" s="2">
        <f t="shared" si="21"/>
        <v>418168.25</v>
      </c>
      <c r="AC114" s="2">
        <f t="shared" si="31"/>
        <v>2299816.25</v>
      </c>
      <c r="AD114" s="3">
        <f t="shared" si="10"/>
        <v>39741004.373423018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26669103.186080717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49</v>
      </c>
      <c r="C115" s="7"/>
      <c r="D115" s="2" t="e">
        <f t="shared" si="12"/>
        <v>#N/A</v>
      </c>
      <c r="E115" s="2" t="e">
        <f t="shared" si="22"/>
        <v>#N/A</v>
      </c>
      <c r="F115" s="2">
        <v>759967.65871074796</v>
      </c>
      <c r="G115" s="2">
        <f t="shared" si="35"/>
        <v>545682.42857142852</v>
      </c>
      <c r="H115" s="2">
        <f t="shared" si="32"/>
        <v>41849044.630298302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758176.00000000244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762461.99637693167</v>
      </c>
      <c r="Q115" s="2">
        <f t="shared" si="36"/>
        <v>550000</v>
      </c>
      <c r="R115" s="2">
        <f t="shared" si="33"/>
        <v>42590820.62342298</v>
      </c>
      <c r="S115" s="2">
        <f t="shared" si="17"/>
        <v>545682.42857142538</v>
      </c>
      <c r="T115" s="2">
        <f t="shared" si="18"/>
        <v>4317.5714285714785</v>
      </c>
      <c r="U115" s="2">
        <f t="shared" si="19"/>
        <v>550000</v>
      </c>
      <c r="V115" s="2">
        <f t="shared" si="34"/>
        <v>2431648</v>
      </c>
      <c r="W115" s="2">
        <f t="shared" si="20"/>
        <v>131831.75</v>
      </c>
      <c r="X115" s="2">
        <f t="shared" si="6"/>
        <v>418168.25</v>
      </c>
      <c r="Y115" s="2">
        <f t="shared" si="30"/>
        <v>40159172.623423018</v>
      </c>
      <c r="Z115" s="2" t="str">
        <f t="shared" si="8"/>
        <v>HERE</v>
      </c>
      <c r="AA115" s="2">
        <f>IF(Z115="HERE",Y115,AA114+Graph!$G$1*1000)</f>
        <v>40159172.623423018</v>
      </c>
      <c r="AB115" s="2">
        <f t="shared" si="21"/>
        <v>418168.25</v>
      </c>
      <c r="AC115" s="2">
        <f t="shared" si="31"/>
        <v>2431648</v>
      </c>
      <c r="AD115" s="3">
        <f t="shared" si="10"/>
        <v>40159172.623423018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27152695.31108072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50</v>
      </c>
      <c r="C116" s="7"/>
      <c r="D116" s="2" t="e">
        <f t="shared" si="12"/>
        <v>#N/A</v>
      </c>
      <c r="E116" s="2" t="e">
        <f t="shared" si="22"/>
        <v>#N/A</v>
      </c>
      <c r="F116" s="2">
        <v>765922.25461095572</v>
      </c>
      <c r="G116" s="2">
        <f t="shared" si="35"/>
        <v>545682.42857142852</v>
      </c>
      <c r="H116" s="2">
        <f t="shared" si="32"/>
        <v>42394727.058869727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762493.57142857392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768403.2185921073</v>
      </c>
      <c r="Q116" s="2">
        <f t="shared" si="36"/>
        <v>550000</v>
      </c>
      <c r="R116" s="2">
        <f t="shared" si="33"/>
        <v>43140820.62342298</v>
      </c>
      <c r="S116" s="2">
        <f t="shared" si="17"/>
        <v>545682.42857142538</v>
      </c>
      <c r="T116" s="2">
        <f t="shared" si="18"/>
        <v>4317.5714285714785</v>
      </c>
      <c r="U116" s="2">
        <f t="shared" si="19"/>
        <v>550000</v>
      </c>
      <c r="V116" s="2">
        <f t="shared" si="34"/>
        <v>2639309</v>
      </c>
      <c r="W116" s="2">
        <f t="shared" si="20"/>
        <v>207661</v>
      </c>
      <c r="X116" s="2">
        <f t="shared" si="6"/>
        <v>342339</v>
      </c>
      <c r="Y116" s="2">
        <f t="shared" si="30"/>
        <v>40501511.623423018</v>
      </c>
      <c r="Z116" s="2" t="str">
        <f t="shared" si="8"/>
        <v>HERE</v>
      </c>
      <c r="AA116" s="2">
        <f>IF(Z116="HERE",Y116,AA115+Graph!$G$1*1000)</f>
        <v>40501511.623423018</v>
      </c>
      <c r="AB116" s="2">
        <f t="shared" si="21"/>
        <v>342339</v>
      </c>
      <c r="AC116" s="2">
        <f t="shared" si="31"/>
        <v>2639309</v>
      </c>
      <c r="AD116" s="3">
        <f t="shared" si="10"/>
        <v>40501511.623423018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27636287.436080724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51</v>
      </c>
      <c r="C117" s="7"/>
      <c r="D117" s="2" t="e">
        <f t="shared" si="12"/>
        <v>#N/A</v>
      </c>
      <c r="E117" s="2" t="e">
        <f t="shared" si="22"/>
        <v>#N/A</v>
      </c>
      <c r="F117" s="2">
        <v>771876.85051116347</v>
      </c>
      <c r="G117" s="2">
        <f t="shared" si="35"/>
        <v>545682.42857142852</v>
      </c>
      <c r="H117" s="2">
        <f t="shared" si="32"/>
        <v>42940409.487441152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766811.1428571454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774344.44080725312</v>
      </c>
      <c r="Q117" s="2">
        <f t="shared" si="36"/>
        <v>550000</v>
      </c>
      <c r="R117" s="2">
        <f t="shared" si="33"/>
        <v>43690820.62342298</v>
      </c>
      <c r="S117" s="2">
        <f t="shared" si="17"/>
        <v>545682.42857142538</v>
      </c>
      <c r="T117" s="2">
        <f t="shared" si="18"/>
        <v>4317.5714285714785</v>
      </c>
      <c r="U117" s="2">
        <f t="shared" si="19"/>
        <v>550000</v>
      </c>
      <c r="V117" s="2">
        <f t="shared" si="34"/>
        <v>2918252</v>
      </c>
      <c r="W117" s="2">
        <f t="shared" si="20"/>
        <v>278943</v>
      </c>
      <c r="X117" s="2">
        <f t="shared" si="6"/>
        <v>271057</v>
      </c>
      <c r="Y117" s="2">
        <f t="shared" si="30"/>
        <v>40772568.623423018</v>
      </c>
      <c r="Z117" s="2" t="str">
        <f t="shared" si="8"/>
        <v>HERE</v>
      </c>
      <c r="AA117" s="2">
        <f>IF(Z117="HERE",Y117,AA116+Graph!$G$1*1000)</f>
        <v>40772568.623423018</v>
      </c>
      <c r="AB117" s="2">
        <f t="shared" si="21"/>
        <v>271057</v>
      </c>
      <c r="AC117" s="2">
        <f t="shared" si="31"/>
        <v>2918252</v>
      </c>
      <c r="AD117" s="3">
        <f t="shared" si="10"/>
        <v>40772568.623423018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28119879.561080724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52</v>
      </c>
      <c r="C118" s="7"/>
      <c r="D118" s="2" t="e">
        <f t="shared" si="12"/>
        <v>#N/A</v>
      </c>
      <c r="E118" s="2" t="e">
        <f t="shared" si="22"/>
        <v>#N/A</v>
      </c>
      <c r="F118" s="2">
        <v>777831.44641137123</v>
      </c>
      <c r="G118" s="2">
        <f t="shared" si="35"/>
        <v>545682.42857142852</v>
      </c>
      <c r="H118" s="2">
        <f t="shared" si="32"/>
        <v>43486091.916012578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771128.71428571688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780285.66302242875</v>
      </c>
      <c r="Q118" s="2">
        <f t="shared" si="36"/>
        <v>550000</v>
      </c>
      <c r="R118" s="2">
        <f t="shared" si="33"/>
        <v>44240820.62342298</v>
      </c>
      <c r="S118" s="2">
        <f t="shared" si="17"/>
        <v>545682.42857142538</v>
      </c>
      <c r="T118" s="2">
        <f t="shared" si="18"/>
        <v>4317.5714285714785</v>
      </c>
      <c r="U118" s="2">
        <f t="shared" si="19"/>
        <v>550000</v>
      </c>
      <c r="V118" s="2">
        <f t="shared" si="34"/>
        <v>3234946</v>
      </c>
      <c r="W118" s="2">
        <f t="shared" si="20"/>
        <v>316694</v>
      </c>
      <c r="X118" s="2">
        <f t="shared" si="6"/>
        <v>233306</v>
      </c>
      <c r="Y118" s="2">
        <f t="shared" si="30"/>
        <v>41005874.623423018</v>
      </c>
      <c r="Z118" s="2" t="str">
        <f t="shared" si="8"/>
        <v>HERE</v>
      </c>
      <c r="AA118" s="2">
        <f>IF(Z118="HERE",Y118,AA117+Graph!$G$1*1000)</f>
        <v>41005874.623423018</v>
      </c>
      <c r="AB118" s="2">
        <f t="shared" si="21"/>
        <v>233306</v>
      </c>
      <c r="AC118" s="2">
        <f t="shared" si="31"/>
        <v>3234946</v>
      </c>
      <c r="AD118" s="3">
        <f t="shared" si="10"/>
        <v>41005874.623423018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28603471.686080728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53</v>
      </c>
      <c r="C119" s="7"/>
      <c r="D119" s="2" t="e">
        <f t="shared" si="12"/>
        <v>#N/A</v>
      </c>
      <c r="E119" s="2" t="e">
        <f t="shared" si="22"/>
        <v>#N/A</v>
      </c>
      <c r="F119" s="2">
        <v>783786.04231157899</v>
      </c>
      <c r="G119" s="2">
        <f t="shared" si="35"/>
        <v>545682.42857142852</v>
      </c>
      <c r="H119" s="2">
        <f t="shared" si="32"/>
        <v>44031774.344584003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775446.28571428836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786226.88523757458</v>
      </c>
      <c r="Q119" s="2">
        <f t="shared" si="36"/>
        <v>550000</v>
      </c>
      <c r="R119" s="2">
        <f t="shared" si="33"/>
        <v>44790820.62342298</v>
      </c>
      <c r="S119" s="2">
        <f t="shared" si="17"/>
        <v>545682.42857142538</v>
      </c>
      <c r="T119" s="2">
        <f t="shared" si="18"/>
        <v>4317.5714285714785</v>
      </c>
      <c r="U119" s="2">
        <f t="shared" si="19"/>
        <v>550000</v>
      </c>
      <c r="V119" s="2">
        <f t="shared" si="34"/>
        <v>3559179</v>
      </c>
      <c r="W119" s="2">
        <f t="shared" si="20"/>
        <v>324233</v>
      </c>
      <c r="X119" s="2">
        <f t="shared" si="6"/>
        <v>225767</v>
      </c>
      <c r="Y119" s="2">
        <f t="shared" si="30"/>
        <v>41231641.623423018</v>
      </c>
      <c r="Z119" s="2" t="str">
        <f t="shared" si="8"/>
        <v>HERE</v>
      </c>
      <c r="AA119" s="2">
        <f>IF(Z119="HERE",Y119,AA118+Graph!$G$1*1000)</f>
        <v>41231641.623423018</v>
      </c>
      <c r="AB119" s="2">
        <f t="shared" si="21"/>
        <v>225767</v>
      </c>
      <c r="AC119" s="2">
        <f t="shared" si="31"/>
        <v>3559179</v>
      </c>
      <c r="AD119" s="3">
        <f t="shared" si="10"/>
        <v>41231641.623423018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29087063.811080724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54</v>
      </c>
      <c r="C120" s="7"/>
      <c r="D120" s="2" t="e">
        <f t="shared" si="12"/>
        <v>#N/A</v>
      </c>
      <c r="E120" s="2" t="e">
        <f t="shared" si="22"/>
        <v>#N/A</v>
      </c>
      <c r="F120" s="2">
        <v>789740.63821178675</v>
      </c>
      <c r="G120" s="2">
        <f t="shared" si="35"/>
        <v>545682.42857142852</v>
      </c>
      <c r="H120" s="2">
        <f t="shared" si="32"/>
        <v>44577456.773155428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779763.85714285984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792168.10745275021</v>
      </c>
      <c r="Q120" s="2">
        <f t="shared" si="36"/>
        <v>550000</v>
      </c>
      <c r="R120" s="2">
        <f t="shared" si="33"/>
        <v>45340820.62342298</v>
      </c>
      <c r="S120" s="2">
        <f t="shared" si="17"/>
        <v>545682.42857142538</v>
      </c>
      <c r="T120" s="2">
        <f t="shared" si="18"/>
        <v>4317.5714285714785</v>
      </c>
      <c r="U120" s="2">
        <f t="shared" si="19"/>
        <v>550000</v>
      </c>
      <c r="V120" s="2">
        <f t="shared" si="34"/>
        <v>3837094</v>
      </c>
      <c r="W120" s="2">
        <f t="shared" si="20"/>
        <v>277915</v>
      </c>
      <c r="X120" s="2">
        <f t="shared" si="6"/>
        <v>272085</v>
      </c>
      <c r="Y120" s="2">
        <f t="shared" si="30"/>
        <v>41503726.623423018</v>
      </c>
      <c r="Z120" s="2" t="str">
        <f t="shared" si="8"/>
        <v>HERE</v>
      </c>
      <c r="AA120" s="2">
        <f>IF(Z120="HERE",Y120,AA119+Graph!$G$1*1000)</f>
        <v>41503726.623423018</v>
      </c>
      <c r="AB120" s="2">
        <f t="shared" si="21"/>
        <v>272085</v>
      </c>
      <c r="AC120" s="2">
        <f t="shared" si="31"/>
        <v>3837094</v>
      </c>
      <c r="AD120" s="3">
        <f t="shared" si="10"/>
        <v>41503726.623423018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29570655.936080728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55</v>
      </c>
      <c r="C121" s="7"/>
      <c r="D121" s="2" t="e">
        <f t="shared" si="12"/>
        <v>#N/A</v>
      </c>
      <c r="E121" s="2" t="e">
        <f t="shared" si="22"/>
        <v>#N/A</v>
      </c>
      <c r="F121" s="2">
        <v>795695.2341119945</v>
      </c>
      <c r="G121" s="2">
        <f t="shared" si="35"/>
        <v>545682.42857142852</v>
      </c>
      <c r="H121" s="2">
        <f t="shared" si="32"/>
        <v>45123139.201726854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784081.42857143132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798109.32966789603</v>
      </c>
      <c r="Q121" s="2">
        <f t="shared" si="36"/>
        <v>550000</v>
      </c>
      <c r="R121" s="2">
        <f t="shared" si="33"/>
        <v>45890820.62342298</v>
      </c>
      <c r="S121" s="2">
        <f t="shared" si="17"/>
        <v>545682.42857142538</v>
      </c>
      <c r="T121" s="2">
        <f t="shared" si="18"/>
        <v>4317.5714285714785</v>
      </c>
      <c r="U121" s="2">
        <f t="shared" si="19"/>
        <v>550000</v>
      </c>
      <c r="V121" s="2">
        <f t="shared" si="34"/>
        <v>4062501</v>
      </c>
      <c r="W121" s="2">
        <f t="shared" si="20"/>
        <v>225407</v>
      </c>
      <c r="X121" s="2">
        <f t="shared" si="6"/>
        <v>324593</v>
      </c>
      <c r="Y121" s="2">
        <f t="shared" si="30"/>
        <v>41828319.623423018</v>
      </c>
      <c r="Z121" s="2" t="str">
        <f t="shared" si="8"/>
        <v>HERE</v>
      </c>
      <c r="AA121" s="2">
        <f>IF(Z121="HERE",Y121,AA120+Graph!$G$1*1000)</f>
        <v>41828319.623423018</v>
      </c>
      <c r="AB121" s="2">
        <f t="shared" si="21"/>
        <v>324593</v>
      </c>
      <c r="AC121" s="2">
        <f t="shared" si="31"/>
        <v>4062501</v>
      </c>
      <c r="AD121" s="3">
        <f t="shared" si="10"/>
        <v>41828319.623423018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30054248.061080731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56</v>
      </c>
      <c r="C122" s="7"/>
      <c r="D122" s="2" t="e">
        <f t="shared" si="12"/>
        <v>#N/A</v>
      </c>
      <c r="E122" s="2" t="e">
        <f t="shared" si="22"/>
        <v>#N/A</v>
      </c>
      <c r="F122" s="2">
        <v>801649.83001220226</v>
      </c>
      <c r="G122" s="2">
        <f t="shared" si="35"/>
        <v>545682.42857142852</v>
      </c>
      <c r="H122" s="2">
        <f t="shared" si="32"/>
        <v>45668821.630298279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788399.00000000279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804050.55188304186</v>
      </c>
      <c r="Q122" s="2">
        <f t="shared" si="36"/>
        <v>550000</v>
      </c>
      <c r="R122" s="2">
        <f t="shared" si="33"/>
        <v>46440820.62342298</v>
      </c>
      <c r="S122" s="2">
        <f t="shared" si="17"/>
        <v>545682.42857142538</v>
      </c>
      <c r="T122" s="2">
        <f t="shared" si="18"/>
        <v>4317.5714285714785</v>
      </c>
      <c r="U122" s="2">
        <f t="shared" si="19"/>
        <v>550000</v>
      </c>
      <c r="V122" s="2">
        <f t="shared" si="34"/>
        <v>4266577</v>
      </c>
      <c r="W122" s="2">
        <f t="shared" si="20"/>
        <v>204076</v>
      </c>
      <c r="X122" s="2">
        <f t="shared" si="6"/>
        <v>345924</v>
      </c>
      <c r="Y122" s="2">
        <f t="shared" si="30"/>
        <v>42174243.623423018</v>
      </c>
      <c r="Z122" s="2" t="str">
        <f t="shared" si="8"/>
        <v>HERE</v>
      </c>
      <c r="AA122" s="2">
        <f>IF(Z122="HERE",Y122,AA121+Graph!$G$1*1000)</f>
        <v>42174243.623423018</v>
      </c>
      <c r="AB122" s="2">
        <f t="shared" si="21"/>
        <v>345924</v>
      </c>
      <c r="AC122" s="2">
        <f t="shared" si="31"/>
        <v>4266577</v>
      </c>
      <c r="AD122" s="3">
        <f t="shared" si="10"/>
        <v>42174243.623423018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30503826.00393787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57</v>
      </c>
      <c r="C123" s="7"/>
      <c r="D123" s="2" t="e">
        <f t="shared" si="12"/>
        <v>#N/A</v>
      </c>
      <c r="E123" s="2" t="e">
        <f t="shared" si="22"/>
        <v>#N/A</v>
      </c>
      <c r="F123" s="2">
        <v>807604.42591241002</v>
      </c>
      <c r="G123" s="2">
        <f t="shared" si="35"/>
        <v>545682.42857142852</v>
      </c>
      <c r="H123" s="2">
        <f t="shared" si="32"/>
        <v>46214504.058869705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792716.57142857427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809991.77409821749</v>
      </c>
      <c r="Q123" s="2">
        <f t="shared" si="36"/>
        <v>550000</v>
      </c>
      <c r="R123" s="2">
        <f t="shared" si="33"/>
        <v>46990820.62342298</v>
      </c>
      <c r="S123" s="2">
        <f t="shared" si="17"/>
        <v>545682.42857142538</v>
      </c>
      <c r="T123" s="2">
        <f t="shared" si="18"/>
        <v>4317.5714285714785</v>
      </c>
      <c r="U123" s="2">
        <f t="shared" si="19"/>
        <v>550000</v>
      </c>
      <c r="V123" s="2">
        <f t="shared" si="34"/>
        <v>4609740</v>
      </c>
      <c r="W123" s="2">
        <f t="shared" si="20"/>
        <v>343163</v>
      </c>
      <c r="X123" s="2">
        <f t="shared" si="6"/>
        <v>206837</v>
      </c>
      <c r="Y123" s="2">
        <f t="shared" si="30"/>
        <v>42381080.623423018</v>
      </c>
      <c r="Z123" s="2" t="str">
        <f t="shared" si="8"/>
        <v>HERE</v>
      </c>
      <c r="AA123" s="2">
        <f>IF(Z123="HERE",Y123,AA122+Graph!$G$1*1000)</f>
        <v>42381080.623423018</v>
      </c>
      <c r="AB123" s="2">
        <f t="shared" si="21"/>
        <v>206837</v>
      </c>
      <c r="AC123" s="2">
        <f t="shared" si="31"/>
        <v>4609740</v>
      </c>
      <c r="AD123" s="3">
        <f t="shared" si="10"/>
        <v>42381080.623423018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30953403.946795009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58</v>
      </c>
      <c r="C124" s="7"/>
      <c r="D124" s="2" t="e">
        <f t="shared" si="12"/>
        <v>#N/A</v>
      </c>
      <c r="E124" s="2" t="e">
        <f t="shared" si="22"/>
        <v>#N/A</v>
      </c>
      <c r="F124" s="2">
        <v>813559.02181261778</v>
      </c>
      <c r="G124" s="2">
        <f t="shared" si="35"/>
        <v>545682.42857142852</v>
      </c>
      <c r="H124" s="2">
        <f t="shared" si="32"/>
        <v>46760186.48744113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797034.14285714575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815932.99631336331</v>
      </c>
      <c r="Q124" s="2">
        <f t="shared" si="36"/>
        <v>550000</v>
      </c>
      <c r="R124" s="2">
        <f t="shared" si="33"/>
        <v>47540820.62342298</v>
      </c>
      <c r="S124" s="2">
        <f t="shared" si="17"/>
        <v>545682.42857142538</v>
      </c>
      <c r="T124" s="2">
        <f t="shared" si="18"/>
        <v>4317.5714285714785</v>
      </c>
      <c r="U124" s="2">
        <f t="shared" si="19"/>
        <v>550000</v>
      </c>
      <c r="V124" s="2">
        <f t="shared" si="34"/>
        <v>4973248</v>
      </c>
      <c r="W124" s="2">
        <f t="shared" si="20"/>
        <v>363508</v>
      </c>
      <c r="X124" s="2">
        <f t="shared" si="6"/>
        <v>186492</v>
      </c>
      <c r="Y124" s="2">
        <f t="shared" si="30"/>
        <v>42567572.623423018</v>
      </c>
      <c r="Z124" s="2" t="str">
        <f t="shared" si="8"/>
        <v>HERE</v>
      </c>
      <c r="AA124" s="2">
        <f>IF(Z124="HERE",Y124,AA123+Graph!$G$1*1000)</f>
        <v>42567572.623423018</v>
      </c>
      <c r="AB124" s="2">
        <f t="shared" si="21"/>
        <v>186492</v>
      </c>
      <c r="AC124" s="2">
        <f t="shared" si="31"/>
        <v>4973248</v>
      </c>
      <c r="AD124" s="3">
        <f t="shared" si="10"/>
        <v>42567572.623423018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31402981.889652155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59</v>
      </c>
      <c r="C125" s="7"/>
      <c r="D125" s="2" t="e">
        <f t="shared" si="12"/>
        <v>#N/A</v>
      </c>
      <c r="E125" s="2" t="e">
        <f t="shared" si="22"/>
        <v>#N/A</v>
      </c>
      <c r="F125" s="2">
        <v>819513.61771282554</v>
      </c>
      <c r="G125" s="2">
        <f t="shared" si="35"/>
        <v>545682.42857142852</v>
      </c>
      <c r="H125" s="2">
        <f t="shared" si="32"/>
        <v>47305868.916012555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801351.71428571723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821874.21852853894</v>
      </c>
      <c r="Q125" s="2">
        <f t="shared" si="36"/>
        <v>550000</v>
      </c>
      <c r="R125" s="2">
        <f t="shared" si="33"/>
        <v>48090820.62342298</v>
      </c>
      <c r="S125" s="2">
        <f t="shared" si="17"/>
        <v>545682.42857142538</v>
      </c>
      <c r="T125" s="2">
        <f t="shared" si="18"/>
        <v>4317.5714285714785</v>
      </c>
      <c r="U125" s="2">
        <f t="shared" si="19"/>
        <v>550000</v>
      </c>
      <c r="V125" s="2">
        <f t="shared" si="34"/>
        <v>5383103</v>
      </c>
      <c r="W125" s="2">
        <f t="shared" si="20"/>
        <v>409855</v>
      </c>
      <c r="X125" s="2">
        <f t="shared" si="6"/>
        <v>140145</v>
      </c>
      <c r="Y125" s="2">
        <f t="shared" si="30"/>
        <v>42707717.623423018</v>
      </c>
      <c r="Z125" s="2" t="str">
        <f t="shared" si="8"/>
        <v>HERE</v>
      </c>
      <c r="AA125" s="2">
        <f>IF(Z125="HERE",Y125,AA124+Graph!$G$1*1000)</f>
        <v>42707717.623423018</v>
      </c>
      <c r="AB125" s="2">
        <f t="shared" si="21"/>
        <v>140145</v>
      </c>
      <c r="AC125" s="2">
        <f t="shared" si="31"/>
        <v>5383103</v>
      </c>
      <c r="AD125" s="3">
        <f t="shared" si="10"/>
        <v>42707717.623423018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31852559.832509294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60</v>
      </c>
      <c r="C126" s="7"/>
      <c r="D126" s="2" t="e">
        <f t="shared" si="12"/>
        <v>#N/A</v>
      </c>
      <c r="E126" s="2" t="e">
        <f t="shared" si="22"/>
        <v>#N/A</v>
      </c>
      <c r="F126" s="2">
        <v>825468.21361300349</v>
      </c>
      <c r="G126" s="2">
        <f t="shared" si="35"/>
        <v>545682.42857142852</v>
      </c>
      <c r="H126" s="2">
        <f t="shared" si="32"/>
        <v>47851551.344583981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805669.28571428871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827815.44074368477</v>
      </c>
      <c r="Q126" s="2">
        <f t="shared" si="36"/>
        <v>550000</v>
      </c>
      <c r="R126" s="2">
        <f t="shared" si="33"/>
        <v>48640820.62342298</v>
      </c>
      <c r="S126" s="2">
        <f t="shared" si="17"/>
        <v>545682.42857142538</v>
      </c>
      <c r="T126" s="2">
        <f t="shared" si="18"/>
        <v>4317.5714285714785</v>
      </c>
      <c r="U126" s="2">
        <f t="shared" si="19"/>
        <v>550000</v>
      </c>
      <c r="V126" s="2">
        <f t="shared" si="34"/>
        <v>5861351</v>
      </c>
      <c r="W126" s="2">
        <f t="shared" si="20"/>
        <v>478248</v>
      </c>
      <c r="X126" s="2">
        <f t="shared" si="6"/>
        <v>71752</v>
      </c>
      <c r="Y126" s="2">
        <f t="shared" si="30"/>
        <v>42779469.623423018</v>
      </c>
      <c r="Z126" s="2" t="str">
        <f t="shared" si="8"/>
        <v>HERE</v>
      </c>
      <c r="AA126" s="2">
        <f>IF(Z126="HERE",Y126,AA125+Graph!$G$1*1000)</f>
        <v>42779469.623423018</v>
      </c>
      <c r="AB126" s="2">
        <f t="shared" si="21"/>
        <v>71752</v>
      </c>
      <c r="AC126" s="2">
        <f t="shared" si="31"/>
        <v>5861351</v>
      </c>
      <c r="AD126" s="3">
        <f t="shared" si="10"/>
        <v>42779469.623423018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32302137.775366437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61</v>
      </c>
      <c r="C127" s="7"/>
      <c r="D127" s="2" t="e">
        <f t="shared" si="12"/>
        <v>#N/A</v>
      </c>
      <c r="E127" s="2" t="e">
        <f t="shared" si="22"/>
        <v>#N/A</v>
      </c>
      <c r="F127" s="2">
        <v>831422.80951321125</v>
      </c>
      <c r="G127" s="2">
        <f t="shared" si="35"/>
        <v>545682.42857142852</v>
      </c>
      <c r="H127" s="2">
        <f t="shared" si="32"/>
        <v>48397233.773155406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809986.85714286019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833756.6629588604</v>
      </c>
      <c r="Q127" s="2">
        <f t="shared" si="36"/>
        <v>550000</v>
      </c>
      <c r="R127" s="2">
        <f t="shared" si="33"/>
        <v>49190820.62342298</v>
      </c>
      <c r="S127" s="2">
        <f t="shared" si="17"/>
        <v>545682.42857142538</v>
      </c>
      <c r="T127" s="2">
        <f t="shared" si="18"/>
        <v>4317.5714285714785</v>
      </c>
      <c r="U127" s="2">
        <f t="shared" si="19"/>
        <v>550000</v>
      </c>
      <c r="V127" s="2">
        <f t="shared" si="34"/>
        <v>6353321</v>
      </c>
      <c r="W127" s="2">
        <f t="shared" si="20"/>
        <v>491970</v>
      </c>
      <c r="X127" s="2">
        <f t="shared" si="6"/>
        <v>58030</v>
      </c>
      <c r="Y127" s="2">
        <f t="shared" si="30"/>
        <v>42837499.623423018</v>
      </c>
      <c r="Z127" s="2" t="str">
        <f t="shared" si="8"/>
        <v>HERE</v>
      </c>
      <c r="AA127" s="2">
        <f>IF(Z127="HERE",Y127,AA126+Graph!$G$1*1000)</f>
        <v>42837499.623423018</v>
      </c>
      <c r="AB127" s="2">
        <f t="shared" si="21"/>
        <v>58030</v>
      </c>
      <c r="AC127" s="2">
        <f t="shared" si="31"/>
        <v>6353321</v>
      </c>
      <c r="AD127" s="3">
        <f t="shared" si="10"/>
        <v>42837499.623423018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32751715.718223576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62</v>
      </c>
      <c r="C128" s="7"/>
      <c r="D128" s="2" t="e">
        <f t="shared" si="12"/>
        <v>#N/A</v>
      </c>
      <c r="E128" s="2" t="e">
        <f t="shared" si="22"/>
        <v>#N/A</v>
      </c>
      <c r="F128" s="2">
        <v>837377.40541341901</v>
      </c>
      <c r="G128" s="2">
        <f t="shared" si="35"/>
        <v>545682.42857142852</v>
      </c>
      <c r="H128" s="2">
        <f t="shared" si="32"/>
        <v>48942916.201726831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814304.42857143166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839697.88517400622</v>
      </c>
      <c r="Q128" s="2">
        <f t="shared" si="36"/>
        <v>550000</v>
      </c>
      <c r="R128" s="2">
        <f t="shared" si="33"/>
        <v>49740820.62342298</v>
      </c>
      <c r="S128" s="2">
        <f t="shared" si="17"/>
        <v>545682.42857142538</v>
      </c>
      <c r="T128" s="2">
        <f t="shared" si="18"/>
        <v>4317.5714285714785</v>
      </c>
      <c r="U128" s="2">
        <f t="shared" si="19"/>
        <v>550000</v>
      </c>
      <c r="V128" s="2">
        <f t="shared" si="34"/>
        <v>6573570</v>
      </c>
      <c r="W128" s="2">
        <f t="shared" si="20"/>
        <v>220249</v>
      </c>
      <c r="X128" s="2">
        <f t="shared" si="6"/>
        <v>329751</v>
      </c>
      <c r="Y128" s="2">
        <f t="shared" si="30"/>
        <v>43167250.623423018</v>
      </c>
      <c r="Z128" s="2" t="str">
        <f t="shared" si="8"/>
        <v>HERE</v>
      </c>
      <c r="AA128" s="2">
        <f>IF(Z128="HERE",Y128,AA127+Graph!$G$1*1000)</f>
        <v>43167250.623423018</v>
      </c>
      <c r="AB128" s="2">
        <f t="shared" si="21"/>
        <v>329751</v>
      </c>
      <c r="AC128" s="2">
        <f t="shared" si="31"/>
        <v>6573570</v>
      </c>
      <c r="AD128" s="3">
        <f t="shared" si="10"/>
        <v>43167250.623423018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33201293.661080714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63</v>
      </c>
      <c r="C129" s="7"/>
      <c r="D129" s="2" t="e">
        <f t="shared" si="12"/>
        <v>#N/A</v>
      </c>
      <c r="E129" s="2" t="e">
        <f t="shared" si="22"/>
        <v>#N/A</v>
      </c>
      <c r="F129" s="2">
        <v>843332.00131362677</v>
      </c>
      <c r="G129" s="2">
        <f t="shared" si="35"/>
        <v>545682.42857142852</v>
      </c>
      <c r="H129" s="2">
        <f t="shared" si="32"/>
        <v>49488598.630298257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818622.00000000314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845639.10738918185</v>
      </c>
      <c r="Q129" s="2">
        <f t="shared" si="36"/>
        <v>550000</v>
      </c>
      <c r="R129" s="2">
        <f t="shared" si="33"/>
        <v>50290820.62342298</v>
      </c>
      <c r="S129" s="2">
        <f t="shared" si="17"/>
        <v>545682.42857142538</v>
      </c>
      <c r="T129" s="2">
        <f t="shared" si="18"/>
        <v>4317.5714285714785</v>
      </c>
      <c r="U129" s="2">
        <f t="shared" si="19"/>
        <v>550000</v>
      </c>
      <c r="V129" s="2">
        <f t="shared" si="34"/>
        <v>6853372</v>
      </c>
      <c r="W129" s="2">
        <f t="shared" si="20"/>
        <v>279802</v>
      </c>
      <c r="X129" s="2">
        <f t="shared" si="6"/>
        <v>270198</v>
      </c>
      <c r="Y129" s="2">
        <f t="shared" si="30"/>
        <v>43437448.623423018</v>
      </c>
      <c r="Z129" s="2" t="str">
        <f t="shared" si="8"/>
        <v>HERE</v>
      </c>
      <c r="AA129" s="2">
        <f>IF(Z129="HERE",Y129,AA128+Graph!$G$1*1000)</f>
        <v>43437448.623423018</v>
      </c>
      <c r="AB129" s="2">
        <f t="shared" si="21"/>
        <v>270198</v>
      </c>
      <c r="AC129" s="2">
        <f t="shared" si="31"/>
        <v>6853372</v>
      </c>
      <c r="AD129" s="3">
        <f t="shared" si="10"/>
        <v>43437448.623423018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33584236.673580714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64</v>
      </c>
      <c r="C130" s="7"/>
      <c r="D130" s="2" t="e">
        <f t="shared" si="12"/>
        <v>#N/A</v>
      </c>
      <c r="E130" s="2" t="e">
        <f t="shared" si="22"/>
        <v>#N/A</v>
      </c>
      <c r="F130" s="2">
        <v>849286.59721383452</v>
      </c>
      <c r="G130" s="2">
        <f t="shared" si="35"/>
        <v>545682.42857142852</v>
      </c>
      <c r="H130" s="2">
        <f t="shared" si="32"/>
        <v>50034281.058869682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822939.57142857462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851580.32960432768</v>
      </c>
      <c r="Q130" s="2">
        <f t="shared" si="36"/>
        <v>550000</v>
      </c>
      <c r="R130" s="2">
        <f t="shared" si="33"/>
        <v>50840820.62342298</v>
      </c>
      <c r="S130" s="2">
        <f t="shared" si="17"/>
        <v>545682.42857142538</v>
      </c>
      <c r="T130" s="2">
        <f t="shared" si="18"/>
        <v>4317.5714285714785</v>
      </c>
      <c r="U130" s="2">
        <f t="shared" si="19"/>
        <v>550000</v>
      </c>
      <c r="V130" s="2">
        <f t="shared" si="34"/>
        <v>7164387</v>
      </c>
      <c r="W130" s="2">
        <f t="shared" si="20"/>
        <v>311015</v>
      </c>
      <c r="X130" s="2">
        <f t="shared" si="6"/>
        <v>238985</v>
      </c>
      <c r="Y130" s="2">
        <f t="shared" si="30"/>
        <v>43676433.623423018</v>
      </c>
      <c r="Z130" s="2" t="str">
        <f t="shared" si="8"/>
        <v>HERE</v>
      </c>
      <c r="AA130" s="2">
        <f>IF(Z130="HERE",Y130,AA129+Graph!$G$1*1000)</f>
        <v>43676433.623423018</v>
      </c>
      <c r="AB130" s="2">
        <f t="shared" si="21"/>
        <v>238985</v>
      </c>
      <c r="AC130" s="2">
        <f t="shared" si="31"/>
        <v>7164387</v>
      </c>
      <c r="AD130" s="3">
        <f t="shared" si="10"/>
        <v>43676433.623423018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33967179.686080717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65</v>
      </c>
      <c r="C131" s="7"/>
      <c r="D131" s="2" t="e">
        <f t="shared" si="12"/>
        <v>#N/A</v>
      </c>
      <c r="E131" s="2" t="e">
        <f t="shared" si="22"/>
        <v>#N/A</v>
      </c>
      <c r="F131" s="2">
        <v>855241.19311404228</v>
      </c>
      <c r="G131" s="2">
        <f t="shared" si="35"/>
        <v>545682.42857142852</v>
      </c>
      <c r="H131" s="2">
        <f t="shared" si="32"/>
        <v>50579963.487441108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827257.1428571461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857521.55181950331</v>
      </c>
      <c r="Q131" s="2">
        <f t="shared" si="36"/>
        <v>550000</v>
      </c>
      <c r="R131" s="2">
        <f t="shared" si="33"/>
        <v>51390820.62342298</v>
      </c>
      <c r="S131" s="2">
        <f t="shared" si="17"/>
        <v>545682.42857142538</v>
      </c>
      <c r="T131" s="2">
        <f t="shared" si="18"/>
        <v>4317.5714285714785</v>
      </c>
      <c r="U131" s="2">
        <f t="shared" si="19"/>
        <v>550000</v>
      </c>
      <c r="V131" s="2">
        <f t="shared" si="34"/>
        <v>7447199</v>
      </c>
      <c r="W131" s="2">
        <f t="shared" si="20"/>
        <v>282812</v>
      </c>
      <c r="X131" s="2">
        <f t="shared" si="6"/>
        <v>267188</v>
      </c>
      <c r="Y131" s="2">
        <f t="shared" si="30"/>
        <v>43943621.623423018</v>
      </c>
      <c r="Z131" s="2" t="str">
        <f t="shared" si="8"/>
        <v>HERE</v>
      </c>
      <c r="AA131" s="2">
        <f>IF(Z131="HERE",Y131,AA130+Graph!$G$1*1000)</f>
        <v>43943621.623423018</v>
      </c>
      <c r="AB131" s="2">
        <f t="shared" si="21"/>
        <v>267188</v>
      </c>
      <c r="AC131" s="2">
        <f t="shared" si="31"/>
        <v>7447199</v>
      </c>
      <c r="AD131" s="3">
        <f t="shared" si="10"/>
        <v>43943621.623423018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34350122.698580712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66</v>
      </c>
      <c r="C132" s="7"/>
      <c r="D132" s="2" t="e">
        <f t="shared" si="12"/>
        <v>#N/A</v>
      </c>
      <c r="E132" s="2" t="e">
        <f t="shared" si="22"/>
        <v>#N/A</v>
      </c>
      <c r="F132" s="2">
        <v>861195.78901425004</v>
      </c>
      <c r="G132" s="2">
        <f t="shared" si="35"/>
        <v>545682.42857142852</v>
      </c>
      <c r="H132" s="2">
        <f t="shared" si="32"/>
        <v>51125645.916012533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831574.71428571758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863462.77403464913</v>
      </c>
      <c r="Q132" s="2">
        <f t="shared" si="36"/>
        <v>550000</v>
      </c>
      <c r="R132" s="2">
        <f t="shared" si="33"/>
        <v>51940820.62342298</v>
      </c>
      <c r="S132" s="2">
        <f t="shared" si="17"/>
        <v>545682.42857142538</v>
      </c>
      <c r="T132" s="2">
        <f t="shared" si="18"/>
        <v>4317.5714285714785</v>
      </c>
      <c r="U132" s="2">
        <f t="shared" si="19"/>
        <v>550000</v>
      </c>
      <c r="V132" s="2">
        <f t="shared" si="34"/>
        <v>7891184</v>
      </c>
      <c r="W132" s="2">
        <f t="shared" si="20"/>
        <v>443985</v>
      </c>
      <c r="X132" s="2">
        <f t="shared" si="6"/>
        <v>106015</v>
      </c>
      <c r="Y132" s="2">
        <f t="shared" si="30"/>
        <v>44049636.623423018</v>
      </c>
      <c r="Z132" s="2" t="str">
        <f t="shared" si="8"/>
        <v>HERE</v>
      </c>
      <c r="AA132" s="2">
        <f>IF(Z132="HERE",Y132,AA131+Graph!$G$1*1000)</f>
        <v>44049636.623423018</v>
      </c>
      <c r="AB132" s="2">
        <f t="shared" si="21"/>
        <v>106015</v>
      </c>
      <c r="AC132" s="2">
        <f t="shared" si="31"/>
        <v>7891184</v>
      </c>
      <c r="AD132" s="3">
        <f t="shared" si="10"/>
        <v>44049636.623423018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34733065.711080715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67</v>
      </c>
      <c r="C133" s="7"/>
      <c r="D133" s="2" t="e">
        <f t="shared" si="12"/>
        <v>#N/A</v>
      </c>
      <c r="E133" s="2" t="e">
        <f t="shared" si="22"/>
        <v>#N/A</v>
      </c>
      <c r="F133" s="2">
        <v>867150.3849144578</v>
      </c>
      <c r="G133" s="2">
        <f t="shared" si="35"/>
        <v>545682.42857142852</v>
      </c>
      <c r="H133" s="2">
        <f t="shared" si="32"/>
        <v>51671328.344583958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835892.28571428906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869403.99624982476</v>
      </c>
      <c r="Q133" s="2">
        <f t="shared" si="36"/>
        <v>550000</v>
      </c>
      <c r="R133" s="2">
        <f t="shared" si="33"/>
        <v>52490820.62342298</v>
      </c>
      <c r="S133" s="2">
        <f t="shared" si="17"/>
        <v>545682.42857142538</v>
      </c>
      <c r="T133" s="2">
        <f t="shared" si="18"/>
        <v>4317.5714285714785</v>
      </c>
      <c r="U133" s="2">
        <f t="shared" si="19"/>
        <v>550000</v>
      </c>
      <c r="V133" s="2">
        <f t="shared" si="34"/>
        <v>8378940</v>
      </c>
      <c r="W133" s="2">
        <f t="shared" si="20"/>
        <v>487756</v>
      </c>
      <c r="X133" s="2">
        <f t="shared" si="6"/>
        <v>62244</v>
      </c>
      <c r="Y133" s="2">
        <f t="shared" si="30"/>
        <v>44111880.623423018</v>
      </c>
      <c r="Z133" s="2" t="str">
        <f t="shared" si="8"/>
        <v>HERE</v>
      </c>
      <c r="AA133" s="2">
        <f>IF(Z133="HERE",Y133,AA132+Graph!$G$1*1000)</f>
        <v>44111880.623423018</v>
      </c>
      <c r="AB133" s="2">
        <f t="shared" si="21"/>
        <v>62244</v>
      </c>
      <c r="AC133" s="2">
        <f t="shared" si="31"/>
        <v>8378940</v>
      </c>
      <c r="AD133" s="3">
        <f t="shared" si="10"/>
        <v>44111880.623423018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35116008.723580718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68</v>
      </c>
      <c r="C134" s="7"/>
      <c r="D134" s="2" t="e">
        <f t="shared" si="12"/>
        <v>#N/A</v>
      </c>
      <c r="E134" s="2" t="e">
        <f t="shared" si="22"/>
        <v>#N/A</v>
      </c>
      <c r="F134" s="2">
        <v>873104.98081466556</v>
      </c>
      <c r="G134" s="2">
        <f t="shared" si="35"/>
        <v>545682.42857142852</v>
      </c>
      <c r="H134" s="2">
        <f t="shared" si="32"/>
        <v>52217010.773155384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840209.85714286054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875345.21846497059</v>
      </c>
      <c r="Q134" s="2">
        <f t="shared" si="36"/>
        <v>550000</v>
      </c>
      <c r="R134" s="2">
        <f t="shared" si="33"/>
        <v>53040820.62342298</v>
      </c>
      <c r="S134" s="2">
        <f t="shared" si="17"/>
        <v>545682.42857142538</v>
      </c>
      <c r="T134" s="2">
        <f t="shared" si="18"/>
        <v>4317.5714285714785</v>
      </c>
      <c r="U134" s="2">
        <f t="shared" si="19"/>
        <v>550000</v>
      </c>
      <c r="V134" s="2">
        <f t="shared" si="34"/>
        <v>8977329</v>
      </c>
      <c r="W134" s="2">
        <f t="shared" si="20"/>
        <v>598389</v>
      </c>
      <c r="X134" s="2">
        <f t="shared" si="6"/>
        <v>-48389</v>
      </c>
      <c r="Y134" s="2">
        <f t="shared" si="30"/>
        <v>44063491.623423018</v>
      </c>
      <c r="Z134" s="2" t="str">
        <f t="shared" si="8"/>
        <v>HERE</v>
      </c>
      <c r="AA134" s="2">
        <f>IF(Z134="HERE",Y134,AA133+Graph!$G$1*1000)</f>
        <v>44063491.623423018</v>
      </c>
      <c r="AB134" s="2">
        <f t="shared" si="21"/>
        <v>-48389</v>
      </c>
      <c r="AC134" s="2">
        <f t="shared" si="31"/>
        <v>8977329</v>
      </c>
      <c r="AD134" s="3">
        <f t="shared" si="10"/>
        <v>44063491.623423018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35498951.736080721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69</v>
      </c>
      <c r="C135" s="7"/>
      <c r="D135" s="2" t="e">
        <f t="shared" si="12"/>
        <v>#N/A</v>
      </c>
      <c r="E135" s="2" t="e">
        <f t="shared" si="22"/>
        <v>#N/A</v>
      </c>
      <c r="F135" s="2">
        <v>879059.57671487331</v>
      </c>
      <c r="G135" s="2">
        <f t="shared" si="35"/>
        <v>545682.42857142852</v>
      </c>
      <c r="H135" s="2">
        <f t="shared" si="32"/>
        <v>52762693.201726809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844527.42857143201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881286.44068011642</v>
      </c>
      <c r="Q135" s="2">
        <f t="shared" si="36"/>
        <v>550000</v>
      </c>
      <c r="R135" s="2">
        <f t="shared" si="33"/>
        <v>53590820.62342298</v>
      </c>
      <c r="S135" s="2">
        <f t="shared" si="17"/>
        <v>545682.42857142538</v>
      </c>
      <c r="T135" s="2">
        <f t="shared" si="18"/>
        <v>4317.5714285714785</v>
      </c>
      <c r="U135" s="2">
        <f t="shared" si="19"/>
        <v>550000</v>
      </c>
      <c r="V135" s="2">
        <f t="shared" si="34"/>
        <v>9296367</v>
      </c>
      <c r="W135" s="2">
        <f t="shared" si="20"/>
        <v>319038</v>
      </c>
      <c r="X135" s="2">
        <f t="shared" si="6"/>
        <v>230962</v>
      </c>
      <c r="Y135" s="2">
        <f t="shared" si="30"/>
        <v>44294453.623423018</v>
      </c>
      <c r="Z135" s="2" t="str">
        <f t="shared" si="8"/>
        <v>HERE</v>
      </c>
      <c r="AA135" s="2">
        <f>IF(Z135="HERE",Y135,AA134+Graph!$G$1*1000)</f>
        <v>44294453.623423018</v>
      </c>
      <c r="AB135" s="2">
        <f t="shared" si="21"/>
        <v>230962</v>
      </c>
      <c r="AC135" s="2">
        <f t="shared" si="31"/>
        <v>9296367</v>
      </c>
      <c r="AD135" s="3">
        <f t="shared" si="10"/>
        <v>44294453.623423018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35881894.748580717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70</v>
      </c>
      <c r="C136" s="7"/>
      <c r="D136" s="2" t="e">
        <f t="shared" si="12"/>
        <v>#N/A</v>
      </c>
      <c r="E136" s="2" t="e">
        <f t="shared" si="22"/>
        <v>#N/A</v>
      </c>
      <c r="F136" s="2">
        <v>885014.17261508107</v>
      </c>
      <c r="G136" s="2">
        <f t="shared" si="35"/>
        <v>545682.42857142852</v>
      </c>
      <c r="H136" s="2">
        <f t="shared" si="32"/>
        <v>53308375.630298235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848845.00000000349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887227.66289529204</v>
      </c>
      <c r="Q136" s="2">
        <f t="shared" si="36"/>
        <v>550000</v>
      </c>
      <c r="R136" s="2">
        <f t="shared" si="33"/>
        <v>54140820.62342298</v>
      </c>
      <c r="S136" s="2">
        <f t="shared" si="17"/>
        <v>545682.42857142538</v>
      </c>
      <c r="T136" s="2">
        <f t="shared" si="18"/>
        <v>4317.5714285714785</v>
      </c>
      <c r="U136" s="2">
        <f t="shared" si="19"/>
        <v>550000</v>
      </c>
      <c r="V136" s="2">
        <f t="shared" si="34"/>
        <v>9646715</v>
      </c>
      <c r="W136" s="2">
        <f t="shared" si="20"/>
        <v>350348</v>
      </c>
      <c r="X136" s="2">
        <f t="shared" si="6"/>
        <v>199652</v>
      </c>
      <c r="Y136" s="2">
        <f t="shared" si="30"/>
        <v>44494105.623423018</v>
      </c>
      <c r="Z136" s="2" t="str">
        <f t="shared" si="8"/>
        <v>HERE</v>
      </c>
      <c r="AA136" s="2">
        <f>IF(Z136="HERE",Y136,AA135+Graph!$G$1*1000)</f>
        <v>44494105.623423018</v>
      </c>
      <c r="AB136" s="2">
        <f t="shared" si="21"/>
        <v>199652</v>
      </c>
      <c r="AC136" s="2">
        <f t="shared" si="31"/>
        <v>9646715</v>
      </c>
      <c r="AD136" s="3">
        <f t="shared" si="10"/>
        <v>44494105.623423018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36264837.761080712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71</v>
      </c>
      <c r="C137" s="7"/>
      <c r="D137" s="2" t="e">
        <f t="shared" si="12"/>
        <v>#N/A</v>
      </c>
      <c r="E137" s="2" t="e">
        <f t="shared" si="22"/>
        <v>#N/A</v>
      </c>
      <c r="F137" s="2">
        <v>890968.76851528883</v>
      </c>
      <c r="G137" s="2">
        <f t="shared" si="35"/>
        <v>545682.42857142852</v>
      </c>
      <c r="H137" s="2">
        <f t="shared" si="32"/>
        <v>53854058.05886966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853162.57142857497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893168.88511043787</v>
      </c>
      <c r="Q137" s="2">
        <f t="shared" si="36"/>
        <v>550000</v>
      </c>
      <c r="R137" s="2">
        <f t="shared" si="33"/>
        <v>54690820.62342298</v>
      </c>
      <c r="S137" s="2">
        <f t="shared" si="17"/>
        <v>545682.42857142538</v>
      </c>
      <c r="T137" s="2">
        <f t="shared" si="18"/>
        <v>4317.5714285714785</v>
      </c>
      <c r="U137" s="2">
        <f t="shared" si="19"/>
        <v>550000</v>
      </c>
      <c r="V137" s="2">
        <f t="shared" si="34"/>
        <v>10021471</v>
      </c>
      <c r="W137" s="2">
        <f t="shared" si="20"/>
        <v>374756</v>
      </c>
      <c r="X137" s="2">
        <f t="shared" si="6"/>
        <v>175244</v>
      </c>
      <c r="Y137" s="2">
        <f t="shared" si="30"/>
        <v>44669349.623423018</v>
      </c>
      <c r="Z137" s="2" t="str">
        <f t="shared" si="8"/>
        <v>HERE</v>
      </c>
      <c r="AA137" s="2">
        <f>IF(Z137="HERE",Y137,AA136+Graph!$G$1*1000)</f>
        <v>44669349.623423018</v>
      </c>
      <c r="AB137" s="2">
        <f t="shared" si="21"/>
        <v>175244</v>
      </c>
      <c r="AC137" s="2">
        <f t="shared" si="31"/>
        <v>10021471</v>
      </c>
      <c r="AD137" s="3">
        <f t="shared" si="10"/>
        <v>44669349.623423018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36583325.911080718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72</v>
      </c>
      <c r="C138" s="7"/>
      <c r="D138" s="2" t="e">
        <f t="shared" si="12"/>
        <v>#N/A</v>
      </c>
      <c r="E138" s="2" t="e">
        <f t="shared" si="22"/>
        <v>#N/A</v>
      </c>
      <c r="F138" s="2">
        <v>896923.36441549659</v>
      </c>
      <c r="G138" s="2">
        <f t="shared" si="35"/>
        <v>545682.42857142852</v>
      </c>
      <c r="H138" s="2">
        <f t="shared" si="32"/>
        <v>54399740.487441085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857480.14285714645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899110.1073256135</v>
      </c>
      <c r="Q138" s="2">
        <f t="shared" si="36"/>
        <v>550000</v>
      </c>
      <c r="R138" s="2">
        <f t="shared" si="33"/>
        <v>55240820.62342298</v>
      </c>
      <c r="S138" s="2">
        <f t="shared" si="17"/>
        <v>545682.42857142538</v>
      </c>
      <c r="T138" s="2">
        <f t="shared" si="18"/>
        <v>4317.5714285714785</v>
      </c>
      <c r="U138" s="2">
        <f t="shared" si="19"/>
        <v>550000</v>
      </c>
      <c r="V138" s="2">
        <f t="shared" si="34"/>
        <v>10490487</v>
      </c>
      <c r="W138" s="2">
        <f t="shared" si="20"/>
        <v>469016</v>
      </c>
      <c r="X138" s="2">
        <f t="shared" si="6"/>
        <v>80984</v>
      </c>
      <c r="Y138" s="2">
        <f t="shared" si="30"/>
        <v>44750333.623423018</v>
      </c>
      <c r="Z138" s="2" t="str">
        <f t="shared" si="8"/>
        <v>HERE</v>
      </c>
      <c r="AA138" s="2">
        <f>IF(Z138="HERE",Y138,AA137+Graph!$G$1*1000)</f>
        <v>44750333.623423018</v>
      </c>
      <c r="AB138" s="2">
        <f t="shared" si="21"/>
        <v>80984</v>
      </c>
      <c r="AC138" s="2">
        <f t="shared" si="31"/>
        <v>10490487</v>
      </c>
      <c r="AD138" s="3">
        <f t="shared" si="10"/>
        <v>44750333.623423018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36841224.361080721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73</v>
      </c>
      <c r="C139" s="7"/>
      <c r="D139" s="2" t="e">
        <f t="shared" si="12"/>
        <v>#N/A</v>
      </c>
      <c r="E139" s="2" t="e">
        <f t="shared" si="22"/>
        <v>#N/A</v>
      </c>
      <c r="F139" s="2">
        <v>902877.96031570435</v>
      </c>
      <c r="G139" s="2">
        <f t="shared" si="35"/>
        <v>545682.42857142852</v>
      </c>
      <c r="H139" s="2">
        <f t="shared" si="32"/>
        <v>54945422.916012511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861797.71428571793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905051.32954075933</v>
      </c>
      <c r="Q139" s="2">
        <f t="shared" si="36"/>
        <v>550000</v>
      </c>
      <c r="R139" s="2">
        <f t="shared" si="33"/>
        <v>55790820.62342298</v>
      </c>
      <c r="S139" s="2">
        <f t="shared" si="17"/>
        <v>545682.42857142538</v>
      </c>
      <c r="T139" s="2">
        <f t="shared" si="18"/>
        <v>4317.5714285714785</v>
      </c>
      <c r="U139" s="2">
        <f t="shared" si="19"/>
        <v>550000</v>
      </c>
      <c r="V139" s="2">
        <f t="shared" si="34"/>
        <v>10971047</v>
      </c>
      <c r="W139" s="2">
        <f t="shared" si="20"/>
        <v>480560</v>
      </c>
      <c r="X139" s="2">
        <f t="shared" si="6"/>
        <v>69440</v>
      </c>
      <c r="Y139" s="2">
        <f t="shared" si="30"/>
        <v>44819773.623423018</v>
      </c>
      <c r="Z139" s="2" t="str">
        <f t="shared" si="8"/>
        <v>HERE</v>
      </c>
      <c r="AA139" s="2">
        <f>IF(Z139="HERE",Y139,AA138+Graph!$G$1*1000)</f>
        <v>44819773.623423018</v>
      </c>
      <c r="AB139" s="2">
        <f t="shared" si="21"/>
        <v>69440</v>
      </c>
      <c r="AC139" s="2">
        <f t="shared" si="31"/>
        <v>10971047</v>
      </c>
      <c r="AD139" s="3">
        <f t="shared" si="10"/>
        <v>44819773.623423018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37067034.461080715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74</v>
      </c>
      <c r="C140" s="7"/>
      <c r="D140" s="2" t="e">
        <f t="shared" si="12"/>
        <v>#N/A</v>
      </c>
      <c r="E140" s="2" t="e">
        <f t="shared" si="22"/>
        <v>#N/A</v>
      </c>
      <c r="F140" s="2">
        <v>908832.5562159121</v>
      </c>
      <c r="G140" s="2">
        <f t="shared" si="35"/>
        <v>545682.42857142852</v>
      </c>
      <c r="H140" s="2">
        <f t="shared" si="32"/>
        <v>55491105.344583936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866115.28571428941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910992.55175593495</v>
      </c>
      <c r="Q140" s="2">
        <f t="shared" si="36"/>
        <v>550000</v>
      </c>
      <c r="R140" s="2">
        <f t="shared" si="33"/>
        <v>56340820.62342298</v>
      </c>
      <c r="S140" s="2">
        <f t="shared" si="17"/>
        <v>545682.42857142538</v>
      </c>
      <c r="T140" s="2">
        <f t="shared" si="18"/>
        <v>4317.5714285714785</v>
      </c>
      <c r="U140" s="2">
        <f t="shared" si="19"/>
        <v>550000</v>
      </c>
      <c r="V140" s="2">
        <f t="shared" si="34"/>
        <v>11465210</v>
      </c>
      <c r="W140" s="2">
        <f t="shared" si="20"/>
        <v>494163</v>
      </c>
      <c r="X140" s="2">
        <f t="shared" si="6"/>
        <v>55837</v>
      </c>
      <c r="Y140" s="2">
        <f t="shared" si="30"/>
        <v>44875610.623423018</v>
      </c>
      <c r="Z140" s="2" t="str">
        <f t="shared" si="8"/>
        <v>HERE</v>
      </c>
      <c r="AA140" s="2">
        <f>IF(Z140="HERE",Y140,AA139+Graph!$G$1*1000)</f>
        <v>44875610.623423018</v>
      </c>
      <c r="AB140" s="2">
        <f t="shared" si="21"/>
        <v>55837</v>
      </c>
      <c r="AC140" s="2">
        <f t="shared" si="31"/>
        <v>11465210</v>
      </c>
      <c r="AD140" s="3">
        <f t="shared" si="10"/>
        <v>44875610.623423018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37286436.411080718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75</v>
      </c>
      <c r="C141" s="7"/>
      <c r="D141" s="2" t="e">
        <f t="shared" si="12"/>
        <v>#N/A</v>
      </c>
      <c r="E141" s="2" t="e">
        <f t="shared" si="22"/>
        <v>#N/A</v>
      </c>
      <c r="F141" s="2">
        <v>914787.15211611986</v>
      </c>
      <c r="G141" s="2">
        <f t="shared" si="35"/>
        <v>545682.42857142852</v>
      </c>
      <c r="H141" s="2">
        <f t="shared" si="32"/>
        <v>56036787.773155361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870432.85714286088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916933.77397108078</v>
      </c>
      <c r="Q141" s="2">
        <f t="shared" si="36"/>
        <v>550000</v>
      </c>
      <c r="R141" s="2">
        <f t="shared" si="33"/>
        <v>56890820.62342298</v>
      </c>
      <c r="S141" s="2">
        <f t="shared" si="17"/>
        <v>545682.42857142538</v>
      </c>
      <c r="T141" s="2">
        <f t="shared" si="18"/>
        <v>4317.5714285714785</v>
      </c>
      <c r="U141" s="2">
        <f t="shared" si="19"/>
        <v>550000</v>
      </c>
      <c r="V141" s="2">
        <f t="shared" si="34"/>
        <v>12014288</v>
      </c>
      <c r="W141" s="2">
        <f t="shared" si="20"/>
        <v>549078</v>
      </c>
      <c r="X141" s="2">
        <f t="shared" si="6"/>
        <v>922</v>
      </c>
      <c r="Y141" s="2">
        <f t="shared" si="30"/>
        <v>44876532.623423018</v>
      </c>
      <c r="Z141" s="2" t="str">
        <f t="shared" si="8"/>
        <v>HERE</v>
      </c>
      <c r="AA141" s="2">
        <f>IF(Z141="HERE",Y141,AA140+Graph!$G$1*1000)</f>
        <v>44876532.623423018</v>
      </c>
      <c r="AB141" s="2">
        <f t="shared" si="21"/>
        <v>922</v>
      </c>
      <c r="AC141" s="2">
        <f t="shared" si="31"/>
        <v>12014288</v>
      </c>
      <c r="AD141" s="3">
        <f t="shared" si="10"/>
        <v>44876532.623423018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37545208.661080718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76</v>
      </c>
      <c r="C142" s="7"/>
      <c r="D142" s="2" t="e">
        <f t="shared" si="12"/>
        <v>#N/A</v>
      </c>
      <c r="E142" s="2" t="e">
        <f t="shared" si="22"/>
        <v>#N/A</v>
      </c>
      <c r="F142" s="2">
        <v>920741.74801632762</v>
      </c>
      <c r="G142" s="2">
        <f t="shared" si="35"/>
        <v>545682.42857142852</v>
      </c>
      <c r="H142" s="2">
        <f t="shared" si="32"/>
        <v>56582470.201726787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874750.42857143236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922874.99618625641</v>
      </c>
      <c r="Q142" s="2">
        <f t="shared" si="36"/>
        <v>550000</v>
      </c>
      <c r="R142" s="2">
        <f t="shared" si="33"/>
        <v>57440820.62342298</v>
      </c>
      <c r="S142" s="2">
        <f t="shared" si="17"/>
        <v>545682.42857142538</v>
      </c>
      <c r="T142" s="2">
        <f t="shared" si="18"/>
        <v>4317.5714285714785</v>
      </c>
      <c r="U142" s="2">
        <f t="shared" si="19"/>
        <v>550000</v>
      </c>
      <c r="V142" s="2">
        <f t="shared" si="34"/>
        <v>12294006</v>
      </c>
      <c r="W142" s="2">
        <f t="shared" si="20"/>
        <v>279718</v>
      </c>
      <c r="X142" s="2">
        <f t="shared" si="6"/>
        <v>270282</v>
      </c>
      <c r="Y142" s="2">
        <f t="shared" si="30"/>
        <v>45146814.623423018</v>
      </c>
      <c r="Z142" s="2" t="str">
        <f t="shared" si="8"/>
        <v>HERE</v>
      </c>
      <c r="AA142" s="2">
        <f>IF(Z142="HERE",Y142,AA141+Graph!$G$1*1000)</f>
        <v>45146814.623423018</v>
      </c>
      <c r="AB142" s="2">
        <f t="shared" si="21"/>
        <v>270282</v>
      </c>
      <c r="AC142" s="2">
        <f t="shared" si="31"/>
        <v>12294006</v>
      </c>
      <c r="AD142" s="3">
        <f t="shared" si="10"/>
        <v>45146814.623423018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37848612.711080715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77</v>
      </c>
      <c r="C143" s="7"/>
      <c r="D143" s="2" t="e">
        <f t="shared" si="12"/>
        <v>#N/A</v>
      </c>
      <c r="E143" s="2" t="e">
        <f t="shared" si="22"/>
        <v>#N/A</v>
      </c>
      <c r="F143" s="2">
        <v>926696.34391653538</v>
      </c>
      <c r="G143" s="2">
        <f t="shared" si="35"/>
        <v>545682.42857142852</v>
      </c>
      <c r="H143" s="2">
        <f t="shared" si="32"/>
        <v>57128152.630298212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879068.00000000384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928816.21840140224</v>
      </c>
      <c r="Q143" s="2">
        <f t="shared" si="36"/>
        <v>550000</v>
      </c>
      <c r="R143" s="2">
        <f t="shared" si="33"/>
        <v>57990820.62342298</v>
      </c>
      <c r="S143" s="2">
        <f t="shared" si="17"/>
        <v>545682.42857142538</v>
      </c>
      <c r="T143" s="2">
        <f t="shared" si="18"/>
        <v>4317.5714285714785</v>
      </c>
      <c r="U143" s="2">
        <f t="shared" si="19"/>
        <v>550000</v>
      </c>
      <c r="V143" s="2">
        <f t="shared" si="34"/>
        <v>12646486</v>
      </c>
      <c r="W143" s="2">
        <f t="shared" si="20"/>
        <v>352480</v>
      </c>
      <c r="X143" s="2">
        <f t="shared" si="6"/>
        <v>197520</v>
      </c>
      <c r="Y143" s="2">
        <f t="shared" si="30"/>
        <v>45344334.623423018</v>
      </c>
      <c r="Z143" s="2" t="str">
        <f t="shared" si="8"/>
        <v>HERE</v>
      </c>
      <c r="AA143" s="2">
        <f>IF(Z143="HERE",Y143,AA142+Graph!$G$1*1000)</f>
        <v>45344334.623423018</v>
      </c>
      <c r="AB143" s="2">
        <f t="shared" si="21"/>
        <v>197520</v>
      </c>
      <c r="AC143" s="2">
        <f t="shared" si="31"/>
        <v>12646486</v>
      </c>
      <c r="AD143" s="3">
        <f t="shared" si="10"/>
        <v>45344334.623423018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38170148.111080721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78</v>
      </c>
      <c r="C144" s="7"/>
      <c r="D144" s="2" t="e">
        <f t="shared" si="12"/>
        <v>#N/A</v>
      </c>
      <c r="E144" s="2" t="e">
        <f t="shared" si="22"/>
        <v>#N/A</v>
      </c>
      <c r="F144" s="2">
        <v>932650.93981674314</v>
      </c>
      <c r="G144" s="2">
        <f t="shared" si="35"/>
        <v>545682.42857142852</v>
      </c>
      <c r="H144" s="2">
        <f t="shared" si="32"/>
        <v>57673835.058869638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883385.57142857532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934757.44061657786</v>
      </c>
      <c r="Q144" s="2">
        <f t="shared" si="36"/>
        <v>550000</v>
      </c>
      <c r="R144" s="2">
        <f t="shared" si="33"/>
        <v>58540820.62342298</v>
      </c>
      <c r="S144" s="2">
        <f t="shared" si="17"/>
        <v>545682.42857142538</v>
      </c>
      <c r="T144" s="2">
        <f t="shared" si="18"/>
        <v>4317.5714285714785</v>
      </c>
      <c r="U144" s="2">
        <f t="shared" si="19"/>
        <v>550000</v>
      </c>
      <c r="V144" s="2">
        <f t="shared" si="34"/>
        <v>13058298</v>
      </c>
      <c r="W144" s="2">
        <f t="shared" si="20"/>
        <v>411812</v>
      </c>
      <c r="X144" s="2">
        <f t="shared" si="6"/>
        <v>138188</v>
      </c>
      <c r="Y144" s="2">
        <f t="shared" si="30"/>
        <v>45482522.623423018</v>
      </c>
      <c r="Z144" s="2" t="str">
        <f t="shared" si="8"/>
        <v>HERE</v>
      </c>
      <c r="AA144" s="2">
        <f>IF(Z144="HERE",Y144,AA143+Graph!$G$1*1000)</f>
        <v>45482522.623423018</v>
      </c>
      <c r="AB144" s="2">
        <f t="shared" si="21"/>
        <v>138188</v>
      </c>
      <c r="AC144" s="2">
        <f t="shared" si="31"/>
        <v>13058298</v>
      </c>
      <c r="AD144" s="3">
        <f t="shared" si="10"/>
        <v>45482522.623423018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38373459.561080717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79</v>
      </c>
      <c r="C145" s="7"/>
      <c r="D145" s="2" t="e">
        <f t="shared" si="12"/>
        <v>#N/A</v>
      </c>
      <c r="E145" s="2" t="e">
        <f t="shared" si="22"/>
        <v>#N/A</v>
      </c>
      <c r="F145" s="2">
        <v>938605.53571695089</v>
      </c>
      <c r="G145" s="2">
        <f t="shared" si="35"/>
        <v>545682.42857142852</v>
      </c>
      <c r="H145" s="2">
        <f t="shared" si="32"/>
        <v>58219517.487441063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887703.1428571468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940698.66283172369</v>
      </c>
      <c r="Q145" s="2">
        <f t="shared" si="36"/>
        <v>550000</v>
      </c>
      <c r="R145" s="2">
        <f t="shared" si="33"/>
        <v>59090820.62342298</v>
      </c>
      <c r="S145" s="2">
        <f t="shared" si="17"/>
        <v>545682.42857142538</v>
      </c>
      <c r="T145" s="2">
        <f t="shared" si="18"/>
        <v>4317.5714285714785</v>
      </c>
      <c r="U145" s="2">
        <f t="shared" si="19"/>
        <v>550000</v>
      </c>
      <c r="V145" s="2">
        <f t="shared" si="34"/>
        <v>13509108</v>
      </c>
      <c r="W145" s="2">
        <f t="shared" si="20"/>
        <v>450810</v>
      </c>
      <c r="X145" s="2">
        <f t="shared" si="6"/>
        <v>99190</v>
      </c>
      <c r="Y145" s="2">
        <f t="shared" si="30"/>
        <v>45581712.623423018</v>
      </c>
      <c r="Z145" s="2" t="str">
        <f t="shared" si="8"/>
        <v>HERE</v>
      </c>
      <c r="AA145" s="2">
        <f>IF(Z145="HERE",Y145,AA144+Graph!$G$1*1000)</f>
        <v>45581712.623423018</v>
      </c>
      <c r="AB145" s="2">
        <f t="shared" si="21"/>
        <v>99190</v>
      </c>
      <c r="AC145" s="2">
        <f t="shared" si="31"/>
        <v>13509108</v>
      </c>
      <c r="AD145" s="3">
        <f t="shared" si="10"/>
        <v>45581712.623423018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38559477.761080712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80</v>
      </c>
      <c r="C146" s="7"/>
      <c r="D146" s="2" t="e">
        <f t="shared" si="12"/>
        <v>#N/A</v>
      </c>
      <c r="E146" s="2" t="e">
        <f t="shared" si="22"/>
        <v>#N/A</v>
      </c>
      <c r="F146" s="2">
        <v>944560.13161715865</v>
      </c>
      <c r="G146" s="2">
        <f t="shared" si="35"/>
        <v>545682.42857142852</v>
      </c>
      <c r="H146" s="2">
        <f t="shared" si="32"/>
        <v>58765199.916012488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892020.71428571828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946639.88504689932</v>
      </c>
      <c r="Q146" s="2">
        <f t="shared" si="36"/>
        <v>550000</v>
      </c>
      <c r="R146" s="2">
        <f t="shared" si="33"/>
        <v>59640820.62342298</v>
      </c>
      <c r="S146" s="2">
        <f t="shared" si="17"/>
        <v>545682.42857142538</v>
      </c>
      <c r="T146" s="2">
        <f t="shared" si="18"/>
        <v>4317.5714285714785</v>
      </c>
      <c r="U146" s="2">
        <f t="shared" si="19"/>
        <v>550000</v>
      </c>
      <c r="V146" s="2">
        <f t="shared" si="34"/>
        <v>14012224</v>
      </c>
      <c r="W146" s="2">
        <f t="shared" si="20"/>
        <v>503116</v>
      </c>
      <c r="X146" s="2">
        <f t="shared" si="6"/>
        <v>46884</v>
      </c>
      <c r="Y146" s="2">
        <f t="shared" si="30"/>
        <v>45628596.623423018</v>
      </c>
      <c r="Z146" s="2" t="str">
        <f t="shared" si="8"/>
        <v>HERE</v>
      </c>
      <c r="AA146" s="2">
        <f>IF(Z146="HERE",Y146,AA145+Graph!$G$1*1000)</f>
        <v>45628596.623423018</v>
      </c>
      <c r="AB146" s="2">
        <f t="shared" si="21"/>
        <v>46884</v>
      </c>
      <c r="AC146" s="2">
        <f t="shared" si="31"/>
        <v>14012224</v>
      </c>
      <c r="AD146" s="3">
        <f t="shared" si="10"/>
        <v>45628596.623423018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38706101.011080712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81</v>
      </c>
      <c r="C147" s="7"/>
      <c r="D147" s="2" t="e">
        <f t="shared" si="12"/>
        <v>#N/A</v>
      </c>
      <c r="E147" s="2" t="e">
        <f t="shared" si="22"/>
        <v>#N/A</v>
      </c>
      <c r="F147" s="2">
        <v>950514.72751736641</v>
      </c>
      <c r="G147" s="2">
        <f t="shared" si="35"/>
        <v>545682.42857142852</v>
      </c>
      <c r="H147" s="2">
        <f t="shared" si="32"/>
        <v>59310882.344583914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896338.28571428976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952581.10726204515</v>
      </c>
      <c r="Q147" s="2">
        <f t="shared" si="36"/>
        <v>550000</v>
      </c>
      <c r="R147" s="2">
        <f t="shared" si="33"/>
        <v>60190820.62342298</v>
      </c>
      <c r="S147" s="2">
        <f t="shared" si="17"/>
        <v>545682.42857142538</v>
      </c>
      <c r="T147" s="2">
        <f t="shared" si="18"/>
        <v>4317.5714285714785</v>
      </c>
      <c r="U147" s="2">
        <f t="shared" si="19"/>
        <v>550000</v>
      </c>
      <c r="V147" s="2">
        <f t="shared" si="34"/>
        <v>14556827</v>
      </c>
      <c r="W147" s="2">
        <f t="shared" si="20"/>
        <v>544603</v>
      </c>
      <c r="X147" s="2">
        <f t="shared" si="6"/>
        <v>5397</v>
      </c>
      <c r="Y147" s="2">
        <f t="shared" si="30"/>
        <v>45633993.623423018</v>
      </c>
      <c r="Z147" s="2" t="str">
        <f t="shared" si="8"/>
        <v>HERE</v>
      </c>
      <c r="AA147" s="2">
        <f>IF(Z147="HERE",Y147,AA146+Graph!$G$1*1000)</f>
        <v>45633993.623423018</v>
      </c>
      <c r="AB147" s="2">
        <f t="shared" si="21"/>
        <v>5397</v>
      </c>
      <c r="AC147" s="2">
        <f t="shared" si="31"/>
        <v>14556827</v>
      </c>
      <c r="AD147" s="3">
        <f t="shared" si="10"/>
        <v>45633993.623423018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38794590.211080715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82</v>
      </c>
      <c r="C148" s="7"/>
      <c r="D148" s="2" t="e">
        <f t="shared" si="12"/>
        <v>#N/A</v>
      </c>
      <c r="E148" s="2" t="e">
        <f t="shared" si="22"/>
        <v>#N/A</v>
      </c>
      <c r="F148" s="2">
        <v>956469.32341757417</v>
      </c>
      <c r="G148" s="2">
        <f t="shared" si="35"/>
        <v>545682.42857142852</v>
      </c>
      <c r="H148" s="2">
        <f t="shared" si="32"/>
        <v>59856564.773155339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900655.85714286123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958522.32947722077</v>
      </c>
      <c r="Q148" s="2">
        <f t="shared" si="36"/>
        <v>550000</v>
      </c>
      <c r="R148" s="2">
        <f t="shared" si="33"/>
        <v>60740820.62342298</v>
      </c>
      <c r="S148" s="2">
        <f t="shared" si="17"/>
        <v>545682.42857142538</v>
      </c>
      <c r="T148" s="2">
        <f t="shared" si="18"/>
        <v>4317.5714285714785</v>
      </c>
      <c r="U148" s="2">
        <f t="shared" si="19"/>
        <v>550000</v>
      </c>
      <c r="V148" s="2">
        <f t="shared" si="34"/>
        <v>15062189</v>
      </c>
      <c r="W148" s="2">
        <f t="shared" si="20"/>
        <v>505362</v>
      </c>
      <c r="X148" s="2">
        <f t="shared" si="6"/>
        <v>44638</v>
      </c>
      <c r="Y148" s="2">
        <f t="shared" si="30"/>
        <v>45678631.623423018</v>
      </c>
      <c r="Z148" s="2" t="str">
        <f t="shared" si="8"/>
        <v>HERE</v>
      </c>
      <c r="AA148" s="2">
        <f>IF(Z148="HERE",Y148,AA147+Graph!$G$1*1000)</f>
        <v>45678631.623423018</v>
      </c>
      <c r="AB148" s="2">
        <f t="shared" si="21"/>
        <v>44638</v>
      </c>
      <c r="AC148" s="2">
        <f t="shared" si="31"/>
        <v>15062189</v>
      </c>
      <c r="AD148" s="3">
        <f t="shared" si="10"/>
        <v>45678631.623423018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38871415.711080715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83</v>
      </c>
      <c r="C149" s="7"/>
      <c r="D149" s="2" t="e">
        <f t="shared" si="12"/>
        <v>#N/A</v>
      </c>
      <c r="E149" s="2" t="e">
        <f t="shared" si="22"/>
        <v>#N/A</v>
      </c>
      <c r="F149" s="2">
        <v>962423.91931778193</v>
      </c>
      <c r="G149" s="2">
        <f t="shared" si="35"/>
        <v>545682.42857142852</v>
      </c>
      <c r="H149" s="2">
        <f t="shared" si="32"/>
        <v>60402247.201726764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904973.42857143271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964463.5516923666</v>
      </c>
      <c r="Q149" s="2">
        <f t="shared" si="36"/>
        <v>550000</v>
      </c>
      <c r="R149" s="2">
        <f t="shared" si="33"/>
        <v>61290820.62342298</v>
      </c>
      <c r="S149" s="2">
        <f t="shared" si="17"/>
        <v>545682.42857142538</v>
      </c>
      <c r="T149" s="2">
        <f t="shared" si="18"/>
        <v>4317.5714285714785</v>
      </c>
      <c r="U149" s="2">
        <f t="shared" si="19"/>
        <v>550000</v>
      </c>
      <c r="V149" s="2">
        <f t="shared" si="34"/>
        <v>15300151</v>
      </c>
      <c r="W149" s="2">
        <f t="shared" si="20"/>
        <v>237962</v>
      </c>
      <c r="X149" s="2">
        <f t="shared" si="6"/>
        <v>312038</v>
      </c>
      <c r="Y149" s="2">
        <f t="shared" si="30"/>
        <v>45990669.623423018</v>
      </c>
      <c r="Z149" s="2" t="str">
        <f t="shared" si="8"/>
        <v>HERE</v>
      </c>
      <c r="AA149" s="2">
        <f>IF(Z149="HERE",Y149,AA148+Graph!$G$1*1000)</f>
        <v>45990669.623423018</v>
      </c>
      <c r="AB149" s="2">
        <f t="shared" si="21"/>
        <v>312038</v>
      </c>
      <c r="AC149" s="2">
        <f t="shared" si="31"/>
        <v>15300151</v>
      </c>
      <c r="AD149" s="3">
        <f t="shared" si="10"/>
        <v>45990669.623423018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39179204.061080717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84</v>
      </c>
      <c r="C150" s="7"/>
      <c r="D150" s="2" t="e">
        <f t="shared" si="12"/>
        <v>#N/A</v>
      </c>
      <c r="E150" s="2" t="e">
        <f t="shared" si="22"/>
        <v>#N/A</v>
      </c>
      <c r="F150" s="2">
        <v>968378.51521798968</v>
      </c>
      <c r="G150" s="2">
        <f t="shared" si="35"/>
        <v>545682.42857142852</v>
      </c>
      <c r="H150" s="2">
        <f t="shared" si="32"/>
        <v>60947929.63029819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909291.00000000419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970404.77390751243</v>
      </c>
      <c r="Q150" s="2">
        <f t="shared" si="36"/>
        <v>550000</v>
      </c>
      <c r="R150" s="2">
        <f t="shared" si="33"/>
        <v>61840820.62342298</v>
      </c>
      <c r="S150" s="2">
        <f t="shared" si="17"/>
        <v>545682.42857142538</v>
      </c>
      <c r="T150" s="2">
        <f t="shared" si="18"/>
        <v>4317.5714285714785</v>
      </c>
      <c r="U150" s="2">
        <f t="shared" si="19"/>
        <v>550000</v>
      </c>
      <c r="V150" s="2">
        <f t="shared" si="34"/>
        <v>15576107</v>
      </c>
      <c r="W150" s="2">
        <f t="shared" si="20"/>
        <v>275956</v>
      </c>
      <c r="X150" s="2">
        <f t="shared" si="6"/>
        <v>274044</v>
      </c>
      <c r="Y150" s="2">
        <f t="shared" si="30"/>
        <v>46264713.623423018</v>
      </c>
      <c r="Z150" s="2" t="str">
        <f t="shared" si="8"/>
        <v>HERE</v>
      </c>
      <c r="AA150" s="2">
        <f>IF(Z150="HERE",Y150,AA149+Graph!$G$1*1000)</f>
        <v>46264713.623423018</v>
      </c>
      <c r="AB150" s="2">
        <f t="shared" si="21"/>
        <v>274044</v>
      </c>
      <c r="AC150" s="2">
        <f t="shared" si="31"/>
        <v>15576107</v>
      </c>
      <c r="AD150" s="3">
        <f t="shared" si="10"/>
        <v>46264713.623423018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39436372.361080721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85</v>
      </c>
      <c r="C151" s="7"/>
      <c r="D151" s="2" t="e">
        <f t="shared" si="12"/>
        <v>#N/A</v>
      </c>
      <c r="E151" s="2" t="e">
        <f t="shared" si="22"/>
        <v>#N/A</v>
      </c>
      <c r="F151" s="2">
        <v>974333.11111816764</v>
      </c>
      <c r="G151" s="2">
        <f t="shared" si="35"/>
        <v>545682.42857142852</v>
      </c>
      <c r="H151" s="2">
        <f t="shared" si="32"/>
        <v>61493612.058869615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913608.57142857567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976345.99612268806</v>
      </c>
      <c r="Q151" s="2">
        <f t="shared" si="36"/>
        <v>550000</v>
      </c>
      <c r="R151" s="2">
        <f t="shared" si="33"/>
        <v>62390820.62342298</v>
      </c>
      <c r="S151" s="2">
        <f t="shared" si="17"/>
        <v>545682.42857142538</v>
      </c>
      <c r="T151" s="2">
        <f t="shared" si="18"/>
        <v>4317.5714285714785</v>
      </c>
      <c r="U151" s="2">
        <f t="shared" si="19"/>
        <v>550000</v>
      </c>
      <c r="V151" s="2">
        <f t="shared" si="34"/>
        <v>16050254.055500835</v>
      </c>
      <c r="W151" s="2">
        <f t="shared" si="20"/>
        <v>474147.05550083518</v>
      </c>
      <c r="X151" s="2">
        <f t="shared" si="6"/>
        <v>75852.94449916482</v>
      </c>
      <c r="Y151" s="2">
        <f t="shared" si="30"/>
        <v>46340566.567922182</v>
      </c>
      <c r="Z151" s="2" t="str">
        <f t="shared" si="8"/>
        <v>HERE</v>
      </c>
      <c r="AA151" s="2">
        <f>IF(Z151="HERE",Y151,AA150+Graph!$G$1*1000)</f>
        <v>46340566.567922182</v>
      </c>
      <c r="AB151" s="2">
        <f t="shared" si="21"/>
        <v>75852.94449916482</v>
      </c>
      <c r="AC151" s="2">
        <f t="shared" si="31"/>
        <v>16050254.055500835</v>
      </c>
      <c r="AD151" s="3">
        <f t="shared" si="10"/>
        <v>46340566.567922182</v>
      </c>
      <c r="AE151" s="2">
        <f>IF(AE149&gt;=52800000,52800000,IF(AB130=Graph!G$1*1000,AE150+Graph!G$1*1000,AC151))</f>
        <v>16050254.055500835</v>
      </c>
      <c r="AF151" s="3">
        <f t="shared" si="11"/>
        <v>16050254.055500835</v>
      </c>
      <c r="AG151" s="3">
        <f t="shared" si="29"/>
        <v>39667009.611080721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86</v>
      </c>
      <c r="C152" s="7"/>
      <c r="D152" s="2" t="e">
        <f t="shared" si="12"/>
        <v>#N/A</v>
      </c>
      <c r="E152" s="2" t="e">
        <f t="shared" si="22"/>
        <v>#N/A</v>
      </c>
      <c r="F152" s="2">
        <v>980287.7070183754</v>
      </c>
      <c r="G152" s="2">
        <f t="shared" si="35"/>
        <v>545682.42857142852</v>
      </c>
      <c r="H152" s="2">
        <f t="shared" si="32"/>
        <v>62039294.487441041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917926.14285714715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982287.21833783388</v>
      </c>
      <c r="Q152" s="2">
        <f t="shared" si="36"/>
        <v>550000</v>
      </c>
      <c r="R152" s="2">
        <f t="shared" si="33"/>
        <v>62940820.62342298</v>
      </c>
      <c r="S152" s="2">
        <f t="shared" si="17"/>
        <v>545682.42857142538</v>
      </c>
      <c r="T152" s="2">
        <f t="shared" si="18"/>
        <v>4317.5714285714785</v>
      </c>
      <c r="U152" s="2">
        <f t="shared" si="19"/>
        <v>550000</v>
      </c>
      <c r="V152" s="2">
        <f t="shared" si="34"/>
        <v>16530355.706901878</v>
      </c>
      <c r="W152" s="2">
        <f t="shared" si="20"/>
        <v>480101.65140104294</v>
      </c>
      <c r="X152" s="2">
        <f t="shared" si="6"/>
        <v>69898.348598957062</v>
      </c>
      <c r="Y152" s="2">
        <f t="shared" si="30"/>
        <v>46410464.916521139</v>
      </c>
      <c r="Z152" s="2" t="str">
        <f t="shared" si="8"/>
        <v>HERE</v>
      </c>
      <c r="AA152" s="2">
        <f>IF(Z152="HERE",Y152,AA151+Graph!$G$1*1000)</f>
        <v>46410464.916521139</v>
      </c>
      <c r="AB152" s="2">
        <f t="shared" si="21"/>
        <v>69898.348598957062</v>
      </c>
      <c r="AC152" s="2">
        <f t="shared" si="31"/>
        <v>16530355.706901878</v>
      </c>
      <c r="AD152" s="3">
        <f t="shared" si="10"/>
        <v>46410464.916521139</v>
      </c>
      <c r="AE152" s="2">
        <f>IF(AE150&gt;=52800000,52800000,IF(AB131=Graph!G$1*1000,AE151+Graph!G$1*1000,AC152))</f>
        <v>16530355.706901878</v>
      </c>
      <c r="AF152" s="3">
        <f t="shared" si="11"/>
        <v>16530355.706901878</v>
      </c>
      <c r="AG152" s="3">
        <f t="shared" si="29"/>
        <v>39921619.411080718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87</v>
      </c>
      <c r="C153" s="7"/>
      <c r="D153" s="2" t="e">
        <f t="shared" si="12"/>
        <v>#N/A</v>
      </c>
      <c r="E153" s="2" t="e">
        <f t="shared" si="22"/>
        <v>#N/A</v>
      </c>
      <c r="F153" s="2">
        <v>986242.30291858315</v>
      </c>
      <c r="G153" s="2">
        <f t="shared" si="35"/>
        <v>545682.42857142852</v>
      </c>
      <c r="H153" s="2">
        <f t="shared" si="32"/>
        <v>62584976.916012466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922243.71428571863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988228.44055300951</v>
      </c>
      <c r="Q153" s="2">
        <f t="shared" si="36"/>
        <v>550000</v>
      </c>
      <c r="R153" s="2">
        <f t="shared" si="33"/>
        <v>63490820.62342298</v>
      </c>
      <c r="S153" s="2">
        <f t="shared" si="17"/>
        <v>545682.42857142538</v>
      </c>
      <c r="T153" s="2">
        <f t="shared" si="18"/>
        <v>4317.5714285714785</v>
      </c>
      <c r="U153" s="2">
        <f t="shared" si="19"/>
        <v>550000</v>
      </c>
      <c r="V153" s="2">
        <f t="shared" si="34"/>
        <v>17016411.954203129</v>
      </c>
      <c r="W153" s="2">
        <f t="shared" si="20"/>
        <v>486056.2473012507</v>
      </c>
      <c r="X153" s="2">
        <f t="shared" si="6"/>
        <v>63943.752698749304</v>
      </c>
      <c r="Y153" s="2">
        <f t="shared" si="30"/>
        <v>46474408.669219889</v>
      </c>
      <c r="Z153" s="2" t="str">
        <f t="shared" si="8"/>
        <v>HERE</v>
      </c>
      <c r="AA153" s="2">
        <f>IF(Z153="HERE",Y153,AA152+Graph!$G$1*1000)</f>
        <v>46474408.669219889</v>
      </c>
      <c r="AB153" s="2">
        <f t="shared" si="21"/>
        <v>63943.752698749304</v>
      </c>
      <c r="AC153" s="2">
        <f t="shared" si="31"/>
        <v>17016411.954203129</v>
      </c>
      <c r="AD153" s="3">
        <f t="shared" si="10"/>
        <v>46474408.669219889</v>
      </c>
      <c r="AE153" s="2">
        <f>IF(AE151&gt;=52800000,52800000,IF(AB132=Graph!G$1*1000,AE152+Graph!G$1*1000,AC153))</f>
        <v>17016411.954203129</v>
      </c>
      <c r="AF153" s="3">
        <f t="shared" si="11"/>
        <v>17016411.954203129</v>
      </c>
      <c r="AG153" s="3">
        <f t="shared" si="29"/>
        <v>40039232.161080718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88</v>
      </c>
      <c r="C154" s="7"/>
      <c r="D154" s="2" t="e">
        <f t="shared" si="12"/>
        <v>#N/A</v>
      </c>
      <c r="E154" s="2" t="e">
        <f t="shared" si="22"/>
        <v>#N/A</v>
      </c>
      <c r="F154" s="2">
        <v>992196.89881879091</v>
      </c>
      <c r="G154" s="2">
        <f t="shared" si="35"/>
        <v>545682.42857142852</v>
      </c>
      <c r="H154" s="2">
        <f t="shared" si="32"/>
        <v>63130659.344583891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926561.2857142901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994169.66276815534</v>
      </c>
      <c r="Q154" s="2">
        <f t="shared" si="36"/>
        <v>550000</v>
      </c>
      <c r="R154" s="2">
        <f t="shared" si="33"/>
        <v>64040820.62342298</v>
      </c>
      <c r="S154" s="2">
        <f t="shared" si="17"/>
        <v>545682.42857142538</v>
      </c>
      <c r="T154" s="2">
        <f t="shared" si="18"/>
        <v>4317.5714285714785</v>
      </c>
      <c r="U154" s="2">
        <f t="shared" si="19"/>
        <v>550000</v>
      </c>
      <c r="V154" s="2">
        <f t="shared" si="34"/>
        <v>17508422.797404587</v>
      </c>
      <c r="W154" s="2">
        <f t="shared" si="20"/>
        <v>492010.84320145845</v>
      </c>
      <c r="X154" s="2">
        <f t="shared" si="6"/>
        <v>57989.156798541546</v>
      </c>
      <c r="Y154" s="2">
        <f t="shared" si="30"/>
        <v>46532397.82601843</v>
      </c>
      <c r="Z154" s="2" t="str">
        <f t="shared" si="8"/>
        <v>HERE</v>
      </c>
      <c r="AA154" s="2">
        <f>IF(Z154="HERE",Y154,AA153+Graph!$G$1*1000)</f>
        <v>46532397.82601843</v>
      </c>
      <c r="AB154" s="2">
        <f t="shared" si="21"/>
        <v>57989.156798541546</v>
      </c>
      <c r="AC154" s="2">
        <f t="shared" si="31"/>
        <v>17508422.797404587</v>
      </c>
      <c r="AD154" s="3">
        <f t="shared" si="10"/>
        <v>46532397.82601843</v>
      </c>
      <c r="AE154" s="2">
        <f>IF(AE152&gt;=52800000,52800000,IF(AB133=Graph!G$1*1000,AE153+Graph!G$1*1000,AC154))</f>
        <v>17508422.797404587</v>
      </c>
      <c r="AF154" s="3">
        <f t="shared" si="11"/>
        <v>17508422.797404587</v>
      </c>
      <c r="AG154" s="3">
        <f t="shared" si="29"/>
        <v>40119639.561080717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89</v>
      </c>
      <c r="C155" s="7"/>
      <c r="D155" s="2" t="e">
        <f t="shared" si="12"/>
        <v>#N/A</v>
      </c>
      <c r="E155" s="2" t="e">
        <f t="shared" si="22"/>
        <v>#N/A</v>
      </c>
      <c r="F155" s="2">
        <v>998151.49471899867</v>
      </c>
      <c r="G155" s="2">
        <f t="shared" si="35"/>
        <v>545682.42857142852</v>
      </c>
      <c r="H155" s="2">
        <f t="shared" si="32"/>
        <v>63676341.773155317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930878.85714286158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1000110.884983331</v>
      </c>
      <c r="Q155" s="2">
        <f t="shared" si="36"/>
        <v>550000</v>
      </c>
      <c r="R155" s="2">
        <f t="shared" si="33"/>
        <v>64590820.62342298</v>
      </c>
      <c r="S155" s="2">
        <f t="shared" si="17"/>
        <v>545682.42857142538</v>
      </c>
      <c r="T155" s="2">
        <f t="shared" si="18"/>
        <v>4317.5714285714785</v>
      </c>
      <c r="U155" s="2">
        <f t="shared" si="19"/>
        <v>550000</v>
      </c>
      <c r="V155" s="2">
        <f t="shared" si="34"/>
        <v>18006388.236506253</v>
      </c>
      <c r="W155" s="2">
        <f t="shared" si="20"/>
        <v>497965.43910166621</v>
      </c>
      <c r="X155" s="2">
        <f t="shared" si="6"/>
        <v>52034.560898333788</v>
      </c>
      <c r="Y155" s="2">
        <f t="shared" si="30"/>
        <v>46584432.386916764</v>
      </c>
      <c r="Z155" s="2" t="str">
        <f t="shared" si="8"/>
        <v>HERE</v>
      </c>
      <c r="AA155" s="2">
        <f>IF(Z155="HERE",Y155,AA154+Graph!$G$1*1000)</f>
        <v>46584432.386916764</v>
      </c>
      <c r="AB155" s="2">
        <f t="shared" si="21"/>
        <v>52034.560898333788</v>
      </c>
      <c r="AC155" s="2">
        <f t="shared" si="31"/>
        <v>18006388.236506253</v>
      </c>
      <c r="AD155" s="3">
        <f t="shared" si="10"/>
        <v>46584432.386916764</v>
      </c>
      <c r="AE155" s="2">
        <f>IF(AE153&gt;=52800000,52800000,IF(AB134=Graph!G$1*1000,AE154+Graph!G$1*1000,AC155))</f>
        <v>18006388.236506253</v>
      </c>
      <c r="AF155" s="3">
        <f t="shared" si="11"/>
        <v>18006388.236506253</v>
      </c>
      <c r="AG155" s="3">
        <f t="shared" si="29"/>
        <v>40106008.911080718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90</v>
      </c>
      <c r="C156" s="7"/>
      <c r="D156" s="2" t="e">
        <f t="shared" si="12"/>
        <v>#N/A</v>
      </c>
      <c r="E156" s="2" t="e">
        <f t="shared" si="22"/>
        <v>#N/A</v>
      </c>
      <c r="F156" s="2">
        <v>1004106.0906192064</v>
      </c>
      <c r="G156" s="2">
        <f t="shared" si="35"/>
        <v>545682.42857142852</v>
      </c>
      <c r="H156" s="2">
        <f t="shared" si="32"/>
        <v>64222024.201726742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935196.42857143306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1006052.1071984768</v>
      </c>
      <c r="Q156" s="2">
        <f t="shared" si="36"/>
        <v>550000</v>
      </c>
      <c r="R156" s="2">
        <f t="shared" si="33"/>
        <v>65140820.62342298</v>
      </c>
      <c r="S156" s="2">
        <f t="shared" si="17"/>
        <v>545682.42857142538</v>
      </c>
      <c r="T156" s="2">
        <f t="shared" si="18"/>
        <v>4317.5714285714785</v>
      </c>
      <c r="U156" s="2">
        <f t="shared" si="19"/>
        <v>550000</v>
      </c>
      <c r="V156" s="2">
        <f t="shared" si="34"/>
        <v>18510308.271508127</v>
      </c>
      <c r="W156" s="2">
        <f t="shared" si="20"/>
        <v>503920.03500187397</v>
      </c>
      <c r="X156" s="2">
        <f t="shared" si="6"/>
        <v>46079.96499812603</v>
      </c>
      <c r="Y156" s="2">
        <f t="shared" si="30"/>
        <v>46630512.35191489</v>
      </c>
      <c r="Z156" s="2" t="str">
        <f t="shared" si="8"/>
        <v>HERE</v>
      </c>
      <c r="AA156" s="2">
        <f>IF(Z156="HERE",Y156,AA155+Graph!$G$1*1000)</f>
        <v>46630512.35191489</v>
      </c>
      <c r="AB156" s="2">
        <f t="shared" si="21"/>
        <v>46079.96499812603</v>
      </c>
      <c r="AC156" s="2">
        <f t="shared" si="31"/>
        <v>18510308.271508127</v>
      </c>
      <c r="AD156" s="3">
        <f t="shared" si="10"/>
        <v>46630512.35191489</v>
      </c>
      <c r="AE156" s="2">
        <f>IF(AE154&gt;=52800000,52800000,IF(AB135=Graph!G$1*1000,AE155+Graph!G$1*1000,AC156))</f>
        <v>18510308.271508127</v>
      </c>
      <c r="AF156" s="3">
        <f t="shared" si="11"/>
        <v>18510308.271508127</v>
      </c>
      <c r="AG156" s="3">
        <f t="shared" si="29"/>
        <v>40329826.611080721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91</v>
      </c>
      <c r="C157" s="7"/>
      <c r="D157" s="2" t="e">
        <f t="shared" si="12"/>
        <v>#N/A</v>
      </c>
      <c r="E157" s="2" t="e">
        <f t="shared" si="22"/>
        <v>#N/A</v>
      </c>
      <c r="F157" s="2">
        <v>1010060.6865194142</v>
      </c>
      <c r="G157" s="2">
        <f t="shared" si="35"/>
        <v>545682.42857142852</v>
      </c>
      <c r="H157" s="2">
        <f t="shared" si="32"/>
        <v>64767706.630298167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939514.00000000454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1011993.3294136524</v>
      </c>
      <c r="Q157" s="2">
        <f t="shared" si="36"/>
        <v>550000</v>
      </c>
      <c r="R157" s="2">
        <f t="shared" si="33"/>
        <v>65690820.62342298</v>
      </c>
      <c r="S157" s="2">
        <f t="shared" si="17"/>
        <v>545682.42857142538</v>
      </c>
      <c r="T157" s="2">
        <f t="shared" si="18"/>
        <v>4317.5714285714785</v>
      </c>
      <c r="U157" s="2">
        <f t="shared" si="19"/>
        <v>550000</v>
      </c>
      <c r="V157" s="2">
        <f t="shared" si="34"/>
        <v>19020182.902410209</v>
      </c>
      <c r="W157" s="2">
        <f t="shared" si="20"/>
        <v>509874.63090208173</v>
      </c>
      <c r="X157" s="2">
        <f t="shared" si="6"/>
        <v>40125.369097918272</v>
      </c>
      <c r="Y157" s="2">
        <f t="shared" si="30"/>
        <v>46670637.721012808</v>
      </c>
      <c r="Z157" s="2" t="str">
        <f t="shared" si="8"/>
        <v>HERE</v>
      </c>
      <c r="AA157" s="2">
        <f>IF(Z157="HERE",Y157,AA156+Graph!$G$1*1000)</f>
        <v>46670637.721012808</v>
      </c>
      <c r="AB157" s="2">
        <f t="shared" si="21"/>
        <v>40125.369097918272</v>
      </c>
      <c r="AC157" s="2">
        <f t="shared" si="31"/>
        <v>19020182.902410209</v>
      </c>
      <c r="AD157" s="3">
        <f t="shared" si="10"/>
        <v>46670637.721012808</v>
      </c>
      <c r="AE157" s="2">
        <f>IF(AE155&gt;=52800000,52800000,IF(AB136=Graph!G$1*1000,AE156+Graph!G$1*1000,AC157))</f>
        <v>19020182.902410209</v>
      </c>
      <c r="AF157" s="3">
        <f t="shared" si="11"/>
        <v>19020182.902410209</v>
      </c>
      <c r="AG157" s="3">
        <f t="shared" si="29"/>
        <v>40527030.811080717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92</v>
      </c>
      <c r="C158" s="7"/>
      <c r="D158" s="2" t="e">
        <f t="shared" si="12"/>
        <v>#N/A</v>
      </c>
      <c r="E158" s="2" t="e">
        <f t="shared" si="22"/>
        <v>#N/A</v>
      </c>
      <c r="F158" s="2">
        <v>1016015.2824196219</v>
      </c>
      <c r="G158" s="2">
        <f t="shared" si="35"/>
        <v>545682.42857142852</v>
      </c>
      <c r="H158" s="2">
        <f t="shared" si="32"/>
        <v>65313389.058869593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943831.57142857602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1017934.5516287982</v>
      </c>
      <c r="Q158" s="2">
        <f t="shared" si="36"/>
        <v>550000</v>
      </c>
      <c r="R158" s="2">
        <f t="shared" si="33"/>
        <v>66240820.62342298</v>
      </c>
      <c r="S158" s="2">
        <f t="shared" si="17"/>
        <v>545682.42857142538</v>
      </c>
      <c r="T158" s="2">
        <f t="shared" si="18"/>
        <v>4317.5714285714785</v>
      </c>
      <c r="U158" s="2">
        <f t="shared" si="19"/>
        <v>550000</v>
      </c>
      <c r="V158" s="2">
        <f t="shared" si="34"/>
        <v>19536012.129212499</v>
      </c>
      <c r="W158" s="2">
        <f t="shared" si="20"/>
        <v>515829.22680228949</v>
      </c>
      <c r="X158" s="2">
        <f t="shared" si="6"/>
        <v>34170.773197710514</v>
      </c>
      <c r="Y158" s="2">
        <f t="shared" si="30"/>
        <v>46704808.494210519</v>
      </c>
      <c r="Z158" s="2" t="str">
        <f t="shared" si="8"/>
        <v>HERE</v>
      </c>
      <c r="AA158" s="2">
        <f>IF(Z158="HERE",Y158,AA157+Graph!$G$1*1000)</f>
        <v>46704808.494210519</v>
      </c>
      <c r="AB158" s="2">
        <f t="shared" si="21"/>
        <v>34170.773197710514</v>
      </c>
      <c r="AC158" s="2">
        <f t="shared" si="31"/>
        <v>19536012.129212499</v>
      </c>
      <c r="AD158" s="3">
        <f t="shared" si="10"/>
        <v>46704808.494210519</v>
      </c>
      <c r="AE158" s="2">
        <f>IF(AE156&gt;=52800000,52800000,IF(AB137=Graph!G$1*1000,AE157+Graph!G$1*1000,AC158))</f>
        <v>19536012.129212499</v>
      </c>
      <c r="AF158" s="3">
        <f t="shared" si="11"/>
        <v>19536012.129212499</v>
      </c>
      <c r="AG158" s="3">
        <f t="shared" si="29"/>
        <v>40703488.211080715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93</v>
      </c>
      <c r="C159" s="7"/>
      <c r="D159" s="2" t="e">
        <f t="shared" si="12"/>
        <v>#N/A</v>
      </c>
      <c r="E159" s="2" t="e">
        <f t="shared" si="22"/>
        <v>#N/A</v>
      </c>
      <c r="F159" s="2">
        <v>1021969.8783198297</v>
      </c>
      <c r="G159" s="2">
        <f t="shared" si="35"/>
        <v>545682.42857142852</v>
      </c>
      <c r="H159" s="2">
        <f t="shared" si="32"/>
        <v>65859071.487441018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948149.1428571475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1023875.7738439739</v>
      </c>
      <c r="Q159" s="2">
        <f t="shared" si="36"/>
        <v>550000</v>
      </c>
      <c r="R159" s="2">
        <f t="shared" si="33"/>
        <v>66790820.62342298</v>
      </c>
      <c r="S159" s="2">
        <f t="shared" si="17"/>
        <v>545682.42857142538</v>
      </c>
      <c r="T159" s="2">
        <f t="shared" si="18"/>
        <v>4317.5714285714785</v>
      </c>
      <c r="U159" s="2">
        <f t="shared" si="19"/>
        <v>550000</v>
      </c>
      <c r="V159" s="2">
        <f t="shared" si="34"/>
        <v>20057795.951914966</v>
      </c>
      <c r="W159" s="2">
        <f t="shared" si="20"/>
        <v>521783.82270246744</v>
      </c>
      <c r="X159" s="2">
        <f t="shared" si="6"/>
        <v>28216.177297532558</v>
      </c>
      <c r="Y159" s="2">
        <f t="shared" ref="Y159:Y222" si="37">IF(COUNT($C160)=0,IF(COUNT($C159)=1,C159,SUM(Y158+X159)),C159)</f>
        <v>46733024.671508051</v>
      </c>
      <c r="Z159" s="2" t="str">
        <f t="shared" si="8"/>
        <v>HERE</v>
      </c>
      <c r="AA159" s="2">
        <f>IF(Z159="HERE",Y159,AA158+Graph!$G$1*1000)</f>
        <v>46733024.671508051</v>
      </c>
      <c r="AB159" s="2">
        <f t="shared" si="21"/>
        <v>28216.177297532558</v>
      </c>
      <c r="AC159" s="2">
        <f t="shared" ref="AC159:AC222" si="38">IF(Z160="HERE",V159,AC158)</f>
        <v>20057795.951914966</v>
      </c>
      <c r="AD159" s="3">
        <f t="shared" si="10"/>
        <v>46733024.671508051</v>
      </c>
      <c r="AE159" s="2">
        <f>IF(AE157&gt;=52800000,52800000,IF(AB138=Graph!G$1*1000,AE158+Graph!G$1*1000,AC159))</f>
        <v>20057795.951914966</v>
      </c>
      <c r="AF159" s="3">
        <f t="shared" si="11"/>
        <v>20057795.951914966</v>
      </c>
      <c r="AG159" s="3">
        <f t="shared" si="29"/>
        <v>40799824.611080721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94</v>
      </c>
      <c r="C160" s="7"/>
      <c r="D160" s="2" t="e">
        <f t="shared" si="12"/>
        <v>#N/A</v>
      </c>
      <c r="E160" s="2" t="e">
        <f t="shared" si="22"/>
        <v>#N/A</v>
      </c>
      <c r="F160" s="2">
        <v>1027924.4742200375</v>
      </c>
      <c r="G160" s="2">
        <f t="shared" si="35"/>
        <v>545682.42857142852</v>
      </c>
      <c r="H160" s="2">
        <f t="shared" ref="H160:H223" si="39">IF(COUNT($C161)=0,IF(COUNT($C160)=1,C160,SUM(H159+G160)),C160)</f>
        <v>66404753.916012444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952466.71428571898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1029816.9960591197</v>
      </c>
      <c r="Q160" s="2">
        <f t="shared" si="36"/>
        <v>550000</v>
      </c>
      <c r="R160" s="2">
        <f t="shared" ref="R160:R223" si="40">IF(COUNT($C161)=0,IF(COUNT($C160)=1,M160,SUM(R159+Q160)),M160)</f>
        <v>67340820.62342298</v>
      </c>
      <c r="S160" s="2">
        <f t="shared" si="17"/>
        <v>545682.42857142538</v>
      </c>
      <c r="T160" s="2">
        <f t="shared" si="18"/>
        <v>4317.5714285714785</v>
      </c>
      <c r="U160" s="2">
        <f t="shared" si="19"/>
        <v>550000</v>
      </c>
      <c r="V160" s="2">
        <f t="shared" si="34"/>
        <v>20585534.370517641</v>
      </c>
      <c r="W160" s="2">
        <f t="shared" si="20"/>
        <v>527738.4186026752</v>
      </c>
      <c r="X160" s="2">
        <f t="shared" si="6"/>
        <v>22261.5813973248</v>
      </c>
      <c r="Y160" s="2">
        <f t="shared" si="37"/>
        <v>46755286.252905376</v>
      </c>
      <c r="Z160" s="2" t="str">
        <f t="shared" si="8"/>
        <v>HERE</v>
      </c>
      <c r="AA160" s="2">
        <f>IF(Z160="HERE",Y160,AA159+Graph!$G$1*1000)</f>
        <v>46755286.252905376</v>
      </c>
      <c r="AB160" s="2">
        <f t="shared" si="21"/>
        <v>22261.5813973248</v>
      </c>
      <c r="AC160" s="2">
        <f t="shared" si="38"/>
        <v>20585534.370517641</v>
      </c>
      <c r="AD160" s="3">
        <f t="shared" si="10"/>
        <v>46755286.252905376</v>
      </c>
      <c r="AE160" s="2">
        <f>IF(AE158&gt;=52800000,52800000,IF(AB139=Graph!G$1*1000,AE159+Graph!G$1*1000,AC160))</f>
        <v>20585534.370517641</v>
      </c>
      <c r="AF160" s="3">
        <f t="shared" si="11"/>
        <v>20585534.370517641</v>
      </c>
      <c r="AG160" s="3">
        <f t="shared" si="29"/>
        <v>40886348.611080721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95</v>
      </c>
      <c r="C161" s="7"/>
      <c r="D161" s="2" t="e">
        <f t="shared" si="12"/>
        <v>#N/A</v>
      </c>
      <c r="E161" s="2" t="e">
        <f t="shared" si="22"/>
        <v>#N/A</v>
      </c>
      <c r="F161" s="2">
        <v>1033879.0701202452</v>
      </c>
      <c r="G161" s="2">
        <f t="shared" si="35"/>
        <v>545682.42857142852</v>
      </c>
      <c r="H161" s="2">
        <f t="shared" si="39"/>
        <v>66950436.344583869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956784.28571429045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1035758.2182742953</v>
      </c>
      <c r="Q161" s="2">
        <f t="shared" si="36"/>
        <v>550000</v>
      </c>
      <c r="R161" s="2">
        <f t="shared" si="40"/>
        <v>67890820.62342298</v>
      </c>
      <c r="S161" s="2">
        <f t="shared" si="17"/>
        <v>545682.42857142538</v>
      </c>
      <c r="T161" s="2">
        <f t="shared" si="18"/>
        <v>4317.5714285714785</v>
      </c>
      <c r="U161" s="2">
        <f t="shared" si="19"/>
        <v>550000</v>
      </c>
      <c r="V161" s="2">
        <f t="shared" si="34"/>
        <v>21119227.385020524</v>
      </c>
      <c r="W161" s="2">
        <f t="shared" si="20"/>
        <v>533693.01450288296</v>
      </c>
      <c r="X161" s="2">
        <f t="shared" si="6"/>
        <v>16306.985497117043</v>
      </c>
      <c r="Y161" s="2">
        <f t="shared" si="37"/>
        <v>46771593.238402493</v>
      </c>
      <c r="Z161" s="2" t="str">
        <f t="shared" si="8"/>
        <v>HERE</v>
      </c>
      <c r="AA161" s="2">
        <f>IF(Z161="HERE",Y161,AA160+Graph!$G$1*1000)</f>
        <v>46771593.238402493</v>
      </c>
      <c r="AB161" s="2">
        <f t="shared" si="21"/>
        <v>16306.985497117043</v>
      </c>
      <c r="AC161" s="2">
        <f t="shared" si="38"/>
        <v>21119227.385020524</v>
      </c>
      <c r="AD161" s="3">
        <f t="shared" si="10"/>
        <v>46771593.238402493</v>
      </c>
      <c r="AE161" s="2">
        <f>IF(AE159&gt;=52800000,52800000,IF(AB140=Graph!G$1*1000,AE160+Graph!G$1*1000,AC161))</f>
        <v>21119227.385020524</v>
      </c>
      <c r="AF161" s="3">
        <f t="shared" si="11"/>
        <v>21119227.385020524</v>
      </c>
      <c r="AG161" s="3">
        <f t="shared" si="29"/>
        <v>40961310.061080717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96</v>
      </c>
      <c r="C162" s="7"/>
      <c r="D162" s="2" t="e">
        <f t="shared" si="12"/>
        <v>#N/A</v>
      </c>
      <c r="E162" s="2" t="e">
        <f t="shared" si="22"/>
        <v>#N/A</v>
      </c>
      <c r="F162" s="2">
        <v>1039833.666020453</v>
      </c>
      <c r="G162" s="2">
        <f t="shared" si="35"/>
        <v>545682.42857142852</v>
      </c>
      <c r="H162" s="2">
        <f t="shared" si="39"/>
        <v>67496118.773155302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961101.85714286193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1041699.4404894412</v>
      </c>
      <c r="Q162" s="2">
        <f t="shared" si="36"/>
        <v>550000</v>
      </c>
      <c r="R162" s="2">
        <f t="shared" si="40"/>
        <v>68440820.62342298</v>
      </c>
      <c r="S162" s="2">
        <f t="shared" si="17"/>
        <v>545682.42857143283</v>
      </c>
      <c r="T162" s="2">
        <f t="shared" si="18"/>
        <v>4317.5714285714785</v>
      </c>
      <c r="U162" s="2">
        <f t="shared" si="19"/>
        <v>550000</v>
      </c>
      <c r="V162" s="2">
        <f t="shared" si="34"/>
        <v>21658874.995423615</v>
      </c>
      <c r="W162" s="2">
        <f t="shared" si="20"/>
        <v>539647.61040309072</v>
      </c>
      <c r="X162" s="2">
        <f t="shared" si="6"/>
        <v>10352.389596909285</v>
      </c>
      <c r="Y162" s="2">
        <f t="shared" si="37"/>
        <v>46781945.627999403</v>
      </c>
      <c r="Z162" s="2" t="str">
        <f t="shared" si="8"/>
        <v>HERE</v>
      </c>
      <c r="AA162" s="2">
        <f>IF(Z162="HERE",Y162,AA161+Graph!$G$1*1000)</f>
        <v>46781945.627999403</v>
      </c>
      <c r="AB162" s="2">
        <f t="shared" si="21"/>
        <v>10352.389596909285</v>
      </c>
      <c r="AC162" s="2">
        <f t="shared" si="38"/>
        <v>21658874.995423615</v>
      </c>
      <c r="AD162" s="3">
        <f t="shared" si="10"/>
        <v>46781945.627999403</v>
      </c>
      <c r="AE162" s="2">
        <f>IF(AE160&gt;=52800000,52800000,IF(AB141=Graph!G$1*1000,AE161+Graph!G$1*1000,AC162))</f>
        <v>21658874.995423615</v>
      </c>
      <c r="AF162" s="3">
        <f t="shared" si="11"/>
        <v>21658874.995423615</v>
      </c>
      <c r="AG162" s="3">
        <f t="shared" si="29"/>
        <v>40989593.761080712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97</v>
      </c>
      <c r="C163" s="7"/>
      <c r="D163" s="2" t="e">
        <f t="shared" si="12"/>
        <v>#N/A</v>
      </c>
      <c r="E163" s="2" t="e">
        <f t="shared" si="22"/>
        <v>#N/A</v>
      </c>
      <c r="F163" s="2">
        <v>1045788.2619206607</v>
      </c>
      <c r="G163" s="2">
        <f t="shared" si="35"/>
        <v>545682.42857142852</v>
      </c>
      <c r="H163" s="2">
        <f t="shared" si="39"/>
        <v>68041801.201726735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965419.42857143341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1047640.6627046168</v>
      </c>
      <c r="Q163" s="2">
        <f t="shared" si="36"/>
        <v>550000</v>
      </c>
      <c r="R163" s="2">
        <f t="shared" si="40"/>
        <v>68990820.62342298</v>
      </c>
      <c r="S163" s="2">
        <f t="shared" si="17"/>
        <v>545682.42857143283</v>
      </c>
      <c r="T163" s="2">
        <f t="shared" si="18"/>
        <v>4317.5714285714785</v>
      </c>
      <c r="U163" s="2">
        <f t="shared" si="19"/>
        <v>550000</v>
      </c>
      <c r="V163" s="2">
        <f t="shared" si="34"/>
        <v>22204477.201726913</v>
      </c>
      <c r="W163" s="2">
        <f t="shared" si="20"/>
        <v>545602.20630329847</v>
      </c>
      <c r="X163" s="2">
        <f t="shared" si="6"/>
        <v>4397.7936967015266</v>
      </c>
      <c r="Y163" s="2">
        <f t="shared" si="37"/>
        <v>46786343.421696104</v>
      </c>
      <c r="Z163" s="2" t="str">
        <f t="shared" si="8"/>
        <v>HERE</v>
      </c>
      <c r="AA163" s="2">
        <f>IF(Z163="HERE",Y163,AA162+Graph!$G$1*1000)</f>
        <v>46786343.421696104</v>
      </c>
      <c r="AB163" s="2">
        <f t="shared" si="21"/>
        <v>4397.7936967015266</v>
      </c>
      <c r="AC163" s="2">
        <f t="shared" si="38"/>
        <v>22204477.201726913</v>
      </c>
      <c r="AD163" s="3">
        <f t="shared" si="10"/>
        <v>46786343.421696104</v>
      </c>
      <c r="AE163" s="2">
        <f>IF(AE161&gt;=52800000,52800000,IF(AB142=Graph!G$1*1000,AE162+Graph!G$1*1000,AC163))</f>
        <v>22204477.201726913</v>
      </c>
      <c r="AF163" s="3">
        <f t="shared" si="11"/>
        <v>22204477.201726913</v>
      </c>
      <c r="AG163" s="3">
        <f t="shared" si="29"/>
        <v>41246833.461080715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98</v>
      </c>
      <c r="C164" s="7"/>
      <c r="D164" s="2" t="e">
        <f t="shared" si="12"/>
        <v>#N/A</v>
      </c>
      <c r="E164" s="2" t="e">
        <f t="shared" si="22"/>
        <v>#N/A</v>
      </c>
      <c r="F164" s="2">
        <v>1051742.8578208685</v>
      </c>
      <c r="G164" s="2">
        <f t="shared" si="35"/>
        <v>545682.42857142852</v>
      </c>
      <c r="H164" s="2">
        <f t="shared" si="39"/>
        <v>68587483.630298167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969737.00000000489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1053581.8849197626</v>
      </c>
      <c r="Q164" s="2">
        <f t="shared" si="36"/>
        <v>550000</v>
      </c>
      <c r="R164" s="2">
        <f t="shared" si="40"/>
        <v>69540820.62342298</v>
      </c>
      <c r="S164" s="2">
        <f t="shared" si="17"/>
        <v>545682.42857143283</v>
      </c>
      <c r="T164" s="2">
        <f t="shared" si="18"/>
        <v>4317.5714285714785</v>
      </c>
      <c r="U164" s="2">
        <f t="shared" si="19"/>
        <v>550000</v>
      </c>
      <c r="V164" s="2">
        <f t="shared" si="34"/>
        <v>22750159.630298343</v>
      </c>
      <c r="W164" s="2">
        <f t="shared" si="20"/>
        <v>545682.4285714291</v>
      </c>
      <c r="X164" s="2">
        <f t="shared" si="6"/>
        <v>4317.5714285708964</v>
      </c>
      <c r="Y164" s="2">
        <f t="shared" si="37"/>
        <v>46790660.993124679</v>
      </c>
      <c r="Z164" s="2" t="str">
        <f t="shared" si="8"/>
        <v>HERE</v>
      </c>
      <c r="AA164" s="2">
        <f>IF(Z164="HERE",Y164,AA163+Graph!$G$1*1000)</f>
        <v>46790660.993124679</v>
      </c>
      <c r="AB164" s="2">
        <f t="shared" si="21"/>
        <v>4317.5714285746217</v>
      </c>
      <c r="AC164" s="2">
        <f t="shared" si="38"/>
        <v>22750159.630298343</v>
      </c>
      <c r="AD164" s="3">
        <f t="shared" si="10"/>
        <v>46790660.993124679</v>
      </c>
      <c r="AE164" s="2">
        <f>IF(AE162&gt;=52800000,52800000,IF(AB143=Graph!G$1*1000,AE163+Graph!G$1*1000,AC164))</f>
        <v>22750159.630298343</v>
      </c>
      <c r="AF164" s="3">
        <f t="shared" si="11"/>
        <v>22750159.630298343</v>
      </c>
      <c r="AG164" s="3">
        <f t="shared" si="29"/>
        <v>41442225.461080715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99</v>
      </c>
      <c r="C165" s="7"/>
      <c r="D165" s="2" t="e">
        <f t="shared" si="12"/>
        <v>#N/A</v>
      </c>
      <c r="E165" s="2" t="e">
        <f t="shared" si="22"/>
        <v>#N/A</v>
      </c>
      <c r="F165" s="2">
        <v>1057697.4537210763</v>
      </c>
      <c r="G165" s="2">
        <f t="shared" si="35"/>
        <v>545682.42857142852</v>
      </c>
      <c r="H165" s="2">
        <f t="shared" si="39"/>
        <v>69133166.0588696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974054.57142857637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1059523.1071349084</v>
      </c>
      <c r="Q165" s="2">
        <f t="shared" si="36"/>
        <v>550000</v>
      </c>
      <c r="R165" s="2">
        <f t="shared" si="40"/>
        <v>70090820.62342298</v>
      </c>
      <c r="S165" s="2">
        <f t="shared" si="17"/>
        <v>545682.42857143283</v>
      </c>
      <c r="T165" s="2">
        <f t="shared" si="18"/>
        <v>4317.5714285714785</v>
      </c>
      <c r="U165" s="2">
        <f t="shared" si="19"/>
        <v>550000</v>
      </c>
      <c r="V165" s="2">
        <f t="shared" si="34"/>
        <v>23295842.058869772</v>
      </c>
      <c r="W165" s="2">
        <f t="shared" si="20"/>
        <v>545682.4285714291</v>
      </c>
      <c r="X165" s="2">
        <f t="shared" si="6"/>
        <v>4317.5714285708964</v>
      </c>
      <c r="Y165" s="2">
        <f t="shared" si="37"/>
        <v>46794978.564553246</v>
      </c>
      <c r="Z165" s="2" t="str">
        <f t="shared" si="8"/>
        <v>HERE</v>
      </c>
      <c r="AA165" s="2">
        <f>IF(Z165="HERE",Y165,AA164+Graph!$G$1*1000)</f>
        <v>46794978.564553246</v>
      </c>
      <c r="AB165" s="2">
        <f t="shared" si="21"/>
        <v>4317.5714285671711</v>
      </c>
      <c r="AC165" s="2">
        <f t="shared" si="38"/>
        <v>23295842.058869772</v>
      </c>
      <c r="AD165" s="3">
        <f t="shared" si="10"/>
        <v>46794978.564553246</v>
      </c>
      <c r="AE165" s="2">
        <f>IF(AE163&gt;=52800000,52800000,IF(AB144=Graph!G$1*1000,AE164+Graph!G$1*1000,AC165))</f>
        <v>23295842.058869772</v>
      </c>
      <c r="AF165" s="3">
        <f t="shared" si="11"/>
        <v>23295842.058869772</v>
      </c>
      <c r="AG165" s="3">
        <f t="shared" si="29"/>
        <v>41587185.261080712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100</v>
      </c>
      <c r="C166" s="7"/>
      <c r="D166" s="2" t="e">
        <f t="shared" si="12"/>
        <v>#N/A</v>
      </c>
      <c r="E166" s="2" t="e">
        <f t="shared" si="22"/>
        <v>#N/A</v>
      </c>
      <c r="F166" s="2">
        <v>1063652.049621284</v>
      </c>
      <c r="G166" s="2">
        <f t="shared" ref="G166:G229" si="41">IF(F166&gt;550000,$AK$31*1000,F166)</f>
        <v>545682.42857142852</v>
      </c>
      <c r="H166" s="2">
        <f t="shared" si="39"/>
        <v>69678848.487441033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978372.14285714785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1065464.3293500841</v>
      </c>
      <c r="Q166" s="2">
        <f t="shared" ref="Q166:Q229" si="42">IF(P166&gt;550000,550000,P166)</f>
        <v>550000</v>
      </c>
      <c r="R166" s="2">
        <f t="shared" si="40"/>
        <v>70640820.62342298</v>
      </c>
      <c r="S166" s="2">
        <f t="shared" si="17"/>
        <v>545682.42857143283</v>
      </c>
      <c r="T166" s="2">
        <f t="shared" si="18"/>
        <v>4317.5714285714785</v>
      </c>
      <c r="U166" s="2">
        <f t="shared" si="19"/>
        <v>550000</v>
      </c>
      <c r="V166" s="2">
        <f t="shared" si="34"/>
        <v>23841524.487441201</v>
      </c>
      <c r="W166" s="2">
        <f t="shared" si="20"/>
        <v>545682.4285714291</v>
      </c>
      <c r="X166" s="2">
        <f t="shared" si="6"/>
        <v>4317.5714285708964</v>
      </c>
      <c r="Y166" s="2">
        <f t="shared" si="37"/>
        <v>46799296.135981813</v>
      </c>
      <c r="Z166" s="2" t="str">
        <f t="shared" si="8"/>
        <v>HERE</v>
      </c>
      <c r="AA166" s="2">
        <f>IF(Z166="HERE",Y166,AA165+Graph!$G$1*1000)</f>
        <v>46799296.135981813</v>
      </c>
      <c r="AB166" s="2">
        <f t="shared" si="21"/>
        <v>4317.5714285671711</v>
      </c>
      <c r="AC166" s="2">
        <f t="shared" si="38"/>
        <v>23841524.487441201</v>
      </c>
      <c r="AD166" s="3">
        <f t="shared" si="10"/>
        <v>46799296.135981813</v>
      </c>
      <c r="AE166" s="2">
        <f>IF(AE164&gt;=52800000,52800000,IF(AB145=Graph!G$1*1000,AE165+Graph!G$1*1000,AC166))</f>
        <v>23841524.487441201</v>
      </c>
      <c r="AF166" s="3">
        <f t="shared" si="11"/>
        <v>23841524.487441201</v>
      </c>
      <c r="AG166" s="3">
        <f t="shared" si="29"/>
        <v>41698996.761080712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101</v>
      </c>
      <c r="C167" s="7"/>
      <c r="D167" s="2" t="e">
        <f t="shared" si="12"/>
        <v>#N/A</v>
      </c>
      <c r="E167" s="2" t="e">
        <f t="shared" si="22"/>
        <v>#N/A</v>
      </c>
      <c r="F167" s="2">
        <v>1069606.6455214918</v>
      </c>
      <c r="G167" s="2">
        <f t="shared" si="41"/>
        <v>545682.42857142852</v>
      </c>
      <c r="H167" s="2">
        <f t="shared" si="39"/>
        <v>70224530.916012466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982689.71428571932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1071405.5515652299</v>
      </c>
      <c r="Q167" s="2">
        <f t="shared" si="42"/>
        <v>550000</v>
      </c>
      <c r="R167" s="2">
        <f t="shared" si="40"/>
        <v>71190820.62342298</v>
      </c>
      <c r="S167" s="2">
        <f t="shared" si="17"/>
        <v>545682.42857143283</v>
      </c>
      <c r="T167" s="2">
        <f t="shared" si="18"/>
        <v>4317.5714285714785</v>
      </c>
      <c r="U167" s="2">
        <f t="shared" si="19"/>
        <v>550000</v>
      </c>
      <c r="V167" s="2">
        <f t="shared" si="34"/>
        <v>24387206.91601263</v>
      </c>
      <c r="W167" s="2">
        <f t="shared" si="20"/>
        <v>545682.4285714291</v>
      </c>
      <c r="X167" s="2">
        <f t="shared" si="6"/>
        <v>4317.5714285708964</v>
      </c>
      <c r="Y167" s="2">
        <f t="shared" si="37"/>
        <v>46803613.70741038</v>
      </c>
      <c r="Z167" s="2" t="str">
        <f t="shared" si="8"/>
        <v>HERE</v>
      </c>
      <c r="AA167" s="2">
        <f>IF(Z167="HERE",Y167,AA166+Graph!$G$1*1000)</f>
        <v>46803613.70741038</v>
      </c>
      <c r="AB167" s="2">
        <f t="shared" si="21"/>
        <v>4317.5714285671711</v>
      </c>
      <c r="AC167" s="2">
        <f t="shared" si="38"/>
        <v>24387206.91601263</v>
      </c>
      <c r="AD167" s="3">
        <f t="shared" si="10"/>
        <v>46803613.70741038</v>
      </c>
      <c r="AE167" s="2">
        <f>IF(AE165&gt;=52800000,52800000,IF(AB146=Graph!G$1*1000,AE166+Graph!G$1*1000,AC167))</f>
        <v>24387206.91601263</v>
      </c>
      <c r="AF167" s="3">
        <f t="shared" si="11"/>
        <v>24387206.91601263</v>
      </c>
      <c r="AG167" s="3">
        <f t="shared" si="29"/>
        <v>41766348.161080718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102</v>
      </c>
      <c r="C168" s="7"/>
      <c r="D168" s="2" t="e">
        <f t="shared" si="12"/>
        <v>#N/A</v>
      </c>
      <c r="E168" s="2" t="e">
        <f t="shared" si="22"/>
        <v>#N/A</v>
      </c>
      <c r="F168" s="2">
        <v>1075561.2414216995</v>
      </c>
      <c r="G168" s="2">
        <f t="shared" si="41"/>
        <v>545682.42857142852</v>
      </c>
      <c r="H168" s="2">
        <f t="shared" si="39"/>
        <v>70770213.344583899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987007.2857142908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1077346.7737804055</v>
      </c>
      <c r="Q168" s="2">
        <f t="shared" si="42"/>
        <v>550000</v>
      </c>
      <c r="R168" s="2">
        <f t="shared" si="40"/>
        <v>71740820.62342298</v>
      </c>
      <c r="S168" s="2">
        <f t="shared" si="17"/>
        <v>545682.42857143283</v>
      </c>
      <c r="T168" s="2">
        <f t="shared" si="18"/>
        <v>4317.5714285714785</v>
      </c>
      <c r="U168" s="2">
        <f t="shared" si="19"/>
        <v>550000</v>
      </c>
      <c r="V168" s="2">
        <f t="shared" si="34"/>
        <v>24932889.344584059</v>
      </c>
      <c r="W168" s="2">
        <f t="shared" si="20"/>
        <v>545682.4285714291</v>
      </c>
      <c r="X168" s="2">
        <f t="shared" si="6"/>
        <v>4317.5714285708964</v>
      </c>
      <c r="Y168" s="2">
        <f t="shared" si="37"/>
        <v>46807931.278838947</v>
      </c>
      <c r="Z168" s="2" t="str">
        <f t="shared" si="8"/>
        <v>HERE</v>
      </c>
      <c r="AA168" s="2">
        <f>IF(Z168="HERE",Y168,AA167+Graph!$G$1*1000)</f>
        <v>46807931.278838947</v>
      </c>
      <c r="AB168" s="2">
        <f t="shared" si="21"/>
        <v>4317.5714285671711</v>
      </c>
      <c r="AC168" s="2">
        <f t="shared" si="38"/>
        <v>24932889.344584059</v>
      </c>
      <c r="AD168" s="3">
        <f t="shared" si="10"/>
        <v>46807931.278838947</v>
      </c>
      <c r="AE168" s="2">
        <f>IF(AE166&gt;=52800000,52800000,IF(AB147=Graph!G$1*1000,AE167+Graph!G$1*1000,AC168))</f>
        <v>24932889.344584059</v>
      </c>
      <c r="AF168" s="3">
        <f t="shared" si="11"/>
        <v>24932889.344584059</v>
      </c>
      <c r="AG168" s="3">
        <f t="shared" si="29"/>
        <v>41798435.611080721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103</v>
      </c>
      <c r="C169" s="7"/>
      <c r="D169" s="2" t="e">
        <f t="shared" si="12"/>
        <v>#N/A</v>
      </c>
      <c r="E169" s="2" t="e">
        <f t="shared" si="22"/>
        <v>#N/A</v>
      </c>
      <c r="F169" s="2">
        <v>1081515.8373219073</v>
      </c>
      <c r="G169" s="2">
        <f t="shared" si="41"/>
        <v>545682.42857142852</v>
      </c>
      <c r="H169" s="2">
        <f t="shared" si="39"/>
        <v>71315895.773155332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991324.85714286228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1083287.9959955513</v>
      </c>
      <c r="Q169" s="2">
        <f t="shared" si="42"/>
        <v>550000</v>
      </c>
      <c r="R169" s="2">
        <f t="shared" si="40"/>
        <v>72290820.62342298</v>
      </c>
      <c r="S169" s="2">
        <f t="shared" si="17"/>
        <v>545682.42857143283</v>
      </c>
      <c r="T169" s="2">
        <f t="shared" si="18"/>
        <v>4317.5714285714785</v>
      </c>
      <c r="U169" s="2">
        <f t="shared" si="19"/>
        <v>550000</v>
      </c>
      <c r="V169" s="2">
        <f t="shared" si="34"/>
        <v>25478571.773155488</v>
      </c>
      <c r="W169" s="2">
        <f t="shared" si="20"/>
        <v>545682.4285714291</v>
      </c>
      <c r="X169" s="2">
        <f t="shared" si="6"/>
        <v>4317.5714285708964</v>
      </c>
      <c r="Y169" s="2">
        <f t="shared" si="37"/>
        <v>46812248.850267515</v>
      </c>
      <c r="Z169" s="2" t="str">
        <f t="shared" si="8"/>
        <v>HERE</v>
      </c>
      <c r="AA169" s="2">
        <f>IF(Z169="HERE",Y169,AA168+Graph!$G$1*1000)</f>
        <v>46812248.850267515</v>
      </c>
      <c r="AB169" s="2">
        <f t="shared" si="21"/>
        <v>4317.5714285671711</v>
      </c>
      <c r="AC169" s="2">
        <f t="shared" si="38"/>
        <v>25478571.773155488</v>
      </c>
      <c r="AD169" s="3">
        <f t="shared" si="10"/>
        <v>46812248.850267515</v>
      </c>
      <c r="AE169" s="2">
        <f>IF(AE167&gt;=52800000,52800000,IF(AB148=Graph!G$1*1000,AE168+Graph!G$1*1000,AC169))</f>
        <v>25478571.773155488</v>
      </c>
      <c r="AF169" s="3">
        <f t="shared" si="11"/>
        <v>25478571.773155488</v>
      </c>
      <c r="AG169" s="3">
        <f t="shared" si="29"/>
        <v>41863877.911080718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104</v>
      </c>
      <c r="C170" s="7"/>
      <c r="D170" s="2" t="e">
        <f t="shared" si="12"/>
        <v>#N/A</v>
      </c>
      <c r="E170" s="2" t="e">
        <f t="shared" si="22"/>
        <v>#N/A</v>
      </c>
      <c r="F170" s="2">
        <v>1087470.433222115</v>
      </c>
      <c r="G170" s="2">
        <f t="shared" si="41"/>
        <v>545682.42857142852</v>
      </c>
      <c r="H170" s="2">
        <f t="shared" si="39"/>
        <v>71861578.201726764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995642.42857143376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1089229.218210727</v>
      </c>
      <c r="Q170" s="2">
        <f t="shared" si="42"/>
        <v>550000</v>
      </c>
      <c r="R170" s="2">
        <f t="shared" si="40"/>
        <v>72840820.62342298</v>
      </c>
      <c r="S170" s="2">
        <f t="shared" si="17"/>
        <v>545682.42857143283</v>
      </c>
      <c r="T170" s="2">
        <f t="shared" si="18"/>
        <v>4317.5714285714785</v>
      </c>
      <c r="U170" s="2">
        <f t="shared" si="19"/>
        <v>550000</v>
      </c>
      <c r="V170" s="2">
        <f t="shared" si="34"/>
        <v>26024254.201726917</v>
      </c>
      <c r="W170" s="2">
        <f t="shared" si="20"/>
        <v>545682.4285714291</v>
      </c>
      <c r="X170" s="2">
        <f t="shared" si="6"/>
        <v>4317.5714285708964</v>
      </c>
      <c r="Y170" s="2">
        <f t="shared" si="37"/>
        <v>46816566.421696082</v>
      </c>
      <c r="Z170" s="2" t="str">
        <f t="shared" si="8"/>
        <v>HERE</v>
      </c>
      <c r="AA170" s="2">
        <f>IF(Z170="HERE",Y170,AA169+Graph!$G$1*1000)</f>
        <v>46816566.421696082</v>
      </c>
      <c r="AB170" s="2">
        <f t="shared" si="21"/>
        <v>4317.5714285671711</v>
      </c>
      <c r="AC170" s="2">
        <f t="shared" si="38"/>
        <v>26024254.201726917</v>
      </c>
      <c r="AD170" s="3">
        <f t="shared" si="10"/>
        <v>46816566.421696082</v>
      </c>
      <c r="AE170" s="2">
        <f>IF(AE168&gt;=52800000,52800000,IF(AB149=Graph!G$1*1000,AE169+Graph!G$1*1000,AC170))</f>
        <v>26024254.201726917</v>
      </c>
      <c r="AF170" s="3">
        <f t="shared" si="11"/>
        <v>26024254.201726917</v>
      </c>
      <c r="AG170" s="3">
        <f t="shared" si="29"/>
        <v>42156610.211080715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105</v>
      </c>
      <c r="C171" s="7"/>
      <c r="D171" s="2" t="e">
        <f t="shared" si="12"/>
        <v>#N/A</v>
      </c>
      <c r="E171" s="2" t="e">
        <f t="shared" si="22"/>
        <v>#N/A</v>
      </c>
      <c r="F171" s="2">
        <v>1093425.0291223228</v>
      </c>
      <c r="G171" s="2">
        <f t="shared" si="41"/>
        <v>545682.42857142852</v>
      </c>
      <c r="H171" s="2">
        <f t="shared" si="39"/>
        <v>72407260.630298197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999960.00000000524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1095170.4404258728</v>
      </c>
      <c r="Q171" s="2">
        <f t="shared" si="42"/>
        <v>550000</v>
      </c>
      <c r="R171" s="2">
        <f t="shared" si="40"/>
        <v>73390820.62342298</v>
      </c>
      <c r="S171" s="2">
        <f t="shared" si="17"/>
        <v>545682.42857143283</v>
      </c>
      <c r="T171" s="2">
        <f t="shared" si="18"/>
        <v>4317.5714285714785</v>
      </c>
      <c r="U171" s="2">
        <f t="shared" si="19"/>
        <v>550000</v>
      </c>
      <c r="V171" s="2">
        <f t="shared" si="34"/>
        <v>26569936.630298346</v>
      </c>
      <c r="W171" s="2">
        <f t="shared" si="20"/>
        <v>545682.4285714291</v>
      </c>
      <c r="X171" s="2">
        <f t="shared" si="6"/>
        <v>4317.5714285708964</v>
      </c>
      <c r="Y171" s="2">
        <f t="shared" si="37"/>
        <v>46820883.993124649</v>
      </c>
      <c r="Z171" s="2" t="str">
        <f t="shared" si="8"/>
        <v>HERE</v>
      </c>
      <c r="AA171" s="2">
        <f>IF(Z171="HERE",Y171,AA170+Graph!$G$1*1000)</f>
        <v>46820883.993124649</v>
      </c>
      <c r="AB171" s="2">
        <f t="shared" si="21"/>
        <v>4317.5714285671711</v>
      </c>
      <c r="AC171" s="2">
        <f t="shared" si="38"/>
        <v>26569936.630298346</v>
      </c>
      <c r="AD171" s="3">
        <f t="shared" si="10"/>
        <v>46820883.993124649</v>
      </c>
      <c r="AE171" s="2">
        <f>IF(AE169&gt;=52800000,52800000,IF(AB150=Graph!G$1*1000,AE170+Graph!G$1*1000,AC171))</f>
        <v>26569936.630298346</v>
      </c>
      <c r="AF171" s="3">
        <f t="shared" si="11"/>
        <v>26569936.630298346</v>
      </c>
      <c r="AG171" s="3">
        <f t="shared" si="29"/>
        <v>42417047.611080721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106</v>
      </c>
      <c r="C172" s="7"/>
      <c r="D172" s="2" t="e">
        <f t="shared" si="12"/>
        <v>#N/A</v>
      </c>
      <c r="E172" s="2" t="e">
        <f t="shared" si="22"/>
        <v>#N/A</v>
      </c>
      <c r="F172" s="2">
        <v>1099379.6250225306</v>
      </c>
      <c r="G172" s="2">
        <f t="shared" si="41"/>
        <v>545682.42857142852</v>
      </c>
      <c r="H172" s="2">
        <f t="shared" si="39"/>
        <v>72952943.05886963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1004277.5714285767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1101111.6626410484</v>
      </c>
      <c r="Q172" s="2">
        <f t="shared" si="42"/>
        <v>550000</v>
      </c>
      <c r="R172" s="2">
        <f t="shared" si="40"/>
        <v>73940820.62342298</v>
      </c>
      <c r="S172" s="2">
        <f t="shared" si="17"/>
        <v>545682.42857143283</v>
      </c>
      <c r="T172" s="2">
        <f t="shared" si="18"/>
        <v>4317.5714285714785</v>
      </c>
      <c r="U172" s="2">
        <f t="shared" si="19"/>
        <v>550000</v>
      </c>
      <c r="V172" s="2">
        <f t="shared" si="34"/>
        <v>27115619.058869775</v>
      </c>
      <c r="W172" s="2">
        <f t="shared" si="20"/>
        <v>545682.4285714291</v>
      </c>
      <c r="X172" s="2">
        <f t="shared" si="6"/>
        <v>4317.5714285708964</v>
      </c>
      <c r="Y172" s="2">
        <f t="shared" si="37"/>
        <v>46825201.564553216</v>
      </c>
      <c r="Z172" s="2" t="str">
        <f t="shared" si="8"/>
        <v>HERE</v>
      </c>
      <c r="AA172" s="2">
        <f>IF(Z172="HERE",Y172,AA171+Graph!$G$1*1000)</f>
        <v>46825201.564553216</v>
      </c>
      <c r="AB172" s="2">
        <f t="shared" si="21"/>
        <v>4317.5714285671711</v>
      </c>
      <c r="AC172" s="2">
        <f t="shared" si="38"/>
        <v>27115619.058869775</v>
      </c>
      <c r="AD172" s="3">
        <f t="shared" si="10"/>
        <v>46825201.564553216</v>
      </c>
      <c r="AE172" s="2">
        <f>IF(AE170&gt;=52800000,52800000,IF(AB151=Graph!G$1*1000,AE171+Graph!G$1*1000,AC172))</f>
        <v>27115619.058869775</v>
      </c>
      <c r="AF172" s="3">
        <f t="shared" si="11"/>
        <v>27115619.058869775</v>
      </c>
      <c r="AG172" s="3">
        <f t="shared" si="29"/>
        <v>42509022.613905005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107</v>
      </c>
      <c r="C173" s="7"/>
      <c r="D173" s="2" t="e">
        <f t="shared" si="12"/>
        <v>#N/A</v>
      </c>
      <c r="E173" s="2" t="e">
        <f t="shared" si="22"/>
        <v>#N/A</v>
      </c>
      <c r="F173" s="2">
        <v>1105334.2209227383</v>
      </c>
      <c r="G173" s="2">
        <f t="shared" si="41"/>
        <v>545682.42857142852</v>
      </c>
      <c r="H173" s="2">
        <f t="shared" si="39"/>
        <v>73498625.487441063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1008595.1428571482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1107052.8848561943</v>
      </c>
      <c r="Q173" s="2">
        <f t="shared" si="42"/>
        <v>550000</v>
      </c>
      <c r="R173" s="2">
        <f t="shared" si="40"/>
        <v>74490820.62342298</v>
      </c>
      <c r="S173" s="2">
        <f t="shared" si="17"/>
        <v>545682.42857143283</v>
      </c>
      <c r="T173" s="2">
        <f t="shared" si="18"/>
        <v>4317.5714285714785</v>
      </c>
      <c r="U173" s="2">
        <f t="shared" si="19"/>
        <v>550000</v>
      </c>
      <c r="V173" s="2">
        <f t="shared" si="34"/>
        <v>27661301.487441204</v>
      </c>
      <c r="W173" s="2">
        <f t="shared" si="20"/>
        <v>545682.4285714291</v>
      </c>
      <c r="X173" s="2">
        <f t="shared" si="6"/>
        <v>4317.5714285708964</v>
      </c>
      <c r="Y173" s="2">
        <f t="shared" si="37"/>
        <v>46829519.135981783</v>
      </c>
      <c r="Z173" s="2" t="str">
        <f t="shared" si="8"/>
        <v>HERE</v>
      </c>
      <c r="AA173" s="2">
        <f>IF(Z173="HERE",Y173,AA172+Graph!$G$1*1000)</f>
        <v>46829519.135981783</v>
      </c>
      <c r="AB173" s="2">
        <f t="shared" si="21"/>
        <v>4317.5714285671711</v>
      </c>
      <c r="AC173" s="2">
        <f t="shared" si="38"/>
        <v>27661301.487441204</v>
      </c>
      <c r="AD173" s="3">
        <f t="shared" si="10"/>
        <v>46829519.135981783</v>
      </c>
      <c r="AE173" s="2">
        <f>IF(AE171&gt;=52800000,52800000,IF(AB152=Graph!G$1*1000,AE172+Graph!G$1*1000,AC173))</f>
        <v>27661301.487441204</v>
      </c>
      <c r="AF173" s="3">
        <f t="shared" si="11"/>
        <v>27661301.487441204</v>
      </c>
      <c r="AG173" s="3">
        <f t="shared" si="29"/>
        <v>42595936.210214116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108</v>
      </c>
      <c r="C174" s="7"/>
      <c r="D174" s="2" t="e">
        <f t="shared" si="12"/>
        <v>#N/A</v>
      </c>
      <c r="E174" s="2" t="e">
        <f t="shared" si="22"/>
        <v>#N/A</v>
      </c>
      <c r="F174" s="2">
        <v>1111288.8168229461</v>
      </c>
      <c r="G174" s="2">
        <f t="shared" si="41"/>
        <v>545682.42857142852</v>
      </c>
      <c r="H174" s="2">
        <f t="shared" si="39"/>
        <v>74044307.916012496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1012912.7142857197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1112994.1070713699</v>
      </c>
      <c r="Q174" s="2">
        <f t="shared" si="42"/>
        <v>550000</v>
      </c>
      <c r="R174" s="2">
        <f t="shared" si="40"/>
        <v>75040820.62342298</v>
      </c>
      <c r="S174" s="2">
        <f t="shared" si="17"/>
        <v>545682.42857143283</v>
      </c>
      <c r="T174" s="2">
        <f t="shared" si="18"/>
        <v>4317.5714285714785</v>
      </c>
      <c r="U174" s="2">
        <f t="shared" si="19"/>
        <v>550000</v>
      </c>
      <c r="V174" s="2">
        <f t="shared" si="34"/>
        <v>28206983.916012634</v>
      </c>
      <c r="W174" s="2">
        <f t="shared" si="20"/>
        <v>545682.4285714291</v>
      </c>
      <c r="X174" s="2">
        <f t="shared" si="6"/>
        <v>4317.5714285708964</v>
      </c>
      <c r="Y174" s="2">
        <f t="shared" si="37"/>
        <v>46833836.70741035</v>
      </c>
      <c r="Z174" s="2" t="str">
        <f t="shared" si="8"/>
        <v>HERE</v>
      </c>
      <c r="AA174" s="2">
        <f>IF(Z174="HERE",Y174,AA173+Graph!$G$1*1000)</f>
        <v>46833836.70741035</v>
      </c>
      <c r="AB174" s="2">
        <f t="shared" si="21"/>
        <v>4317.5714285671711</v>
      </c>
      <c r="AC174" s="2">
        <f t="shared" si="38"/>
        <v>28206983.916012634</v>
      </c>
      <c r="AD174" s="3">
        <f t="shared" si="10"/>
        <v>46833836.70741035</v>
      </c>
      <c r="AE174" s="2">
        <f>IF(AE172&gt;=52800000,52800000,IF(AB153=Graph!G$1*1000,AE173+Graph!G$1*1000,AC174))</f>
        <v>28206983.916012634</v>
      </c>
      <c r="AF174" s="3">
        <f t="shared" si="11"/>
        <v>28206983.916012634</v>
      </c>
      <c r="AG174" s="3">
        <f t="shared" si="29"/>
        <v>42677788.400008053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109</v>
      </c>
      <c r="C175" s="7"/>
      <c r="D175" s="2" t="e">
        <f t="shared" si="12"/>
        <v>#N/A</v>
      </c>
      <c r="E175" s="2" t="e">
        <f t="shared" si="22"/>
        <v>#N/A</v>
      </c>
      <c r="F175" s="2">
        <v>1117243.4127231538</v>
      </c>
      <c r="G175" s="2">
        <f t="shared" si="41"/>
        <v>545682.42857142852</v>
      </c>
      <c r="H175" s="2">
        <f t="shared" si="39"/>
        <v>74589990.344583929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1017230.2857142912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1118935.3292865157</v>
      </c>
      <c r="Q175" s="2">
        <f t="shared" si="42"/>
        <v>550000</v>
      </c>
      <c r="R175" s="2">
        <f t="shared" si="40"/>
        <v>75590820.62342298</v>
      </c>
      <c r="S175" s="2">
        <f t="shared" si="17"/>
        <v>545682.42857143283</v>
      </c>
      <c r="T175" s="2">
        <f t="shared" si="18"/>
        <v>4317.5714285714785</v>
      </c>
      <c r="U175" s="2">
        <f t="shared" si="19"/>
        <v>550000</v>
      </c>
      <c r="V175" s="2">
        <f t="shared" si="34"/>
        <v>28752666.344584063</v>
      </c>
      <c r="W175" s="2">
        <f t="shared" si="20"/>
        <v>545682.4285714291</v>
      </c>
      <c r="X175" s="2">
        <f t="shared" si="6"/>
        <v>4317.5714285708964</v>
      </c>
      <c r="Y175" s="2">
        <f t="shared" si="37"/>
        <v>46838154.278838918</v>
      </c>
      <c r="Z175" s="2" t="str">
        <f t="shared" si="8"/>
        <v>HERE</v>
      </c>
      <c r="AA175" s="2">
        <f>IF(Z175="HERE",Y175,AA174+Graph!$G$1*1000)</f>
        <v>46838154.278838918</v>
      </c>
      <c r="AB175" s="2">
        <f t="shared" si="21"/>
        <v>4317.5714285671711</v>
      </c>
      <c r="AC175" s="2">
        <f t="shared" si="38"/>
        <v>28752666.344584063</v>
      </c>
      <c r="AD175" s="3">
        <f t="shared" si="10"/>
        <v>46838154.278838918</v>
      </c>
      <c r="AE175" s="2">
        <f>IF(AE173&gt;=52800000,52800000,IF(AB154=Graph!G$1*1000,AE174+Graph!G$1*1000,AC175))</f>
        <v>28752666.344584063</v>
      </c>
      <c r="AF175" s="3">
        <f t="shared" si="11"/>
        <v>28752666.344584063</v>
      </c>
      <c r="AG175" s="3">
        <f t="shared" si="29"/>
        <v>42754579.183286816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110</v>
      </c>
      <c r="C176" s="7"/>
      <c r="D176" s="2" t="e">
        <f t="shared" si="12"/>
        <v>#N/A</v>
      </c>
      <c r="E176" s="2" t="e">
        <f t="shared" si="22"/>
        <v>#N/A</v>
      </c>
      <c r="F176" s="2">
        <v>1123198.0086233318</v>
      </c>
      <c r="G176" s="2">
        <f t="shared" si="41"/>
        <v>545682.42857142852</v>
      </c>
      <c r="H176" s="2">
        <f t="shared" si="39"/>
        <v>75135672.773155361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1021547.8571428626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1124876.5515016913</v>
      </c>
      <c r="Q176" s="2">
        <f t="shared" si="42"/>
        <v>550000</v>
      </c>
      <c r="R176" s="2">
        <f t="shared" si="40"/>
        <v>76140820.62342298</v>
      </c>
      <c r="S176" s="2">
        <f t="shared" si="17"/>
        <v>545682.42857143283</v>
      </c>
      <c r="T176" s="2">
        <f t="shared" si="18"/>
        <v>4317.5714285714785</v>
      </c>
      <c r="U176" s="2">
        <f t="shared" si="19"/>
        <v>550000</v>
      </c>
      <c r="V176" s="2">
        <f t="shared" si="34"/>
        <v>29298348.773155492</v>
      </c>
      <c r="W176" s="2">
        <f t="shared" si="20"/>
        <v>545682.4285714291</v>
      </c>
      <c r="X176" s="2">
        <f t="shared" si="6"/>
        <v>4317.5714285708964</v>
      </c>
      <c r="Y176" s="2">
        <f t="shared" si="37"/>
        <v>46842471.850267485</v>
      </c>
      <c r="Z176" s="2" t="str">
        <f t="shared" si="8"/>
        <v>HERE</v>
      </c>
      <c r="AA176" s="2">
        <f>IF(Z176="HERE",Y176,AA175+Graph!$G$1*1000)</f>
        <v>46842471.850267485</v>
      </c>
      <c r="AB176" s="2">
        <f t="shared" si="21"/>
        <v>4317.5714285671711</v>
      </c>
      <c r="AC176" s="2">
        <f t="shared" si="38"/>
        <v>29298348.773155492</v>
      </c>
      <c r="AD176" s="3">
        <f t="shared" si="10"/>
        <v>46842471.850267485</v>
      </c>
      <c r="AE176" s="2">
        <f>IF(AE174&gt;=52800000,52800000,IF(AB155=Graph!G$1*1000,AE175+Graph!G$1*1000,AC176))</f>
        <v>29298348.773155492</v>
      </c>
      <c r="AF176" s="3">
        <f t="shared" si="11"/>
        <v>29298348.773155492</v>
      </c>
      <c r="AG176" s="3">
        <f t="shared" si="29"/>
        <v>42826308.560050406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111</v>
      </c>
      <c r="C177" s="7"/>
      <c r="D177" s="2" t="e">
        <f t="shared" si="12"/>
        <v>#N/A</v>
      </c>
      <c r="E177" s="2" t="e">
        <f t="shared" si="22"/>
        <v>#N/A</v>
      </c>
      <c r="F177" s="2">
        <v>1129152.6045235395</v>
      </c>
      <c r="G177" s="2">
        <f t="shared" si="41"/>
        <v>545682.42857142852</v>
      </c>
      <c r="H177" s="2">
        <f t="shared" si="39"/>
        <v>75681355.201726794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1025865.4285714341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1130817.7737168372</v>
      </c>
      <c r="Q177" s="2">
        <f t="shared" si="42"/>
        <v>550000</v>
      </c>
      <c r="R177" s="2">
        <f t="shared" si="40"/>
        <v>76690820.62342298</v>
      </c>
      <c r="S177" s="2">
        <f t="shared" si="17"/>
        <v>545682.42857143283</v>
      </c>
      <c r="T177" s="2">
        <f t="shared" si="18"/>
        <v>4317.5714285714785</v>
      </c>
      <c r="U177" s="2">
        <f t="shared" si="19"/>
        <v>550000</v>
      </c>
      <c r="V177" s="2">
        <f t="shared" si="34"/>
        <v>29844031.201726921</v>
      </c>
      <c r="W177" s="2">
        <f t="shared" si="20"/>
        <v>545682.4285714291</v>
      </c>
      <c r="X177" s="2">
        <f t="shared" si="6"/>
        <v>4317.5714285708964</v>
      </c>
      <c r="Y177" s="2">
        <f t="shared" si="37"/>
        <v>46846789.421696052</v>
      </c>
      <c r="Z177" s="2" t="str">
        <f t="shared" si="8"/>
        <v>HERE</v>
      </c>
      <c r="AA177" s="2">
        <f>IF(Z177="HERE",Y177,AA176+Graph!$G$1*1000)</f>
        <v>46846789.421696052</v>
      </c>
      <c r="AB177" s="2">
        <f t="shared" si="21"/>
        <v>4317.5714285671711</v>
      </c>
      <c r="AC177" s="2">
        <f t="shared" si="38"/>
        <v>29844031.201726921</v>
      </c>
      <c r="AD177" s="3">
        <f t="shared" si="10"/>
        <v>46846789.421696052</v>
      </c>
      <c r="AE177" s="2">
        <f>IF(AE175&gt;=52800000,52800000,IF(AB156=Graph!G$1*1000,AE176+Graph!G$1*1000,AC177))</f>
        <v>29844031.201726921</v>
      </c>
      <c r="AF177" s="3">
        <f t="shared" si="11"/>
        <v>29844031.201726921</v>
      </c>
      <c r="AG177" s="3">
        <f t="shared" si="29"/>
        <v>42892976.530298807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112</v>
      </c>
      <c r="C178" s="7"/>
      <c r="D178" s="2" t="e">
        <f t="shared" si="12"/>
        <v>#N/A</v>
      </c>
      <c r="E178" s="2" t="e">
        <f t="shared" si="22"/>
        <v>#N/A</v>
      </c>
      <c r="F178" s="2">
        <v>1135107.2004237473</v>
      </c>
      <c r="G178" s="2">
        <f t="shared" si="41"/>
        <v>545682.42857142852</v>
      </c>
      <c r="H178" s="2">
        <f t="shared" si="39"/>
        <v>76227037.630298227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1030183.0000000056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1136758.9959320128</v>
      </c>
      <c r="Q178" s="2">
        <f t="shared" si="42"/>
        <v>550000</v>
      </c>
      <c r="R178" s="2">
        <f t="shared" si="40"/>
        <v>77240820.62342298</v>
      </c>
      <c r="S178" s="2">
        <f t="shared" si="17"/>
        <v>545682.42857143283</v>
      </c>
      <c r="T178" s="2">
        <f t="shared" si="18"/>
        <v>4317.5714285714785</v>
      </c>
      <c r="U178" s="2">
        <f t="shared" si="19"/>
        <v>550000</v>
      </c>
      <c r="V178" s="2">
        <f t="shared" si="34"/>
        <v>30389713.63029835</v>
      </c>
      <c r="W178" s="2">
        <f t="shared" si="20"/>
        <v>545682.4285714291</v>
      </c>
      <c r="X178" s="2">
        <f t="shared" si="6"/>
        <v>4317.5714285708964</v>
      </c>
      <c r="Y178" s="2">
        <f t="shared" si="37"/>
        <v>46851106.993124619</v>
      </c>
      <c r="Z178" s="2" t="str">
        <f t="shared" si="8"/>
        <v>HERE</v>
      </c>
      <c r="AA178" s="2">
        <f>IF(Z178="HERE",Y178,AA177+Graph!$G$1*1000)</f>
        <v>46851106.993124619</v>
      </c>
      <c r="AB178" s="2">
        <f t="shared" si="21"/>
        <v>4317.5714285671711</v>
      </c>
      <c r="AC178" s="2">
        <f t="shared" si="38"/>
        <v>30389713.63029835</v>
      </c>
      <c r="AD178" s="3">
        <f t="shared" si="10"/>
        <v>46851106.993124619</v>
      </c>
      <c r="AE178" s="2">
        <f>IF(AE176&gt;=52800000,52800000,IF(AB157=Graph!G$1*1000,AE177+Graph!G$1*1000,AC178))</f>
        <v>30389713.63029835</v>
      </c>
      <c r="AF178" s="3">
        <f t="shared" si="11"/>
        <v>30389713.63029835</v>
      </c>
      <c r="AG178" s="3">
        <f t="shared" si="29"/>
        <v>42954583.094032034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113</v>
      </c>
      <c r="C179" s="7"/>
      <c r="D179" s="2" t="e">
        <f t="shared" si="12"/>
        <v>#N/A</v>
      </c>
      <c r="E179" s="2" t="e">
        <f t="shared" si="22"/>
        <v>#N/A</v>
      </c>
      <c r="F179" s="2">
        <v>1141061.7963239551</v>
      </c>
      <c r="G179" s="2">
        <f t="shared" si="41"/>
        <v>545682.42857142852</v>
      </c>
      <c r="H179" s="2">
        <f t="shared" si="39"/>
        <v>76772720.05886966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1034500.5714285771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1142700.2181471586</v>
      </c>
      <c r="Q179" s="2">
        <f t="shared" si="42"/>
        <v>550000</v>
      </c>
      <c r="R179" s="2">
        <f t="shared" si="40"/>
        <v>77790820.62342298</v>
      </c>
      <c r="S179" s="2">
        <f t="shared" si="17"/>
        <v>545682.42857143283</v>
      </c>
      <c r="T179" s="2">
        <f t="shared" si="18"/>
        <v>4317.5714285714785</v>
      </c>
      <c r="U179" s="2">
        <f t="shared" si="19"/>
        <v>550000</v>
      </c>
      <c r="V179" s="2">
        <f t="shared" si="34"/>
        <v>30935396.058869779</v>
      </c>
      <c r="W179" s="2">
        <f t="shared" si="20"/>
        <v>545682.4285714291</v>
      </c>
      <c r="X179" s="2">
        <f t="shared" si="6"/>
        <v>4317.5714285708964</v>
      </c>
      <c r="Y179" s="2">
        <f t="shared" si="37"/>
        <v>46855424.564553186</v>
      </c>
      <c r="Z179" s="2" t="str">
        <f t="shared" si="8"/>
        <v>HERE</v>
      </c>
      <c r="AA179" s="2">
        <f>IF(Z179="HERE",Y179,AA178+Graph!$G$1*1000)</f>
        <v>46855424.564553186</v>
      </c>
      <c r="AB179" s="2">
        <f t="shared" si="21"/>
        <v>4317.5714285671711</v>
      </c>
      <c r="AC179" s="2">
        <f t="shared" si="38"/>
        <v>30935396.058869779</v>
      </c>
      <c r="AD179" s="3">
        <f t="shared" si="10"/>
        <v>46855424.564553186</v>
      </c>
      <c r="AE179" s="2">
        <f>IF(AE177&gt;=52800000,52800000,IF(AB158=Graph!G$1*1000,AE178+Graph!G$1*1000,AC179))</f>
        <v>30935396.058869779</v>
      </c>
      <c r="AF179" s="3">
        <f t="shared" si="11"/>
        <v>30935396.058869779</v>
      </c>
      <c r="AG179" s="3">
        <f t="shared" si="29"/>
        <v>43011128.251250088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114</v>
      </c>
      <c r="C180" s="7"/>
      <c r="D180" s="2" t="e">
        <f t="shared" si="12"/>
        <v>#N/A</v>
      </c>
      <c r="E180" s="2" t="e">
        <f t="shared" si="22"/>
        <v>#N/A</v>
      </c>
      <c r="F180" s="2">
        <v>1147016.3922241628</v>
      </c>
      <c r="G180" s="2">
        <f t="shared" si="41"/>
        <v>545682.42857142852</v>
      </c>
      <c r="H180" s="2">
        <f t="shared" si="39"/>
        <v>77318402.487441093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1038818.1428571485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1148641.4403623044</v>
      </c>
      <c r="Q180" s="2">
        <f t="shared" si="42"/>
        <v>550000</v>
      </c>
      <c r="R180" s="2">
        <f t="shared" si="40"/>
        <v>78340820.62342298</v>
      </c>
      <c r="S180" s="2">
        <f t="shared" si="17"/>
        <v>545682.42857143283</v>
      </c>
      <c r="T180" s="2">
        <f t="shared" si="18"/>
        <v>4317.5714285714785</v>
      </c>
      <c r="U180" s="2">
        <f t="shared" si="19"/>
        <v>550000</v>
      </c>
      <c r="V180" s="2">
        <f t="shared" si="34"/>
        <v>31481078.487441208</v>
      </c>
      <c r="W180" s="2">
        <f t="shared" si="20"/>
        <v>545682.4285714291</v>
      </c>
      <c r="X180" s="2">
        <f t="shared" si="6"/>
        <v>4317.5714285708964</v>
      </c>
      <c r="Y180" s="2">
        <f t="shared" si="37"/>
        <v>46859742.135981753</v>
      </c>
      <c r="Z180" s="2" t="str">
        <f t="shared" si="8"/>
        <v>HERE</v>
      </c>
      <c r="AA180" s="2">
        <f>IF(Z180="HERE",Y180,AA179+Graph!$G$1*1000)</f>
        <v>46859742.135981753</v>
      </c>
      <c r="AB180" s="2">
        <f t="shared" si="21"/>
        <v>4317.5714285671711</v>
      </c>
      <c r="AC180" s="2">
        <f t="shared" si="38"/>
        <v>31481078.487441208</v>
      </c>
      <c r="AD180" s="3">
        <f t="shared" si="10"/>
        <v>46859742.135981753</v>
      </c>
      <c r="AE180" s="2">
        <f>IF(AE178&gt;=52800000,52800000,IF(AB159=Graph!G$1*1000,AE179+Graph!G$1*1000,AC180))</f>
        <v>31481078.487441208</v>
      </c>
      <c r="AF180" s="3">
        <f t="shared" si="11"/>
        <v>31481078.487441208</v>
      </c>
      <c r="AG180" s="3">
        <f t="shared" si="29"/>
        <v>43062612.001952991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115</v>
      </c>
      <c r="C181" s="7"/>
      <c r="D181" s="2" t="e">
        <f t="shared" si="12"/>
        <v>#N/A</v>
      </c>
      <c r="E181" s="2" t="e">
        <f t="shared" si="22"/>
        <v>#N/A</v>
      </c>
      <c r="F181" s="2">
        <v>1152970.9881243706</v>
      </c>
      <c r="G181" s="2">
        <f t="shared" si="41"/>
        <v>545682.42857142852</v>
      </c>
      <c r="H181" s="2">
        <f t="shared" si="39"/>
        <v>77864084.916012526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1043135.71428572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1154582.6625774801</v>
      </c>
      <c r="Q181" s="2">
        <f t="shared" si="42"/>
        <v>550000</v>
      </c>
      <c r="R181" s="2">
        <f t="shared" si="40"/>
        <v>78890820.62342298</v>
      </c>
      <c r="S181" s="2">
        <f t="shared" si="17"/>
        <v>545682.42857143283</v>
      </c>
      <c r="T181" s="2">
        <f t="shared" si="18"/>
        <v>4317.5714285714785</v>
      </c>
      <c r="U181" s="2">
        <f t="shared" si="19"/>
        <v>550000</v>
      </c>
      <c r="V181" s="2">
        <f t="shared" si="34"/>
        <v>32026760.916012637</v>
      </c>
      <c r="W181" s="2">
        <f t="shared" si="20"/>
        <v>545682.4285714291</v>
      </c>
      <c r="X181" s="2">
        <f t="shared" si="6"/>
        <v>4317.5714285708964</v>
      </c>
      <c r="Y181" s="2">
        <f t="shared" si="37"/>
        <v>46864059.707410321</v>
      </c>
      <c r="Z181" s="2" t="str">
        <f t="shared" si="8"/>
        <v>HERE</v>
      </c>
      <c r="AA181" s="2">
        <f>IF(Z181="HERE",Y181,AA180+Graph!$G$1*1000)</f>
        <v>46864059.707410321</v>
      </c>
      <c r="AB181" s="2">
        <f t="shared" si="21"/>
        <v>4317.5714285671711</v>
      </c>
      <c r="AC181" s="2">
        <f t="shared" si="38"/>
        <v>32026760.916012637</v>
      </c>
      <c r="AD181" s="3">
        <f t="shared" si="10"/>
        <v>46864059.707410321</v>
      </c>
      <c r="AE181" s="2">
        <f>IF(AE179&gt;=52800000,52800000,IF(AB160=Graph!G$1*1000,AE180+Graph!G$1*1000,AC181))</f>
        <v>32026760.916012637</v>
      </c>
      <c r="AF181" s="3">
        <f t="shared" si="11"/>
        <v>32026760.916012637</v>
      </c>
      <c r="AG181" s="3">
        <f t="shared" si="29"/>
        <v>43109034.34614072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116</v>
      </c>
      <c r="C182" s="7"/>
      <c r="D182" s="2" t="e">
        <f t="shared" si="12"/>
        <v>#N/A</v>
      </c>
      <c r="E182" s="2" t="e">
        <f t="shared" si="22"/>
        <v>#N/A</v>
      </c>
      <c r="F182" s="2">
        <v>1158925.5840245783</v>
      </c>
      <c r="G182" s="2">
        <f t="shared" si="41"/>
        <v>545682.42857142852</v>
      </c>
      <c r="H182" s="2">
        <f t="shared" si="39"/>
        <v>78409767.344583958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1047453.2857142915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1160523.8847926259</v>
      </c>
      <c r="Q182" s="2">
        <f t="shared" si="42"/>
        <v>550000</v>
      </c>
      <c r="R182" s="2">
        <f t="shared" si="40"/>
        <v>79440820.62342298</v>
      </c>
      <c r="S182" s="2">
        <f t="shared" si="17"/>
        <v>545682.42857143283</v>
      </c>
      <c r="T182" s="2">
        <f t="shared" si="18"/>
        <v>4317.5714285714785</v>
      </c>
      <c r="U182" s="2">
        <f t="shared" si="19"/>
        <v>550000</v>
      </c>
      <c r="V182" s="2">
        <f t="shared" si="34"/>
        <v>32572443.344584066</v>
      </c>
      <c r="W182" s="2">
        <f t="shared" si="20"/>
        <v>545682.4285714291</v>
      </c>
      <c r="X182" s="2">
        <f t="shared" si="6"/>
        <v>4317.5714285708964</v>
      </c>
      <c r="Y182" s="2">
        <f t="shared" si="37"/>
        <v>46868377.278838888</v>
      </c>
      <c r="Z182" s="2" t="str">
        <f t="shared" si="8"/>
        <v>HERE</v>
      </c>
      <c r="AA182" s="2">
        <f>IF(Z182="HERE",Y182,AA181+Graph!$G$1*1000)</f>
        <v>46868377.278838888</v>
      </c>
      <c r="AB182" s="2">
        <f t="shared" si="21"/>
        <v>4317.5714285671711</v>
      </c>
      <c r="AC182" s="2">
        <f t="shared" si="38"/>
        <v>32572443.344584066</v>
      </c>
      <c r="AD182" s="3">
        <f t="shared" si="10"/>
        <v>46868377.278838888</v>
      </c>
      <c r="AE182" s="2">
        <f>IF(AE180&gt;=52800000,52800000,IF(AB161=Graph!G$1*1000,AE181+Graph!G$1*1000,AC182))</f>
        <v>32572443.344584066</v>
      </c>
      <c r="AF182" s="3">
        <f t="shared" si="11"/>
        <v>32572443.344584066</v>
      </c>
      <c r="AG182" s="3">
        <f t="shared" si="29"/>
        <v>43150395.283813275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117</v>
      </c>
      <c r="C183" s="7"/>
      <c r="D183" s="2" t="e">
        <f t="shared" si="12"/>
        <v>#N/A</v>
      </c>
      <c r="E183" s="2" t="e">
        <f t="shared" si="22"/>
        <v>#N/A</v>
      </c>
      <c r="F183" s="2">
        <v>1164880.1799247861</v>
      </c>
      <c r="G183" s="2">
        <f t="shared" si="41"/>
        <v>545682.42857142852</v>
      </c>
      <c r="H183" s="2">
        <f t="shared" si="39"/>
        <v>78955449.773155391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1051770.8571428629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1166465.1070078015</v>
      </c>
      <c r="Q183" s="2">
        <f t="shared" si="42"/>
        <v>550000</v>
      </c>
      <c r="R183" s="2">
        <f t="shared" si="40"/>
        <v>79990820.62342298</v>
      </c>
      <c r="S183" s="2">
        <f t="shared" si="17"/>
        <v>545682.42857143283</v>
      </c>
      <c r="T183" s="2">
        <f t="shared" si="18"/>
        <v>4317.571428571362</v>
      </c>
      <c r="U183" s="2">
        <f t="shared" si="19"/>
        <v>550000</v>
      </c>
      <c r="V183" s="2">
        <f t="shared" si="34"/>
        <v>33118125.773155496</v>
      </c>
      <c r="W183" s="2">
        <f t="shared" si="20"/>
        <v>545682.4285714291</v>
      </c>
      <c r="X183" s="2">
        <f t="shared" si="6"/>
        <v>4317.5714285708964</v>
      </c>
      <c r="Y183" s="2">
        <f t="shared" si="37"/>
        <v>46872694.850267455</v>
      </c>
      <c r="Z183" s="2" t="str">
        <f t="shared" si="8"/>
        <v>HERE</v>
      </c>
      <c r="AA183" s="2">
        <f>IF(Z183="HERE",Y183,AA182+Graph!$G$1*1000)</f>
        <v>46872694.850267455</v>
      </c>
      <c r="AB183" s="2">
        <f t="shared" si="21"/>
        <v>4317.5714285671711</v>
      </c>
      <c r="AC183" s="2">
        <f t="shared" si="38"/>
        <v>33118125.773155496</v>
      </c>
      <c r="AD183" s="3">
        <f t="shared" si="10"/>
        <v>46872694.850267455</v>
      </c>
      <c r="AE183" s="2">
        <f>IF(AE181&gt;=52800000,52800000,IF(AB162=Graph!G$1*1000,AE182+Graph!G$1*1000,AC183))</f>
        <v>33118125.773155496</v>
      </c>
      <c r="AF183" s="3">
        <f t="shared" si="11"/>
        <v>33118125.773155496</v>
      </c>
      <c r="AG183" s="3">
        <f t="shared" si="29"/>
        <v>43186694.814970642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118</v>
      </c>
      <c r="C184" s="7"/>
      <c r="D184" s="2" t="e">
        <f t="shared" si="12"/>
        <v>#N/A</v>
      </c>
      <c r="E184" s="2" t="e">
        <f t="shared" si="22"/>
        <v>#N/A</v>
      </c>
      <c r="F184" s="2">
        <v>1170834.7758249938</v>
      </c>
      <c r="G184" s="2">
        <f t="shared" si="41"/>
        <v>545682.42857142852</v>
      </c>
      <c r="H184" s="2">
        <f t="shared" si="39"/>
        <v>79501132.201726824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1056088.4285714342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1172406.3292229474</v>
      </c>
      <c r="Q184" s="2">
        <f t="shared" si="42"/>
        <v>550000</v>
      </c>
      <c r="R184" s="2">
        <f t="shared" si="40"/>
        <v>80540820.62342298</v>
      </c>
      <c r="S184" s="2">
        <f t="shared" si="17"/>
        <v>545682.42857143283</v>
      </c>
      <c r="T184" s="2">
        <f t="shared" si="18"/>
        <v>4317.571428571362</v>
      </c>
      <c r="U184" s="2">
        <f t="shared" si="19"/>
        <v>550000</v>
      </c>
      <c r="V184" s="2">
        <f t="shared" si="34"/>
        <v>33663808.201726921</v>
      </c>
      <c r="W184" s="2">
        <f t="shared" si="20"/>
        <v>545682.42857142538</v>
      </c>
      <c r="X184" s="2">
        <f t="shared" si="6"/>
        <v>4317.5714285746217</v>
      </c>
      <c r="Y184" s="2">
        <f t="shared" si="37"/>
        <v>46877012.42169603</v>
      </c>
      <c r="Z184" s="2" t="str">
        <f t="shared" si="8"/>
        <v>HERE</v>
      </c>
      <c r="AA184" s="2">
        <f>IF(Z184="HERE",Y184,AA183+Graph!$G$1*1000)</f>
        <v>46877012.42169603</v>
      </c>
      <c r="AB184" s="2">
        <f t="shared" si="21"/>
        <v>4317.5714285746217</v>
      </c>
      <c r="AC184" s="2">
        <f t="shared" si="38"/>
        <v>33663808.201726921</v>
      </c>
      <c r="AD184" s="3">
        <f t="shared" si="10"/>
        <v>46877012.42169603</v>
      </c>
      <c r="AE184" s="2">
        <f>IF(AE182&gt;=52800000,52800000,IF(AB163=Graph!G$1*1000,AE183+Graph!G$1*1000,AC184))</f>
        <v>33663808.201726921</v>
      </c>
      <c r="AF184" s="3">
        <f t="shared" si="11"/>
        <v>33663808.201726921</v>
      </c>
      <c r="AG184" s="3">
        <f t="shared" si="29"/>
        <v>43217932.939612836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119</v>
      </c>
      <c r="C185" s="7"/>
      <c r="D185" s="2" t="e">
        <f t="shared" si="12"/>
        <v>#N/A</v>
      </c>
      <c r="E185" s="2" t="e">
        <f t="shared" si="22"/>
        <v>#N/A</v>
      </c>
      <c r="F185" s="2">
        <v>1176789.3717252016</v>
      </c>
      <c r="G185" s="2">
        <f t="shared" si="41"/>
        <v>545682.42857142852</v>
      </c>
      <c r="H185" s="2">
        <f t="shared" si="39"/>
        <v>80046814.630298257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1060406.0000000056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1178347.551438123</v>
      </c>
      <c r="Q185" s="2">
        <f t="shared" si="42"/>
        <v>550000</v>
      </c>
      <c r="R185" s="2">
        <f t="shared" si="40"/>
        <v>81090820.62342298</v>
      </c>
      <c r="S185" s="2">
        <f t="shared" si="17"/>
        <v>545682.42857143283</v>
      </c>
      <c r="T185" s="2">
        <f t="shared" si="18"/>
        <v>4317.571428571362</v>
      </c>
      <c r="U185" s="2">
        <f t="shared" si="19"/>
        <v>550000</v>
      </c>
      <c r="V185" s="2">
        <f t="shared" si="34"/>
        <v>34209490.630298346</v>
      </c>
      <c r="W185" s="2">
        <f t="shared" si="20"/>
        <v>545682.42857142538</v>
      </c>
      <c r="X185" s="2">
        <f t="shared" si="6"/>
        <v>4317.5714285746217</v>
      </c>
      <c r="Y185" s="2">
        <f t="shared" si="37"/>
        <v>46881329.993124604</v>
      </c>
      <c r="Z185" s="2" t="str">
        <f t="shared" si="8"/>
        <v>HERE</v>
      </c>
      <c r="AA185" s="2">
        <f>IF(Z185="HERE",Y185,AA184+Graph!$G$1*1000)</f>
        <v>46881329.993124604</v>
      </c>
      <c r="AB185" s="2">
        <f t="shared" si="21"/>
        <v>4317.5714285746217</v>
      </c>
      <c r="AC185" s="2">
        <f t="shared" si="38"/>
        <v>34209490.630298346</v>
      </c>
      <c r="AD185" s="3">
        <f t="shared" si="10"/>
        <v>46881329.993124604</v>
      </c>
      <c r="AE185" s="2">
        <f>IF(AE183&gt;=52800000,52800000,IF(AB164=Graph!G$1*1000,AE184+Graph!G$1*1000,AC185))</f>
        <v>34209490.630298346</v>
      </c>
      <c r="AF185" s="3">
        <f t="shared" si="11"/>
        <v>34209490.630298346</v>
      </c>
      <c r="AG185" s="3">
        <f t="shared" si="29"/>
        <v>43249102.875327125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120</v>
      </c>
      <c r="C186" s="7"/>
      <c r="D186" s="2" t="e">
        <f t="shared" si="12"/>
        <v>#N/A</v>
      </c>
      <c r="E186" s="2" t="e">
        <f t="shared" si="22"/>
        <v>#N/A</v>
      </c>
      <c r="F186" s="2">
        <v>1182743.9676254094</v>
      </c>
      <c r="G186" s="2">
        <f t="shared" si="41"/>
        <v>545682.42857142852</v>
      </c>
      <c r="H186" s="2">
        <f t="shared" si="39"/>
        <v>80592497.05886969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1064723.5714285769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1184288.7736532688</v>
      </c>
      <c r="Q186" s="2">
        <f t="shared" si="42"/>
        <v>550000</v>
      </c>
      <c r="R186" s="2">
        <f t="shared" si="40"/>
        <v>81640820.62342298</v>
      </c>
      <c r="S186" s="2">
        <f t="shared" si="17"/>
        <v>545682.42857143283</v>
      </c>
      <c r="T186" s="2">
        <f t="shared" si="18"/>
        <v>4317.571428571362</v>
      </c>
      <c r="U186" s="2">
        <f t="shared" si="19"/>
        <v>550000</v>
      </c>
      <c r="V186" s="2">
        <f t="shared" si="34"/>
        <v>34755173.058869772</v>
      </c>
      <c r="W186" s="2">
        <f t="shared" si="20"/>
        <v>545682.42857142538</v>
      </c>
      <c r="X186" s="2">
        <f t="shared" si="6"/>
        <v>4317.5714285746217</v>
      </c>
      <c r="Y186" s="2">
        <f t="shared" si="37"/>
        <v>46885647.564553179</v>
      </c>
      <c r="Z186" s="2" t="str">
        <f t="shared" si="8"/>
        <v>HERE</v>
      </c>
      <c r="AA186" s="2">
        <f>IF(Z186="HERE",Y186,AA185+Graph!$G$1*1000)</f>
        <v>46885647.564553179</v>
      </c>
      <c r="AB186" s="2">
        <f t="shared" si="21"/>
        <v>4317.5714285746217</v>
      </c>
      <c r="AC186" s="2">
        <f t="shared" si="38"/>
        <v>34755173.058869772</v>
      </c>
      <c r="AD186" s="3">
        <f t="shared" si="10"/>
        <v>46885647.564553179</v>
      </c>
      <c r="AE186" s="2">
        <f>IF(AE184&gt;=52800000,52800000,IF(AB165=Graph!G$1*1000,AE185+Graph!G$1*1000,AC186))</f>
        <v>34755173.058869772</v>
      </c>
      <c r="AF186" s="3">
        <f t="shared" si="11"/>
        <v>34755173.058869772</v>
      </c>
      <c r="AG186" s="3">
        <f t="shared" si="29"/>
        <v>43280272.811041407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121</v>
      </c>
      <c r="C187" s="7"/>
      <c r="D187" s="2" t="e">
        <f t="shared" si="12"/>
        <v>#N/A</v>
      </c>
      <c r="E187" s="2" t="e">
        <f t="shared" si="22"/>
        <v>#N/A</v>
      </c>
      <c r="F187" s="2">
        <v>1188698.5635256171</v>
      </c>
      <c r="G187" s="2">
        <f t="shared" si="41"/>
        <v>545682.42857142852</v>
      </c>
      <c r="H187" s="2">
        <f t="shared" si="39"/>
        <v>81138179.487441123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1069041.1428571483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1190229.9958684444</v>
      </c>
      <c r="Q187" s="2">
        <f t="shared" si="42"/>
        <v>550000</v>
      </c>
      <c r="R187" s="2">
        <f t="shared" si="40"/>
        <v>82190820.62342298</v>
      </c>
      <c r="S187" s="2">
        <f t="shared" si="17"/>
        <v>545682.42857143283</v>
      </c>
      <c r="T187" s="2">
        <f t="shared" si="18"/>
        <v>4317.571428571362</v>
      </c>
      <c r="U187" s="2">
        <f t="shared" si="19"/>
        <v>550000</v>
      </c>
      <c r="V187" s="2">
        <f t="shared" si="34"/>
        <v>35300855.487441197</v>
      </c>
      <c r="W187" s="2">
        <f t="shared" si="20"/>
        <v>545682.42857142538</v>
      </c>
      <c r="X187" s="2">
        <f t="shared" si="6"/>
        <v>4317.5714285746217</v>
      </c>
      <c r="Y187" s="2">
        <f t="shared" si="37"/>
        <v>46889965.135981753</v>
      </c>
      <c r="Z187" s="2" t="str">
        <f t="shared" si="8"/>
        <v>HERE</v>
      </c>
      <c r="AA187" s="2">
        <f>IF(Z187="HERE",Y187,AA186+Graph!$G$1*1000)</f>
        <v>46889965.135981753</v>
      </c>
      <c r="AB187" s="2">
        <f t="shared" si="21"/>
        <v>4317.5714285746217</v>
      </c>
      <c r="AC187" s="2">
        <f t="shared" si="38"/>
        <v>35300855.487441197</v>
      </c>
      <c r="AD187" s="3">
        <f t="shared" si="10"/>
        <v>46889965.135981753</v>
      </c>
      <c r="AE187" s="2">
        <f>IF(AE185&gt;=52800000,52800000,IF(AB166=Graph!G$1*1000,AE186+Graph!G$1*1000,AC187))</f>
        <v>35300855.487441197</v>
      </c>
      <c r="AF187" s="3">
        <f t="shared" si="11"/>
        <v>35300855.487441197</v>
      </c>
      <c r="AG187" s="3">
        <f t="shared" si="29"/>
        <v>43311442.746755689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122</v>
      </c>
      <c r="C188" s="7"/>
      <c r="D188" s="2" t="e">
        <f t="shared" si="12"/>
        <v>#N/A</v>
      </c>
      <c r="E188" s="2" t="e">
        <f t="shared" si="22"/>
        <v>#N/A</v>
      </c>
      <c r="F188" s="2">
        <v>1194653.1594258249</v>
      </c>
      <c r="G188" s="2">
        <f t="shared" si="41"/>
        <v>545682.42857142852</v>
      </c>
      <c r="H188" s="2">
        <f t="shared" si="39"/>
        <v>81683861.916012555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1073358.7142857197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1196171.2180835903</v>
      </c>
      <c r="Q188" s="2">
        <f t="shared" si="42"/>
        <v>550000</v>
      </c>
      <c r="R188" s="2">
        <f t="shared" si="40"/>
        <v>82740820.62342298</v>
      </c>
      <c r="S188" s="2">
        <f t="shared" si="17"/>
        <v>545682.42857143283</v>
      </c>
      <c r="T188" s="2">
        <f t="shared" si="18"/>
        <v>4317.571428571362</v>
      </c>
      <c r="U188" s="2">
        <f t="shared" si="19"/>
        <v>550000</v>
      </c>
      <c r="V188" s="2">
        <f t="shared" si="34"/>
        <v>35846537.916012622</v>
      </c>
      <c r="W188" s="2">
        <f t="shared" si="20"/>
        <v>545682.42857142538</v>
      </c>
      <c r="X188" s="2">
        <f t="shared" si="6"/>
        <v>4317.5714285746217</v>
      </c>
      <c r="Y188" s="2">
        <f t="shared" si="37"/>
        <v>46894282.707410328</v>
      </c>
      <c r="Z188" s="2" t="str">
        <f t="shared" si="8"/>
        <v>HERE</v>
      </c>
      <c r="AA188" s="2">
        <f>IF(Z188="HERE",Y188,AA187+Graph!$G$1*1000)</f>
        <v>46894282.707410328</v>
      </c>
      <c r="AB188" s="2">
        <f t="shared" si="21"/>
        <v>4317.5714285746217</v>
      </c>
      <c r="AC188" s="2">
        <f t="shared" si="38"/>
        <v>35846537.916012622</v>
      </c>
      <c r="AD188" s="3">
        <f t="shared" si="10"/>
        <v>46894282.707410328</v>
      </c>
      <c r="AE188" s="2">
        <f>IF(AE186&gt;=52800000,52800000,IF(AB167=Graph!G$1*1000,AE187+Graph!G$1*1000,AC188))</f>
        <v>35846537.916012622</v>
      </c>
      <c r="AF188" s="3">
        <f t="shared" si="11"/>
        <v>35846537.916012622</v>
      </c>
      <c r="AG188" s="3">
        <f t="shared" si="29"/>
        <v>43342612.682469971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123</v>
      </c>
      <c r="C189" s="7"/>
      <c r="D189" s="2" t="e">
        <f t="shared" si="12"/>
        <v>#N/A</v>
      </c>
      <c r="E189" s="2" t="e">
        <f t="shared" si="22"/>
        <v>#N/A</v>
      </c>
      <c r="F189" s="2">
        <v>1200607.7553260326</v>
      </c>
      <c r="G189" s="2">
        <f t="shared" si="41"/>
        <v>545682.42857142852</v>
      </c>
      <c r="H189" s="2">
        <f t="shared" si="39"/>
        <v>82229544.344583988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1077676.285714291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1202112.4402987659</v>
      </c>
      <c r="Q189" s="2">
        <f t="shared" si="42"/>
        <v>550000</v>
      </c>
      <c r="R189" s="2">
        <f t="shared" si="40"/>
        <v>83290820.62342298</v>
      </c>
      <c r="S189" s="2">
        <f t="shared" si="17"/>
        <v>545682.42857143283</v>
      </c>
      <c r="T189" s="2">
        <f t="shared" si="18"/>
        <v>4317.571428571362</v>
      </c>
      <c r="U189" s="2">
        <f t="shared" si="19"/>
        <v>550000</v>
      </c>
      <c r="V189" s="2">
        <f t="shared" si="34"/>
        <v>36392220.344584048</v>
      </c>
      <c r="W189" s="2">
        <f t="shared" si="20"/>
        <v>545682.42857142538</v>
      </c>
      <c r="X189" s="2">
        <f t="shared" si="6"/>
        <v>4317.5714285746217</v>
      </c>
      <c r="Y189" s="2">
        <f t="shared" si="37"/>
        <v>46898600.278838903</v>
      </c>
      <c r="Z189" s="2" t="str">
        <f t="shared" si="8"/>
        <v>HERE</v>
      </c>
      <c r="AA189" s="2">
        <f>IF(Z189="HERE",Y189,AA188+Graph!$G$1*1000)</f>
        <v>46898600.278838903</v>
      </c>
      <c r="AB189" s="2">
        <f t="shared" si="21"/>
        <v>4317.5714285746217</v>
      </c>
      <c r="AC189" s="2">
        <f t="shared" si="38"/>
        <v>36392220.344584048</v>
      </c>
      <c r="AD189" s="3">
        <f t="shared" si="10"/>
        <v>46898600.278838903</v>
      </c>
      <c r="AE189" s="2">
        <f>IF(AE187&gt;=52800000,52800000,IF(AB168=Graph!G$1*1000,AE188+Graph!G$1*1000,AC189))</f>
        <v>36392220.344584048</v>
      </c>
      <c r="AF189" s="3">
        <f t="shared" si="11"/>
        <v>36392220.344584048</v>
      </c>
      <c r="AG189" s="3">
        <f t="shared" si="29"/>
        <v>43373782.618184254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124</v>
      </c>
      <c r="C190" s="7"/>
      <c r="D190" s="2" t="e">
        <f t="shared" si="12"/>
        <v>#N/A</v>
      </c>
      <c r="E190" s="2" t="e">
        <f t="shared" si="22"/>
        <v>#N/A</v>
      </c>
      <c r="F190" s="2">
        <v>1206562.3512262404</v>
      </c>
      <c r="G190" s="2">
        <f t="shared" si="41"/>
        <v>545682.42857142852</v>
      </c>
      <c r="H190" s="2">
        <f t="shared" si="39"/>
        <v>82775226.773155421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1081993.8571428624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1208053.6625139117</v>
      </c>
      <c r="Q190" s="2">
        <f t="shared" si="42"/>
        <v>550000</v>
      </c>
      <c r="R190" s="2">
        <f t="shared" si="40"/>
        <v>83840820.62342298</v>
      </c>
      <c r="S190" s="2">
        <f t="shared" si="17"/>
        <v>545682.42857143283</v>
      </c>
      <c r="T190" s="2">
        <f t="shared" si="18"/>
        <v>4317.571428571362</v>
      </c>
      <c r="U190" s="2">
        <f t="shared" si="19"/>
        <v>550000</v>
      </c>
      <c r="V190" s="2">
        <f t="shared" si="34"/>
        <v>36937902.773155473</v>
      </c>
      <c r="W190" s="2">
        <f t="shared" si="20"/>
        <v>545682.42857142538</v>
      </c>
      <c r="X190" s="2">
        <f t="shared" si="6"/>
        <v>4317.5714285746217</v>
      </c>
      <c r="Y190" s="2">
        <f t="shared" si="37"/>
        <v>46902917.850267477</v>
      </c>
      <c r="Z190" s="2" t="str">
        <f t="shared" si="8"/>
        <v>HERE</v>
      </c>
      <c r="AA190" s="2">
        <f>IF(Z190="HERE",Y190,AA189+Graph!$G$1*1000)</f>
        <v>46902917.850267477</v>
      </c>
      <c r="AB190" s="2">
        <f t="shared" si="21"/>
        <v>4317.5714285746217</v>
      </c>
      <c r="AC190" s="2">
        <f t="shared" si="38"/>
        <v>36937902.773155473</v>
      </c>
      <c r="AD190" s="3">
        <f t="shared" si="10"/>
        <v>46902917.850267477</v>
      </c>
      <c r="AE190" s="2">
        <f>IF(AE188&gt;=52800000,52800000,IF(AB169=Graph!G$1*1000,AE189+Graph!G$1*1000,AC190))</f>
        <v>36937902.773155473</v>
      </c>
      <c r="AF190" s="3">
        <f t="shared" si="11"/>
        <v>36937902.773155473</v>
      </c>
      <c r="AG190" s="3">
        <f t="shared" si="29"/>
        <v>43404952.553898536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125</v>
      </c>
      <c r="C191" s="7"/>
      <c r="D191" s="2" t="e">
        <f t="shared" si="12"/>
        <v>#N/A</v>
      </c>
      <c r="E191" s="2" t="e">
        <f t="shared" si="22"/>
        <v>#N/A</v>
      </c>
      <c r="F191" s="2">
        <v>1212516.9471264482</v>
      </c>
      <c r="G191" s="2">
        <f t="shared" si="41"/>
        <v>545682.42857142852</v>
      </c>
      <c r="H191" s="2">
        <f t="shared" si="39"/>
        <v>83320909.201726854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1086311.4285714338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1213994.8847290874</v>
      </c>
      <c r="Q191" s="2">
        <f t="shared" si="42"/>
        <v>550000</v>
      </c>
      <c r="R191" s="2">
        <f t="shared" si="40"/>
        <v>84390820.62342298</v>
      </c>
      <c r="S191" s="2">
        <f t="shared" si="17"/>
        <v>545682.42857143283</v>
      </c>
      <c r="T191" s="2">
        <f t="shared" si="18"/>
        <v>4317.571428571362</v>
      </c>
      <c r="U191" s="2">
        <f t="shared" si="19"/>
        <v>550000</v>
      </c>
      <c r="V191" s="2">
        <f t="shared" si="34"/>
        <v>37483585.201726899</v>
      </c>
      <c r="W191" s="2">
        <f t="shared" si="20"/>
        <v>545682.42857142538</v>
      </c>
      <c r="X191" s="2">
        <f t="shared" si="6"/>
        <v>4317.5714285746217</v>
      </c>
      <c r="Y191" s="2">
        <f t="shared" si="37"/>
        <v>46907235.421696052</v>
      </c>
      <c r="Z191" s="2" t="str">
        <f t="shared" si="8"/>
        <v>HERE</v>
      </c>
      <c r="AA191" s="2">
        <f>IF(Z191="HERE",Y191,AA190+Graph!$G$1*1000)</f>
        <v>46907235.421696052</v>
      </c>
      <c r="AB191" s="2">
        <f t="shared" si="21"/>
        <v>4317.5714285746217</v>
      </c>
      <c r="AC191" s="2">
        <f t="shared" si="38"/>
        <v>37483585.201726899</v>
      </c>
      <c r="AD191" s="3">
        <f t="shared" si="10"/>
        <v>46907235.421696052</v>
      </c>
      <c r="AE191" s="2">
        <f>IF(AE189&gt;=52800000,52800000,IF(AB170=Graph!G$1*1000,AE190+Graph!G$1*1000,AC191))</f>
        <v>37483585.201726899</v>
      </c>
      <c r="AF191" s="3">
        <f t="shared" si="11"/>
        <v>37483585.201726899</v>
      </c>
      <c r="AG191" s="3">
        <f t="shared" si="29"/>
        <v>43436122.489612818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126</v>
      </c>
      <c r="C192" s="7"/>
      <c r="D192" s="2" t="e">
        <f t="shared" si="12"/>
        <v>#N/A</v>
      </c>
      <c r="E192" s="2" t="e">
        <f t="shared" si="22"/>
        <v>#N/A</v>
      </c>
      <c r="F192" s="2">
        <v>1218471.5430266559</v>
      </c>
      <c r="G192" s="2">
        <f t="shared" si="41"/>
        <v>545682.42857142852</v>
      </c>
      <c r="H192" s="2">
        <f t="shared" si="39"/>
        <v>83866591.630298287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1090629.0000000051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1219936.1069442332</v>
      </c>
      <c r="Q192" s="2">
        <f t="shared" si="42"/>
        <v>550000</v>
      </c>
      <c r="R192" s="2">
        <f t="shared" si="40"/>
        <v>84940820.62342298</v>
      </c>
      <c r="S192" s="2">
        <f t="shared" si="17"/>
        <v>545682.42857143283</v>
      </c>
      <c r="T192" s="2">
        <f t="shared" si="18"/>
        <v>4317.571428571362</v>
      </c>
      <c r="U192" s="2">
        <f t="shared" si="19"/>
        <v>550000</v>
      </c>
      <c r="V192" s="2">
        <f t="shared" si="34"/>
        <v>38029267.630298324</v>
      </c>
      <c r="W192" s="2">
        <f t="shared" si="20"/>
        <v>545682.42857142538</v>
      </c>
      <c r="X192" s="2">
        <f t="shared" si="6"/>
        <v>4317.5714285746217</v>
      </c>
      <c r="Y192" s="2">
        <f t="shared" si="37"/>
        <v>46911552.993124627</v>
      </c>
      <c r="Z192" s="2" t="str">
        <f t="shared" si="8"/>
        <v>HERE</v>
      </c>
      <c r="AA192" s="2">
        <f>IF(Z192="HERE",Y192,AA191+Graph!$G$1*1000)</f>
        <v>46911552.993124627</v>
      </c>
      <c r="AB192" s="2">
        <f t="shared" si="21"/>
        <v>4317.5714285746217</v>
      </c>
      <c r="AC192" s="2">
        <f t="shared" si="38"/>
        <v>38029267.630298324</v>
      </c>
      <c r="AD192" s="3">
        <f t="shared" si="10"/>
        <v>46911552.993124627</v>
      </c>
      <c r="AE192" s="2">
        <f>IF(AE190&gt;=52800000,52800000,IF(AB171=Graph!G$1*1000,AE191+Graph!G$1*1000,AC192))</f>
        <v>38029267.630298324</v>
      </c>
      <c r="AF192" s="3">
        <f t="shared" si="11"/>
        <v>38029267.630298324</v>
      </c>
      <c r="AG192" s="3">
        <f t="shared" si="29"/>
        <v>43467292.4253271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127</v>
      </c>
      <c r="C193" s="7"/>
      <c r="D193" s="2" t="e">
        <f t="shared" si="12"/>
        <v>#N/A</v>
      </c>
      <c r="E193" s="2" t="e">
        <f t="shared" si="22"/>
        <v>#N/A</v>
      </c>
      <c r="F193" s="2">
        <v>1224426.1389268637</v>
      </c>
      <c r="G193" s="2">
        <f t="shared" si="41"/>
        <v>545682.42857142852</v>
      </c>
      <c r="H193" s="2">
        <f t="shared" si="39"/>
        <v>84412274.05886972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1094946.5714285765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1225877.3291594088</v>
      </c>
      <c r="Q193" s="2">
        <f t="shared" si="42"/>
        <v>550000</v>
      </c>
      <c r="R193" s="2">
        <f t="shared" si="40"/>
        <v>85490820.62342298</v>
      </c>
      <c r="S193" s="2">
        <f t="shared" si="17"/>
        <v>545682.42857143283</v>
      </c>
      <c r="T193" s="2">
        <f t="shared" si="18"/>
        <v>4317.571428571362</v>
      </c>
      <c r="U193" s="2">
        <f t="shared" si="19"/>
        <v>550000</v>
      </c>
      <c r="V193" s="2">
        <f t="shared" si="34"/>
        <v>38574950.058869749</v>
      </c>
      <c r="W193" s="2">
        <f t="shared" si="20"/>
        <v>545682.42857142538</v>
      </c>
      <c r="X193" s="2">
        <f t="shared" si="6"/>
        <v>4317.5714285746217</v>
      </c>
      <c r="Y193" s="2">
        <f t="shared" si="37"/>
        <v>46915870.564553201</v>
      </c>
      <c r="Z193" s="2" t="str">
        <f t="shared" si="8"/>
        <v>HERE</v>
      </c>
      <c r="AA193" s="2">
        <f>IF(Z193="HERE",Y193,AA192+Graph!$G$1*1000)</f>
        <v>46915870.564553201</v>
      </c>
      <c r="AB193" s="2">
        <f t="shared" si="21"/>
        <v>4317.5714285746217</v>
      </c>
      <c r="AC193" s="2">
        <f t="shared" si="38"/>
        <v>38574950.058869749</v>
      </c>
      <c r="AD193" s="3">
        <f t="shared" si="10"/>
        <v>46915870.564553201</v>
      </c>
      <c r="AE193" s="2">
        <f>IF(AE191&gt;=52800000,52800000,IF(AB172=Graph!G$1*1000,AE192+Graph!G$1*1000,AC193))</f>
        <v>38574950.058869749</v>
      </c>
      <c r="AF193" s="3">
        <f t="shared" si="11"/>
        <v>38574950.058869749</v>
      </c>
      <c r="AG193" s="3">
        <f t="shared" si="29"/>
        <v>43498462.361041382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128</v>
      </c>
      <c r="C194" s="7"/>
      <c r="D194" s="2" t="e">
        <f t="shared" si="12"/>
        <v>#N/A</v>
      </c>
      <c r="E194" s="2" t="e">
        <f t="shared" si="22"/>
        <v>#N/A</v>
      </c>
      <c r="F194" s="2">
        <v>1230380.7348270714</v>
      </c>
      <c r="G194" s="2">
        <f t="shared" si="41"/>
        <v>545682.42857142852</v>
      </c>
      <c r="H194" s="2">
        <f t="shared" si="39"/>
        <v>84957956.487441152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1099264.1428571478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1231818.5513745546</v>
      </c>
      <c r="Q194" s="2">
        <f t="shared" si="42"/>
        <v>550000</v>
      </c>
      <c r="R194" s="2">
        <f t="shared" si="40"/>
        <v>86040820.62342298</v>
      </c>
      <c r="S194" s="2">
        <f t="shared" si="17"/>
        <v>545682.42857143283</v>
      </c>
      <c r="T194" s="2">
        <f t="shared" si="18"/>
        <v>4317.571428571362</v>
      </c>
      <c r="U194" s="2">
        <f t="shared" si="19"/>
        <v>550000</v>
      </c>
      <c r="V194" s="2">
        <f t="shared" si="34"/>
        <v>39120632.487441175</v>
      </c>
      <c r="W194" s="2">
        <f t="shared" si="20"/>
        <v>545682.42857142538</v>
      </c>
      <c r="X194" s="2">
        <f t="shared" si="6"/>
        <v>4317.5714285746217</v>
      </c>
      <c r="Y194" s="2">
        <f t="shared" si="37"/>
        <v>46920188.135981776</v>
      </c>
      <c r="Z194" s="2" t="str">
        <f t="shared" si="8"/>
        <v>HERE</v>
      </c>
      <c r="AA194" s="2">
        <f>IF(Z194="HERE",Y194,AA193+Graph!$G$1*1000)</f>
        <v>46920188.135981776</v>
      </c>
      <c r="AB194" s="2">
        <f t="shared" si="21"/>
        <v>4317.5714285746217</v>
      </c>
      <c r="AC194" s="2">
        <f t="shared" si="38"/>
        <v>39120632.487441175</v>
      </c>
      <c r="AD194" s="3">
        <f t="shared" si="10"/>
        <v>46920188.135981776</v>
      </c>
      <c r="AE194" s="2">
        <f>IF(AE192&gt;=52800000,52800000,IF(AB173=Graph!G$1*1000,AE193+Graph!G$1*1000,AC194))</f>
        <v>39120632.487441175</v>
      </c>
      <c r="AF194" s="3">
        <f t="shared" si="11"/>
        <v>39120632.487441175</v>
      </c>
      <c r="AG194" s="3">
        <f t="shared" si="29"/>
        <v>43529632.296755664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129</v>
      </c>
      <c r="C195" s="7"/>
      <c r="D195" s="2" t="e">
        <f t="shared" si="12"/>
        <v>#N/A</v>
      </c>
      <c r="E195" s="2" t="e">
        <f t="shared" si="22"/>
        <v>#N/A</v>
      </c>
      <c r="F195" s="2">
        <v>1236335.3307272792</v>
      </c>
      <c r="G195" s="2">
        <f t="shared" si="41"/>
        <v>545682.42857142852</v>
      </c>
      <c r="H195" s="2">
        <f t="shared" si="39"/>
        <v>85503638.916012585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1103581.7142857192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1237759.7735897005</v>
      </c>
      <c r="Q195" s="2">
        <f t="shared" si="42"/>
        <v>550000</v>
      </c>
      <c r="R195" s="2">
        <f t="shared" si="40"/>
        <v>86590820.62342298</v>
      </c>
      <c r="S195" s="2">
        <f t="shared" si="17"/>
        <v>545682.42857143283</v>
      </c>
      <c r="T195" s="2">
        <f t="shared" si="18"/>
        <v>4317.571428571362</v>
      </c>
      <c r="U195" s="2">
        <f t="shared" si="19"/>
        <v>550000</v>
      </c>
      <c r="V195" s="2">
        <f t="shared" si="34"/>
        <v>39666314.9160126</v>
      </c>
      <c r="W195" s="2">
        <f t="shared" si="20"/>
        <v>545682.42857142538</v>
      </c>
      <c r="X195" s="2">
        <f t="shared" si="6"/>
        <v>4317.5714285746217</v>
      </c>
      <c r="Y195" s="2">
        <f t="shared" si="37"/>
        <v>46924505.70741035</v>
      </c>
      <c r="Z195" s="2" t="str">
        <f t="shared" si="8"/>
        <v>HERE</v>
      </c>
      <c r="AA195" s="2">
        <f>IF(Z195="HERE",Y195,AA194+Graph!$G$1*1000)</f>
        <v>46924505.70741035</v>
      </c>
      <c r="AB195" s="2">
        <f t="shared" si="21"/>
        <v>4317.5714285746217</v>
      </c>
      <c r="AC195" s="2">
        <f t="shared" si="38"/>
        <v>39666314.9160126</v>
      </c>
      <c r="AD195" s="3">
        <f t="shared" si="10"/>
        <v>46924505.70741035</v>
      </c>
      <c r="AE195" s="2">
        <f>IF(AE193&gt;=52800000,52800000,IF(AB174=Graph!G$1*1000,AE194+Graph!G$1*1000,AC195))</f>
        <v>39666314.9160126</v>
      </c>
      <c r="AF195" s="3">
        <f t="shared" si="11"/>
        <v>39666314.9160126</v>
      </c>
      <c r="AG195" s="3">
        <f t="shared" si="29"/>
        <v>43560802.232469946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130</v>
      </c>
      <c r="C196" s="7"/>
      <c r="D196" s="2" t="e">
        <f t="shared" si="12"/>
        <v>#N/A</v>
      </c>
      <c r="E196" s="2" t="e">
        <f t="shared" si="22"/>
        <v>#N/A</v>
      </c>
      <c r="F196" s="2">
        <v>1242289.9266274869</v>
      </c>
      <c r="G196" s="2">
        <f t="shared" si="41"/>
        <v>545682.42857142852</v>
      </c>
      <c r="H196" s="2">
        <f t="shared" si="39"/>
        <v>86049321.344584018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1107899.2857142906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1243700.9958048761</v>
      </c>
      <c r="Q196" s="2">
        <f t="shared" si="42"/>
        <v>550000</v>
      </c>
      <c r="R196" s="2">
        <f t="shared" si="40"/>
        <v>87140820.62342298</v>
      </c>
      <c r="S196" s="2">
        <f t="shared" si="17"/>
        <v>545682.42857143283</v>
      </c>
      <c r="T196" s="2">
        <f t="shared" si="18"/>
        <v>4317.571428571362</v>
      </c>
      <c r="U196" s="2">
        <f t="shared" si="19"/>
        <v>550000</v>
      </c>
      <c r="V196" s="2">
        <f t="shared" si="34"/>
        <v>40211997.344584025</v>
      </c>
      <c r="W196" s="2">
        <f t="shared" si="20"/>
        <v>545682.42857142538</v>
      </c>
      <c r="X196" s="2">
        <f t="shared" si="6"/>
        <v>4317.5714285746217</v>
      </c>
      <c r="Y196" s="2">
        <f t="shared" si="37"/>
        <v>46928823.278838925</v>
      </c>
      <c r="Z196" s="2" t="str">
        <f t="shared" si="8"/>
        <v>HERE</v>
      </c>
      <c r="AA196" s="2">
        <f>IF(Z196="HERE",Y196,AA195+Graph!$G$1*1000)</f>
        <v>46928823.278838925</v>
      </c>
      <c r="AB196" s="2">
        <f t="shared" si="21"/>
        <v>4317.5714285746217</v>
      </c>
      <c r="AC196" s="2">
        <f t="shared" si="38"/>
        <v>40211997.344584025</v>
      </c>
      <c r="AD196" s="3">
        <f t="shared" si="10"/>
        <v>46928823.278838925</v>
      </c>
      <c r="AE196" s="2">
        <f>IF(AE194&gt;=52800000,52800000,IF(AB175=Graph!G$1*1000,AE195+Graph!G$1*1000,AC196))</f>
        <v>40211997.344584025</v>
      </c>
      <c r="AF196" s="3">
        <f t="shared" si="11"/>
        <v>40211997.344584025</v>
      </c>
      <c r="AG196" s="3">
        <f t="shared" si="29"/>
        <v>43591972.168184228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131</v>
      </c>
      <c r="C197" s="7"/>
      <c r="D197" s="2" t="e">
        <f t="shared" si="12"/>
        <v>#N/A</v>
      </c>
      <c r="E197" s="2" t="e">
        <f t="shared" si="22"/>
        <v>#N/A</v>
      </c>
      <c r="F197" s="2">
        <v>1248244.5225276947</v>
      </c>
      <c r="G197" s="2">
        <f t="shared" si="41"/>
        <v>545682.42857142852</v>
      </c>
      <c r="H197" s="2">
        <f t="shared" si="39"/>
        <v>86595003.773155451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1112216.8571428619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1249642.2180200219</v>
      </c>
      <c r="Q197" s="2">
        <f t="shared" si="42"/>
        <v>550000</v>
      </c>
      <c r="R197" s="2">
        <f t="shared" si="40"/>
        <v>87690820.62342298</v>
      </c>
      <c r="S197" s="2">
        <f t="shared" si="17"/>
        <v>545682.42857143283</v>
      </c>
      <c r="T197" s="2">
        <f t="shared" si="18"/>
        <v>4317.571428571362</v>
      </c>
      <c r="U197" s="2">
        <f t="shared" si="19"/>
        <v>550000</v>
      </c>
      <c r="V197" s="2">
        <f t="shared" si="34"/>
        <v>40757679.773155451</v>
      </c>
      <c r="W197" s="2">
        <f t="shared" si="20"/>
        <v>545682.42857142538</v>
      </c>
      <c r="X197" s="2">
        <f t="shared" si="6"/>
        <v>4317.5714285746217</v>
      </c>
      <c r="Y197" s="2">
        <f t="shared" si="37"/>
        <v>46933140.8502675</v>
      </c>
      <c r="Z197" s="2" t="str">
        <f t="shared" si="8"/>
        <v>HERE</v>
      </c>
      <c r="AA197" s="2">
        <f>IF(Z197="HERE",Y197,AA196+Graph!$G$1*1000)</f>
        <v>46933140.8502675</v>
      </c>
      <c r="AB197" s="2">
        <f t="shared" si="21"/>
        <v>4317.5714285746217</v>
      </c>
      <c r="AC197" s="2">
        <f t="shared" si="38"/>
        <v>40757679.773155451</v>
      </c>
      <c r="AD197" s="3">
        <f t="shared" si="10"/>
        <v>46933140.8502675</v>
      </c>
      <c r="AE197" s="2">
        <f>IF(AE195&gt;=52800000,52800000,IF(AB176=Graph!G$1*1000,AE196+Graph!G$1*1000,AC197))</f>
        <v>40757679.773155451</v>
      </c>
      <c r="AF197" s="3">
        <f t="shared" si="11"/>
        <v>40757679.773155451</v>
      </c>
      <c r="AG197" s="3">
        <f t="shared" si="29"/>
        <v>43623142.10389851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132</v>
      </c>
      <c r="C198" s="7"/>
      <c r="D198" s="2" t="e">
        <f t="shared" si="12"/>
        <v>#N/A</v>
      </c>
      <c r="E198" s="2" t="e">
        <f t="shared" si="22"/>
        <v>#N/A</v>
      </c>
      <c r="F198" s="2">
        <v>1254199.1184279025</v>
      </c>
      <c r="G198" s="2">
        <f t="shared" si="41"/>
        <v>545682.42857142852</v>
      </c>
      <c r="H198" s="2">
        <f t="shared" si="39"/>
        <v>87140686.201726884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1116534.4285714333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1255583.4402351975</v>
      </c>
      <c r="Q198" s="2">
        <f t="shared" si="42"/>
        <v>550000</v>
      </c>
      <c r="R198" s="2">
        <f t="shared" si="40"/>
        <v>88240820.62342298</v>
      </c>
      <c r="S198" s="2">
        <f t="shared" si="17"/>
        <v>545682.42857143283</v>
      </c>
      <c r="T198" s="2">
        <f t="shared" si="18"/>
        <v>4317.571428571362</v>
      </c>
      <c r="U198" s="2">
        <f t="shared" si="19"/>
        <v>550000</v>
      </c>
      <c r="V198" s="2">
        <f t="shared" si="34"/>
        <v>41303362.201726876</v>
      </c>
      <c r="W198" s="2">
        <f t="shared" si="20"/>
        <v>545682.42857142538</v>
      </c>
      <c r="X198" s="2">
        <f t="shared" si="6"/>
        <v>4317.5714285746217</v>
      </c>
      <c r="Y198" s="2">
        <f t="shared" si="37"/>
        <v>46937458.421696074</v>
      </c>
      <c r="Z198" s="2" t="str">
        <f t="shared" si="8"/>
        <v>HERE</v>
      </c>
      <c r="AA198" s="2">
        <f>IF(Z198="HERE",Y198,AA197+Graph!$G$1*1000)</f>
        <v>46937458.421696074</v>
      </c>
      <c r="AB198" s="2">
        <f t="shared" si="21"/>
        <v>4317.5714285746217</v>
      </c>
      <c r="AC198" s="2">
        <f t="shared" si="38"/>
        <v>41303362.201726876</v>
      </c>
      <c r="AD198" s="3">
        <f t="shared" si="10"/>
        <v>46937458.421696074</v>
      </c>
      <c r="AE198" s="2">
        <f>IF(AE196&gt;=52800000,52800000,IF(AB177=Graph!G$1*1000,AE197+Graph!G$1*1000,AC198))</f>
        <v>41303362.201726876</v>
      </c>
      <c r="AF198" s="3">
        <f t="shared" si="11"/>
        <v>41303362.201726876</v>
      </c>
      <c r="AG198" s="3">
        <f t="shared" si="29"/>
        <v>43654312.039612792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133</v>
      </c>
      <c r="C199" s="7"/>
      <c r="D199" s="2" t="e">
        <f t="shared" si="12"/>
        <v>#N/A</v>
      </c>
      <c r="E199" s="2" t="e">
        <f t="shared" si="22"/>
        <v>#N/A</v>
      </c>
      <c r="F199" s="2">
        <v>1260153.7143281102</v>
      </c>
      <c r="G199" s="2">
        <f t="shared" si="41"/>
        <v>545682.42857142852</v>
      </c>
      <c r="H199" s="2">
        <f t="shared" si="39"/>
        <v>87686368.630298316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1120852.0000000047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1261524.6624503434</v>
      </c>
      <c r="Q199" s="2">
        <f t="shared" si="42"/>
        <v>550000</v>
      </c>
      <c r="R199" s="2">
        <f t="shared" si="40"/>
        <v>88790820.62342298</v>
      </c>
      <c r="S199" s="2">
        <f t="shared" si="17"/>
        <v>545682.42857143283</v>
      </c>
      <c r="T199" s="2">
        <f t="shared" si="18"/>
        <v>4317.571428571362</v>
      </c>
      <c r="U199" s="2">
        <f t="shared" si="19"/>
        <v>550000</v>
      </c>
      <c r="V199" s="2">
        <f t="shared" si="34"/>
        <v>41849044.630298302</v>
      </c>
      <c r="W199" s="2">
        <f t="shared" si="20"/>
        <v>545682.42857142538</v>
      </c>
      <c r="X199" s="2">
        <f t="shared" si="6"/>
        <v>4317.5714285746217</v>
      </c>
      <c r="Y199" s="2">
        <f t="shared" si="37"/>
        <v>46941775.993124649</v>
      </c>
      <c r="Z199" s="2" t="str">
        <f t="shared" si="8"/>
        <v>HERE</v>
      </c>
      <c r="AA199" s="2">
        <f>IF(Z199="HERE",Y199,AA198+Graph!$G$1*1000)</f>
        <v>46941775.993124649</v>
      </c>
      <c r="AB199" s="2">
        <f t="shared" si="21"/>
        <v>4317.5714285746217</v>
      </c>
      <c r="AC199" s="2">
        <f t="shared" si="38"/>
        <v>41849044.630298302</v>
      </c>
      <c r="AD199" s="3">
        <f t="shared" si="10"/>
        <v>46941775.993124649</v>
      </c>
      <c r="AE199" s="2">
        <f>IF(AE197&gt;=52800000,52800000,IF(AB178=Graph!G$1*1000,AE198+Graph!G$1*1000,AC199))</f>
        <v>41849044.630298302</v>
      </c>
      <c r="AF199" s="3">
        <f t="shared" si="11"/>
        <v>41849044.630298302</v>
      </c>
      <c r="AG199" s="3">
        <f t="shared" si="29"/>
        <v>43685481.975327075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134</v>
      </c>
      <c r="C200" s="7"/>
      <c r="D200" s="2" t="e">
        <f t="shared" si="12"/>
        <v>#N/A</v>
      </c>
      <c r="E200" s="2" t="e">
        <f t="shared" si="22"/>
        <v>#N/A</v>
      </c>
      <c r="F200" s="2">
        <v>1266108.310228318</v>
      </c>
      <c r="G200" s="2">
        <f t="shared" si="41"/>
        <v>545682.42857142852</v>
      </c>
      <c r="H200" s="2">
        <f t="shared" si="39"/>
        <v>88232051.058869749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1125169.571428576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1267465.884665519</v>
      </c>
      <c r="Q200" s="2">
        <f t="shared" si="42"/>
        <v>550000</v>
      </c>
      <c r="R200" s="2">
        <f t="shared" si="40"/>
        <v>89340820.62342298</v>
      </c>
      <c r="S200" s="2">
        <f t="shared" si="17"/>
        <v>545682.42857143283</v>
      </c>
      <c r="T200" s="2">
        <f t="shared" si="18"/>
        <v>4317.571428571362</v>
      </c>
      <c r="U200" s="2">
        <f t="shared" si="19"/>
        <v>550000</v>
      </c>
      <c r="V200" s="2">
        <f t="shared" si="34"/>
        <v>42394727.058869727</v>
      </c>
      <c r="W200" s="2">
        <f t="shared" si="20"/>
        <v>545682.42857142538</v>
      </c>
      <c r="X200" s="2">
        <f t="shared" si="6"/>
        <v>4317.5714285746217</v>
      </c>
      <c r="Y200" s="2">
        <f t="shared" si="37"/>
        <v>46946093.564553224</v>
      </c>
      <c r="Z200" s="2" t="str">
        <f t="shared" si="8"/>
        <v>HERE</v>
      </c>
      <c r="AA200" s="2">
        <f>IF(Z200="HERE",Y200,AA199+Graph!$G$1*1000)</f>
        <v>46946093.564553224</v>
      </c>
      <c r="AB200" s="2">
        <f t="shared" si="21"/>
        <v>4317.5714285746217</v>
      </c>
      <c r="AC200" s="2">
        <f t="shared" si="38"/>
        <v>42394727.058869727</v>
      </c>
      <c r="AD200" s="3">
        <f t="shared" si="10"/>
        <v>46946093.564553224</v>
      </c>
      <c r="AE200" s="2">
        <f>IF(AE198&gt;=52800000,52800000,IF(AB179=Graph!G$1*1000,AE199+Graph!G$1*1000,AC200))</f>
        <v>42394727.058869727</v>
      </c>
      <c r="AF200" s="3">
        <f t="shared" si="11"/>
        <v>42394727.058869727</v>
      </c>
      <c r="AG200" s="3">
        <f t="shared" si="29"/>
        <v>43716651.911041357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135</v>
      </c>
      <c r="C201" s="7"/>
      <c r="D201" s="2" t="e">
        <f t="shared" si="12"/>
        <v>#N/A</v>
      </c>
      <c r="E201" s="2" t="e">
        <f t="shared" si="22"/>
        <v>#N/A</v>
      </c>
      <c r="F201" s="2">
        <v>1272062.9061285257</v>
      </c>
      <c r="G201" s="2">
        <f t="shared" si="41"/>
        <v>545682.42857142852</v>
      </c>
      <c r="H201" s="2">
        <f t="shared" si="39"/>
        <v>88777733.487441182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1129487.1428571474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1273407.1068806648</v>
      </c>
      <c r="Q201" s="2">
        <f t="shared" si="42"/>
        <v>550000</v>
      </c>
      <c r="R201" s="2">
        <f t="shared" si="40"/>
        <v>89890820.62342298</v>
      </c>
      <c r="S201" s="2">
        <f t="shared" si="17"/>
        <v>545682.42857143283</v>
      </c>
      <c r="T201" s="2">
        <f t="shared" si="18"/>
        <v>4317.571428571362</v>
      </c>
      <c r="U201" s="2">
        <f t="shared" si="19"/>
        <v>550000</v>
      </c>
      <c r="V201" s="2">
        <f t="shared" si="34"/>
        <v>42940409.487441152</v>
      </c>
      <c r="W201" s="2">
        <f t="shared" si="20"/>
        <v>545682.42857142538</v>
      </c>
      <c r="X201" s="2">
        <f t="shared" si="6"/>
        <v>4317.5714285746217</v>
      </c>
      <c r="Y201" s="2">
        <f t="shared" si="37"/>
        <v>46950411.135981798</v>
      </c>
      <c r="Z201" s="2" t="str">
        <f t="shared" si="8"/>
        <v>HERE</v>
      </c>
      <c r="AA201" s="2">
        <f>IF(Z201="HERE",Y201,AA200+Graph!$G$1*1000)</f>
        <v>46950411.135981798</v>
      </c>
      <c r="AB201" s="2">
        <f t="shared" si="21"/>
        <v>4317.5714285746217</v>
      </c>
      <c r="AC201" s="2">
        <f t="shared" si="38"/>
        <v>42940409.487441152</v>
      </c>
      <c r="AD201" s="3">
        <f t="shared" si="10"/>
        <v>46950411.135981798</v>
      </c>
      <c r="AE201" s="2">
        <f>IF(AE199&gt;=52800000,52800000,IF(AB180=Graph!G$1*1000,AE200+Graph!G$1*1000,AC201))</f>
        <v>42940409.487441152</v>
      </c>
      <c r="AF201" s="3">
        <f t="shared" si="11"/>
        <v>42940409.487441152</v>
      </c>
      <c r="AG201" s="3">
        <f t="shared" si="29"/>
        <v>43747821.846755639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136</v>
      </c>
      <c r="C202" s="7"/>
      <c r="D202" s="2" t="e">
        <f t="shared" si="12"/>
        <v>#N/A</v>
      </c>
      <c r="E202" s="2" t="e">
        <f t="shared" si="22"/>
        <v>#N/A</v>
      </c>
      <c r="F202" s="2">
        <v>1278017.5020287037</v>
      </c>
      <c r="G202" s="2">
        <f t="shared" si="41"/>
        <v>545682.42857142852</v>
      </c>
      <c r="H202" s="2">
        <f t="shared" si="39"/>
        <v>89323415.916012615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1133804.7142857187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1279348.3290958405</v>
      </c>
      <c r="Q202" s="2">
        <f t="shared" si="42"/>
        <v>550000</v>
      </c>
      <c r="R202" s="2">
        <f t="shared" si="40"/>
        <v>90440820.62342298</v>
      </c>
      <c r="S202" s="2">
        <f t="shared" si="17"/>
        <v>545682.42857143283</v>
      </c>
      <c r="T202" s="2">
        <f t="shared" si="18"/>
        <v>4317.571428571362</v>
      </c>
      <c r="U202" s="2">
        <f t="shared" si="19"/>
        <v>550000</v>
      </c>
      <c r="V202" s="2">
        <f t="shared" si="34"/>
        <v>43486091.916012578</v>
      </c>
      <c r="W202" s="2">
        <f t="shared" si="20"/>
        <v>545682.42857142538</v>
      </c>
      <c r="X202" s="2">
        <f t="shared" si="6"/>
        <v>4317.5714285746217</v>
      </c>
      <c r="Y202" s="2">
        <f t="shared" si="37"/>
        <v>46954728.707410373</v>
      </c>
      <c r="Z202" s="2" t="str">
        <f t="shared" si="8"/>
        <v>HERE</v>
      </c>
      <c r="AA202" s="2">
        <f>IF(Z202="HERE",Y202,AA201+Graph!$G$1*1000)</f>
        <v>46954728.707410373</v>
      </c>
      <c r="AB202" s="2">
        <f t="shared" si="21"/>
        <v>4317.5714285746217</v>
      </c>
      <c r="AC202" s="2">
        <f t="shared" si="38"/>
        <v>43486091.916012578</v>
      </c>
      <c r="AD202" s="3">
        <f t="shared" si="10"/>
        <v>46954728.707410373</v>
      </c>
      <c r="AE202" s="2">
        <f>IF(AE200&gt;=52800000,52800000,IF(AB181=Graph!G$1*1000,AE201+Graph!G$1*1000,AC202))</f>
        <v>43486091.916012578</v>
      </c>
      <c r="AF202" s="3">
        <f t="shared" si="11"/>
        <v>43486091.916012578</v>
      </c>
      <c r="AG202" s="3">
        <f t="shared" si="29"/>
        <v>43778991.782469921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137</v>
      </c>
      <c r="C203" s="7"/>
      <c r="D203" s="2" t="e">
        <f t="shared" si="12"/>
        <v>#N/A</v>
      </c>
      <c r="E203" s="2" t="e">
        <f t="shared" si="22"/>
        <v>#N/A</v>
      </c>
      <c r="F203" s="2">
        <v>1283972.0979289114</v>
      </c>
      <c r="G203" s="2">
        <f t="shared" si="41"/>
        <v>545682.42857142852</v>
      </c>
      <c r="H203" s="2">
        <f t="shared" si="39"/>
        <v>89869098.344584048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1138122.2857142901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1285289.5513109863</v>
      </c>
      <c r="Q203" s="2">
        <f t="shared" si="42"/>
        <v>550000</v>
      </c>
      <c r="R203" s="2">
        <f t="shared" si="40"/>
        <v>90990820.62342298</v>
      </c>
      <c r="S203" s="2">
        <f t="shared" si="17"/>
        <v>545682.42857143283</v>
      </c>
      <c r="T203" s="2">
        <f t="shared" si="18"/>
        <v>4317.571428571362</v>
      </c>
      <c r="U203" s="2">
        <f t="shared" si="19"/>
        <v>550000</v>
      </c>
      <c r="V203" s="2">
        <f t="shared" si="34"/>
        <v>44031774.344584003</v>
      </c>
      <c r="W203" s="2">
        <f t="shared" si="20"/>
        <v>545682.42857142538</v>
      </c>
      <c r="X203" s="2">
        <f t="shared" si="6"/>
        <v>4317.5714285746217</v>
      </c>
      <c r="Y203" s="2">
        <f t="shared" si="37"/>
        <v>46959046.278838947</v>
      </c>
      <c r="Z203" s="2" t="str">
        <f t="shared" si="8"/>
        <v>HERE</v>
      </c>
      <c r="AA203" s="2">
        <f>IF(Z203="HERE",Y203,AA202+Graph!$G$1*1000)</f>
        <v>46959046.278838947</v>
      </c>
      <c r="AB203" s="2">
        <f t="shared" si="21"/>
        <v>4317.5714285746217</v>
      </c>
      <c r="AC203" s="2">
        <f t="shared" si="38"/>
        <v>44031774.344584003</v>
      </c>
      <c r="AD203" s="3">
        <f t="shared" si="10"/>
        <v>46959046.278838947</v>
      </c>
      <c r="AE203" s="2">
        <f>IF(AE201&gt;=52800000,52800000,IF(AB182=Graph!G$1*1000,AE202+Graph!G$1*1000,AC203))</f>
        <v>44031774.344584003</v>
      </c>
      <c r="AF203" s="3">
        <f t="shared" si="11"/>
        <v>44031774.344584003</v>
      </c>
      <c r="AG203" s="3">
        <f t="shared" si="29"/>
        <v>43810161.718184203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138</v>
      </c>
      <c r="C204" s="7"/>
      <c r="D204" s="2" t="e">
        <f t="shared" si="12"/>
        <v>#N/A</v>
      </c>
      <c r="E204" s="2" t="e">
        <f t="shared" si="22"/>
        <v>#N/A</v>
      </c>
      <c r="F204" s="2">
        <v>1289926.6938291192</v>
      </c>
      <c r="G204" s="2">
        <f t="shared" si="41"/>
        <v>545682.42857142852</v>
      </c>
      <c r="H204" s="2">
        <f t="shared" si="39"/>
        <v>90414780.773155481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1142439.8571428615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1291230.7735261619</v>
      </c>
      <c r="Q204" s="2">
        <f t="shared" si="42"/>
        <v>550000</v>
      </c>
      <c r="R204" s="2">
        <f t="shared" si="40"/>
        <v>91540820.62342298</v>
      </c>
      <c r="S204" s="2">
        <f t="shared" si="17"/>
        <v>545682.42857143283</v>
      </c>
      <c r="T204" s="2">
        <f t="shared" si="18"/>
        <v>4317.571428571362</v>
      </c>
      <c r="U204" s="2">
        <f t="shared" si="19"/>
        <v>550000</v>
      </c>
      <c r="V204" s="2">
        <f t="shared" si="34"/>
        <v>44577456.773155428</v>
      </c>
      <c r="W204" s="2">
        <f t="shared" si="20"/>
        <v>545682.42857142538</v>
      </c>
      <c r="X204" s="2">
        <f t="shared" si="6"/>
        <v>4317.5714285746217</v>
      </c>
      <c r="Y204" s="2">
        <f t="shared" si="37"/>
        <v>46963363.850267522</v>
      </c>
      <c r="Z204" s="2" t="str">
        <f t="shared" si="8"/>
        <v>HERE</v>
      </c>
      <c r="AA204" s="2">
        <f>IF(Z204="HERE",Y204,AA203+Graph!$G$1*1000)</f>
        <v>46963363.850267522</v>
      </c>
      <c r="AB204" s="2">
        <f t="shared" si="21"/>
        <v>4317.5714285746217</v>
      </c>
      <c r="AC204" s="2">
        <f t="shared" si="38"/>
        <v>44577456.773155428</v>
      </c>
      <c r="AD204" s="3">
        <f t="shared" si="10"/>
        <v>46963363.850267522</v>
      </c>
      <c r="AE204" s="2">
        <f>IF(AE202&gt;=52800000,52800000,IF(AB183=Graph!G$1*1000,AE203+Graph!G$1*1000,AC204))</f>
        <v>44577456.773155428</v>
      </c>
      <c r="AF204" s="3">
        <f t="shared" si="11"/>
        <v>44577456.773155428</v>
      </c>
      <c r="AG204" s="3">
        <f t="shared" si="29"/>
        <v>43841331.653898485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139</v>
      </c>
      <c r="C205" s="7"/>
      <c r="D205" s="2" t="e">
        <f t="shared" si="12"/>
        <v>#N/A</v>
      </c>
      <c r="E205" s="2" t="e">
        <f t="shared" si="22"/>
        <v>#N/A</v>
      </c>
      <c r="F205" s="2">
        <v>1295881.289729327</v>
      </c>
      <c r="G205" s="2">
        <f t="shared" si="41"/>
        <v>545682.42857142852</v>
      </c>
      <c r="H205" s="2">
        <f t="shared" si="39"/>
        <v>90960463.201726913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1146757.4285714328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1297171.9957413077</v>
      </c>
      <c r="Q205" s="2">
        <f t="shared" si="42"/>
        <v>550000</v>
      </c>
      <c r="R205" s="2">
        <f t="shared" si="40"/>
        <v>92090820.62342298</v>
      </c>
      <c r="S205" s="2">
        <f t="shared" si="17"/>
        <v>545682.42857143283</v>
      </c>
      <c r="T205" s="2">
        <f t="shared" si="18"/>
        <v>4317.571428571362</v>
      </c>
      <c r="U205" s="2">
        <f t="shared" si="19"/>
        <v>550000</v>
      </c>
      <c r="V205" s="2">
        <f t="shared" si="34"/>
        <v>45123139.201726854</v>
      </c>
      <c r="W205" s="2">
        <f t="shared" si="20"/>
        <v>545682.42857142538</v>
      </c>
      <c r="X205" s="2">
        <f t="shared" si="6"/>
        <v>4317.5714285746217</v>
      </c>
      <c r="Y205" s="2">
        <f t="shared" si="37"/>
        <v>46967681.421696097</v>
      </c>
      <c r="Z205" s="2" t="str">
        <f t="shared" si="8"/>
        <v>HERE</v>
      </c>
      <c r="AA205" s="2">
        <f>IF(Z205="HERE",Y205,AA204+Graph!$G$1*1000)</f>
        <v>46967681.421696097</v>
      </c>
      <c r="AB205" s="2">
        <f t="shared" si="21"/>
        <v>4317.5714285746217</v>
      </c>
      <c r="AC205" s="2">
        <f t="shared" si="38"/>
        <v>45123139.201726854</v>
      </c>
      <c r="AD205" s="3">
        <f t="shared" si="10"/>
        <v>46967681.421696097</v>
      </c>
      <c r="AE205" s="2">
        <f>IF(AE203&gt;=52800000,52800000,IF(AB184=Graph!G$1*1000,AE204+Graph!G$1*1000,AC205))</f>
        <v>45123139.201726854</v>
      </c>
      <c r="AF205" s="3">
        <f t="shared" si="11"/>
        <v>45123139.201726854</v>
      </c>
      <c r="AG205" s="3">
        <f t="shared" si="29"/>
        <v>43872501.589612775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140</v>
      </c>
      <c r="C206" s="7"/>
      <c r="D206" s="2" t="e">
        <f t="shared" si="12"/>
        <v>#N/A</v>
      </c>
      <c r="E206" s="2" t="e">
        <f t="shared" si="22"/>
        <v>#N/A</v>
      </c>
      <c r="F206" s="2">
        <v>1301835.8856295347</v>
      </c>
      <c r="G206" s="2">
        <f t="shared" si="41"/>
        <v>545682.42857142852</v>
      </c>
      <c r="H206" s="2">
        <f t="shared" si="39"/>
        <v>91506145.630298346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1151075.0000000042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1303113.2179564834</v>
      </c>
      <c r="Q206" s="2">
        <f t="shared" si="42"/>
        <v>550000</v>
      </c>
      <c r="R206" s="2">
        <f t="shared" si="40"/>
        <v>92640820.62342298</v>
      </c>
      <c r="S206" s="2">
        <f t="shared" si="17"/>
        <v>545682.42857143283</v>
      </c>
      <c r="T206" s="2">
        <f t="shared" si="18"/>
        <v>4317.571428571362</v>
      </c>
      <c r="U206" s="2">
        <f t="shared" si="19"/>
        <v>550000</v>
      </c>
      <c r="V206" s="2">
        <f t="shared" si="34"/>
        <v>45668821.630298279</v>
      </c>
      <c r="W206" s="2">
        <f t="shared" si="20"/>
        <v>545682.42857142538</v>
      </c>
      <c r="X206" s="2">
        <f t="shared" si="6"/>
        <v>4317.5714285746217</v>
      </c>
      <c r="Y206" s="2">
        <f t="shared" si="37"/>
        <v>46971998.993124671</v>
      </c>
      <c r="Z206" s="2" t="str">
        <f t="shared" si="8"/>
        <v>HERE</v>
      </c>
      <c r="AA206" s="2">
        <f>IF(Z206="HERE",Y206,AA205+Graph!$G$1*1000)</f>
        <v>46971998.993124671</v>
      </c>
      <c r="AB206" s="2">
        <f t="shared" si="21"/>
        <v>4317.5714285746217</v>
      </c>
      <c r="AC206" s="2">
        <f t="shared" si="38"/>
        <v>45668821.630298279</v>
      </c>
      <c r="AD206" s="3">
        <f t="shared" si="10"/>
        <v>46971998.993124671</v>
      </c>
      <c r="AE206" s="2">
        <f>IF(AE204&gt;=52800000,52800000,IF(AB185=Graph!G$1*1000,AE205+Graph!G$1*1000,AC206))</f>
        <v>45668821.630298279</v>
      </c>
      <c r="AF206" s="3">
        <f t="shared" si="11"/>
        <v>45668821.630298279</v>
      </c>
      <c r="AG206" s="3">
        <f t="shared" si="29"/>
        <v>43903671.525327064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141</v>
      </c>
      <c r="C207" s="7"/>
      <c r="D207" s="2" t="e">
        <f t="shared" si="12"/>
        <v>#N/A</v>
      </c>
      <c r="E207" s="2" t="e">
        <f t="shared" si="22"/>
        <v>#N/A</v>
      </c>
      <c r="F207" s="2">
        <v>1307790.4815297425</v>
      </c>
      <c r="G207" s="2">
        <f t="shared" si="41"/>
        <v>545682.42857142852</v>
      </c>
      <c r="H207" s="2">
        <f t="shared" si="39"/>
        <v>92051828.058869779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1155392.5714285756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1309054.4401716292</v>
      </c>
      <c r="Q207" s="2">
        <f t="shared" si="42"/>
        <v>550000</v>
      </c>
      <c r="R207" s="2">
        <f t="shared" si="40"/>
        <v>93190820.62342298</v>
      </c>
      <c r="S207" s="2">
        <f t="shared" si="17"/>
        <v>545682.42857143283</v>
      </c>
      <c r="T207" s="2">
        <f t="shared" si="18"/>
        <v>4317.571428571362</v>
      </c>
      <c r="U207" s="2">
        <f t="shared" si="19"/>
        <v>550000</v>
      </c>
      <c r="V207" s="2">
        <f t="shared" si="34"/>
        <v>46214504.058869705</v>
      </c>
      <c r="W207" s="2">
        <f t="shared" si="20"/>
        <v>545682.42857142538</v>
      </c>
      <c r="X207" s="2">
        <f t="shared" si="6"/>
        <v>4317.5714285746217</v>
      </c>
      <c r="Y207" s="2">
        <f t="shared" si="37"/>
        <v>46976316.564553246</v>
      </c>
      <c r="Z207" s="2" t="str">
        <f t="shared" si="8"/>
        <v>HERE</v>
      </c>
      <c r="AA207" s="2">
        <f>IF(Z207="HERE",Y207,AA206+Graph!$G$1*1000)</f>
        <v>46976316.564553246</v>
      </c>
      <c r="AB207" s="2">
        <f t="shared" si="21"/>
        <v>4317.5714285746217</v>
      </c>
      <c r="AC207" s="2">
        <f t="shared" si="38"/>
        <v>46214504.058869705</v>
      </c>
      <c r="AD207" s="3">
        <f t="shared" si="10"/>
        <v>46976316.564553246</v>
      </c>
      <c r="AE207" s="2">
        <f>IF(AE205&gt;=52800000,52800000,IF(AB186=Graph!G$1*1000,AE206+Graph!G$1*1000,AC207))</f>
        <v>46214504.058869705</v>
      </c>
      <c r="AF207" s="3">
        <f t="shared" si="11"/>
        <v>46214504.058869705</v>
      </c>
      <c r="AG207" s="3">
        <f t="shared" si="29"/>
        <v>43934841.461041354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142</v>
      </c>
      <c r="C208" s="7"/>
      <c r="D208" s="2" t="e">
        <f t="shared" si="12"/>
        <v>#N/A</v>
      </c>
      <c r="E208" s="2" t="e">
        <f t="shared" si="22"/>
        <v>#N/A</v>
      </c>
      <c r="F208" s="2">
        <v>1313745.0774299502</v>
      </c>
      <c r="G208" s="2">
        <f t="shared" si="41"/>
        <v>545682.42857142852</v>
      </c>
      <c r="H208" s="2">
        <f t="shared" si="39"/>
        <v>92597510.487441212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1159710.1428571469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1314995.662386775</v>
      </c>
      <c r="Q208" s="2">
        <f t="shared" si="42"/>
        <v>550000</v>
      </c>
      <c r="R208" s="2">
        <f t="shared" si="40"/>
        <v>93740820.62342298</v>
      </c>
      <c r="S208" s="2">
        <f t="shared" si="17"/>
        <v>545682.42857143283</v>
      </c>
      <c r="T208" s="2">
        <f t="shared" si="18"/>
        <v>4317.571428571362</v>
      </c>
      <c r="U208" s="2">
        <f t="shared" si="19"/>
        <v>550000</v>
      </c>
      <c r="V208" s="2">
        <f t="shared" si="34"/>
        <v>46760186.48744113</v>
      </c>
      <c r="W208" s="2">
        <f t="shared" si="20"/>
        <v>545682.42857142538</v>
      </c>
      <c r="X208" s="2">
        <f t="shared" si="6"/>
        <v>4317.5714285746217</v>
      </c>
      <c r="Y208" s="2">
        <f t="shared" si="37"/>
        <v>46980634.135981821</v>
      </c>
      <c r="Z208" s="2" t="str">
        <f t="shared" si="8"/>
        <v>HERE</v>
      </c>
      <c r="AA208" s="2">
        <f>IF(Z208="HERE",Y208,AA207+Graph!$G$1*1000)</f>
        <v>46980634.135981821</v>
      </c>
      <c r="AB208" s="2">
        <f t="shared" si="21"/>
        <v>4317.5714285746217</v>
      </c>
      <c r="AC208" s="2">
        <f t="shared" si="38"/>
        <v>46214504.058869705</v>
      </c>
      <c r="AD208" s="3">
        <f t="shared" si="10"/>
        <v>46980634.135981821</v>
      </c>
      <c r="AE208" s="2">
        <f>IF(AE206&gt;=52800000,52800000,IF(AB187=Graph!G$1*1000,AE207+Graph!G$1*1000,AC208))</f>
        <v>46214504.058869705</v>
      </c>
      <c r="AF208" s="3">
        <f t="shared" si="11"/>
        <v>46214504.058869705</v>
      </c>
      <c r="AG208" s="3">
        <f t="shared" si="29"/>
        <v>43966011.396755636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143</v>
      </c>
      <c r="C209" s="7"/>
      <c r="D209" s="2" t="e">
        <f t="shared" si="12"/>
        <v>#N/A</v>
      </c>
      <c r="E209" s="2" t="e">
        <f t="shared" si="22"/>
        <v>#N/A</v>
      </c>
      <c r="F209" s="2">
        <v>1319699.673330158</v>
      </c>
      <c r="G209" s="2">
        <f t="shared" si="41"/>
        <v>545682.42857142852</v>
      </c>
      <c r="H209" s="2">
        <f t="shared" si="39"/>
        <v>93143192.916012645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1164027.7142857183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1320936.8846019506</v>
      </c>
      <c r="Q209" s="2">
        <f t="shared" si="42"/>
        <v>550000</v>
      </c>
      <c r="R209" s="2">
        <f t="shared" si="40"/>
        <v>94290820.62342298</v>
      </c>
      <c r="S209" s="2">
        <f t="shared" si="17"/>
        <v>545682.42857143283</v>
      </c>
      <c r="T209" s="2">
        <f t="shared" si="18"/>
        <v>4317.571428571362</v>
      </c>
      <c r="U209" s="2">
        <f t="shared" si="19"/>
        <v>550000</v>
      </c>
      <c r="V209" s="2">
        <f t="shared" si="34"/>
        <v>47305868.916012555</v>
      </c>
      <c r="W209" s="2">
        <f t="shared" si="20"/>
        <v>545682.42857142538</v>
      </c>
      <c r="X209" s="2">
        <f t="shared" si="6"/>
        <v>4317.5714285746217</v>
      </c>
      <c r="Y209" s="2">
        <f t="shared" si="37"/>
        <v>46984951.707410395</v>
      </c>
      <c r="Z209" s="2" t="str">
        <f t="shared" si="8"/>
        <v>MEEP</v>
      </c>
      <c r="AA209" s="2">
        <f>IF(Z209="HERE",Y209,AA208+Graph!$G$1*1000)</f>
        <v>47780634.135981821</v>
      </c>
      <c r="AB209" s="2">
        <f t="shared" si="21"/>
        <v>800000</v>
      </c>
      <c r="AC209" s="2">
        <f t="shared" si="38"/>
        <v>46214504.058869705</v>
      </c>
      <c r="AD209" s="3">
        <f t="shared" si="10"/>
        <v>47780634.135981821</v>
      </c>
      <c r="AE209" s="2">
        <f>IF(AE207&gt;=52800000,52800000,IF(AB188=Graph!G$1*1000,AE208+Graph!G$1*1000,AC209))</f>
        <v>46214504.058869705</v>
      </c>
      <c r="AF209" s="3">
        <f t="shared" si="11"/>
        <v>46214504.058869705</v>
      </c>
      <c r="AG209" s="3">
        <f t="shared" si="29"/>
        <v>43997181.332469925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144</v>
      </c>
      <c r="C210" s="7"/>
      <c r="D210" s="2" t="e">
        <f t="shared" si="12"/>
        <v>#N/A</v>
      </c>
      <c r="E210" s="2" t="e">
        <f t="shared" si="22"/>
        <v>#N/A</v>
      </c>
      <c r="F210" s="2">
        <v>1325654.2692303658</v>
      </c>
      <c r="G210" s="2">
        <f t="shared" si="41"/>
        <v>545682.42857142852</v>
      </c>
      <c r="H210" s="2">
        <f t="shared" si="39"/>
        <v>93688875.344584078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1168345.2857142896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1326878.1068170965</v>
      </c>
      <c r="Q210" s="2">
        <f t="shared" si="42"/>
        <v>550000</v>
      </c>
      <c r="R210" s="2">
        <f t="shared" si="40"/>
        <v>94840820.62342298</v>
      </c>
      <c r="S210" s="2">
        <f t="shared" si="17"/>
        <v>545682.42857143283</v>
      </c>
      <c r="T210" s="2">
        <f t="shared" si="18"/>
        <v>4317.571428571362</v>
      </c>
      <c r="U210" s="2">
        <f t="shared" si="19"/>
        <v>550000</v>
      </c>
      <c r="V210" s="2">
        <f t="shared" si="34"/>
        <v>47851551.344583981</v>
      </c>
      <c r="W210" s="2">
        <f t="shared" si="20"/>
        <v>545682.42857142538</v>
      </c>
      <c r="X210" s="2">
        <f t="shared" si="6"/>
        <v>4317.5714285746217</v>
      </c>
      <c r="Y210" s="2">
        <f t="shared" si="37"/>
        <v>46989269.27883897</v>
      </c>
      <c r="Z210" s="2" t="str">
        <f t="shared" si="8"/>
        <v>MEEP</v>
      </c>
      <c r="AA210" s="2">
        <f>IF(Z210="HERE",Y210,AA209+Graph!$G$1*1000)</f>
        <v>48580634.135981821</v>
      </c>
      <c r="AB210" s="2">
        <f t="shared" si="21"/>
        <v>800000</v>
      </c>
      <c r="AC210" s="2">
        <f t="shared" si="38"/>
        <v>46214504.058869705</v>
      </c>
      <c r="AD210" s="3">
        <f t="shared" si="10"/>
        <v>48580634.135981821</v>
      </c>
      <c r="AE210" s="2">
        <f>IF(AE208&gt;=52800000,52800000,IF(AB189=Graph!G$1*1000,AE209+Graph!G$1*1000,AC210))</f>
        <v>46214504.058869705</v>
      </c>
      <c r="AF210" s="3">
        <f t="shared" si="11"/>
        <v>46214504.058869705</v>
      </c>
      <c r="AG210" s="3">
        <f t="shared" si="29"/>
        <v>44028351.268184215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145</v>
      </c>
      <c r="C211" s="7"/>
      <c r="D211" s="2" t="e">
        <f t="shared" si="12"/>
        <v>#N/A</v>
      </c>
      <c r="E211" s="2" t="e">
        <f t="shared" si="22"/>
        <v>#N/A</v>
      </c>
      <c r="F211" s="2">
        <v>1331608.8651305735</v>
      </c>
      <c r="G211" s="2">
        <f t="shared" si="41"/>
        <v>545682.42857142852</v>
      </c>
      <c r="H211" s="2">
        <f t="shared" si="39"/>
        <v>94234557.77315551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1172662.857142861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1332819.3290322721</v>
      </c>
      <c r="Q211" s="2">
        <f t="shared" si="42"/>
        <v>550000</v>
      </c>
      <c r="R211" s="2">
        <f t="shared" si="40"/>
        <v>95390820.62342298</v>
      </c>
      <c r="S211" s="2">
        <f t="shared" si="17"/>
        <v>545682.42857143283</v>
      </c>
      <c r="T211" s="2">
        <f t="shared" si="18"/>
        <v>4317.571428571362</v>
      </c>
      <c r="U211" s="2">
        <f t="shared" si="19"/>
        <v>550000</v>
      </c>
      <c r="V211" s="2">
        <f t="shared" si="34"/>
        <v>48397233.773155406</v>
      </c>
      <c r="W211" s="2">
        <f t="shared" si="20"/>
        <v>545682.42857142538</v>
      </c>
      <c r="X211" s="2">
        <f t="shared" si="6"/>
        <v>4317.5714285746217</v>
      </c>
      <c r="Y211" s="2">
        <f t="shared" si="37"/>
        <v>46993586.850267544</v>
      </c>
      <c r="Z211" s="2" t="str">
        <f t="shared" si="8"/>
        <v>MEEP</v>
      </c>
      <c r="AA211" s="2">
        <f>IF(Z211="HERE",Y211,AA210+Graph!$G$1*1000)</f>
        <v>49380634.135981821</v>
      </c>
      <c r="AB211" s="2">
        <f t="shared" si="21"/>
        <v>800000</v>
      </c>
      <c r="AC211" s="2">
        <f t="shared" si="38"/>
        <v>46214504.058869705</v>
      </c>
      <c r="AD211" s="3">
        <f t="shared" si="10"/>
        <v>49380634.135981821</v>
      </c>
      <c r="AE211" s="2">
        <f>IF(AE209&gt;=52800000,52800000,IF(AB190=Graph!G$1*1000,AE210+Graph!G$1*1000,AC211))</f>
        <v>46214504.058869705</v>
      </c>
      <c r="AF211" s="3">
        <f t="shared" si="11"/>
        <v>46214504.058869705</v>
      </c>
      <c r="AG211" s="3">
        <f t="shared" si="29"/>
        <v>44059521.203898504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146</v>
      </c>
      <c r="C212" s="7"/>
      <c r="D212" s="2" t="e">
        <f t="shared" si="12"/>
        <v>#N/A</v>
      </c>
      <c r="E212" s="2" t="e">
        <f t="shared" si="22"/>
        <v>#N/A</v>
      </c>
      <c r="F212" s="2">
        <v>1337563.4610307813</v>
      </c>
      <c r="G212" s="2">
        <f t="shared" si="41"/>
        <v>545682.42857142852</v>
      </c>
      <c r="H212" s="2">
        <f t="shared" si="39"/>
        <v>94780240.201726943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1176980.4285714324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1338760.5512474179</v>
      </c>
      <c r="Q212" s="2">
        <f t="shared" si="42"/>
        <v>550000</v>
      </c>
      <c r="R212" s="2">
        <f t="shared" si="40"/>
        <v>95940820.62342298</v>
      </c>
      <c r="S212" s="2">
        <f t="shared" si="17"/>
        <v>545682.42857143283</v>
      </c>
      <c r="T212" s="2">
        <f t="shared" si="18"/>
        <v>4317.571428571362</v>
      </c>
      <c r="U212" s="2">
        <f t="shared" si="19"/>
        <v>550000</v>
      </c>
      <c r="V212" s="2">
        <f t="shared" si="34"/>
        <v>48942916.201726831</v>
      </c>
      <c r="W212" s="2">
        <f t="shared" si="20"/>
        <v>545682.42857142538</v>
      </c>
      <c r="X212" s="2">
        <f t="shared" si="6"/>
        <v>4317.5714285746217</v>
      </c>
      <c r="Y212" s="2">
        <f t="shared" si="37"/>
        <v>46997904.421696119</v>
      </c>
      <c r="Z212" s="2" t="str">
        <f t="shared" si="8"/>
        <v>MEEP</v>
      </c>
      <c r="AA212" s="2">
        <f>IF(Z212="HERE",Y212,AA211+Graph!$G$1*1000)</f>
        <v>50180634.135981821</v>
      </c>
      <c r="AB212" s="2">
        <f t="shared" si="21"/>
        <v>800000</v>
      </c>
      <c r="AC212" s="2">
        <f t="shared" si="38"/>
        <v>46214504.058869705</v>
      </c>
      <c r="AD212" s="3">
        <f t="shared" si="10"/>
        <v>50180634.135981821</v>
      </c>
      <c r="AE212" s="2">
        <f>IF(AE210&gt;=52800000,52800000,IF(AB191=Graph!G$1*1000,AE211+Graph!G$1*1000,AC212))</f>
        <v>46214504.058869705</v>
      </c>
      <c r="AF212" s="3">
        <f t="shared" si="11"/>
        <v>46214504.058869705</v>
      </c>
      <c r="AG212" s="3">
        <f t="shared" si="29"/>
        <v>44090691.139612794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147</v>
      </c>
      <c r="C213" s="7"/>
      <c r="D213" s="2" t="e">
        <f t="shared" si="12"/>
        <v>#N/A</v>
      </c>
      <c r="E213" s="2" t="e">
        <f t="shared" si="22"/>
        <v>#N/A</v>
      </c>
      <c r="F213" s="2">
        <v>1343518.056930989</v>
      </c>
      <c r="G213" s="2">
        <f t="shared" si="41"/>
        <v>545682.42857142852</v>
      </c>
      <c r="H213" s="2">
        <f t="shared" si="39"/>
        <v>95325922.630298376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1181298.0000000037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1344701.7734625936</v>
      </c>
      <c r="Q213" s="2">
        <f t="shared" si="42"/>
        <v>550000</v>
      </c>
      <c r="R213" s="2">
        <f t="shared" si="40"/>
        <v>96490820.62342298</v>
      </c>
      <c r="S213" s="2">
        <f t="shared" si="17"/>
        <v>545682.42857143283</v>
      </c>
      <c r="T213" s="2">
        <f t="shared" si="18"/>
        <v>4317.571428571362</v>
      </c>
      <c r="U213" s="2">
        <f t="shared" si="19"/>
        <v>550000</v>
      </c>
      <c r="V213" s="2">
        <f t="shared" si="34"/>
        <v>49488598.630298257</v>
      </c>
      <c r="W213" s="2">
        <f t="shared" si="20"/>
        <v>545682.42857142538</v>
      </c>
      <c r="X213" s="2">
        <f t="shared" si="6"/>
        <v>4317.5714285746217</v>
      </c>
      <c r="Y213" s="2">
        <f t="shared" si="37"/>
        <v>47002221.993124694</v>
      </c>
      <c r="Z213" s="2" t="str">
        <f t="shared" si="8"/>
        <v>MEEP</v>
      </c>
      <c r="AA213" s="2">
        <f>IF(Z213="HERE",Y213,AA212+Graph!$G$1*1000)</f>
        <v>50980634.135981821</v>
      </c>
      <c r="AB213" s="2">
        <f t="shared" si="21"/>
        <v>800000</v>
      </c>
      <c r="AC213" s="2">
        <f t="shared" si="38"/>
        <v>46214504.058869705</v>
      </c>
      <c r="AD213" s="3">
        <f t="shared" si="10"/>
        <v>50980634.135981821</v>
      </c>
      <c r="AE213" s="2">
        <f>IF(AE211&gt;=52800000,52800000,IF(AB192=Graph!G$1*1000,AE212+Graph!G$1*1000,AC213))</f>
        <v>46214504.058869705</v>
      </c>
      <c r="AF213" s="3">
        <f t="shared" si="11"/>
        <v>46214504.058869705</v>
      </c>
      <c r="AG213" s="3">
        <f t="shared" si="29"/>
        <v>44121861.075327076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148</v>
      </c>
      <c r="C214" s="7"/>
      <c r="D214" s="2" t="e">
        <f t="shared" si="12"/>
        <v>#N/A</v>
      </c>
      <c r="E214" s="2" t="e">
        <f t="shared" si="22"/>
        <v>#N/A</v>
      </c>
      <c r="F214" s="2">
        <v>1349472.6528311968</v>
      </c>
      <c r="G214" s="2">
        <f t="shared" si="41"/>
        <v>545682.42857142852</v>
      </c>
      <c r="H214" s="2">
        <f t="shared" si="39"/>
        <v>95871605.058869809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1185615.5714285751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1350642.9956777394</v>
      </c>
      <c r="Q214" s="2">
        <f t="shared" si="42"/>
        <v>550000</v>
      </c>
      <c r="R214" s="2">
        <f t="shared" si="40"/>
        <v>97040820.62342298</v>
      </c>
      <c r="S214" s="2">
        <f t="shared" si="17"/>
        <v>545682.42857143283</v>
      </c>
      <c r="T214" s="2">
        <f t="shared" si="18"/>
        <v>4317.571428571362</v>
      </c>
      <c r="U214" s="2">
        <f t="shared" si="19"/>
        <v>550000</v>
      </c>
      <c r="V214" s="2">
        <f t="shared" si="34"/>
        <v>50034281.058869682</v>
      </c>
      <c r="W214" s="2">
        <f t="shared" si="20"/>
        <v>545682.42857142538</v>
      </c>
      <c r="X214" s="2">
        <f t="shared" si="6"/>
        <v>4317.5714285746217</v>
      </c>
      <c r="Y214" s="2">
        <f t="shared" si="37"/>
        <v>47006539.564553268</v>
      </c>
      <c r="Z214" s="2" t="str">
        <f t="shared" si="8"/>
        <v>MEEP</v>
      </c>
      <c r="AA214" s="2">
        <f>IF(Z214="HERE",Y214,AA213+Graph!$G$1*1000)</f>
        <v>51780634.135981821</v>
      </c>
      <c r="AB214" s="2">
        <f t="shared" si="21"/>
        <v>800000</v>
      </c>
      <c r="AC214" s="2">
        <f t="shared" si="38"/>
        <v>46214504.058869705</v>
      </c>
      <c r="AD214" s="3">
        <f t="shared" si="10"/>
        <v>51780634.135981821</v>
      </c>
      <c r="AE214" s="2">
        <f>IF(AE212&gt;=52800000,52800000,IF(AB193=Graph!G$1*1000,AE213+Graph!G$1*1000,AC214))</f>
        <v>46214504.058869705</v>
      </c>
      <c r="AF214" s="3">
        <f t="shared" si="11"/>
        <v>46214504.058869705</v>
      </c>
      <c r="AG214" s="3">
        <f t="shared" si="29"/>
        <v>44153031.011041366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149</v>
      </c>
      <c r="C215" s="7"/>
      <c r="D215" s="2" t="e">
        <f t="shared" si="12"/>
        <v>#N/A</v>
      </c>
      <c r="E215" s="2" t="e">
        <f t="shared" si="22"/>
        <v>#N/A</v>
      </c>
      <c r="F215" s="2">
        <v>1355427.2487314045</v>
      </c>
      <c r="G215" s="2">
        <f t="shared" si="41"/>
        <v>545682.42857142852</v>
      </c>
      <c r="H215" s="2">
        <f t="shared" si="39"/>
        <v>96417287.487441242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1189933.1428571464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1356584.217892915</v>
      </c>
      <c r="Q215" s="2">
        <f t="shared" si="42"/>
        <v>550000</v>
      </c>
      <c r="R215" s="2">
        <f t="shared" si="40"/>
        <v>97590820.62342298</v>
      </c>
      <c r="S215" s="2">
        <f t="shared" si="17"/>
        <v>545682.42857143283</v>
      </c>
      <c r="T215" s="2">
        <f t="shared" si="18"/>
        <v>4317.571428571362</v>
      </c>
      <c r="U215" s="2">
        <f t="shared" si="19"/>
        <v>550000</v>
      </c>
      <c r="V215" s="2">
        <f t="shared" si="34"/>
        <v>50579963.487441108</v>
      </c>
      <c r="W215" s="2">
        <f t="shared" si="20"/>
        <v>545682.42857142538</v>
      </c>
      <c r="X215" s="2">
        <f t="shared" si="6"/>
        <v>4317.5714285746217</v>
      </c>
      <c r="Y215" s="2">
        <f t="shared" si="37"/>
        <v>47010857.135981843</v>
      </c>
      <c r="Z215" s="2" t="str">
        <f t="shared" si="8"/>
        <v>MEEP</v>
      </c>
      <c r="AA215" s="2">
        <f>IF(Z215="HERE",Y215,AA214+Graph!$G$1*1000)</f>
        <v>52580634.135981821</v>
      </c>
      <c r="AB215" s="2">
        <f t="shared" si="21"/>
        <v>800000</v>
      </c>
      <c r="AC215" s="2">
        <f t="shared" si="38"/>
        <v>46214504.058869705</v>
      </c>
      <c r="AD215" s="3">
        <f t="shared" si="10"/>
        <v>52580634.135981821</v>
      </c>
      <c r="AE215" s="2">
        <f>IF(AE213&gt;=52800000,52800000,IF(AB194=Graph!G$1*1000,AE214+Graph!G$1*1000,AC215))</f>
        <v>46214504.058869705</v>
      </c>
      <c r="AF215" s="3">
        <f t="shared" si="11"/>
        <v>46214504.058869705</v>
      </c>
      <c r="AG215" s="3">
        <f t="shared" si="29"/>
        <v>44184200.946755655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150</v>
      </c>
      <c r="C216" s="7"/>
      <c r="D216" s="2" t="e">
        <f t="shared" si="12"/>
        <v>#N/A</v>
      </c>
      <c r="E216" s="2" t="e">
        <f t="shared" si="22"/>
        <v>#N/A</v>
      </c>
      <c r="F216" s="2">
        <v>1361381.8446316123</v>
      </c>
      <c r="G216" s="2">
        <f t="shared" si="41"/>
        <v>545682.42857142852</v>
      </c>
      <c r="H216" s="2">
        <f t="shared" si="39"/>
        <v>96962969.916012675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1194250.7142857178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1362525.4401080608</v>
      </c>
      <c r="Q216" s="2">
        <f t="shared" si="42"/>
        <v>550000</v>
      </c>
      <c r="R216" s="2">
        <f t="shared" si="40"/>
        <v>98140820.62342298</v>
      </c>
      <c r="S216" s="2">
        <f t="shared" si="17"/>
        <v>545682.42857143283</v>
      </c>
      <c r="T216" s="2">
        <f t="shared" si="18"/>
        <v>4317.571428571362</v>
      </c>
      <c r="U216" s="2">
        <f t="shared" si="19"/>
        <v>550000</v>
      </c>
      <c r="V216" s="2">
        <f t="shared" si="34"/>
        <v>51125645.916012533</v>
      </c>
      <c r="W216" s="2">
        <f t="shared" si="20"/>
        <v>545682.42857142538</v>
      </c>
      <c r="X216" s="2">
        <f t="shared" si="6"/>
        <v>4317.5714285746217</v>
      </c>
      <c r="Y216" s="2">
        <f t="shared" si="37"/>
        <v>47015174.707410417</v>
      </c>
      <c r="Z216" s="2" t="str">
        <f t="shared" si="8"/>
        <v>MEEP</v>
      </c>
      <c r="AA216" s="2">
        <f>IF(Z216="HERE",Y216,AA215+Graph!$G$1*1000)</f>
        <v>53380634.135981821</v>
      </c>
      <c r="AB216" s="2">
        <f t="shared" si="21"/>
        <v>800000</v>
      </c>
      <c r="AC216" s="2">
        <f t="shared" si="38"/>
        <v>46214504.058869705</v>
      </c>
      <c r="AD216" s="3">
        <f t="shared" si="10"/>
        <v>52800000</v>
      </c>
      <c r="AE216" s="2">
        <f>IF(AE214&gt;=52800000,52800000,IF(AB195=Graph!G$1*1000,AE215+Graph!G$1*1000,AC216))</f>
        <v>46214504.058869705</v>
      </c>
      <c r="AF216" s="3">
        <f t="shared" si="11"/>
        <v>46214504.058869705</v>
      </c>
      <c r="AG216" s="3">
        <f t="shared" si="29"/>
        <v>44215370.882469945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151</v>
      </c>
      <c r="C217" s="7"/>
      <c r="D217" s="2" t="e">
        <f t="shared" si="12"/>
        <v>#N/A</v>
      </c>
      <c r="E217" s="2" t="e">
        <f t="shared" si="22"/>
        <v>#N/A</v>
      </c>
      <c r="F217" s="2">
        <v>1367336.4405318201</v>
      </c>
      <c r="G217" s="2">
        <f t="shared" si="41"/>
        <v>545682.42857142852</v>
      </c>
      <c r="H217" s="2">
        <f t="shared" si="39"/>
        <v>97508652.344584107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1198568.2857142892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1368466.6623232365</v>
      </c>
      <c r="Q217" s="2">
        <f t="shared" si="42"/>
        <v>550000</v>
      </c>
      <c r="R217" s="2">
        <f t="shared" si="40"/>
        <v>98690820.62342298</v>
      </c>
      <c r="S217" s="2">
        <f t="shared" si="17"/>
        <v>545682.42857143283</v>
      </c>
      <c r="T217" s="2">
        <f t="shared" si="18"/>
        <v>4317.571428571362</v>
      </c>
      <c r="U217" s="2">
        <f t="shared" si="19"/>
        <v>550000</v>
      </c>
      <c r="V217" s="2">
        <f t="shared" si="34"/>
        <v>51671328.344583958</v>
      </c>
      <c r="W217" s="2">
        <f t="shared" si="20"/>
        <v>545682.42857142538</v>
      </c>
      <c r="X217" s="2">
        <f t="shared" si="6"/>
        <v>4317.5714285746217</v>
      </c>
      <c r="Y217" s="2">
        <f t="shared" si="37"/>
        <v>47019492.278838992</v>
      </c>
      <c r="Z217" s="2" t="str">
        <f t="shared" si="8"/>
        <v>MEEP</v>
      </c>
      <c r="AA217" s="2">
        <f>IF(Z217="HERE",Y217,AA216+Graph!$G$1*1000)</f>
        <v>54180634.135981821</v>
      </c>
      <c r="AB217" s="2">
        <f t="shared" si="21"/>
        <v>800000</v>
      </c>
      <c r="AC217" s="2">
        <f t="shared" si="38"/>
        <v>46214504.058869705</v>
      </c>
      <c r="AD217" s="3">
        <f t="shared" si="10"/>
        <v>52800000</v>
      </c>
      <c r="AE217" s="2">
        <f>IF(AE215&gt;=52800000,52800000,IF(AB196=Graph!G$1*1000,AE216+Graph!G$1*1000,AC217))</f>
        <v>46214504.058869705</v>
      </c>
      <c r="AF217" s="3">
        <f t="shared" si="11"/>
        <v>46214504.058869705</v>
      </c>
      <c r="AG217" s="3">
        <f t="shared" si="29"/>
        <v>44246540.818184234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152</v>
      </c>
      <c r="C218" s="7"/>
      <c r="D218" s="2" t="e">
        <f t="shared" si="12"/>
        <v>#N/A</v>
      </c>
      <c r="E218" s="2" t="e">
        <f t="shared" si="22"/>
        <v>#N/A</v>
      </c>
      <c r="F218" s="2">
        <v>1373291.0364320278</v>
      </c>
      <c r="G218" s="2">
        <f t="shared" si="41"/>
        <v>545682.42857142852</v>
      </c>
      <c r="H218" s="2">
        <f t="shared" si="39"/>
        <v>98054334.77315554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1202885.8571428605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1374407.8845383823</v>
      </c>
      <c r="Q218" s="2">
        <f t="shared" si="42"/>
        <v>550000</v>
      </c>
      <c r="R218" s="2">
        <f t="shared" si="40"/>
        <v>99240820.62342298</v>
      </c>
      <c r="S218" s="2">
        <f t="shared" si="17"/>
        <v>545682.42857143283</v>
      </c>
      <c r="T218" s="2">
        <f t="shared" si="18"/>
        <v>4317.571428571362</v>
      </c>
      <c r="U218" s="2">
        <f t="shared" si="19"/>
        <v>550000</v>
      </c>
      <c r="V218" s="2">
        <f t="shared" si="34"/>
        <v>52217010.773155384</v>
      </c>
      <c r="W218" s="2">
        <f t="shared" si="20"/>
        <v>545682.42857142538</v>
      </c>
      <c r="X218" s="2">
        <f t="shared" si="6"/>
        <v>4317.5714285746217</v>
      </c>
      <c r="Y218" s="2">
        <f t="shared" si="37"/>
        <v>47023809.850267567</v>
      </c>
      <c r="Z218" s="2" t="str">
        <f t="shared" si="8"/>
        <v>MEEP</v>
      </c>
      <c r="AA218" s="2">
        <f>IF(Z218="HERE",Y218,AA217+Graph!$G$1*1000)</f>
        <v>54980634.135981821</v>
      </c>
      <c r="AB218" s="2">
        <f t="shared" si="21"/>
        <v>800000</v>
      </c>
      <c r="AC218" s="2">
        <f t="shared" si="38"/>
        <v>46214504.058869705</v>
      </c>
      <c r="AD218" s="3">
        <f t="shared" si="10"/>
        <v>52800000</v>
      </c>
      <c r="AE218" s="2">
        <f>IF(AE216&gt;=52800000,52800000,IF(AB197=Graph!G$1*1000,AE217+Graph!G$1*1000,AC218))</f>
        <v>46214504.058869705</v>
      </c>
      <c r="AF218" s="3">
        <f t="shared" si="11"/>
        <v>46214504.058869705</v>
      </c>
      <c r="AG218" s="3">
        <f t="shared" si="29"/>
        <v>44277710.753898524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153</v>
      </c>
      <c r="C219" s="7"/>
      <c r="D219" s="2" t="e">
        <f t="shared" si="12"/>
        <v>#N/A</v>
      </c>
      <c r="E219" s="2" t="e">
        <f t="shared" si="22"/>
        <v>#N/A</v>
      </c>
      <c r="F219" s="2">
        <v>1379245.6323322356</v>
      </c>
      <c r="G219" s="2">
        <f t="shared" si="41"/>
        <v>545682.42857142852</v>
      </c>
      <c r="H219" s="2">
        <f t="shared" si="39"/>
        <v>98600017.201726973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1207203.4285714319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1380349.1067535579</v>
      </c>
      <c r="Q219" s="2">
        <f t="shared" si="42"/>
        <v>550000</v>
      </c>
      <c r="R219" s="2">
        <f t="shared" si="40"/>
        <v>99790820.62342298</v>
      </c>
      <c r="S219" s="2">
        <f t="shared" si="17"/>
        <v>545682.42857143283</v>
      </c>
      <c r="T219" s="2">
        <f t="shared" si="18"/>
        <v>4317.571428571362</v>
      </c>
      <c r="U219" s="2">
        <f t="shared" si="19"/>
        <v>550000</v>
      </c>
      <c r="V219" s="2">
        <f t="shared" si="34"/>
        <v>52762693.201726809</v>
      </c>
      <c r="W219" s="2">
        <f t="shared" si="20"/>
        <v>545682.42857142538</v>
      </c>
      <c r="X219" s="2">
        <f t="shared" si="6"/>
        <v>4317.5714285746217</v>
      </c>
      <c r="Y219" s="2">
        <f t="shared" si="37"/>
        <v>47028127.421696141</v>
      </c>
      <c r="Z219" s="2" t="str">
        <f t="shared" si="8"/>
        <v>MEEP</v>
      </c>
      <c r="AA219" s="2">
        <f>IF(Z219="HERE",Y219,AA218+Graph!$G$1*1000)</f>
        <v>55780634.135981821</v>
      </c>
      <c r="AB219" s="2">
        <f t="shared" si="21"/>
        <v>800000</v>
      </c>
      <c r="AC219" s="2">
        <f t="shared" si="38"/>
        <v>46214504.058869705</v>
      </c>
      <c r="AD219" s="3">
        <f t="shared" si="10"/>
        <v>52800000</v>
      </c>
      <c r="AE219" s="2">
        <f>IF(AE217&gt;=52800000,52800000,IF(AB198=Graph!G$1*1000,AE218+Graph!G$1*1000,AC219))</f>
        <v>46214504.058869705</v>
      </c>
      <c r="AF219" s="3">
        <f t="shared" si="11"/>
        <v>46214504.058869705</v>
      </c>
      <c r="AG219" s="3">
        <f t="shared" si="29"/>
        <v>44308880.689612813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154</v>
      </c>
      <c r="C220" s="7"/>
      <c r="D220" s="2" t="e">
        <f t="shared" si="12"/>
        <v>#N/A</v>
      </c>
      <c r="E220" s="2" t="e">
        <f t="shared" si="22"/>
        <v>#N/A</v>
      </c>
      <c r="F220" s="2">
        <v>1385200.2282324433</v>
      </c>
      <c r="G220" s="2">
        <f t="shared" si="41"/>
        <v>545682.42857142852</v>
      </c>
      <c r="H220" s="2">
        <f t="shared" si="39"/>
        <v>99145699.630298406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1211521.0000000033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1386290.3289687037</v>
      </c>
      <c r="Q220" s="2">
        <f t="shared" si="42"/>
        <v>550000</v>
      </c>
      <c r="R220" s="2">
        <f t="shared" si="40"/>
        <v>100340820.62342298</v>
      </c>
      <c r="S220" s="2">
        <f t="shared" si="17"/>
        <v>545682.42857143283</v>
      </c>
      <c r="T220" s="2">
        <f t="shared" si="18"/>
        <v>4317.571428571362</v>
      </c>
      <c r="U220" s="2">
        <f t="shared" si="19"/>
        <v>550000</v>
      </c>
      <c r="V220" s="2">
        <f t="shared" si="34"/>
        <v>53308375.630298235</v>
      </c>
      <c r="W220" s="2">
        <f t="shared" si="20"/>
        <v>545682.42857142538</v>
      </c>
      <c r="X220" s="2">
        <f t="shared" si="6"/>
        <v>4317.5714285746217</v>
      </c>
      <c r="Y220" s="2">
        <f t="shared" si="37"/>
        <v>47032444.993124716</v>
      </c>
      <c r="Z220" s="2" t="str">
        <f t="shared" si="8"/>
        <v>MEEP</v>
      </c>
      <c r="AA220" s="2">
        <f>IF(Z220="HERE",Y220,AA219+Graph!$G$1*1000)</f>
        <v>56580634.135981821</v>
      </c>
      <c r="AB220" s="2">
        <f t="shared" si="21"/>
        <v>800000</v>
      </c>
      <c r="AC220" s="2">
        <f t="shared" si="38"/>
        <v>46214504.058869705</v>
      </c>
      <c r="AD220" s="3">
        <f t="shared" si="10"/>
        <v>52800000</v>
      </c>
      <c r="AE220" s="2">
        <f>IF(AE218&gt;=52800000,52800000,IF(AB199=Graph!G$1*1000,AE219+Graph!G$1*1000,AC220))</f>
        <v>46214504.058869705</v>
      </c>
      <c r="AF220" s="3">
        <f t="shared" si="11"/>
        <v>46214504.058869705</v>
      </c>
      <c r="AG220" s="3">
        <f t="shared" si="29"/>
        <v>44340050.625327103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155</v>
      </c>
      <c r="C221" s="7"/>
      <c r="D221" s="2" t="e">
        <f t="shared" si="12"/>
        <v>#N/A</v>
      </c>
      <c r="E221" s="2" t="e">
        <f t="shared" si="22"/>
        <v>#N/A</v>
      </c>
      <c r="F221" s="2">
        <v>1391154.8241326511</v>
      </c>
      <c r="G221" s="2">
        <f t="shared" si="41"/>
        <v>545682.42857142852</v>
      </c>
      <c r="H221" s="2">
        <f t="shared" si="39"/>
        <v>99691382.058869839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1215838.5714285746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1392231.5511838794</v>
      </c>
      <c r="Q221" s="2">
        <f t="shared" si="42"/>
        <v>550000</v>
      </c>
      <c r="R221" s="2">
        <f t="shared" si="40"/>
        <v>100890820.62342298</v>
      </c>
      <c r="S221" s="2">
        <f t="shared" si="17"/>
        <v>545682.42857143283</v>
      </c>
      <c r="T221" s="2">
        <f t="shared" si="18"/>
        <v>4317.571428571362</v>
      </c>
      <c r="U221" s="2">
        <f t="shared" si="19"/>
        <v>550000</v>
      </c>
      <c r="V221" s="2">
        <f t="shared" si="34"/>
        <v>53854058.05886966</v>
      </c>
      <c r="W221" s="2">
        <f t="shared" si="20"/>
        <v>545682.42857142538</v>
      </c>
      <c r="X221" s="2">
        <f t="shared" si="6"/>
        <v>4317.5714285746217</v>
      </c>
      <c r="Y221" s="2">
        <f t="shared" si="37"/>
        <v>47036762.564553291</v>
      </c>
      <c r="Z221" s="2" t="str">
        <f t="shared" si="8"/>
        <v>MEEP</v>
      </c>
      <c r="AA221" s="2">
        <f>IF(Z221="HERE",Y221,AA220+Graph!$G$1*1000)</f>
        <v>57380634.135981821</v>
      </c>
      <c r="AB221" s="2">
        <f t="shared" si="21"/>
        <v>800000</v>
      </c>
      <c r="AC221" s="2">
        <f t="shared" si="38"/>
        <v>46214504.058869705</v>
      </c>
      <c r="AD221" s="3">
        <f t="shared" si="10"/>
        <v>52800000</v>
      </c>
      <c r="AE221" s="2">
        <f>IF(AE219&gt;=52800000,52800000,IF(AB200=Graph!G$1*1000,AE220+Graph!G$1*1000,AC221))</f>
        <v>46214504.058869705</v>
      </c>
      <c r="AF221" s="3">
        <f t="shared" si="11"/>
        <v>46214504.058869705</v>
      </c>
      <c r="AG221" s="3">
        <f t="shared" si="29"/>
        <v>44371220.561041392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156</v>
      </c>
      <c r="C222" s="7"/>
      <c r="D222" s="2" t="e">
        <f t="shared" si="12"/>
        <v>#N/A</v>
      </c>
      <c r="E222" s="2" t="e">
        <f t="shared" si="22"/>
        <v>#N/A</v>
      </c>
      <c r="F222" s="2">
        <v>1397109.4200328588</v>
      </c>
      <c r="G222" s="2">
        <f t="shared" si="41"/>
        <v>545682.42857142852</v>
      </c>
      <c r="H222" s="2">
        <f t="shared" si="39"/>
        <v>100237064.48744127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1220156.142857146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1398172.7733990252</v>
      </c>
      <c r="Q222" s="2">
        <f t="shared" si="42"/>
        <v>550000</v>
      </c>
      <c r="R222" s="2">
        <f t="shared" si="40"/>
        <v>101440820.62342298</v>
      </c>
      <c r="S222" s="2">
        <f t="shared" si="17"/>
        <v>545682.42857143283</v>
      </c>
      <c r="T222" s="2">
        <f t="shared" si="18"/>
        <v>4317.571428571362</v>
      </c>
      <c r="U222" s="2">
        <f t="shared" si="19"/>
        <v>550000</v>
      </c>
      <c r="V222" s="2">
        <f t="shared" si="34"/>
        <v>54399740.487441085</v>
      </c>
      <c r="W222" s="2">
        <f t="shared" si="20"/>
        <v>545682.42857142538</v>
      </c>
      <c r="X222" s="2">
        <f t="shared" si="6"/>
        <v>4317.5714285746217</v>
      </c>
      <c r="Y222" s="2">
        <f t="shared" si="37"/>
        <v>47041080.135981865</v>
      </c>
      <c r="Z222" s="2" t="str">
        <f t="shared" si="8"/>
        <v>MEEP</v>
      </c>
      <c r="AA222" s="2">
        <f>IF(Z222="HERE",Y222,AA221+Graph!$G$1*1000)</f>
        <v>58180634.135981821</v>
      </c>
      <c r="AB222" s="2">
        <f t="shared" si="21"/>
        <v>800000</v>
      </c>
      <c r="AC222" s="2">
        <f t="shared" si="38"/>
        <v>46214504.058869705</v>
      </c>
      <c r="AD222" s="3">
        <f t="shared" si="10"/>
        <v>52800000</v>
      </c>
      <c r="AE222" s="2">
        <f>IF(AE220&gt;=52800000,52800000,IF(AB201=Graph!G$1*1000,AE221+Graph!G$1*1000,AC222))</f>
        <v>46214504.058869705</v>
      </c>
      <c r="AF222" s="3">
        <f t="shared" si="11"/>
        <v>46214504.058869705</v>
      </c>
      <c r="AG222" s="3">
        <f t="shared" si="29"/>
        <v>44402390.496755682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157</v>
      </c>
      <c r="C223" s="7"/>
      <c r="D223" s="2" t="e">
        <f t="shared" si="12"/>
        <v>#N/A</v>
      </c>
      <c r="E223" s="2" t="e">
        <f t="shared" si="22"/>
        <v>#N/A</v>
      </c>
      <c r="F223" s="2">
        <v>1403064.0159330666</v>
      </c>
      <c r="G223" s="2">
        <f t="shared" si="41"/>
        <v>545682.42857142852</v>
      </c>
      <c r="H223" s="2">
        <f t="shared" si="39"/>
        <v>100782746.9160127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1224473.7142857173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1404113.995614171</v>
      </c>
      <c r="Q223" s="2">
        <f t="shared" si="42"/>
        <v>550000</v>
      </c>
      <c r="R223" s="2">
        <f t="shared" si="40"/>
        <v>101990820.62342298</v>
      </c>
      <c r="S223" s="2">
        <f t="shared" si="17"/>
        <v>545682.42857143283</v>
      </c>
      <c r="T223" s="2">
        <f t="shared" si="18"/>
        <v>4317.571428571362</v>
      </c>
      <c r="U223" s="2">
        <f t="shared" si="19"/>
        <v>550000</v>
      </c>
      <c r="V223" s="2">
        <f t="shared" si="34"/>
        <v>54945422.916012511</v>
      </c>
      <c r="W223" s="2">
        <f t="shared" si="20"/>
        <v>545682.42857142538</v>
      </c>
      <c r="X223" s="2">
        <f t="shared" si="6"/>
        <v>4317.5714285746217</v>
      </c>
      <c r="Y223" s="2">
        <f t="shared" ref="Y223:Y286" si="43">IF(COUNT($C224)=0,IF(COUNT($C223)=1,C223,SUM(Y222+X223)),C223)</f>
        <v>47045397.70741044</v>
      </c>
      <c r="Z223" s="2" t="str">
        <f t="shared" si="8"/>
        <v>MEEP</v>
      </c>
      <c r="AA223" s="2">
        <f>IF(Z223="HERE",Y223,AA222+Graph!$G$1*1000)</f>
        <v>58980634.135981821</v>
      </c>
      <c r="AB223" s="2">
        <f t="shared" si="21"/>
        <v>800000</v>
      </c>
      <c r="AC223" s="2">
        <f t="shared" ref="AC223:AC286" si="44">IF(Z224="HERE",V223,AC222)</f>
        <v>46214504.058869705</v>
      </c>
      <c r="AD223" s="3">
        <f t="shared" si="10"/>
        <v>52800000</v>
      </c>
      <c r="AE223" s="2">
        <f>IF(AE221&gt;=52800000,52800000,IF(AB202=Graph!G$1*1000,AE222+Graph!G$1*1000,AC223))</f>
        <v>46214504.058869705</v>
      </c>
      <c r="AF223" s="3">
        <f t="shared" si="11"/>
        <v>46214504.058869705</v>
      </c>
      <c r="AG223" s="3">
        <f t="shared" si="29"/>
        <v>44433560.432469964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158</v>
      </c>
      <c r="C224" s="7"/>
      <c r="D224" s="2" t="e">
        <f t="shared" si="12"/>
        <v>#N/A</v>
      </c>
      <c r="E224" s="2" t="e">
        <f t="shared" si="22"/>
        <v>#N/A</v>
      </c>
      <c r="F224" s="2">
        <v>1409018.6118332744</v>
      </c>
      <c r="G224" s="2">
        <f t="shared" si="41"/>
        <v>545682.42857142852</v>
      </c>
      <c r="H224" s="2">
        <f t="shared" ref="H224:H287" si="45">IF(COUNT($C225)=0,IF(COUNT($C224)=1,C224,SUM(H223+G224)),C224)</f>
        <v>101328429.34458414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1228791.2857142887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1410055.2178293467</v>
      </c>
      <c r="Q224" s="2">
        <f t="shared" si="42"/>
        <v>550000</v>
      </c>
      <c r="R224" s="2">
        <f t="shared" ref="R224:R287" si="46">IF(COUNT($C225)=0,IF(COUNT($C224)=1,M224,SUM(R223+Q224)),M224)</f>
        <v>102540820.62342298</v>
      </c>
      <c r="S224" s="2">
        <f t="shared" si="17"/>
        <v>545682.42857143283</v>
      </c>
      <c r="T224" s="2">
        <f t="shared" si="18"/>
        <v>4317.571428571362</v>
      </c>
      <c r="U224" s="2">
        <f t="shared" si="19"/>
        <v>550000</v>
      </c>
      <c r="V224" s="2">
        <f t="shared" si="34"/>
        <v>55491105.344583936</v>
      </c>
      <c r="W224" s="2">
        <f t="shared" si="20"/>
        <v>545682.42857142538</v>
      </c>
      <c r="X224" s="2">
        <f t="shared" si="6"/>
        <v>4317.5714285746217</v>
      </c>
      <c r="Y224" s="2">
        <f t="shared" si="43"/>
        <v>47049715.278839014</v>
      </c>
      <c r="Z224" s="2" t="str">
        <f t="shared" si="8"/>
        <v>MEEP</v>
      </c>
      <c r="AA224" s="2">
        <f>IF(Z224="HERE",Y224,AA223+Graph!$G$1*1000)</f>
        <v>59780634.135981821</v>
      </c>
      <c r="AB224" s="2">
        <f t="shared" si="21"/>
        <v>800000</v>
      </c>
      <c r="AC224" s="2">
        <f t="shared" si="44"/>
        <v>46214504.058869705</v>
      </c>
      <c r="AD224" s="3">
        <f t="shared" si="10"/>
        <v>52800000</v>
      </c>
      <c r="AE224" s="2">
        <f>IF(AE222&gt;=52800000,52800000,IF(AB203=Graph!G$1*1000,AE223+Graph!G$1*1000,AC224))</f>
        <v>46214504.058869705</v>
      </c>
      <c r="AF224" s="3">
        <f t="shared" si="11"/>
        <v>46214504.058869705</v>
      </c>
      <c r="AG224" s="3">
        <f t="shared" si="29"/>
        <v>44464730.368184254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159</v>
      </c>
      <c r="C225" s="7"/>
      <c r="D225" s="2" t="e">
        <f t="shared" si="12"/>
        <v>#N/A</v>
      </c>
      <c r="E225" s="2" t="e">
        <f t="shared" si="22"/>
        <v>#N/A</v>
      </c>
      <c r="F225" s="2">
        <v>1414973.2077334821</v>
      </c>
      <c r="G225" s="2">
        <f t="shared" si="41"/>
        <v>545682.42857142852</v>
      </c>
      <c r="H225" s="2">
        <f t="shared" si="45"/>
        <v>101874111.77315557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1233108.8571428601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1415996.4400444925</v>
      </c>
      <c r="Q225" s="2">
        <f t="shared" si="42"/>
        <v>550000</v>
      </c>
      <c r="R225" s="2">
        <f t="shared" si="46"/>
        <v>103090820.62342298</v>
      </c>
      <c r="S225" s="2">
        <f t="shared" si="17"/>
        <v>545682.42857143283</v>
      </c>
      <c r="T225" s="2">
        <f t="shared" si="18"/>
        <v>4317.571428571362</v>
      </c>
      <c r="U225" s="2">
        <f t="shared" si="19"/>
        <v>550000</v>
      </c>
      <c r="V225" s="2">
        <f t="shared" si="34"/>
        <v>56036787.773155361</v>
      </c>
      <c r="W225" s="2">
        <f t="shared" si="20"/>
        <v>545682.42857142538</v>
      </c>
      <c r="X225" s="2">
        <f t="shared" si="6"/>
        <v>4317.5714285746217</v>
      </c>
      <c r="Y225" s="2">
        <f t="shared" si="43"/>
        <v>47054032.850267589</v>
      </c>
      <c r="Z225" s="2" t="str">
        <f t="shared" si="8"/>
        <v>MEEP</v>
      </c>
      <c r="AA225" s="2">
        <f>IF(Z225="HERE",Y225,AA224+Graph!$G$1*1000)</f>
        <v>60580634.135981821</v>
      </c>
      <c r="AB225" s="2">
        <f t="shared" si="21"/>
        <v>800000</v>
      </c>
      <c r="AC225" s="2">
        <f t="shared" si="44"/>
        <v>46214504.058869705</v>
      </c>
      <c r="AD225" s="3">
        <f t="shared" si="10"/>
        <v>52800000</v>
      </c>
      <c r="AE225" s="2">
        <f>IF(AE223&gt;=52800000,52800000,IF(AB204=Graph!G$1*1000,AE224+Graph!G$1*1000,AC225))</f>
        <v>46214504.058869705</v>
      </c>
      <c r="AF225" s="3">
        <f t="shared" si="11"/>
        <v>46214504.058869705</v>
      </c>
      <c r="AG225" s="3">
        <f t="shared" si="29"/>
        <v>44495900.303898543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160</v>
      </c>
      <c r="C226" s="7"/>
      <c r="D226" s="2" t="e">
        <f t="shared" si="12"/>
        <v>#N/A</v>
      </c>
      <c r="E226" s="2" t="e">
        <f t="shared" si="22"/>
        <v>#N/A</v>
      </c>
      <c r="F226" s="2">
        <v>1420927.8036336899</v>
      </c>
      <c r="G226" s="2">
        <f t="shared" si="41"/>
        <v>545682.42857142852</v>
      </c>
      <c r="H226" s="2">
        <f t="shared" si="45"/>
        <v>102419794.201727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1237426.4285714314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1421937.6622596681</v>
      </c>
      <c r="Q226" s="2">
        <f t="shared" si="42"/>
        <v>550000</v>
      </c>
      <c r="R226" s="2">
        <f t="shared" si="46"/>
        <v>103640820.62342298</v>
      </c>
      <c r="S226" s="2">
        <f t="shared" si="17"/>
        <v>545682.42857143283</v>
      </c>
      <c r="T226" s="2">
        <f t="shared" si="18"/>
        <v>4317.571428571362</v>
      </c>
      <c r="U226" s="2">
        <f t="shared" si="19"/>
        <v>550000</v>
      </c>
      <c r="V226" s="2">
        <f t="shared" si="34"/>
        <v>56582470.201726787</v>
      </c>
      <c r="W226" s="2">
        <f t="shared" si="20"/>
        <v>545682.42857142538</v>
      </c>
      <c r="X226" s="2">
        <f t="shared" si="6"/>
        <v>4317.5714285746217</v>
      </c>
      <c r="Y226" s="2">
        <f t="shared" si="43"/>
        <v>47058350.421696164</v>
      </c>
      <c r="Z226" s="2" t="str">
        <f t="shared" si="8"/>
        <v>MEEP</v>
      </c>
      <c r="AA226" s="2">
        <f>IF(Z226="HERE",Y226,AA225+Graph!$G$1*1000)</f>
        <v>61380634.135981821</v>
      </c>
      <c r="AB226" s="2">
        <f t="shared" si="21"/>
        <v>800000</v>
      </c>
      <c r="AC226" s="2">
        <f t="shared" si="44"/>
        <v>46214504.058869705</v>
      </c>
      <c r="AD226" s="3">
        <f t="shared" si="10"/>
        <v>52800000</v>
      </c>
      <c r="AE226" s="2">
        <f>IF(AE224&gt;=52800000,52800000,IF(AB205=Graph!G$1*1000,AE225+Graph!G$1*1000,AC226))</f>
        <v>46214504.058869705</v>
      </c>
      <c r="AF226" s="3">
        <f t="shared" si="11"/>
        <v>46214504.058869705</v>
      </c>
      <c r="AG226" s="3">
        <f t="shared" si="29"/>
        <v>44527070.239612833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161</v>
      </c>
      <c r="C227" s="7"/>
      <c r="D227" s="2" t="e">
        <f t="shared" si="12"/>
        <v>#N/A</v>
      </c>
      <c r="E227" s="2" t="e">
        <f t="shared" si="22"/>
        <v>#N/A</v>
      </c>
      <c r="F227" s="2">
        <v>1426882.3995338678</v>
      </c>
      <c r="G227" s="2">
        <f t="shared" si="41"/>
        <v>545682.42857142852</v>
      </c>
      <c r="H227" s="2">
        <f t="shared" si="45"/>
        <v>102965476.63029844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1241744.0000000028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1427878.8844748139</v>
      </c>
      <c r="Q227" s="2">
        <f t="shared" si="42"/>
        <v>550000</v>
      </c>
      <c r="R227" s="2">
        <f t="shared" si="46"/>
        <v>104190820.62342298</v>
      </c>
      <c r="S227" s="2">
        <f t="shared" si="17"/>
        <v>545682.42857143283</v>
      </c>
      <c r="T227" s="2">
        <f t="shared" si="18"/>
        <v>4317.571428571362</v>
      </c>
      <c r="U227" s="2">
        <f t="shared" si="19"/>
        <v>550000</v>
      </c>
      <c r="V227" s="2">
        <f t="shared" si="34"/>
        <v>57128152.630298212</v>
      </c>
      <c r="W227" s="2">
        <f t="shared" si="20"/>
        <v>545682.42857142538</v>
      </c>
      <c r="X227" s="2">
        <f t="shared" si="6"/>
        <v>4317.5714285746217</v>
      </c>
      <c r="Y227" s="2">
        <f t="shared" si="43"/>
        <v>47062667.993124738</v>
      </c>
      <c r="Z227" s="2" t="str">
        <f t="shared" si="8"/>
        <v>MEEP</v>
      </c>
      <c r="AA227" s="2">
        <f>IF(Z227="HERE",Y227,AA226+Graph!$G$1*1000)</f>
        <v>62180634.135981821</v>
      </c>
      <c r="AB227" s="2">
        <f t="shared" si="21"/>
        <v>800000</v>
      </c>
      <c r="AC227" s="2">
        <f t="shared" si="44"/>
        <v>46214504.058869705</v>
      </c>
      <c r="AD227" s="3">
        <f t="shared" si="10"/>
        <v>52800000</v>
      </c>
      <c r="AE227" s="2">
        <f>IF(AE225&gt;=52800000,52800000,IF(AB206=Graph!G$1*1000,AE226+Graph!G$1*1000,AC227))</f>
        <v>46214504.058869705</v>
      </c>
      <c r="AF227" s="3">
        <f t="shared" si="11"/>
        <v>46214504.058869705</v>
      </c>
      <c r="AG227" s="3">
        <f t="shared" si="29"/>
        <v>44558240.175327122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162</v>
      </c>
      <c r="C228" s="7"/>
      <c r="D228" s="2" t="e">
        <f t="shared" si="12"/>
        <v>#N/A</v>
      </c>
      <c r="E228" s="2" t="e">
        <f t="shared" si="22"/>
        <v>#N/A</v>
      </c>
      <c r="F228" s="2">
        <v>1432836.9954340756</v>
      </c>
      <c r="G228" s="2">
        <f t="shared" si="41"/>
        <v>545682.42857142852</v>
      </c>
      <c r="H228" s="2">
        <f t="shared" si="45"/>
        <v>103511159.05886987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1246061.5714285742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1433820.1066899896</v>
      </c>
      <c r="Q228" s="2">
        <f t="shared" si="42"/>
        <v>550000</v>
      </c>
      <c r="R228" s="2">
        <f t="shared" si="46"/>
        <v>104740820.62342298</v>
      </c>
      <c r="S228" s="2">
        <f t="shared" si="17"/>
        <v>545682.42857143283</v>
      </c>
      <c r="T228" s="2">
        <f t="shared" si="18"/>
        <v>4317.571428571362</v>
      </c>
      <c r="U228" s="2">
        <f t="shared" si="19"/>
        <v>550000</v>
      </c>
      <c r="V228" s="2">
        <f t="shared" si="34"/>
        <v>57673835.058869638</v>
      </c>
      <c r="W228" s="2">
        <f t="shared" si="20"/>
        <v>545682.42857142538</v>
      </c>
      <c r="X228" s="2">
        <f t="shared" si="6"/>
        <v>4317.5714285746217</v>
      </c>
      <c r="Y228" s="2">
        <f t="shared" si="43"/>
        <v>47066985.564553313</v>
      </c>
      <c r="Z228" s="2" t="str">
        <f t="shared" si="8"/>
        <v>MEEP</v>
      </c>
      <c r="AA228" s="2">
        <f>IF(Z228="HERE",Y228,AA227+Graph!$G$1*1000)</f>
        <v>62980634.135981821</v>
      </c>
      <c r="AB228" s="2">
        <f t="shared" si="21"/>
        <v>800000</v>
      </c>
      <c r="AC228" s="2">
        <f t="shared" si="44"/>
        <v>46214504.058869705</v>
      </c>
      <c r="AD228" s="3">
        <f t="shared" si="10"/>
        <v>52800000</v>
      </c>
      <c r="AE228" s="2">
        <f>IF(AE226&gt;=52800000,52800000,IF(AB207=Graph!G$1*1000,AE227+Graph!G$1*1000,AC228))</f>
        <v>46214504.058869705</v>
      </c>
      <c r="AF228" s="3">
        <f t="shared" si="11"/>
        <v>46214504.058869705</v>
      </c>
      <c r="AG228" s="3">
        <f t="shared" si="29"/>
        <v>44589410.111041412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163</v>
      </c>
      <c r="C229" s="7"/>
      <c r="D229" s="2" t="e">
        <f t="shared" si="12"/>
        <v>#N/A</v>
      </c>
      <c r="E229" s="2" t="e">
        <f t="shared" si="22"/>
        <v>#N/A</v>
      </c>
      <c r="F229" s="2">
        <v>1438791.5913342834</v>
      </c>
      <c r="G229" s="2">
        <f t="shared" si="41"/>
        <v>545682.42857142852</v>
      </c>
      <c r="H229" s="2">
        <f t="shared" si="45"/>
        <v>104056841.4874413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1250379.1428571455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1439761.3289051354</v>
      </c>
      <c r="Q229" s="2">
        <f t="shared" si="42"/>
        <v>550000</v>
      </c>
      <c r="R229" s="2">
        <f t="shared" si="46"/>
        <v>105290820.62342298</v>
      </c>
      <c r="S229" s="2">
        <f t="shared" si="17"/>
        <v>545682.42857143283</v>
      </c>
      <c r="T229" s="2">
        <f t="shared" si="18"/>
        <v>4317.571428571362</v>
      </c>
      <c r="U229" s="2">
        <f t="shared" si="19"/>
        <v>550000</v>
      </c>
      <c r="V229" s="2">
        <f t="shared" si="34"/>
        <v>58219517.487441063</v>
      </c>
      <c r="W229" s="2">
        <f t="shared" si="20"/>
        <v>545682.42857142538</v>
      </c>
      <c r="X229" s="2">
        <f t="shared" si="6"/>
        <v>4317.5714285746217</v>
      </c>
      <c r="Y229" s="2">
        <f t="shared" si="43"/>
        <v>47071303.135981888</v>
      </c>
      <c r="Z229" s="2" t="str">
        <f t="shared" si="8"/>
        <v>MEEP</v>
      </c>
      <c r="AA229" s="2">
        <f>IF(Z229="HERE",Y229,AA228+Graph!$G$1*1000)</f>
        <v>63780634.135981821</v>
      </c>
      <c r="AB229" s="2">
        <f t="shared" si="21"/>
        <v>800000</v>
      </c>
      <c r="AC229" s="2">
        <f t="shared" si="44"/>
        <v>46214504.058869705</v>
      </c>
      <c r="AD229" s="3">
        <f t="shared" si="10"/>
        <v>52800000</v>
      </c>
      <c r="AE229" s="2">
        <f>IF(AE227&gt;=52800000,52800000,IF(AB208=Graph!G$1*1000,AE228+Graph!G$1*1000,AC229))</f>
        <v>46214504.058869705</v>
      </c>
      <c r="AF229" s="3">
        <f t="shared" si="11"/>
        <v>46214504.058869705</v>
      </c>
      <c r="AG229" s="3">
        <f t="shared" si="29"/>
        <v>44593295.925327122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164</v>
      </c>
      <c r="C230" s="7"/>
      <c r="D230" s="2" t="e">
        <f t="shared" si="12"/>
        <v>#N/A</v>
      </c>
      <c r="E230" s="2" t="e">
        <f t="shared" si="22"/>
        <v>#N/A</v>
      </c>
      <c r="F230" s="2">
        <v>1444746.1872344911</v>
      </c>
      <c r="G230" s="2">
        <f t="shared" ref="G230:G293" si="47">IF(F230&gt;550000,$AK$31*1000,F230)</f>
        <v>545682.42857142852</v>
      </c>
      <c r="H230" s="2">
        <f t="shared" si="45"/>
        <v>104602523.91601273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1254696.7142857169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1445702.551120311</v>
      </c>
      <c r="Q230" s="2">
        <f t="shared" ref="Q230:Q293" si="48">IF(P230&gt;550000,550000,P230)</f>
        <v>550000</v>
      </c>
      <c r="R230" s="2">
        <f t="shared" si="46"/>
        <v>105840820.62342298</v>
      </c>
      <c r="S230" s="2">
        <f t="shared" si="17"/>
        <v>545682.42857143283</v>
      </c>
      <c r="T230" s="2">
        <f t="shared" si="18"/>
        <v>4317.571428571362</v>
      </c>
      <c r="U230" s="2">
        <f t="shared" si="19"/>
        <v>550000</v>
      </c>
      <c r="V230" s="2">
        <f t="shared" si="34"/>
        <v>58765199.916012488</v>
      </c>
      <c r="W230" s="2">
        <f t="shared" si="20"/>
        <v>545682.42857142538</v>
      </c>
      <c r="X230" s="2">
        <f t="shared" si="6"/>
        <v>4317.5714285746217</v>
      </c>
      <c r="Y230" s="2">
        <f t="shared" si="43"/>
        <v>47075620.707410462</v>
      </c>
      <c r="Z230" s="2" t="str">
        <f t="shared" si="8"/>
        <v>MEEP</v>
      </c>
      <c r="AA230" s="2">
        <f>IF(Z230="HERE",Y230,AA229+Graph!$G$1*1000)</f>
        <v>64580634.135981821</v>
      </c>
      <c r="AB230" s="2">
        <f t="shared" si="21"/>
        <v>800000</v>
      </c>
      <c r="AC230" s="2">
        <f t="shared" si="44"/>
        <v>46214504.058869705</v>
      </c>
      <c r="AD230" s="3">
        <f t="shared" si="10"/>
        <v>52800000</v>
      </c>
      <c r="AE230" s="2">
        <f>IF(AE228&gt;=52800000,52800000,IF(AB209=Graph!G$1*1000,AE229+Graph!G$1*1000,AC230))</f>
        <v>47014504.058869705</v>
      </c>
      <c r="AF230" s="3">
        <f t="shared" si="11"/>
        <v>47014504.058869705</v>
      </c>
      <c r="AG230" s="3">
        <f t="shared" si="29"/>
        <v>45313295.925327122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165</v>
      </c>
      <c r="C231" s="7"/>
      <c r="D231" s="2" t="e">
        <f t="shared" si="12"/>
        <v>#N/A</v>
      </c>
      <c r="E231" s="2" t="e">
        <f t="shared" si="22"/>
        <v>#N/A</v>
      </c>
      <c r="F231" s="2">
        <v>1450700.7831346989</v>
      </c>
      <c r="G231" s="2">
        <f t="shared" si="47"/>
        <v>545682.42857142852</v>
      </c>
      <c r="H231" s="2">
        <f t="shared" si="45"/>
        <v>105148206.34458417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1259014.2857142882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1451643.7733354568</v>
      </c>
      <c r="Q231" s="2">
        <f t="shared" si="48"/>
        <v>550000</v>
      </c>
      <c r="R231" s="2">
        <f t="shared" si="46"/>
        <v>106390820.62342298</v>
      </c>
      <c r="S231" s="2">
        <f t="shared" si="17"/>
        <v>545682.42857143283</v>
      </c>
      <c r="T231" s="2">
        <f t="shared" si="18"/>
        <v>4317.571428571362</v>
      </c>
      <c r="U231" s="2">
        <f t="shared" si="19"/>
        <v>550000</v>
      </c>
      <c r="V231" s="2">
        <f t="shared" si="34"/>
        <v>59310882.344583914</v>
      </c>
      <c r="W231" s="2">
        <f t="shared" si="20"/>
        <v>545682.42857142538</v>
      </c>
      <c r="X231" s="2">
        <f t="shared" si="6"/>
        <v>4317.5714285746217</v>
      </c>
      <c r="Y231" s="2">
        <f t="shared" si="43"/>
        <v>47079938.278839037</v>
      </c>
      <c r="Z231" s="2" t="str">
        <f t="shared" si="8"/>
        <v>MEEP</v>
      </c>
      <c r="AA231" s="2">
        <f>IF(Z231="HERE",Y231,AA230+Graph!$G$1*1000)</f>
        <v>65380634.135981821</v>
      </c>
      <c r="AB231" s="2">
        <f t="shared" si="21"/>
        <v>800000</v>
      </c>
      <c r="AC231" s="2">
        <f t="shared" si="44"/>
        <v>46214504.058869705</v>
      </c>
      <c r="AD231" s="3">
        <f t="shared" si="10"/>
        <v>52800000</v>
      </c>
      <c r="AE231" s="2">
        <f>IF(AE229&gt;=52800000,52800000,IF(AB210=Graph!G$1*1000,AE230+Graph!G$1*1000,AC231))</f>
        <v>47814504.058869705</v>
      </c>
      <c r="AF231" s="3">
        <f t="shared" si="11"/>
        <v>47814504.058869705</v>
      </c>
      <c r="AG231" s="3">
        <f t="shared" si="29"/>
        <v>46033295.925327122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166</v>
      </c>
      <c r="C232" s="7"/>
      <c r="D232" s="2" t="e">
        <f t="shared" si="12"/>
        <v>#N/A</v>
      </c>
      <c r="E232" s="2" t="e">
        <f t="shared" si="22"/>
        <v>#N/A</v>
      </c>
      <c r="F232" s="2">
        <v>1456655.3790349066</v>
      </c>
      <c r="G232" s="2">
        <f t="shared" si="47"/>
        <v>545682.42857142852</v>
      </c>
      <c r="H232" s="2">
        <f t="shared" si="45"/>
        <v>105693888.7731556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1263331.8571428596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1457584.9955506325</v>
      </c>
      <c r="Q232" s="2">
        <f t="shared" si="48"/>
        <v>550000</v>
      </c>
      <c r="R232" s="2">
        <f t="shared" si="46"/>
        <v>106940820.62342298</v>
      </c>
      <c r="S232" s="2">
        <f t="shared" si="17"/>
        <v>545682.42857143283</v>
      </c>
      <c r="T232" s="2">
        <f t="shared" si="18"/>
        <v>4317.571428571362</v>
      </c>
      <c r="U232" s="2">
        <f t="shared" si="19"/>
        <v>550000</v>
      </c>
      <c r="V232" s="2">
        <f t="shared" si="34"/>
        <v>59856564.773155339</v>
      </c>
      <c r="W232" s="2">
        <f t="shared" si="20"/>
        <v>545682.42857142538</v>
      </c>
      <c r="X232" s="2">
        <f t="shared" si="6"/>
        <v>4317.5714285746217</v>
      </c>
      <c r="Y232" s="2">
        <f t="shared" si="43"/>
        <v>47084255.850267611</v>
      </c>
      <c r="Z232" s="2" t="str">
        <f t="shared" si="8"/>
        <v>MEEP</v>
      </c>
      <c r="AA232" s="2">
        <f>IF(Z232="HERE",Y232,AA231+Graph!$G$1*1000)</f>
        <v>66180634.135981821</v>
      </c>
      <c r="AB232" s="2">
        <f t="shared" si="21"/>
        <v>800000</v>
      </c>
      <c r="AC232" s="2">
        <f t="shared" si="44"/>
        <v>46214504.058869705</v>
      </c>
      <c r="AD232" s="3">
        <f t="shared" si="10"/>
        <v>52800000</v>
      </c>
      <c r="AE232" s="2">
        <f>IF(AE230&gt;=52800000,52800000,IF(AB211=Graph!G$1*1000,AE231+Graph!G$1*1000,AC232))</f>
        <v>48614504.058869705</v>
      </c>
      <c r="AF232" s="3">
        <f t="shared" si="11"/>
        <v>48614504.058869705</v>
      </c>
      <c r="AG232" s="3">
        <f t="shared" si="29"/>
        <v>46753295.925327122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167</v>
      </c>
      <c r="C233" s="7"/>
      <c r="D233" s="2" t="e">
        <f t="shared" si="12"/>
        <v>#N/A</v>
      </c>
      <c r="E233" s="2" t="e">
        <f t="shared" si="22"/>
        <v>#N/A</v>
      </c>
      <c r="F233" s="2">
        <v>1462609.9749351144</v>
      </c>
      <c r="G233" s="2">
        <f t="shared" si="47"/>
        <v>545682.42857142852</v>
      </c>
      <c r="H233" s="2">
        <f t="shared" si="45"/>
        <v>106239571.20172703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1267649.428571431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1463526.2177657783</v>
      </c>
      <c r="Q233" s="2">
        <f t="shared" si="48"/>
        <v>550000</v>
      </c>
      <c r="R233" s="2">
        <f t="shared" si="46"/>
        <v>107490820.62342298</v>
      </c>
      <c r="S233" s="2">
        <f t="shared" si="17"/>
        <v>545682.42857143283</v>
      </c>
      <c r="T233" s="2">
        <f t="shared" si="18"/>
        <v>4317.571428571362</v>
      </c>
      <c r="U233" s="2">
        <f t="shared" si="19"/>
        <v>550000</v>
      </c>
      <c r="V233" s="2">
        <f t="shared" si="34"/>
        <v>60402247.201726764</v>
      </c>
      <c r="W233" s="2">
        <f t="shared" si="20"/>
        <v>545682.42857142538</v>
      </c>
      <c r="X233" s="2">
        <f t="shared" si="6"/>
        <v>4317.5714285746217</v>
      </c>
      <c r="Y233" s="2">
        <f t="shared" si="43"/>
        <v>47088573.421696186</v>
      </c>
      <c r="Z233" s="2" t="str">
        <f t="shared" si="8"/>
        <v>MEEP</v>
      </c>
      <c r="AA233" s="2">
        <f>IF(Z233="HERE",Y233,AA232+Graph!$G$1*1000)</f>
        <v>66980634.135981821</v>
      </c>
      <c r="AB233" s="2">
        <f t="shared" si="21"/>
        <v>800000</v>
      </c>
      <c r="AC233" s="2">
        <f t="shared" si="44"/>
        <v>46214504.058869705</v>
      </c>
      <c r="AD233" s="3">
        <f t="shared" si="10"/>
        <v>52800000</v>
      </c>
      <c r="AE233" s="2">
        <f>IF(AE231&gt;=52800000,52800000,IF(AB212=Graph!G$1*1000,AE232+Graph!G$1*1000,AC233))</f>
        <v>49414504.058869705</v>
      </c>
      <c r="AF233" s="3">
        <f t="shared" si="11"/>
        <v>49414504.058869705</v>
      </c>
      <c r="AG233" s="3">
        <f t="shared" si="29"/>
        <v>47473295.925327122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168</v>
      </c>
      <c r="C234" s="7"/>
      <c r="D234" s="2" t="e">
        <f t="shared" si="12"/>
        <v>#N/A</v>
      </c>
      <c r="E234" s="2" t="e">
        <f t="shared" si="22"/>
        <v>#N/A</v>
      </c>
      <c r="F234" s="2">
        <v>1468564.5708353221</v>
      </c>
      <c r="G234" s="2">
        <f t="shared" si="47"/>
        <v>545682.42857142852</v>
      </c>
      <c r="H234" s="2">
        <f t="shared" si="45"/>
        <v>106785253.63029847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1271967.0000000023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1469467.4399809539</v>
      </c>
      <c r="Q234" s="2">
        <f t="shared" si="48"/>
        <v>550000</v>
      </c>
      <c r="R234" s="2">
        <f t="shared" si="46"/>
        <v>108040820.62342298</v>
      </c>
      <c r="S234" s="2">
        <f t="shared" si="17"/>
        <v>545682.42857143283</v>
      </c>
      <c r="T234" s="2">
        <f t="shared" si="18"/>
        <v>4317.571428571362</v>
      </c>
      <c r="U234" s="2">
        <f t="shared" si="19"/>
        <v>550000</v>
      </c>
      <c r="V234" s="2">
        <f t="shared" si="34"/>
        <v>60947929.63029819</v>
      </c>
      <c r="W234" s="2">
        <f t="shared" si="20"/>
        <v>545682.42857142538</v>
      </c>
      <c r="X234" s="2">
        <f t="shared" si="6"/>
        <v>4317.5714285746217</v>
      </c>
      <c r="Y234" s="2">
        <f t="shared" si="43"/>
        <v>47092890.993124761</v>
      </c>
      <c r="Z234" s="2" t="str">
        <f t="shared" si="8"/>
        <v>MEEP</v>
      </c>
      <c r="AA234" s="2">
        <f>IF(Z234="HERE",Y234,AA233+Graph!$G$1*1000)</f>
        <v>67780634.135981828</v>
      </c>
      <c r="AB234" s="2">
        <f t="shared" si="21"/>
        <v>800000.00000000745</v>
      </c>
      <c r="AC234" s="2">
        <f t="shared" si="44"/>
        <v>46214504.058869705</v>
      </c>
      <c r="AD234" s="3">
        <f t="shared" si="10"/>
        <v>52800000</v>
      </c>
      <c r="AE234" s="2">
        <f>IF(AE232&gt;=52800000,52800000,IF(AB213=Graph!G$1*1000,AE233+Graph!G$1*1000,AC234))</f>
        <v>50214504.058869705</v>
      </c>
      <c r="AF234" s="3">
        <f t="shared" si="11"/>
        <v>50214504.058869705</v>
      </c>
      <c r="AG234" s="3">
        <f t="shared" si="29"/>
        <v>48193295.925327122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169</v>
      </c>
      <c r="C235" s="7"/>
      <c r="D235" s="2" t="e">
        <f t="shared" si="12"/>
        <v>#N/A</v>
      </c>
      <c r="E235" s="2" t="e">
        <f t="shared" si="22"/>
        <v>#N/A</v>
      </c>
      <c r="F235" s="2">
        <v>1474519.1667355299</v>
      </c>
      <c r="G235" s="2">
        <f t="shared" si="47"/>
        <v>545682.42857142852</v>
      </c>
      <c r="H235" s="2">
        <f t="shared" si="45"/>
        <v>107330936.0588699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1276284.5714285737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1475408.6621960998</v>
      </c>
      <c r="Q235" s="2">
        <f t="shared" si="48"/>
        <v>550000</v>
      </c>
      <c r="R235" s="2">
        <f t="shared" si="46"/>
        <v>108590820.62342298</v>
      </c>
      <c r="S235" s="2">
        <f t="shared" si="17"/>
        <v>545682.42857143283</v>
      </c>
      <c r="T235" s="2">
        <f t="shared" si="18"/>
        <v>4317.571428571362</v>
      </c>
      <c r="U235" s="2">
        <f t="shared" si="19"/>
        <v>550000</v>
      </c>
      <c r="V235" s="2">
        <f t="shared" si="34"/>
        <v>61493612.058869615</v>
      </c>
      <c r="W235" s="2">
        <f t="shared" si="20"/>
        <v>545682.42857142538</v>
      </c>
      <c r="X235" s="2">
        <f t="shared" si="6"/>
        <v>4317.5714285746217</v>
      </c>
      <c r="Y235" s="2">
        <f t="shared" si="43"/>
        <v>47097208.564553335</v>
      </c>
      <c r="Z235" s="2" t="str">
        <f t="shared" si="8"/>
        <v>MEEP</v>
      </c>
      <c r="AA235" s="2">
        <f>IF(Z235="HERE",Y235,AA234+Graph!$G$1*1000)</f>
        <v>68580634.135981828</v>
      </c>
      <c r="AB235" s="2">
        <f t="shared" si="21"/>
        <v>800000</v>
      </c>
      <c r="AC235" s="2">
        <f t="shared" si="44"/>
        <v>46214504.058869705</v>
      </c>
      <c r="AD235" s="3">
        <f t="shared" si="10"/>
        <v>52800000</v>
      </c>
      <c r="AE235" s="2">
        <f>IF(AE233&gt;=52800000,52800000,IF(AB214=Graph!G$1*1000,AE234+Graph!G$1*1000,AC235))</f>
        <v>51014504.058869705</v>
      </c>
      <c r="AF235" s="3">
        <f t="shared" si="11"/>
        <v>51014504.058869705</v>
      </c>
      <c r="AG235" s="3">
        <f t="shared" si="29"/>
        <v>48913295.925327122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170</v>
      </c>
      <c r="C236" s="7"/>
      <c r="D236" s="2" t="e">
        <f t="shared" si="12"/>
        <v>#N/A</v>
      </c>
      <c r="E236" s="2" t="e">
        <f t="shared" si="22"/>
        <v>#N/A</v>
      </c>
      <c r="F236" s="2">
        <v>1480473.7626357377</v>
      </c>
      <c r="G236" s="2">
        <f t="shared" si="47"/>
        <v>545682.42857142852</v>
      </c>
      <c r="H236" s="2">
        <f t="shared" si="45"/>
        <v>107876618.48744133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1280602.1428571451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1481349.8844112754</v>
      </c>
      <c r="Q236" s="2">
        <f t="shared" si="48"/>
        <v>550000</v>
      </c>
      <c r="R236" s="2">
        <f t="shared" si="46"/>
        <v>109140820.62342298</v>
      </c>
      <c r="S236" s="2">
        <f t="shared" si="17"/>
        <v>545682.42857143283</v>
      </c>
      <c r="T236" s="2">
        <f t="shared" si="18"/>
        <v>4317.571428571362</v>
      </c>
      <c r="U236" s="2">
        <f t="shared" si="19"/>
        <v>550000</v>
      </c>
      <c r="V236" s="2">
        <f t="shared" si="34"/>
        <v>62039294.487441041</v>
      </c>
      <c r="W236" s="2">
        <f t="shared" si="20"/>
        <v>545682.42857142538</v>
      </c>
      <c r="X236" s="2">
        <f t="shared" si="6"/>
        <v>4317.5714285746217</v>
      </c>
      <c r="Y236" s="2">
        <f t="shared" si="43"/>
        <v>47101526.13598191</v>
      </c>
      <c r="Z236" s="2" t="str">
        <f t="shared" si="8"/>
        <v>MEEP</v>
      </c>
      <c r="AA236" s="2">
        <f>IF(Z236="HERE",Y236,AA235+Graph!$G$1*1000)</f>
        <v>69380634.135981828</v>
      </c>
      <c r="AB236" s="2">
        <f t="shared" si="21"/>
        <v>800000</v>
      </c>
      <c r="AC236" s="2">
        <f t="shared" si="44"/>
        <v>46214504.058869705</v>
      </c>
      <c r="AD236" s="3">
        <f t="shared" si="10"/>
        <v>52800000</v>
      </c>
      <c r="AE236" s="2">
        <f>IF(AE234&gt;=52800000,52800000,IF(AB215=Graph!G$1*1000,AE235+Graph!G$1*1000,AC236))</f>
        <v>51814504.058869705</v>
      </c>
      <c r="AF236" s="3">
        <f t="shared" si="11"/>
        <v>51814504.058869705</v>
      </c>
      <c r="AG236" s="3">
        <f t="shared" si="29"/>
        <v>49633295.925327122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171</v>
      </c>
      <c r="C237" s="7"/>
      <c r="D237" s="2" t="e">
        <f t="shared" si="12"/>
        <v>#N/A</v>
      </c>
      <c r="E237" s="2" t="e">
        <f t="shared" si="22"/>
        <v>#N/A</v>
      </c>
      <c r="F237" s="2">
        <v>1486428.3585359454</v>
      </c>
      <c r="G237" s="2">
        <f t="shared" si="47"/>
        <v>545682.42857142852</v>
      </c>
      <c r="H237" s="2">
        <f t="shared" si="45"/>
        <v>108422300.91601276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1284919.7142857164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1487291.1066264212</v>
      </c>
      <c r="Q237" s="2">
        <f t="shared" si="48"/>
        <v>550000</v>
      </c>
      <c r="R237" s="2">
        <f t="shared" si="46"/>
        <v>109690820.62342298</v>
      </c>
      <c r="S237" s="2">
        <f t="shared" si="17"/>
        <v>545682.42857143283</v>
      </c>
      <c r="T237" s="2">
        <f t="shared" si="18"/>
        <v>4317.571428571362</v>
      </c>
      <c r="U237" s="2">
        <f t="shared" si="19"/>
        <v>550000</v>
      </c>
      <c r="V237" s="2">
        <f t="shared" si="34"/>
        <v>62584976.916012466</v>
      </c>
      <c r="W237" s="2">
        <f t="shared" si="20"/>
        <v>545682.42857142538</v>
      </c>
      <c r="X237" s="2">
        <f t="shared" si="6"/>
        <v>4317.5714285746217</v>
      </c>
      <c r="Y237" s="2">
        <f t="shared" si="43"/>
        <v>47105843.707410485</v>
      </c>
      <c r="Z237" s="2" t="str">
        <f t="shared" si="8"/>
        <v>MEEP</v>
      </c>
      <c r="AA237" s="2">
        <f>IF(Z237="HERE",Y237,AA236+Graph!$G$1*1000)</f>
        <v>70180634.135981828</v>
      </c>
      <c r="AB237" s="2">
        <f t="shared" si="21"/>
        <v>800000</v>
      </c>
      <c r="AC237" s="2">
        <f t="shared" si="44"/>
        <v>46214504.058869705</v>
      </c>
      <c r="AD237" s="3">
        <f t="shared" si="10"/>
        <v>52800000</v>
      </c>
      <c r="AE237" s="2">
        <f>IF(AE235&gt;=52800000,52800000,IF(AB216=Graph!G$1*1000,AE236+Graph!G$1*1000,AC237))</f>
        <v>52614504.058869705</v>
      </c>
      <c r="AF237" s="3">
        <f t="shared" si="11"/>
        <v>52614504.058869705</v>
      </c>
      <c r="AG237" s="3">
        <f t="shared" si="29"/>
        <v>49830725.202943489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172</v>
      </c>
      <c r="C238" s="7"/>
      <c r="D238" s="2" t="e">
        <f t="shared" si="12"/>
        <v>#N/A</v>
      </c>
      <c r="E238" s="2" t="e">
        <f t="shared" si="22"/>
        <v>#N/A</v>
      </c>
      <c r="F238" s="2">
        <v>1492382.9544361532</v>
      </c>
      <c r="G238" s="2">
        <f t="shared" si="47"/>
        <v>545682.42857142852</v>
      </c>
      <c r="H238" s="2">
        <f t="shared" si="45"/>
        <v>108967983.3445842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1289237.2857142878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1493232.328841567</v>
      </c>
      <c r="Q238" s="2">
        <f t="shared" si="48"/>
        <v>550000</v>
      </c>
      <c r="R238" s="2">
        <f t="shared" si="46"/>
        <v>110240820.62342298</v>
      </c>
      <c r="S238" s="2">
        <f t="shared" si="17"/>
        <v>545682.42857143283</v>
      </c>
      <c r="T238" s="2">
        <f t="shared" si="18"/>
        <v>4317.571428571362</v>
      </c>
      <c r="U238" s="2">
        <f t="shared" si="19"/>
        <v>550000</v>
      </c>
      <c r="V238" s="2">
        <f t="shared" si="34"/>
        <v>63130659.344583891</v>
      </c>
      <c r="W238" s="2">
        <f t="shared" si="20"/>
        <v>545682.42857142538</v>
      </c>
      <c r="X238" s="2">
        <f t="shared" si="6"/>
        <v>4317.5714285746217</v>
      </c>
      <c r="Y238" s="2">
        <f t="shared" si="43"/>
        <v>47110161.278839059</v>
      </c>
      <c r="Z238" s="2" t="str">
        <f t="shared" si="8"/>
        <v>MEEP</v>
      </c>
      <c r="AA238" s="2">
        <f>IF(Z238="HERE",Y238,AA237+Graph!$G$1*1000)</f>
        <v>70980634.135981828</v>
      </c>
      <c r="AB238" s="2">
        <f t="shared" si="21"/>
        <v>800000</v>
      </c>
      <c r="AC238" s="2">
        <f t="shared" si="44"/>
        <v>46214504.058869705</v>
      </c>
      <c r="AD238" s="3">
        <f t="shared" si="10"/>
        <v>52800000</v>
      </c>
      <c r="AE238" s="2">
        <f>IF(AE236&gt;=52800000,52800000,IF(AB217=Graph!G$1*1000,AE237+Graph!G$1*1000,AC238))</f>
        <v>53414504.058869705</v>
      </c>
      <c r="AF238" s="3">
        <f t="shared" si="11"/>
        <v>52800000</v>
      </c>
      <c r="AG238" s="3">
        <f t="shared" si="29"/>
        <v>49830725.202943489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173</v>
      </c>
      <c r="C239" s="7"/>
      <c r="D239" s="2" t="e">
        <f t="shared" si="12"/>
        <v>#N/A</v>
      </c>
      <c r="E239" s="2" t="e">
        <f t="shared" si="22"/>
        <v>#N/A</v>
      </c>
      <c r="F239" s="2">
        <v>1498337.5503363609</v>
      </c>
      <c r="G239" s="2">
        <f t="shared" si="47"/>
        <v>545682.42857142852</v>
      </c>
      <c r="H239" s="2">
        <f t="shared" si="45"/>
        <v>109513665.77315563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1293554.8571428591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1499173.5510567427</v>
      </c>
      <c r="Q239" s="2">
        <f t="shared" si="48"/>
        <v>550000</v>
      </c>
      <c r="R239" s="2">
        <f t="shared" si="46"/>
        <v>110790820.62342298</v>
      </c>
      <c r="S239" s="2">
        <f t="shared" si="17"/>
        <v>545682.42857143283</v>
      </c>
      <c r="T239" s="2">
        <f t="shared" si="18"/>
        <v>4317.571428571362</v>
      </c>
      <c r="U239" s="2">
        <f t="shared" si="19"/>
        <v>550000</v>
      </c>
      <c r="V239" s="2">
        <f t="shared" si="34"/>
        <v>63676341.773155317</v>
      </c>
      <c r="W239" s="2">
        <f t="shared" si="20"/>
        <v>545682.42857142538</v>
      </c>
      <c r="X239" s="2">
        <f t="shared" si="6"/>
        <v>4317.5714285746217</v>
      </c>
      <c r="Y239" s="2">
        <f t="shared" si="43"/>
        <v>47114478.850267634</v>
      </c>
      <c r="Z239" s="2" t="str">
        <f t="shared" si="8"/>
        <v>MEEP</v>
      </c>
      <c r="AA239" s="2">
        <f>IF(Z239="HERE",Y239,AA238+Graph!$G$1*1000)</f>
        <v>71780634.135981828</v>
      </c>
      <c r="AB239" s="2">
        <f t="shared" si="21"/>
        <v>800000</v>
      </c>
      <c r="AC239" s="2">
        <f t="shared" si="44"/>
        <v>46214504.058869705</v>
      </c>
      <c r="AD239" s="3">
        <f t="shared" si="10"/>
        <v>52800000</v>
      </c>
      <c r="AE239" s="2">
        <f>IF(AE237&gt;=52800000,52800000,IF(AB218=Graph!G$1*1000,AE238+Graph!G$1*1000,AC239))</f>
        <v>54214504.058869705</v>
      </c>
      <c r="AF239" s="3">
        <f t="shared" si="11"/>
        <v>52800000</v>
      </c>
      <c r="AG239" s="3">
        <f t="shared" si="29"/>
        <v>49830725.202943489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174</v>
      </c>
      <c r="C240" s="7"/>
      <c r="D240" s="2" t="e">
        <f t="shared" si="12"/>
        <v>#N/A</v>
      </c>
      <c r="E240" s="2" t="e">
        <f t="shared" si="22"/>
        <v>#N/A</v>
      </c>
      <c r="F240" s="2">
        <v>1504292.1462365687</v>
      </c>
      <c r="G240" s="2">
        <f t="shared" si="47"/>
        <v>545682.42857142852</v>
      </c>
      <c r="H240" s="2">
        <f t="shared" si="45"/>
        <v>110059348.20172706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1297872.4285714305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1505114.7732718885</v>
      </c>
      <c r="Q240" s="2">
        <f t="shared" si="48"/>
        <v>550000</v>
      </c>
      <c r="R240" s="2">
        <f t="shared" si="46"/>
        <v>111340820.62342298</v>
      </c>
      <c r="S240" s="2">
        <f t="shared" si="17"/>
        <v>545682.42857143283</v>
      </c>
      <c r="T240" s="2">
        <f t="shared" si="18"/>
        <v>4317.571428571362</v>
      </c>
      <c r="U240" s="2">
        <f t="shared" si="19"/>
        <v>550000</v>
      </c>
      <c r="V240" s="2">
        <f t="shared" si="34"/>
        <v>64222024.201726742</v>
      </c>
      <c r="W240" s="2">
        <f t="shared" si="20"/>
        <v>545682.42857142538</v>
      </c>
      <c r="X240" s="2">
        <f t="shared" si="6"/>
        <v>4317.5714285746217</v>
      </c>
      <c r="Y240" s="2">
        <f t="shared" si="43"/>
        <v>47118796.421696208</v>
      </c>
      <c r="Z240" s="2" t="str">
        <f t="shared" si="8"/>
        <v>MEEP</v>
      </c>
      <c r="AA240" s="2">
        <f>IF(Z240="HERE",Y240,AA239+Graph!$G$1*1000)</f>
        <v>72580634.135981828</v>
      </c>
      <c r="AB240" s="2">
        <f t="shared" si="21"/>
        <v>800000</v>
      </c>
      <c r="AC240" s="2">
        <f t="shared" si="44"/>
        <v>46214504.058869705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49830725.202943489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175</v>
      </c>
      <c r="C241" s="7"/>
      <c r="D241" s="2" t="e">
        <f t="shared" si="12"/>
        <v>#N/A</v>
      </c>
      <c r="E241" s="2" t="e">
        <f t="shared" si="22"/>
        <v>#N/A</v>
      </c>
      <c r="F241" s="2">
        <v>1510246.7421367764</v>
      </c>
      <c r="G241" s="2">
        <f t="shared" si="47"/>
        <v>545682.42857142852</v>
      </c>
      <c r="H241" s="2">
        <f t="shared" si="45"/>
        <v>110605030.6302985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1302190.0000000019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1511055.9954870641</v>
      </c>
      <c r="Q241" s="2">
        <f t="shared" si="48"/>
        <v>550000</v>
      </c>
      <c r="R241" s="2">
        <f t="shared" si="46"/>
        <v>111890820.62342298</v>
      </c>
      <c r="S241" s="2">
        <f t="shared" si="17"/>
        <v>545682.42857143283</v>
      </c>
      <c r="T241" s="2">
        <f t="shared" si="18"/>
        <v>4317.571428571362</v>
      </c>
      <c r="U241" s="2">
        <f t="shared" si="19"/>
        <v>550000</v>
      </c>
      <c r="V241" s="2">
        <f t="shared" si="34"/>
        <v>64767706.630298167</v>
      </c>
      <c r="W241" s="2">
        <f t="shared" si="20"/>
        <v>545682.42857142538</v>
      </c>
      <c r="X241" s="2">
        <f t="shared" si="6"/>
        <v>4317.5714285746217</v>
      </c>
      <c r="Y241" s="2">
        <f t="shared" si="43"/>
        <v>47123113.993124783</v>
      </c>
      <c r="Z241" s="2" t="str">
        <f t="shared" si="8"/>
        <v>MEEP</v>
      </c>
      <c r="AA241" s="2">
        <f>IF(Z241="HERE",Y241,AA240+Graph!$G$1*1000)</f>
        <v>73380634.135981828</v>
      </c>
      <c r="AB241" s="2">
        <f t="shared" si="21"/>
        <v>800000</v>
      </c>
      <c r="AC241" s="2">
        <f t="shared" si="44"/>
        <v>46214504.058869705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49830725.202943489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176</v>
      </c>
      <c r="C242" s="7"/>
      <c r="D242" s="2" t="e">
        <f t="shared" si="12"/>
        <v>#N/A</v>
      </c>
      <c r="E242" s="2" t="e">
        <f t="shared" si="22"/>
        <v>#N/A</v>
      </c>
      <c r="F242" s="2">
        <v>1516201.3380369842</v>
      </c>
      <c r="G242" s="2">
        <f t="shared" si="47"/>
        <v>545682.42857142852</v>
      </c>
      <c r="H242" s="2">
        <f t="shared" si="45"/>
        <v>111150713.05886993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1306507.5714285732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1516997.2177022099</v>
      </c>
      <c r="Q242" s="2">
        <f t="shared" si="48"/>
        <v>550000</v>
      </c>
      <c r="R242" s="2">
        <f t="shared" si="46"/>
        <v>112440820.62342298</v>
      </c>
      <c r="S242" s="2">
        <f t="shared" si="17"/>
        <v>545682.42857143283</v>
      </c>
      <c r="T242" s="2">
        <f t="shared" si="18"/>
        <v>4317.571428571362</v>
      </c>
      <c r="U242" s="2">
        <f t="shared" si="19"/>
        <v>550000</v>
      </c>
      <c r="V242" s="2">
        <f t="shared" si="34"/>
        <v>65313389.058869593</v>
      </c>
      <c r="W242" s="2">
        <f t="shared" si="20"/>
        <v>545682.42857142538</v>
      </c>
      <c r="X242" s="2">
        <f t="shared" si="6"/>
        <v>4317.5714285746217</v>
      </c>
      <c r="Y242" s="2">
        <f t="shared" si="43"/>
        <v>47127431.564553358</v>
      </c>
      <c r="Z242" s="2" t="str">
        <f t="shared" si="8"/>
        <v>MEEP</v>
      </c>
      <c r="AA242" s="2">
        <f>IF(Z242="HERE",Y242,AA241+Graph!$G$1*1000)</f>
        <v>74180634.135981828</v>
      </c>
      <c r="AB242" s="2">
        <f t="shared" si="21"/>
        <v>800000</v>
      </c>
      <c r="AC242" s="2">
        <f t="shared" si="44"/>
        <v>46214504.058869705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49830725.202943489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177</v>
      </c>
      <c r="C243" s="7"/>
      <c r="D243" s="2" t="e">
        <f t="shared" si="12"/>
        <v>#N/A</v>
      </c>
      <c r="E243" s="2" t="e">
        <f t="shared" si="22"/>
        <v>#N/A</v>
      </c>
      <c r="F243" s="2">
        <v>1522155.933937192</v>
      </c>
      <c r="G243" s="2">
        <f t="shared" si="47"/>
        <v>545682.42857142852</v>
      </c>
      <c r="H243" s="2">
        <f t="shared" si="45"/>
        <v>111696395.48744136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1310825.1428571446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1522938.4399173856</v>
      </c>
      <c r="Q243" s="2">
        <f t="shared" si="48"/>
        <v>550000</v>
      </c>
      <c r="R243" s="2">
        <f t="shared" si="46"/>
        <v>112990820.62342298</v>
      </c>
      <c r="S243" s="2">
        <f t="shared" si="17"/>
        <v>545682.42857143283</v>
      </c>
      <c r="T243" s="2">
        <f t="shared" si="18"/>
        <v>4317.571428571362</v>
      </c>
      <c r="U243" s="2">
        <f t="shared" si="19"/>
        <v>550000</v>
      </c>
      <c r="V243" s="2">
        <f t="shared" si="34"/>
        <v>65859071.487441018</v>
      </c>
      <c r="W243" s="2">
        <f t="shared" si="20"/>
        <v>545682.42857142538</v>
      </c>
      <c r="X243" s="2">
        <f t="shared" si="6"/>
        <v>4317.5714285746217</v>
      </c>
      <c r="Y243" s="2">
        <f t="shared" si="43"/>
        <v>47131749.135981932</v>
      </c>
      <c r="Z243" s="2" t="str">
        <f t="shared" si="8"/>
        <v>MEEP</v>
      </c>
      <c r="AA243" s="2">
        <f>IF(Z243="HERE",Y243,AA242+Graph!$G$1*1000)</f>
        <v>74980634.135981828</v>
      </c>
      <c r="AB243" s="2">
        <f t="shared" si="21"/>
        <v>800000</v>
      </c>
      <c r="AC243" s="2">
        <f t="shared" si="44"/>
        <v>46214504.058869705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49830725.202943489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178</v>
      </c>
      <c r="C244" s="7"/>
      <c r="D244" s="2" t="e">
        <f t="shared" si="12"/>
        <v>#N/A</v>
      </c>
      <c r="E244" s="2" t="e">
        <f t="shared" si="22"/>
        <v>#N/A</v>
      </c>
      <c r="F244" s="2">
        <v>1528110.5298373997</v>
      </c>
      <c r="G244" s="2">
        <f t="shared" si="47"/>
        <v>545682.42857142852</v>
      </c>
      <c r="H244" s="2">
        <f t="shared" si="45"/>
        <v>112242077.91601279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1315142.7142857159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1528879.6621325314</v>
      </c>
      <c r="Q244" s="2">
        <f t="shared" si="48"/>
        <v>550000</v>
      </c>
      <c r="R244" s="2">
        <f t="shared" si="46"/>
        <v>113540820.62342298</v>
      </c>
      <c r="S244" s="2">
        <f t="shared" si="17"/>
        <v>545682.42857143283</v>
      </c>
      <c r="T244" s="2">
        <f t="shared" si="18"/>
        <v>4317.571428571362</v>
      </c>
      <c r="U244" s="2">
        <f t="shared" si="19"/>
        <v>550000</v>
      </c>
      <c r="V244" s="2">
        <f t="shared" si="34"/>
        <v>66404753.916012444</v>
      </c>
      <c r="W244" s="2">
        <f t="shared" si="20"/>
        <v>545682.42857142538</v>
      </c>
      <c r="X244" s="2">
        <f t="shared" si="6"/>
        <v>4317.5714285746217</v>
      </c>
      <c r="Y244" s="2">
        <f t="shared" si="43"/>
        <v>47136066.707410507</v>
      </c>
      <c r="Z244" s="2" t="str">
        <f t="shared" si="8"/>
        <v>MEEP</v>
      </c>
      <c r="AA244" s="2">
        <f>IF(Z244="HERE",Y244,AA243+Graph!$G$1*1000)</f>
        <v>75780634.135981828</v>
      </c>
      <c r="AB244" s="2">
        <f t="shared" si="21"/>
        <v>800000</v>
      </c>
      <c r="AC244" s="2">
        <f t="shared" si="44"/>
        <v>46214504.058869705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49830725.202943489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179</v>
      </c>
      <c r="C245" s="7"/>
      <c r="D245" s="2" t="e">
        <f t="shared" si="12"/>
        <v>#N/A</v>
      </c>
      <c r="E245" s="2" t="e">
        <f t="shared" si="22"/>
        <v>#N/A</v>
      </c>
      <c r="F245" s="2">
        <v>1534065.1257376075</v>
      </c>
      <c r="G245" s="2">
        <f t="shared" si="47"/>
        <v>545682.42857142852</v>
      </c>
      <c r="H245" s="2">
        <f t="shared" si="45"/>
        <v>112787760.34458423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1319460.2857142873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1534820.884347707</v>
      </c>
      <c r="Q245" s="2">
        <f t="shared" si="48"/>
        <v>550000</v>
      </c>
      <c r="R245" s="2">
        <f t="shared" si="46"/>
        <v>114090820.62342298</v>
      </c>
      <c r="S245" s="2">
        <f t="shared" si="17"/>
        <v>545682.42857143283</v>
      </c>
      <c r="T245" s="2">
        <f t="shared" si="18"/>
        <v>4317.571428571362</v>
      </c>
      <c r="U245" s="2">
        <f t="shared" si="19"/>
        <v>550000</v>
      </c>
      <c r="V245" s="2">
        <f t="shared" si="34"/>
        <v>66950436.344583869</v>
      </c>
      <c r="W245" s="2">
        <f t="shared" si="20"/>
        <v>545682.42857142538</v>
      </c>
      <c r="X245" s="2">
        <f t="shared" si="6"/>
        <v>4317.5714285746217</v>
      </c>
      <c r="Y245" s="2">
        <f t="shared" si="43"/>
        <v>47140384.278839082</v>
      </c>
      <c r="Z245" s="2" t="str">
        <f t="shared" si="8"/>
        <v>MEEP</v>
      </c>
      <c r="AA245" s="2">
        <f>IF(Z245="HERE",Y245,AA244+Graph!$G$1*1000)</f>
        <v>76580634.135981828</v>
      </c>
      <c r="AB245" s="2">
        <f t="shared" si="21"/>
        <v>800000</v>
      </c>
      <c r="AC245" s="2">
        <f t="shared" si="44"/>
        <v>46214504.058869705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49830725.202943489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180</v>
      </c>
      <c r="C246" s="7"/>
      <c r="D246" s="2" t="e">
        <f t="shared" si="12"/>
        <v>#N/A</v>
      </c>
      <c r="E246" s="2" t="e">
        <f t="shared" si="22"/>
        <v>#N/A</v>
      </c>
      <c r="F246" s="2">
        <v>1540019.7216378152</v>
      </c>
      <c r="G246" s="2">
        <f t="shared" si="47"/>
        <v>545682.42857142852</v>
      </c>
      <c r="H246" s="2">
        <f t="shared" si="45"/>
        <v>113333442.77315566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1323777.8571428587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1540762.1065628529</v>
      </c>
      <c r="Q246" s="2">
        <f t="shared" si="48"/>
        <v>550000</v>
      </c>
      <c r="R246" s="2">
        <f t="shared" si="46"/>
        <v>114640820.62342298</v>
      </c>
      <c r="S246" s="2">
        <f t="shared" si="17"/>
        <v>545682.42857143283</v>
      </c>
      <c r="T246" s="2">
        <f t="shared" si="18"/>
        <v>4317.571428571362</v>
      </c>
      <c r="U246" s="2">
        <f t="shared" si="19"/>
        <v>550000</v>
      </c>
      <c r="V246" s="2">
        <f t="shared" si="34"/>
        <v>67496118.773155302</v>
      </c>
      <c r="W246" s="2">
        <f t="shared" si="20"/>
        <v>545682.42857143283</v>
      </c>
      <c r="X246" s="2">
        <f t="shared" si="6"/>
        <v>4317.5714285671711</v>
      </c>
      <c r="Y246" s="2">
        <f t="shared" si="43"/>
        <v>47144701.850267649</v>
      </c>
      <c r="Z246" s="2" t="str">
        <f t="shared" si="8"/>
        <v>MEEP</v>
      </c>
      <c r="AA246" s="2">
        <f>IF(Z246="HERE",Y246,AA245+Graph!$G$1*1000)</f>
        <v>77380634.135981828</v>
      </c>
      <c r="AB246" s="2">
        <f t="shared" si="21"/>
        <v>800000</v>
      </c>
      <c r="AC246" s="2">
        <f t="shared" si="44"/>
        <v>46214504.058869705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49830725.202943489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181</v>
      </c>
      <c r="C247" s="7"/>
      <c r="D247" s="2" t="e">
        <f t="shared" si="12"/>
        <v>#N/A</v>
      </c>
      <c r="E247" s="2" t="e">
        <f t="shared" si="22"/>
        <v>#N/A</v>
      </c>
      <c r="F247" s="2">
        <v>1545974.317538023</v>
      </c>
      <c r="G247" s="2">
        <f t="shared" si="47"/>
        <v>545682.42857142852</v>
      </c>
      <c r="H247" s="2">
        <f t="shared" si="45"/>
        <v>113879125.20172709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1328095.42857143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1546703.3287780285</v>
      </c>
      <c r="Q247" s="2">
        <f t="shared" si="48"/>
        <v>550000</v>
      </c>
      <c r="R247" s="2">
        <f t="shared" si="46"/>
        <v>115190820.62342298</v>
      </c>
      <c r="S247" s="2">
        <f t="shared" si="17"/>
        <v>545682.42857143283</v>
      </c>
      <c r="T247" s="2">
        <f t="shared" si="18"/>
        <v>4317.571428571362</v>
      </c>
      <c r="U247" s="2">
        <f t="shared" si="19"/>
        <v>550000</v>
      </c>
      <c r="V247" s="2">
        <f t="shared" si="34"/>
        <v>68041801.201726735</v>
      </c>
      <c r="W247" s="2">
        <f t="shared" si="20"/>
        <v>545682.42857143283</v>
      </c>
      <c r="X247" s="2">
        <f t="shared" si="6"/>
        <v>4317.5714285671711</v>
      </c>
      <c r="Y247" s="2">
        <f t="shared" si="43"/>
        <v>47149019.421696216</v>
      </c>
      <c r="Z247" s="2" t="str">
        <f t="shared" si="8"/>
        <v>MEEP</v>
      </c>
      <c r="AA247" s="2">
        <f>IF(Z247="HERE",Y247,AA246+Graph!$G$1*1000)</f>
        <v>78180634.135981828</v>
      </c>
      <c r="AB247" s="2">
        <f t="shared" si="21"/>
        <v>800000</v>
      </c>
      <c r="AC247" s="2">
        <f t="shared" si="44"/>
        <v>46214504.058869705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49830725.202943489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182</v>
      </c>
      <c r="C248" s="7"/>
      <c r="D248" s="2" t="e">
        <f t="shared" si="12"/>
        <v>#N/A</v>
      </c>
      <c r="E248" s="2" t="e">
        <f t="shared" si="22"/>
        <v>#N/A</v>
      </c>
      <c r="F248" s="2">
        <v>1551928.9134382308</v>
      </c>
      <c r="G248" s="2">
        <f t="shared" si="47"/>
        <v>545682.42857142852</v>
      </c>
      <c r="H248" s="2">
        <f t="shared" si="45"/>
        <v>114424807.63029853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1332413.0000000014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1552644.5509931743</v>
      </c>
      <c r="Q248" s="2">
        <f t="shared" si="48"/>
        <v>550000</v>
      </c>
      <c r="R248" s="2">
        <f t="shared" si="46"/>
        <v>115740820.62342298</v>
      </c>
      <c r="S248" s="2">
        <f t="shared" si="17"/>
        <v>545682.42857143283</v>
      </c>
      <c r="T248" s="2">
        <f t="shared" si="18"/>
        <v>4317.571428571362</v>
      </c>
      <c r="U248" s="2">
        <f t="shared" si="19"/>
        <v>550000</v>
      </c>
      <c r="V248" s="2">
        <f t="shared" si="34"/>
        <v>68587483.630298167</v>
      </c>
      <c r="W248" s="2">
        <f t="shared" si="20"/>
        <v>545682.42857143283</v>
      </c>
      <c r="X248" s="2">
        <f t="shared" si="6"/>
        <v>4317.5714285671711</v>
      </c>
      <c r="Y248" s="2">
        <f t="shared" si="43"/>
        <v>47153336.993124783</v>
      </c>
      <c r="Z248" s="2" t="str">
        <f t="shared" si="8"/>
        <v>MEEP</v>
      </c>
      <c r="AA248" s="2">
        <f>IF(Z248="HERE",Y248,AA247+Graph!$G$1*1000)</f>
        <v>78980634.135981828</v>
      </c>
      <c r="AB248" s="2">
        <f t="shared" si="21"/>
        <v>800000</v>
      </c>
      <c r="AC248" s="2">
        <f t="shared" si="44"/>
        <v>46214504.058869705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49830725.202943489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183</v>
      </c>
      <c r="C249" s="7"/>
      <c r="D249" s="2" t="e">
        <f t="shared" si="12"/>
        <v>#N/A</v>
      </c>
      <c r="E249" s="2" t="e">
        <f t="shared" si="22"/>
        <v>#N/A</v>
      </c>
      <c r="F249" s="2">
        <v>1557883.5093384385</v>
      </c>
      <c r="G249" s="2">
        <f t="shared" si="47"/>
        <v>545682.42857142852</v>
      </c>
      <c r="H249" s="2">
        <f t="shared" si="45"/>
        <v>114970490.05886996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1336730.5714285728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1558585.7732083499</v>
      </c>
      <c r="Q249" s="2">
        <f t="shared" si="48"/>
        <v>550000</v>
      </c>
      <c r="R249" s="2">
        <f t="shared" si="46"/>
        <v>116290820.62342298</v>
      </c>
      <c r="S249" s="2">
        <f t="shared" si="17"/>
        <v>545682.42857143283</v>
      </c>
      <c r="T249" s="2">
        <f t="shared" si="18"/>
        <v>4317.571428571362</v>
      </c>
      <c r="U249" s="2">
        <f t="shared" si="19"/>
        <v>550000</v>
      </c>
      <c r="V249" s="2">
        <f t="shared" si="34"/>
        <v>69133166.0588696</v>
      </c>
      <c r="W249" s="2">
        <f t="shared" si="20"/>
        <v>545682.42857143283</v>
      </c>
      <c r="X249" s="2">
        <f t="shared" si="6"/>
        <v>4317.5714285671711</v>
      </c>
      <c r="Y249" s="2">
        <f t="shared" si="43"/>
        <v>47157654.56455335</v>
      </c>
      <c r="Z249" s="2" t="str">
        <f t="shared" si="8"/>
        <v>MEEP</v>
      </c>
      <c r="AA249" s="2">
        <f>IF(Z249="HERE",Y249,AA248+Graph!$G$1*1000)</f>
        <v>79780634.135981828</v>
      </c>
      <c r="AB249" s="2">
        <f t="shared" si="21"/>
        <v>800000</v>
      </c>
      <c r="AC249" s="2">
        <f t="shared" si="44"/>
        <v>46214504.058869705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49830725.202943489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184</v>
      </c>
      <c r="C250" s="7"/>
      <c r="D250" s="2" t="e">
        <f t="shared" si="12"/>
        <v>#N/A</v>
      </c>
      <c r="E250" s="2" t="e">
        <f t="shared" si="22"/>
        <v>#N/A</v>
      </c>
      <c r="F250" s="2">
        <v>1563838.1052386463</v>
      </c>
      <c r="G250" s="2">
        <f t="shared" si="47"/>
        <v>545682.42857142852</v>
      </c>
      <c r="H250" s="2">
        <f t="shared" si="45"/>
        <v>115516172.48744139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1341048.1428571441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1564526.9954234958</v>
      </c>
      <c r="Q250" s="2">
        <f t="shared" si="48"/>
        <v>550000</v>
      </c>
      <c r="R250" s="2">
        <f t="shared" si="46"/>
        <v>116840820.62342298</v>
      </c>
      <c r="S250" s="2">
        <f t="shared" si="17"/>
        <v>545682.42857143283</v>
      </c>
      <c r="T250" s="2">
        <f t="shared" si="18"/>
        <v>4317.571428571362</v>
      </c>
      <c r="U250" s="2">
        <f t="shared" si="19"/>
        <v>550000</v>
      </c>
      <c r="V250" s="2">
        <f t="shared" si="34"/>
        <v>69678848.487441033</v>
      </c>
      <c r="W250" s="2">
        <f t="shared" si="20"/>
        <v>545682.42857143283</v>
      </c>
      <c r="X250" s="2">
        <f t="shared" si="6"/>
        <v>4317.5714285671711</v>
      </c>
      <c r="Y250" s="2">
        <f t="shared" si="43"/>
        <v>47161972.135981917</v>
      </c>
      <c r="Z250" s="2" t="str">
        <f t="shared" si="8"/>
        <v>MEEP</v>
      </c>
      <c r="AA250" s="2">
        <f>IF(Z250="HERE",Y250,AA249+Graph!$G$1*1000)</f>
        <v>80580634.135981828</v>
      </c>
      <c r="AB250" s="2">
        <f t="shared" si="21"/>
        <v>800000</v>
      </c>
      <c r="AC250" s="2">
        <f t="shared" si="44"/>
        <v>46214504.058869705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49830725.202943489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185</v>
      </c>
      <c r="C251" s="7"/>
      <c r="D251" s="2" t="e">
        <f t="shared" si="12"/>
        <v>#N/A</v>
      </c>
      <c r="E251" s="2" t="e">
        <f t="shared" si="22"/>
        <v>#N/A</v>
      </c>
      <c r="F251" s="2">
        <v>1569792.701138854</v>
      </c>
      <c r="G251" s="2">
        <f t="shared" si="47"/>
        <v>545682.42857142852</v>
      </c>
      <c r="H251" s="2">
        <f t="shared" si="45"/>
        <v>116061854.91601282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1345365.7142857155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1570468.2176386714</v>
      </c>
      <c r="Q251" s="2">
        <f t="shared" si="48"/>
        <v>550000</v>
      </c>
      <c r="R251" s="2">
        <f t="shared" si="46"/>
        <v>117390820.62342298</v>
      </c>
      <c r="S251" s="2">
        <f t="shared" si="17"/>
        <v>545682.42857143283</v>
      </c>
      <c r="T251" s="2">
        <f t="shared" si="18"/>
        <v>4317.571428571362</v>
      </c>
      <c r="U251" s="2">
        <f t="shared" si="19"/>
        <v>550000</v>
      </c>
      <c r="V251" s="2">
        <f t="shared" si="34"/>
        <v>70224530.916012466</v>
      </c>
      <c r="W251" s="2">
        <f t="shared" si="20"/>
        <v>545682.42857143283</v>
      </c>
      <c r="X251" s="2">
        <f t="shared" si="6"/>
        <v>4317.5714285671711</v>
      </c>
      <c r="Y251" s="2">
        <f t="shared" si="43"/>
        <v>47166289.707410485</v>
      </c>
      <c r="Z251" s="2" t="str">
        <f t="shared" si="8"/>
        <v>MEEP</v>
      </c>
      <c r="AA251" s="2">
        <f>IF(Z251="HERE",Y251,AA250+Graph!$G$1*1000)</f>
        <v>81380634.135981828</v>
      </c>
      <c r="AB251" s="2">
        <f t="shared" si="21"/>
        <v>800000</v>
      </c>
      <c r="AC251" s="2">
        <f t="shared" si="44"/>
        <v>46214504.058869705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49870725.202943489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186</v>
      </c>
      <c r="C252" s="7"/>
      <c r="D252" s="2" t="e">
        <f t="shared" si="12"/>
        <v>#N/A</v>
      </c>
      <c r="E252" s="2" t="e">
        <f t="shared" si="22"/>
        <v>#N/A</v>
      </c>
      <c r="F252" s="2">
        <v>1575747.297039032</v>
      </c>
      <c r="G252" s="2">
        <f t="shared" si="47"/>
        <v>545682.42857142852</v>
      </c>
      <c r="H252" s="2">
        <f t="shared" si="45"/>
        <v>116607537.34458426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1349683.2857142868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1576409.4398538172</v>
      </c>
      <c r="Q252" s="2">
        <f t="shared" si="48"/>
        <v>550000</v>
      </c>
      <c r="R252" s="2">
        <f t="shared" si="46"/>
        <v>117940820.62342298</v>
      </c>
      <c r="S252" s="2">
        <f t="shared" si="17"/>
        <v>545682.42857143283</v>
      </c>
      <c r="T252" s="2">
        <f t="shared" si="18"/>
        <v>4317.571428571362</v>
      </c>
      <c r="U252" s="2">
        <f t="shared" si="19"/>
        <v>550000</v>
      </c>
      <c r="V252" s="2">
        <f t="shared" si="34"/>
        <v>70770213.344583899</v>
      </c>
      <c r="W252" s="2">
        <f t="shared" si="20"/>
        <v>545682.42857143283</v>
      </c>
      <c r="X252" s="2">
        <f t="shared" si="6"/>
        <v>4317.5714285671711</v>
      </c>
      <c r="Y252" s="2">
        <f t="shared" si="43"/>
        <v>47170607.278839052</v>
      </c>
      <c r="Z252" s="2" t="str">
        <f t="shared" si="8"/>
        <v>MEEP</v>
      </c>
      <c r="AA252" s="2">
        <f>IF(Z252="HERE",Y252,AA251+Graph!$G$1*1000)</f>
        <v>82180634.135981828</v>
      </c>
      <c r="AB252" s="2">
        <f t="shared" si="21"/>
        <v>800000</v>
      </c>
      <c r="AC252" s="2">
        <f t="shared" si="44"/>
        <v>46214504.058869705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49910725.202943489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187</v>
      </c>
      <c r="C253" s="7"/>
      <c r="D253" s="2" t="e">
        <f t="shared" si="12"/>
        <v>#N/A</v>
      </c>
      <c r="E253" s="2" t="e">
        <f t="shared" si="22"/>
        <v>#N/A</v>
      </c>
      <c r="F253" s="2">
        <v>1581701.8929392397</v>
      </c>
      <c r="G253" s="2">
        <f t="shared" si="47"/>
        <v>545682.42857142852</v>
      </c>
      <c r="H253" s="2">
        <f t="shared" si="45"/>
        <v>117153219.77315569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1354000.8571428582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1582350.6620689631</v>
      </c>
      <c r="Q253" s="2">
        <f t="shared" si="48"/>
        <v>550000</v>
      </c>
      <c r="R253" s="2">
        <f t="shared" si="46"/>
        <v>118490820.62342298</v>
      </c>
      <c r="S253" s="2">
        <f t="shared" si="17"/>
        <v>545682.42857143283</v>
      </c>
      <c r="T253" s="2">
        <f t="shared" si="18"/>
        <v>4317.571428571362</v>
      </c>
      <c r="U253" s="2">
        <f t="shared" si="19"/>
        <v>550000</v>
      </c>
      <c r="V253" s="2">
        <f t="shared" si="34"/>
        <v>71315895.773155332</v>
      </c>
      <c r="W253" s="2">
        <f t="shared" si="20"/>
        <v>545682.42857143283</v>
      </c>
      <c r="X253" s="2">
        <f t="shared" si="6"/>
        <v>4317.5714285671711</v>
      </c>
      <c r="Y253" s="2">
        <f t="shared" si="43"/>
        <v>47174924.850267619</v>
      </c>
      <c r="Z253" s="2" t="str">
        <f t="shared" si="8"/>
        <v>MEEP</v>
      </c>
      <c r="AA253" s="2">
        <f>IF(Z253="HERE",Y253,AA252+Graph!$G$1*1000)</f>
        <v>82980634.135981828</v>
      </c>
      <c r="AB253" s="2">
        <f t="shared" si="21"/>
        <v>800000</v>
      </c>
      <c r="AC253" s="2">
        <f t="shared" si="44"/>
        <v>46214504.058869705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49950725.202943489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188</v>
      </c>
      <c r="C254" s="7"/>
      <c r="D254" s="2" t="e">
        <f t="shared" si="12"/>
        <v>#N/A</v>
      </c>
      <c r="E254" s="2" t="e">
        <f t="shared" si="22"/>
        <v>#N/A</v>
      </c>
      <c r="F254" s="2">
        <v>1587656.4888394475</v>
      </c>
      <c r="G254" s="2">
        <f t="shared" si="47"/>
        <v>545682.42857142852</v>
      </c>
      <c r="H254" s="2">
        <f t="shared" si="45"/>
        <v>117698902.20172712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1358318.4285714296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1588291.8842841387</v>
      </c>
      <c r="Q254" s="2">
        <f t="shared" si="48"/>
        <v>550000</v>
      </c>
      <c r="R254" s="2">
        <f t="shared" si="46"/>
        <v>119040820.62342298</v>
      </c>
      <c r="S254" s="2">
        <f t="shared" si="17"/>
        <v>545682.42857143283</v>
      </c>
      <c r="T254" s="2">
        <f t="shared" si="18"/>
        <v>4317.571428571362</v>
      </c>
      <c r="U254" s="2">
        <f t="shared" si="19"/>
        <v>550000</v>
      </c>
      <c r="V254" s="2">
        <f t="shared" si="34"/>
        <v>71861578.201726764</v>
      </c>
      <c r="W254" s="2">
        <f t="shared" si="20"/>
        <v>545682.42857143283</v>
      </c>
      <c r="X254" s="2">
        <f t="shared" si="6"/>
        <v>4317.5714285671711</v>
      </c>
      <c r="Y254" s="2">
        <f t="shared" si="43"/>
        <v>47179242.421696186</v>
      </c>
      <c r="Z254" s="2" t="str">
        <f t="shared" si="8"/>
        <v>MEEP</v>
      </c>
      <c r="AA254" s="2">
        <f>IF(Z254="HERE",Y254,AA253+Graph!$G$1*1000)</f>
        <v>83780634.135981828</v>
      </c>
      <c r="AB254" s="2">
        <f t="shared" si="21"/>
        <v>800000</v>
      </c>
      <c r="AC254" s="2">
        <f t="shared" si="44"/>
        <v>46214504.058869705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49990725.202943489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189</v>
      </c>
      <c r="C255" s="7"/>
      <c r="D255" s="2" t="e">
        <f t="shared" si="12"/>
        <v>#N/A</v>
      </c>
      <c r="E255" s="2" t="e">
        <f t="shared" si="22"/>
        <v>#N/A</v>
      </c>
      <c r="F255" s="2">
        <v>1593611.0847396553</v>
      </c>
      <c r="G255" s="2">
        <f t="shared" si="47"/>
        <v>545682.42857142852</v>
      </c>
      <c r="H255" s="2">
        <f t="shared" si="45"/>
        <v>118244584.63029855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1362636.0000000009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1594233.1064992845</v>
      </c>
      <c r="Q255" s="2">
        <f t="shared" si="48"/>
        <v>550000</v>
      </c>
      <c r="R255" s="2">
        <f t="shared" si="46"/>
        <v>119590820.62342298</v>
      </c>
      <c r="S255" s="2">
        <f t="shared" si="17"/>
        <v>545682.42857143283</v>
      </c>
      <c r="T255" s="2">
        <f t="shared" si="18"/>
        <v>4317.571428571362</v>
      </c>
      <c r="U255" s="2">
        <f t="shared" si="19"/>
        <v>550000</v>
      </c>
      <c r="V255" s="2">
        <f t="shared" si="34"/>
        <v>72407260.630298197</v>
      </c>
      <c r="W255" s="2">
        <f t="shared" si="20"/>
        <v>545682.42857143283</v>
      </c>
      <c r="X255" s="2">
        <f t="shared" si="6"/>
        <v>4317.5714285671711</v>
      </c>
      <c r="Y255" s="2">
        <f t="shared" si="43"/>
        <v>47183559.993124753</v>
      </c>
      <c r="Z255" s="2" t="str">
        <f t="shared" si="8"/>
        <v>MEEP</v>
      </c>
      <c r="AA255" s="2">
        <f>IF(Z255="HERE",Y255,AA254+Graph!$G$1*1000)</f>
        <v>84580634.135981828</v>
      </c>
      <c r="AB255" s="2">
        <f t="shared" si="21"/>
        <v>800000</v>
      </c>
      <c r="AC255" s="2">
        <f t="shared" si="44"/>
        <v>46214504.058869705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50030725.202943489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190</v>
      </c>
      <c r="C256" s="7"/>
      <c r="D256" s="2" t="e">
        <f t="shared" si="12"/>
        <v>#N/A</v>
      </c>
      <c r="E256" s="2" t="e">
        <f t="shared" si="22"/>
        <v>#N/A</v>
      </c>
      <c r="F256" s="2">
        <v>1599565.680639863</v>
      </c>
      <c r="G256" s="2">
        <f t="shared" si="47"/>
        <v>545682.42857142852</v>
      </c>
      <c r="H256" s="2">
        <f t="shared" si="45"/>
        <v>118790267.05886999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1366953.5714285723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1600174.3287144601</v>
      </c>
      <c r="Q256" s="2">
        <f t="shared" si="48"/>
        <v>550000</v>
      </c>
      <c r="R256" s="2">
        <f t="shared" si="46"/>
        <v>120140820.62342298</v>
      </c>
      <c r="S256" s="2">
        <f t="shared" si="17"/>
        <v>545682.42857143283</v>
      </c>
      <c r="T256" s="2">
        <f t="shared" si="18"/>
        <v>4317.571428571362</v>
      </c>
      <c r="U256" s="2">
        <f t="shared" si="19"/>
        <v>550000</v>
      </c>
      <c r="V256" s="2">
        <f t="shared" si="34"/>
        <v>72952943.05886963</v>
      </c>
      <c r="W256" s="2">
        <f t="shared" si="20"/>
        <v>545682.42857143283</v>
      </c>
      <c r="X256" s="2">
        <f t="shared" si="6"/>
        <v>4317.5714285671711</v>
      </c>
      <c r="Y256" s="2">
        <f t="shared" si="43"/>
        <v>47187877.56455332</v>
      </c>
      <c r="Z256" s="2" t="str">
        <f t="shared" si="8"/>
        <v>MEEP</v>
      </c>
      <c r="AA256" s="2">
        <f>IF(Z256="HERE",Y256,AA255+Graph!$G$1*1000)</f>
        <v>85380634.135981828</v>
      </c>
      <c r="AB256" s="2">
        <f t="shared" si="21"/>
        <v>800000</v>
      </c>
      <c r="AC256" s="2">
        <f t="shared" si="44"/>
        <v>46214504.058869705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50070725.202943489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191</v>
      </c>
      <c r="C257" s="7"/>
      <c r="D257" s="2" t="e">
        <f t="shared" si="12"/>
        <v>#N/A</v>
      </c>
      <c r="E257" s="2" t="e">
        <f t="shared" si="22"/>
        <v>#N/A</v>
      </c>
      <c r="F257" s="2">
        <v>1605520.2765400708</v>
      </c>
      <c r="G257" s="2">
        <f t="shared" si="47"/>
        <v>545682.42857142852</v>
      </c>
      <c r="H257" s="2">
        <f t="shared" si="45"/>
        <v>119335949.48744142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1371271.1428571437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1606115.550929606</v>
      </c>
      <c r="Q257" s="2">
        <f t="shared" si="48"/>
        <v>550000</v>
      </c>
      <c r="R257" s="2">
        <f t="shared" si="46"/>
        <v>120690820.62342298</v>
      </c>
      <c r="S257" s="2">
        <f t="shared" si="17"/>
        <v>545682.42857143283</v>
      </c>
      <c r="T257" s="2">
        <f t="shared" si="18"/>
        <v>4317.571428571362</v>
      </c>
      <c r="U257" s="2">
        <f t="shared" si="19"/>
        <v>550000</v>
      </c>
      <c r="V257" s="2">
        <f t="shared" si="34"/>
        <v>73498625.487441063</v>
      </c>
      <c r="W257" s="2">
        <f t="shared" si="20"/>
        <v>545682.42857143283</v>
      </c>
      <c r="X257" s="2">
        <f t="shared" si="6"/>
        <v>4317.5714285671711</v>
      </c>
      <c r="Y257" s="2">
        <f t="shared" si="43"/>
        <v>47192195.135981888</v>
      </c>
      <c r="Z257" s="2" t="str">
        <f t="shared" si="8"/>
        <v>MEEP</v>
      </c>
      <c r="AA257" s="2">
        <f>IF(Z257="HERE",Y257,AA256+Graph!$G$1*1000)</f>
        <v>86180634.135981828</v>
      </c>
      <c r="AB257" s="2">
        <f t="shared" si="21"/>
        <v>800000</v>
      </c>
      <c r="AC257" s="2">
        <f t="shared" si="44"/>
        <v>46214504.058869705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50110725.202943489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192</v>
      </c>
      <c r="C258" s="7"/>
      <c r="D258" s="2" t="e">
        <f t="shared" si="12"/>
        <v>#N/A</v>
      </c>
      <c r="E258" s="2" t="e">
        <f t="shared" si="22"/>
        <v>#N/A</v>
      </c>
      <c r="F258" s="2">
        <v>1611474.8724402785</v>
      </c>
      <c r="G258" s="2">
        <f t="shared" si="47"/>
        <v>545682.42857142852</v>
      </c>
      <c r="H258" s="2">
        <f t="shared" si="45"/>
        <v>119881631.91601285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1375588.714285715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1612056.7731447816</v>
      </c>
      <c r="Q258" s="2">
        <f t="shared" si="48"/>
        <v>550000</v>
      </c>
      <c r="R258" s="2">
        <f t="shared" si="46"/>
        <v>121240820.62342298</v>
      </c>
      <c r="S258" s="2">
        <f t="shared" si="17"/>
        <v>545682.42857143283</v>
      </c>
      <c r="T258" s="2">
        <f t="shared" si="18"/>
        <v>4317.571428571362</v>
      </c>
      <c r="U258" s="2">
        <f t="shared" si="19"/>
        <v>550000</v>
      </c>
      <c r="V258" s="2">
        <f t="shared" si="34"/>
        <v>74044307.916012496</v>
      </c>
      <c r="W258" s="2">
        <f t="shared" si="20"/>
        <v>545682.42857143283</v>
      </c>
      <c r="X258" s="2">
        <f t="shared" si="6"/>
        <v>4317.5714285671711</v>
      </c>
      <c r="Y258" s="2">
        <f t="shared" si="43"/>
        <v>47196512.707410455</v>
      </c>
      <c r="Z258" s="2" t="str">
        <f t="shared" si="8"/>
        <v>MEEP</v>
      </c>
      <c r="AA258" s="2">
        <f>IF(Z258="HERE",Y258,AA257+Graph!$G$1*1000)</f>
        <v>86980634.135981828</v>
      </c>
      <c r="AB258" s="2">
        <f t="shared" si="21"/>
        <v>800000</v>
      </c>
      <c r="AC258" s="2">
        <f t="shared" si="44"/>
        <v>46214504.058869705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50150725.202943489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193</v>
      </c>
      <c r="C259" s="7"/>
      <c r="D259" s="2" t="e">
        <f t="shared" si="12"/>
        <v>#N/A</v>
      </c>
      <c r="E259" s="2" t="e">
        <f t="shared" si="22"/>
        <v>#N/A</v>
      </c>
      <c r="F259" s="2">
        <v>1617429.4683404863</v>
      </c>
      <c r="G259" s="2">
        <f t="shared" si="47"/>
        <v>545682.42857142852</v>
      </c>
      <c r="H259" s="2">
        <f t="shared" si="45"/>
        <v>120427314.34458429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1379906.2857142864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1617997.9953599274</v>
      </c>
      <c r="Q259" s="2">
        <f t="shared" si="48"/>
        <v>550000</v>
      </c>
      <c r="R259" s="2">
        <f t="shared" si="46"/>
        <v>121790820.62342298</v>
      </c>
      <c r="S259" s="2">
        <f t="shared" si="17"/>
        <v>545682.42857143283</v>
      </c>
      <c r="T259" s="2">
        <f t="shared" si="18"/>
        <v>4317.571428571362</v>
      </c>
      <c r="U259" s="2">
        <f t="shared" si="19"/>
        <v>550000</v>
      </c>
      <c r="V259" s="2">
        <f t="shared" si="34"/>
        <v>74589990.344583929</v>
      </c>
      <c r="W259" s="2">
        <f t="shared" si="20"/>
        <v>545682.42857143283</v>
      </c>
      <c r="X259" s="2">
        <f t="shared" si="6"/>
        <v>4317.5714285671711</v>
      </c>
      <c r="Y259" s="2">
        <f t="shared" si="43"/>
        <v>47200830.278839022</v>
      </c>
      <c r="Z259" s="2" t="str">
        <f t="shared" si="8"/>
        <v>MEEP</v>
      </c>
      <c r="AA259" s="2">
        <f>IF(Z259="HERE",Y259,AA258+Graph!$G$1*1000)</f>
        <v>87780634.135981828</v>
      </c>
      <c r="AB259" s="2">
        <f t="shared" si="21"/>
        <v>800000</v>
      </c>
      <c r="AC259" s="2">
        <f t="shared" si="44"/>
        <v>46214504.058869705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194</v>
      </c>
      <c r="C260" s="7"/>
      <c r="D260" s="2" t="e">
        <f t="shared" si="12"/>
        <v>#N/A</v>
      </c>
      <c r="E260" s="2" t="e">
        <f t="shared" si="22"/>
        <v>#N/A</v>
      </c>
      <c r="F260" s="2">
        <v>1623384.064240694</v>
      </c>
      <c r="G260" s="2">
        <f t="shared" si="47"/>
        <v>545682.42857142852</v>
      </c>
      <c r="H260" s="2">
        <f t="shared" si="45"/>
        <v>120972996.77315572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1384223.8571428577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1623939.217575103</v>
      </c>
      <c r="Q260" s="2">
        <f t="shared" si="48"/>
        <v>550000</v>
      </c>
      <c r="R260" s="2">
        <f t="shared" si="46"/>
        <v>122340820.62342298</v>
      </c>
      <c r="S260" s="2">
        <f t="shared" si="17"/>
        <v>545682.42857143283</v>
      </c>
      <c r="T260" s="2">
        <f t="shared" si="18"/>
        <v>4317.571428571362</v>
      </c>
      <c r="U260" s="2">
        <f t="shared" si="19"/>
        <v>550000</v>
      </c>
      <c r="V260" s="2">
        <f t="shared" si="34"/>
        <v>75135672.773155361</v>
      </c>
      <c r="W260" s="2">
        <f t="shared" si="20"/>
        <v>545682.42857143283</v>
      </c>
      <c r="X260" s="2">
        <f t="shared" si="6"/>
        <v>4317.5714285671711</v>
      </c>
      <c r="Y260" s="2">
        <f t="shared" si="43"/>
        <v>47205147.850267589</v>
      </c>
      <c r="Z260" s="2" t="str">
        <f t="shared" si="8"/>
        <v>MEEP</v>
      </c>
      <c r="AA260" s="2">
        <f>IF(Z260="HERE",Y260,AA259+Graph!$G$1*1000)</f>
        <v>88580634.135981828</v>
      </c>
      <c r="AB260" s="2">
        <f t="shared" si="21"/>
        <v>800000</v>
      </c>
      <c r="AC260" s="2">
        <f t="shared" si="44"/>
        <v>46214504.058869705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195</v>
      </c>
      <c r="C261" s="7"/>
      <c r="D261" s="2" t="e">
        <f t="shared" si="12"/>
        <v>#N/A</v>
      </c>
      <c r="E261" s="2" t="e">
        <f t="shared" si="22"/>
        <v>#N/A</v>
      </c>
      <c r="F261" s="2">
        <v>1629338.6601409018</v>
      </c>
      <c r="G261" s="2">
        <f t="shared" si="47"/>
        <v>545682.42857142852</v>
      </c>
      <c r="H261" s="2">
        <f t="shared" si="45"/>
        <v>121518679.20172715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1388541.4285714291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1629880.4397902489</v>
      </c>
      <c r="Q261" s="2">
        <f t="shared" si="48"/>
        <v>550000</v>
      </c>
      <c r="R261" s="2">
        <f t="shared" si="46"/>
        <v>122890820.62342298</v>
      </c>
      <c r="S261" s="2">
        <f t="shared" si="17"/>
        <v>545682.42857143283</v>
      </c>
      <c r="T261" s="2">
        <f t="shared" si="18"/>
        <v>4317.571428571362</v>
      </c>
      <c r="U261" s="2">
        <f t="shared" si="19"/>
        <v>550000</v>
      </c>
      <c r="V261" s="2">
        <f t="shared" si="34"/>
        <v>75681355.201726794</v>
      </c>
      <c r="W261" s="2">
        <f t="shared" si="20"/>
        <v>545682.42857143283</v>
      </c>
      <c r="X261" s="2">
        <f t="shared" si="6"/>
        <v>4317.5714285671711</v>
      </c>
      <c r="Y261" s="2">
        <f t="shared" si="43"/>
        <v>47209465.421696156</v>
      </c>
      <c r="Z261" s="2" t="str">
        <f t="shared" si="8"/>
        <v>MEEP</v>
      </c>
      <c r="AA261" s="2">
        <f>IF(Z261="HERE",Y261,AA260+Graph!$G$1*1000)</f>
        <v>89380634.135981828</v>
      </c>
      <c r="AB261" s="2">
        <f t="shared" si="21"/>
        <v>800000</v>
      </c>
      <c r="AC261" s="2">
        <f t="shared" si="44"/>
        <v>46214504.058869705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196</v>
      </c>
      <c r="C262" s="7"/>
      <c r="D262" s="2" t="e">
        <f t="shared" si="12"/>
        <v>#N/A</v>
      </c>
      <c r="E262" s="2" t="e">
        <f t="shared" si="22"/>
        <v>#N/A</v>
      </c>
      <c r="F262" s="2">
        <v>1635293.2560411096</v>
      </c>
      <c r="G262" s="2">
        <f t="shared" si="47"/>
        <v>545682.42857142852</v>
      </c>
      <c r="H262" s="2">
        <f t="shared" si="45"/>
        <v>122064361.63029858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1392859.0000000005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1635821.6620054245</v>
      </c>
      <c r="Q262" s="2">
        <f t="shared" si="48"/>
        <v>550000</v>
      </c>
      <c r="R262" s="2">
        <f t="shared" si="46"/>
        <v>123440820.62342298</v>
      </c>
      <c r="S262" s="2">
        <f t="shared" si="17"/>
        <v>545682.42857143283</v>
      </c>
      <c r="T262" s="2">
        <f t="shared" si="18"/>
        <v>4317.571428571362</v>
      </c>
      <c r="U262" s="2">
        <f t="shared" si="19"/>
        <v>550000</v>
      </c>
      <c r="V262" s="2">
        <f t="shared" si="34"/>
        <v>76227037.630298227</v>
      </c>
      <c r="W262" s="2">
        <f t="shared" si="20"/>
        <v>545682.42857143283</v>
      </c>
      <c r="X262" s="2">
        <f t="shared" si="6"/>
        <v>4317.5714285671711</v>
      </c>
      <c r="Y262" s="2">
        <f t="shared" si="43"/>
        <v>47213782.993124723</v>
      </c>
      <c r="Z262" s="2" t="str">
        <f t="shared" si="8"/>
        <v>MEEP</v>
      </c>
      <c r="AA262" s="2">
        <f>IF(Z262="HERE",Y262,AA261+Graph!$G$1*1000)</f>
        <v>90180634.135981828</v>
      </c>
      <c r="AB262" s="2">
        <f t="shared" si="21"/>
        <v>800000</v>
      </c>
      <c r="AC262" s="2">
        <f t="shared" si="44"/>
        <v>46214504.058869705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197</v>
      </c>
      <c r="C263" s="7"/>
      <c r="D263" s="2" t="e">
        <f t="shared" si="12"/>
        <v>#N/A</v>
      </c>
      <c r="E263" s="2" t="e">
        <f t="shared" si="22"/>
        <v>#N/A</v>
      </c>
      <c r="F263" s="2">
        <v>1641247.8519413173</v>
      </c>
      <c r="G263" s="2">
        <f t="shared" si="47"/>
        <v>545682.42857142852</v>
      </c>
      <c r="H263" s="2">
        <f t="shared" si="45"/>
        <v>122610044.05887002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1397176.5714285718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1641762.8842205703</v>
      </c>
      <c r="Q263" s="2">
        <f t="shared" si="48"/>
        <v>550000</v>
      </c>
      <c r="R263" s="2">
        <f t="shared" si="46"/>
        <v>123990820.62342298</v>
      </c>
      <c r="S263" s="2">
        <f t="shared" si="17"/>
        <v>545682.42857143283</v>
      </c>
      <c r="T263" s="2">
        <f t="shared" si="18"/>
        <v>4317.571428571362</v>
      </c>
      <c r="U263" s="2">
        <f t="shared" si="19"/>
        <v>550000</v>
      </c>
      <c r="V263" s="2">
        <f t="shared" si="34"/>
        <v>76772720.05886966</v>
      </c>
      <c r="W263" s="2">
        <f t="shared" si="20"/>
        <v>545682.42857143283</v>
      </c>
      <c r="X263" s="2">
        <f t="shared" si="6"/>
        <v>4317.5714285671711</v>
      </c>
      <c r="Y263" s="2">
        <f t="shared" si="43"/>
        <v>47218100.564553291</v>
      </c>
      <c r="Z263" s="2" t="str">
        <f t="shared" si="8"/>
        <v>MEEP</v>
      </c>
      <c r="AA263" s="2">
        <f>IF(Z263="HERE",Y263,AA262+Graph!$G$1*1000)</f>
        <v>90980634.135981828</v>
      </c>
      <c r="AB263" s="2">
        <f t="shared" si="21"/>
        <v>800000</v>
      </c>
      <c r="AC263" s="2">
        <f t="shared" si="44"/>
        <v>46214504.058869705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198</v>
      </c>
      <c r="C264" s="7"/>
      <c r="D264" s="2" t="e">
        <f t="shared" si="12"/>
        <v>#N/A</v>
      </c>
      <c r="E264" s="2" t="e">
        <f t="shared" si="22"/>
        <v>#N/A</v>
      </c>
      <c r="F264" s="2">
        <v>1647202.4478415251</v>
      </c>
      <c r="G264" s="2">
        <f t="shared" si="47"/>
        <v>545682.42857142852</v>
      </c>
      <c r="H264" s="2">
        <f t="shared" si="45"/>
        <v>123155726.48744145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1401494.1428571432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1647704.106435746</v>
      </c>
      <c r="Q264" s="2">
        <f t="shared" si="48"/>
        <v>550000</v>
      </c>
      <c r="R264" s="2">
        <f t="shared" si="46"/>
        <v>124540820.62342298</v>
      </c>
      <c r="S264" s="2">
        <f t="shared" si="17"/>
        <v>545682.42857143283</v>
      </c>
      <c r="T264" s="2">
        <f t="shared" si="18"/>
        <v>4317.571428571362</v>
      </c>
      <c r="U264" s="2">
        <f t="shared" si="19"/>
        <v>550000</v>
      </c>
      <c r="V264" s="2">
        <f t="shared" si="34"/>
        <v>77318402.487441093</v>
      </c>
      <c r="W264" s="2">
        <f t="shared" si="20"/>
        <v>545682.42857143283</v>
      </c>
      <c r="X264" s="2">
        <f t="shared" si="6"/>
        <v>4317.5714285671711</v>
      </c>
      <c r="Y264" s="2">
        <f t="shared" si="43"/>
        <v>47222418.135981858</v>
      </c>
      <c r="Z264" s="2" t="str">
        <f t="shared" si="8"/>
        <v>MEEP</v>
      </c>
      <c r="AA264" s="2">
        <f>IF(Z264="HERE",Y264,AA263+Graph!$G$1*1000)</f>
        <v>91780634.135981828</v>
      </c>
      <c r="AB264" s="2">
        <f t="shared" si="21"/>
        <v>800000</v>
      </c>
      <c r="AC264" s="2">
        <f t="shared" si="44"/>
        <v>46214504.058869705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199</v>
      </c>
      <c r="C265" s="7"/>
      <c r="D265" s="2" t="e">
        <f t="shared" si="12"/>
        <v>#N/A</v>
      </c>
      <c r="E265" s="2" t="e">
        <f t="shared" si="22"/>
        <v>#N/A</v>
      </c>
      <c r="F265" s="2">
        <v>1653157.0437417328</v>
      </c>
      <c r="G265" s="2">
        <f t="shared" si="47"/>
        <v>545682.42857142852</v>
      </c>
      <c r="H265" s="2">
        <f t="shared" si="45"/>
        <v>123701408.91601288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1405811.7142857146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1653645.3286508918</v>
      </c>
      <c r="Q265" s="2">
        <f t="shared" si="48"/>
        <v>550000</v>
      </c>
      <c r="R265" s="2">
        <f t="shared" si="46"/>
        <v>125090820.62342298</v>
      </c>
      <c r="S265" s="2">
        <f t="shared" si="17"/>
        <v>545682.42857143283</v>
      </c>
      <c r="T265" s="2">
        <f t="shared" si="18"/>
        <v>4317.571428571362</v>
      </c>
      <c r="U265" s="2">
        <f t="shared" si="19"/>
        <v>550000</v>
      </c>
      <c r="V265" s="2">
        <f t="shared" si="34"/>
        <v>77864084.916012526</v>
      </c>
      <c r="W265" s="2">
        <f t="shared" si="20"/>
        <v>545682.42857143283</v>
      </c>
      <c r="X265" s="2">
        <f t="shared" si="6"/>
        <v>4317.5714285671711</v>
      </c>
      <c r="Y265" s="2">
        <f t="shared" si="43"/>
        <v>47226735.707410425</v>
      </c>
      <c r="Z265" s="2" t="str">
        <f t="shared" si="8"/>
        <v>MEEP</v>
      </c>
      <c r="AA265" s="2">
        <f>IF(Z265="HERE",Y265,AA264+Graph!$G$1*1000)</f>
        <v>92580634.135981828</v>
      </c>
      <c r="AB265" s="2">
        <f t="shared" si="21"/>
        <v>800000</v>
      </c>
      <c r="AC265" s="2">
        <f t="shared" si="44"/>
        <v>46214504.058869705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200</v>
      </c>
      <c r="C266" s="7"/>
      <c r="D266" s="2" t="e">
        <f t="shared" si="12"/>
        <v>#N/A</v>
      </c>
      <c r="E266" s="2" t="e">
        <f t="shared" si="22"/>
        <v>#N/A</v>
      </c>
      <c r="F266" s="2">
        <v>1659111.6396419406</v>
      </c>
      <c r="G266" s="2">
        <f t="shared" si="47"/>
        <v>545682.42857142852</v>
      </c>
      <c r="H266" s="2">
        <f t="shared" si="45"/>
        <v>124247091.34458432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1410129.2857142859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1659586.5508660376</v>
      </c>
      <c r="Q266" s="2">
        <f t="shared" si="48"/>
        <v>550000</v>
      </c>
      <c r="R266" s="2">
        <f t="shared" si="46"/>
        <v>125640820.62342298</v>
      </c>
      <c r="S266" s="2">
        <f t="shared" si="17"/>
        <v>545682.42857143283</v>
      </c>
      <c r="T266" s="2">
        <f t="shared" si="18"/>
        <v>4317.571428571362</v>
      </c>
      <c r="U266" s="2">
        <f t="shared" si="19"/>
        <v>550000</v>
      </c>
      <c r="V266" s="2">
        <f t="shared" si="34"/>
        <v>78409767.344583958</v>
      </c>
      <c r="W266" s="2">
        <f t="shared" si="20"/>
        <v>545682.42857143283</v>
      </c>
      <c r="X266" s="2">
        <f t="shared" si="6"/>
        <v>4317.5714285671711</v>
      </c>
      <c r="Y266" s="2">
        <f t="shared" si="43"/>
        <v>47231053.278838992</v>
      </c>
      <c r="Z266" s="2" t="str">
        <f t="shared" si="8"/>
        <v>MEEP</v>
      </c>
      <c r="AA266" s="2">
        <f>IF(Z266="HERE",Y266,AA265+Graph!$G$1*1000)</f>
        <v>93380634.135981828</v>
      </c>
      <c r="AB266" s="2">
        <f t="shared" si="21"/>
        <v>800000</v>
      </c>
      <c r="AC266" s="2">
        <f t="shared" si="44"/>
        <v>46214504.058869705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201</v>
      </c>
      <c r="C267" s="7"/>
      <c r="D267" s="2" t="e">
        <f t="shared" si="12"/>
        <v>#N/A</v>
      </c>
      <c r="E267" s="2" t="e">
        <f t="shared" si="22"/>
        <v>#N/A</v>
      </c>
      <c r="F267" s="2">
        <v>1665066.2355421484</v>
      </c>
      <c r="G267" s="2">
        <f t="shared" si="47"/>
        <v>545682.42857142852</v>
      </c>
      <c r="H267" s="2">
        <f t="shared" si="45"/>
        <v>124792773.77315575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1414446.8571428573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1665527.7730812132</v>
      </c>
      <c r="Q267" s="2">
        <f t="shared" si="48"/>
        <v>550000</v>
      </c>
      <c r="R267" s="2">
        <f t="shared" si="46"/>
        <v>126190820.62342298</v>
      </c>
      <c r="S267" s="2">
        <f t="shared" si="17"/>
        <v>545682.42857143283</v>
      </c>
      <c r="T267" s="2">
        <f t="shared" si="18"/>
        <v>4317.571428571362</v>
      </c>
      <c r="U267" s="2">
        <f t="shared" si="19"/>
        <v>550000</v>
      </c>
      <c r="V267" s="2">
        <f t="shared" si="34"/>
        <v>78955449.773155391</v>
      </c>
      <c r="W267" s="2">
        <f t="shared" si="20"/>
        <v>545682.42857143283</v>
      </c>
      <c r="X267" s="2">
        <f t="shared" si="6"/>
        <v>4317.5714285671711</v>
      </c>
      <c r="Y267" s="2">
        <f t="shared" si="43"/>
        <v>47235370.850267559</v>
      </c>
      <c r="Z267" s="2" t="str">
        <f t="shared" si="8"/>
        <v>MEEP</v>
      </c>
      <c r="AA267" s="2">
        <f>IF(Z267="HERE",Y267,AA266+Graph!$G$1*1000)</f>
        <v>94180634.135981828</v>
      </c>
      <c r="AB267" s="2">
        <f t="shared" si="21"/>
        <v>800000</v>
      </c>
      <c r="AC267" s="2">
        <f t="shared" si="44"/>
        <v>46214504.058869705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202</v>
      </c>
      <c r="C268" s="7"/>
      <c r="D268" s="2" t="e">
        <f t="shared" si="12"/>
        <v>#N/A</v>
      </c>
      <c r="E268" s="2" t="e">
        <f t="shared" si="22"/>
        <v>#N/A</v>
      </c>
      <c r="F268" s="2">
        <v>1671020.8314423561</v>
      </c>
      <c r="G268" s="2">
        <f t="shared" si="47"/>
        <v>545682.42857142852</v>
      </c>
      <c r="H268" s="2">
        <f t="shared" si="45"/>
        <v>125338456.20172718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1418764.4285714286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1671468.9952963591</v>
      </c>
      <c r="Q268" s="2">
        <f t="shared" si="48"/>
        <v>550000</v>
      </c>
      <c r="R268" s="2">
        <f t="shared" si="46"/>
        <v>126740820.62342298</v>
      </c>
      <c r="S268" s="2">
        <f t="shared" si="17"/>
        <v>545682.42857143283</v>
      </c>
      <c r="T268" s="2">
        <f t="shared" si="18"/>
        <v>4317.571428571362</v>
      </c>
      <c r="U268" s="2">
        <f t="shared" si="19"/>
        <v>550000</v>
      </c>
      <c r="V268" s="2">
        <f t="shared" si="34"/>
        <v>79501132.201726824</v>
      </c>
      <c r="W268" s="2">
        <f t="shared" si="20"/>
        <v>545682.42857143283</v>
      </c>
      <c r="X268" s="2">
        <f t="shared" si="6"/>
        <v>4317.5714285671711</v>
      </c>
      <c r="Y268" s="2">
        <f t="shared" si="43"/>
        <v>47239688.421696126</v>
      </c>
      <c r="Z268" s="2" t="str">
        <f t="shared" si="8"/>
        <v>MEEP</v>
      </c>
      <c r="AA268" s="2">
        <f>IF(Z268="HERE",Y268,AA267+Graph!$G$1*1000)</f>
        <v>94980634.135981828</v>
      </c>
      <c r="AB268" s="2">
        <f t="shared" si="21"/>
        <v>800000</v>
      </c>
      <c r="AC268" s="2">
        <f t="shared" si="44"/>
        <v>46214504.058869705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203</v>
      </c>
      <c r="C269" s="7"/>
      <c r="D269" s="2" t="e">
        <f t="shared" si="12"/>
        <v>#N/A</v>
      </c>
      <c r="E269" s="2" t="e">
        <f t="shared" si="22"/>
        <v>#N/A</v>
      </c>
      <c r="F269" s="2">
        <v>1676975.4273425639</v>
      </c>
      <c r="G269" s="2">
        <f t="shared" si="47"/>
        <v>545682.42857142852</v>
      </c>
      <c r="H269" s="2">
        <f t="shared" si="45"/>
        <v>125884138.63029861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1423082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1677410.2175115347</v>
      </c>
      <c r="Q269" s="2">
        <f t="shared" si="48"/>
        <v>550000</v>
      </c>
      <c r="R269" s="2">
        <f t="shared" si="46"/>
        <v>127290820.62342298</v>
      </c>
      <c r="S269" s="2">
        <f t="shared" si="17"/>
        <v>545682.42857143283</v>
      </c>
      <c r="T269" s="2">
        <f t="shared" si="18"/>
        <v>4317.571428571362</v>
      </c>
      <c r="U269" s="2">
        <f t="shared" si="19"/>
        <v>550000</v>
      </c>
      <c r="V269" s="2">
        <f t="shared" si="34"/>
        <v>80046814.630298257</v>
      </c>
      <c r="W269" s="2">
        <f t="shared" si="20"/>
        <v>545682.42857143283</v>
      </c>
      <c r="X269" s="2">
        <f t="shared" si="6"/>
        <v>4317.5714285671711</v>
      </c>
      <c r="Y269" s="2">
        <f t="shared" si="43"/>
        <v>47244005.993124694</v>
      </c>
      <c r="Z269" s="2" t="str">
        <f t="shared" si="8"/>
        <v>MEEP</v>
      </c>
      <c r="AA269" s="2">
        <f>IF(Z269="HERE",Y269,AA268+Graph!$G$1*1000)</f>
        <v>95780634.135981828</v>
      </c>
      <c r="AB269" s="2">
        <f t="shared" si="21"/>
        <v>800000</v>
      </c>
      <c r="AC269" s="2">
        <f t="shared" si="44"/>
        <v>46214504.058869705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204</v>
      </c>
      <c r="C270" s="7"/>
      <c r="D270" s="2" t="e">
        <f t="shared" si="12"/>
        <v>#N/A</v>
      </c>
      <c r="E270" s="2" t="e">
        <f t="shared" si="22"/>
        <v>#N/A</v>
      </c>
      <c r="F270" s="2">
        <v>1682930.0232427716</v>
      </c>
      <c r="G270" s="2">
        <f t="shared" si="47"/>
        <v>545682.42857142852</v>
      </c>
      <c r="H270" s="2">
        <f t="shared" si="45"/>
        <v>126429821.05887005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1427399.5714285714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1683351.4397266805</v>
      </c>
      <c r="Q270" s="2">
        <f t="shared" si="48"/>
        <v>550000</v>
      </c>
      <c r="R270" s="2">
        <f t="shared" si="46"/>
        <v>127840820.62342298</v>
      </c>
      <c r="S270" s="2">
        <f t="shared" si="17"/>
        <v>545682.42857143283</v>
      </c>
      <c r="T270" s="2">
        <f t="shared" si="18"/>
        <v>4317.571428571362</v>
      </c>
      <c r="U270" s="2">
        <f t="shared" si="19"/>
        <v>550000</v>
      </c>
      <c r="V270" s="2">
        <f t="shared" si="34"/>
        <v>80592497.05886969</v>
      </c>
      <c r="W270" s="2">
        <f t="shared" si="20"/>
        <v>545682.42857143283</v>
      </c>
      <c r="X270" s="2">
        <f t="shared" si="6"/>
        <v>4317.5714285671711</v>
      </c>
      <c r="Y270" s="2">
        <f t="shared" si="43"/>
        <v>47248323.564553261</v>
      </c>
      <c r="Z270" s="2" t="str">
        <f t="shared" si="8"/>
        <v>MEEP</v>
      </c>
      <c r="AA270" s="2">
        <f>IF(Z270="HERE",Y270,AA269+Graph!$G$1*1000)</f>
        <v>96580634.135981828</v>
      </c>
      <c r="AB270" s="2">
        <f t="shared" si="21"/>
        <v>800000</v>
      </c>
      <c r="AC270" s="2">
        <f t="shared" si="44"/>
        <v>46214504.058869705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205</v>
      </c>
      <c r="C271" s="7"/>
      <c r="D271" s="2" t="e">
        <f t="shared" si="12"/>
        <v>#N/A</v>
      </c>
      <c r="E271" s="2" t="e">
        <f t="shared" si="22"/>
        <v>#N/A</v>
      </c>
      <c r="F271" s="2">
        <v>1688884.6191429794</v>
      </c>
      <c r="G271" s="2">
        <f t="shared" si="47"/>
        <v>545682.42857142852</v>
      </c>
      <c r="H271" s="2">
        <f t="shared" si="45"/>
        <v>126975503.48744148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1431717.1428571427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1689292.6619418561</v>
      </c>
      <c r="Q271" s="2">
        <f t="shared" si="48"/>
        <v>550000</v>
      </c>
      <c r="R271" s="2">
        <f t="shared" si="46"/>
        <v>128390820.62342298</v>
      </c>
      <c r="S271" s="2">
        <f t="shared" si="17"/>
        <v>545682.42857143283</v>
      </c>
      <c r="T271" s="2">
        <f t="shared" si="18"/>
        <v>4317.571428571362</v>
      </c>
      <c r="U271" s="2">
        <f t="shared" si="19"/>
        <v>550000</v>
      </c>
      <c r="V271" s="2">
        <f t="shared" si="34"/>
        <v>81138179.487441123</v>
      </c>
      <c r="W271" s="2">
        <f t="shared" si="20"/>
        <v>545682.42857143283</v>
      </c>
      <c r="X271" s="2">
        <f t="shared" si="6"/>
        <v>4317.5714285671711</v>
      </c>
      <c r="Y271" s="2">
        <f t="shared" si="43"/>
        <v>47252641.135981828</v>
      </c>
      <c r="Z271" s="2" t="str">
        <f t="shared" si="8"/>
        <v>MEEP</v>
      </c>
      <c r="AA271" s="2">
        <f>IF(Z271="HERE",Y271,AA270+Graph!$G$1*1000)</f>
        <v>97380634.135981828</v>
      </c>
      <c r="AB271" s="2">
        <f t="shared" si="21"/>
        <v>800000</v>
      </c>
      <c r="AC271" s="2">
        <f t="shared" si="44"/>
        <v>46214504.058869705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206</v>
      </c>
      <c r="C272" s="7"/>
      <c r="D272" s="2" t="e">
        <f t="shared" si="12"/>
        <v>#N/A</v>
      </c>
      <c r="E272" s="2" t="e">
        <f t="shared" si="22"/>
        <v>#N/A</v>
      </c>
      <c r="F272" s="2">
        <v>1694839.2150431871</v>
      </c>
      <c r="G272" s="2">
        <f t="shared" si="47"/>
        <v>545682.42857142852</v>
      </c>
      <c r="H272" s="2">
        <f t="shared" si="45"/>
        <v>127521185.91601291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1436034.7142857141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1695233.884157002</v>
      </c>
      <c r="Q272" s="2">
        <f t="shared" si="48"/>
        <v>550000</v>
      </c>
      <c r="R272" s="2">
        <f t="shared" si="46"/>
        <v>128940820.62342298</v>
      </c>
      <c r="S272" s="2">
        <f t="shared" si="17"/>
        <v>545682.42857143283</v>
      </c>
      <c r="T272" s="2">
        <f t="shared" si="18"/>
        <v>4317.571428571362</v>
      </c>
      <c r="U272" s="2">
        <f t="shared" si="19"/>
        <v>550000</v>
      </c>
      <c r="V272" s="2">
        <f t="shared" si="34"/>
        <v>81683861.916012555</v>
      </c>
      <c r="W272" s="2">
        <f t="shared" si="20"/>
        <v>545682.42857143283</v>
      </c>
      <c r="X272" s="2">
        <f t="shared" si="6"/>
        <v>4317.5714285671711</v>
      </c>
      <c r="Y272" s="2">
        <f t="shared" si="43"/>
        <v>47256958.707410395</v>
      </c>
      <c r="Z272" s="2" t="str">
        <f t="shared" si="8"/>
        <v>MEEP</v>
      </c>
      <c r="AA272" s="2">
        <f>IF(Z272="HERE",Y272,AA271+Graph!$G$1*1000)</f>
        <v>98180634.135981828</v>
      </c>
      <c r="AB272" s="2">
        <f t="shared" si="21"/>
        <v>800000</v>
      </c>
      <c r="AC272" s="2">
        <f t="shared" si="44"/>
        <v>46214504.058869705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207</v>
      </c>
      <c r="C273" s="7"/>
      <c r="D273" s="2" t="e">
        <f t="shared" si="12"/>
        <v>#N/A</v>
      </c>
      <c r="E273" s="2" t="e">
        <f t="shared" si="22"/>
        <v>#N/A</v>
      </c>
      <c r="F273" s="2">
        <v>1700793.8109433949</v>
      </c>
      <c r="G273" s="2">
        <f t="shared" si="47"/>
        <v>545682.42857142852</v>
      </c>
      <c r="H273" s="2">
        <f t="shared" si="45"/>
        <v>128066868.34458435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1440352.2857142854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1701175.1063721776</v>
      </c>
      <c r="Q273" s="2">
        <f t="shared" si="48"/>
        <v>550000</v>
      </c>
      <c r="R273" s="2">
        <f t="shared" si="46"/>
        <v>129490820.62342298</v>
      </c>
      <c r="S273" s="2">
        <f t="shared" si="17"/>
        <v>545682.42857143283</v>
      </c>
      <c r="T273" s="2">
        <f t="shared" si="18"/>
        <v>4317.571428571362</v>
      </c>
      <c r="U273" s="2">
        <f t="shared" si="19"/>
        <v>550000</v>
      </c>
      <c r="V273" s="2">
        <f t="shared" si="34"/>
        <v>82229544.344583988</v>
      </c>
      <c r="W273" s="2">
        <f t="shared" si="20"/>
        <v>545682.42857143283</v>
      </c>
      <c r="X273" s="2">
        <f t="shared" si="6"/>
        <v>4317.5714285671711</v>
      </c>
      <c r="Y273" s="2">
        <f t="shared" si="43"/>
        <v>47261276.278838962</v>
      </c>
      <c r="Z273" s="2" t="str">
        <f t="shared" si="8"/>
        <v>MEEP</v>
      </c>
      <c r="AA273" s="2">
        <f>IF(Z273="HERE",Y273,AA272+Graph!$G$1*1000)</f>
        <v>98980634.135981828</v>
      </c>
      <c r="AB273" s="2">
        <f t="shared" si="21"/>
        <v>800000</v>
      </c>
      <c r="AC273" s="2">
        <f t="shared" si="44"/>
        <v>46214504.058869705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208</v>
      </c>
      <c r="C274" s="7"/>
      <c r="D274" s="2" t="e">
        <f t="shared" si="12"/>
        <v>#N/A</v>
      </c>
      <c r="E274" s="2" t="e">
        <f t="shared" si="22"/>
        <v>#N/A</v>
      </c>
      <c r="F274" s="2">
        <v>1706748.4068436027</v>
      </c>
      <c r="G274" s="2">
        <f t="shared" si="47"/>
        <v>545682.42857142852</v>
      </c>
      <c r="H274" s="2">
        <f t="shared" si="45"/>
        <v>128612550.77315578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1444669.8571428568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1707116.3285873234</v>
      </c>
      <c r="Q274" s="2">
        <f t="shared" si="48"/>
        <v>550000</v>
      </c>
      <c r="R274" s="2">
        <f t="shared" si="46"/>
        <v>130040820.62342298</v>
      </c>
      <c r="S274" s="2">
        <f t="shared" si="17"/>
        <v>545682.42857143283</v>
      </c>
      <c r="T274" s="2">
        <f t="shared" si="18"/>
        <v>4317.571428571362</v>
      </c>
      <c r="U274" s="2">
        <f t="shared" si="19"/>
        <v>550000</v>
      </c>
      <c r="V274" s="2">
        <f t="shared" si="34"/>
        <v>82775226.773155421</v>
      </c>
      <c r="W274" s="2">
        <f t="shared" si="20"/>
        <v>545682.42857143283</v>
      </c>
      <c r="X274" s="2">
        <f t="shared" si="6"/>
        <v>4317.5714285671711</v>
      </c>
      <c r="Y274" s="2">
        <f t="shared" si="43"/>
        <v>47265593.850267529</v>
      </c>
      <c r="Z274" s="2" t="str">
        <f t="shared" si="8"/>
        <v>MEEP</v>
      </c>
      <c r="AA274" s="2">
        <f>IF(Z274="HERE",Y274,AA273+Graph!$G$1*1000)</f>
        <v>99780634.135981828</v>
      </c>
      <c r="AB274" s="2">
        <f t="shared" si="21"/>
        <v>800000</v>
      </c>
      <c r="AC274" s="2">
        <f t="shared" si="44"/>
        <v>46214504.058869705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209</v>
      </c>
      <c r="C275" s="7"/>
      <c r="D275" s="2" t="e">
        <f t="shared" si="12"/>
        <v>#N/A</v>
      </c>
      <c r="E275" s="2" t="e">
        <f t="shared" si="22"/>
        <v>#N/A</v>
      </c>
      <c r="F275" s="2">
        <v>1712703.0027438104</v>
      </c>
      <c r="G275" s="2">
        <f t="shared" si="47"/>
        <v>545682.42857142852</v>
      </c>
      <c r="H275" s="2">
        <f t="shared" si="45"/>
        <v>129158233.20172721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1448987.4285714282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1713057.5508024991</v>
      </c>
      <c r="Q275" s="2">
        <f t="shared" si="48"/>
        <v>550000</v>
      </c>
      <c r="R275" s="2">
        <f t="shared" si="46"/>
        <v>130590820.62342298</v>
      </c>
      <c r="S275" s="2">
        <f t="shared" si="17"/>
        <v>545682.42857143283</v>
      </c>
      <c r="T275" s="2">
        <f t="shared" si="18"/>
        <v>4317.571428571362</v>
      </c>
      <c r="U275" s="2">
        <f t="shared" si="19"/>
        <v>550000</v>
      </c>
      <c r="V275" s="2">
        <f t="shared" si="34"/>
        <v>83320909.201726854</v>
      </c>
      <c r="W275" s="2">
        <f t="shared" si="20"/>
        <v>545682.42857143283</v>
      </c>
      <c r="X275" s="2">
        <f t="shared" si="6"/>
        <v>4317.5714285671711</v>
      </c>
      <c r="Y275" s="2">
        <f t="shared" si="43"/>
        <v>47269911.421696097</v>
      </c>
      <c r="Z275" s="2" t="str">
        <f t="shared" si="8"/>
        <v>MEEP</v>
      </c>
      <c r="AA275" s="2">
        <f>IF(Z275="HERE",Y275,AA274+Graph!$G$1*1000)</f>
        <v>100580634.13598183</v>
      </c>
      <c r="AB275" s="2">
        <f t="shared" si="21"/>
        <v>800000</v>
      </c>
      <c r="AC275" s="2">
        <f t="shared" si="44"/>
        <v>46214504.058869705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210</v>
      </c>
      <c r="C276" s="7"/>
      <c r="D276" s="2" t="e">
        <f t="shared" si="12"/>
        <v>#N/A</v>
      </c>
      <c r="E276" s="2" t="e">
        <f t="shared" si="22"/>
        <v>#N/A</v>
      </c>
      <c r="F276" s="2">
        <v>1718657.5986440182</v>
      </c>
      <c r="G276" s="2">
        <f t="shared" si="47"/>
        <v>545682.42857142852</v>
      </c>
      <c r="H276" s="2">
        <f t="shared" si="45"/>
        <v>129703915.63029864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1453304.9999999995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1718998.7730176449</v>
      </c>
      <c r="Q276" s="2">
        <f t="shared" si="48"/>
        <v>550000</v>
      </c>
      <c r="R276" s="2">
        <f t="shared" si="46"/>
        <v>131140820.62342298</v>
      </c>
      <c r="S276" s="2">
        <f t="shared" si="17"/>
        <v>545682.42857143283</v>
      </c>
      <c r="T276" s="2">
        <f t="shared" si="18"/>
        <v>4317.571428571362</v>
      </c>
      <c r="U276" s="2">
        <f t="shared" si="19"/>
        <v>550000</v>
      </c>
      <c r="V276" s="2">
        <f t="shared" si="34"/>
        <v>83866591.630298287</v>
      </c>
      <c r="W276" s="2">
        <f t="shared" si="20"/>
        <v>545682.42857143283</v>
      </c>
      <c r="X276" s="2">
        <f t="shared" si="6"/>
        <v>4317.5714285671711</v>
      </c>
      <c r="Y276" s="2">
        <f t="shared" si="43"/>
        <v>47274228.993124664</v>
      </c>
      <c r="Z276" s="2" t="str">
        <f t="shared" si="8"/>
        <v>MEEP</v>
      </c>
      <c r="AA276" s="2">
        <f>IF(Z276="HERE",Y276,AA275+Graph!$G$1*1000)</f>
        <v>101380634.13598183</v>
      </c>
      <c r="AB276" s="2">
        <f t="shared" si="21"/>
        <v>800000</v>
      </c>
      <c r="AC276" s="2">
        <f t="shared" si="44"/>
        <v>46214504.058869705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211</v>
      </c>
      <c r="C277" s="7"/>
      <c r="D277" s="2" t="e">
        <f t="shared" si="12"/>
        <v>#N/A</v>
      </c>
      <c r="E277" s="2" t="e">
        <f t="shared" si="22"/>
        <v>#N/A</v>
      </c>
      <c r="F277" s="2">
        <v>1724612.1945441961</v>
      </c>
      <c r="G277" s="2">
        <f t="shared" si="47"/>
        <v>545682.42857142852</v>
      </c>
      <c r="H277" s="2">
        <f t="shared" si="45"/>
        <v>130249598.05887008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1457622.5714285709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1724939.9952328205</v>
      </c>
      <c r="Q277" s="2">
        <f t="shared" si="48"/>
        <v>550000</v>
      </c>
      <c r="R277" s="2">
        <f t="shared" si="46"/>
        <v>131690820.62342298</v>
      </c>
      <c r="S277" s="2">
        <f t="shared" si="17"/>
        <v>545682.42857143283</v>
      </c>
      <c r="T277" s="2">
        <f t="shared" si="18"/>
        <v>4317.571428571362</v>
      </c>
      <c r="U277" s="2">
        <f t="shared" si="19"/>
        <v>550000</v>
      </c>
      <c r="V277" s="2">
        <f t="shared" si="34"/>
        <v>84412274.05886972</v>
      </c>
      <c r="W277" s="2">
        <f t="shared" si="20"/>
        <v>545682.42857143283</v>
      </c>
      <c r="X277" s="2">
        <f t="shared" si="6"/>
        <v>4317.5714285671711</v>
      </c>
      <c r="Y277" s="2">
        <f t="shared" si="43"/>
        <v>47278546.564553231</v>
      </c>
      <c r="Z277" s="2" t="str">
        <f t="shared" si="8"/>
        <v>MEEP</v>
      </c>
      <c r="AA277" s="2">
        <f>IF(Z277="HERE",Y277,AA276+Graph!$G$1*1000)</f>
        <v>102180634.13598183</v>
      </c>
      <c r="AB277" s="2">
        <f t="shared" si="21"/>
        <v>800000</v>
      </c>
      <c r="AC277" s="2">
        <f t="shared" si="44"/>
        <v>46214504.058869705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212</v>
      </c>
      <c r="C278" s="7"/>
      <c r="D278" s="2" t="e">
        <f t="shared" si="12"/>
        <v>#N/A</v>
      </c>
      <c r="E278" s="2" t="e">
        <f t="shared" si="22"/>
        <v>#N/A</v>
      </c>
      <c r="F278" s="2">
        <v>1730566.7904444039</v>
      </c>
      <c r="G278" s="2">
        <f t="shared" si="47"/>
        <v>545682.42857142852</v>
      </c>
      <c r="H278" s="2">
        <f t="shared" si="45"/>
        <v>130795280.48744151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1461940.1428571423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1730881.2174479663</v>
      </c>
      <c r="Q278" s="2">
        <f t="shared" si="48"/>
        <v>550000</v>
      </c>
      <c r="R278" s="2">
        <f t="shared" si="46"/>
        <v>132240820.62342298</v>
      </c>
      <c r="S278" s="2">
        <f t="shared" si="17"/>
        <v>545682.42857143283</v>
      </c>
      <c r="T278" s="2">
        <f t="shared" si="18"/>
        <v>4317.571428571362</v>
      </c>
      <c r="U278" s="2">
        <f t="shared" si="19"/>
        <v>550000</v>
      </c>
      <c r="V278" s="2">
        <f t="shared" si="34"/>
        <v>84957956.487441152</v>
      </c>
      <c r="W278" s="2">
        <f t="shared" si="20"/>
        <v>545682.42857143283</v>
      </c>
      <c r="X278" s="2">
        <f t="shared" si="6"/>
        <v>4317.5714285671711</v>
      </c>
      <c r="Y278" s="2">
        <f t="shared" si="43"/>
        <v>47282864.135981798</v>
      </c>
      <c r="Z278" s="2" t="str">
        <f t="shared" si="8"/>
        <v>MEEP</v>
      </c>
      <c r="AA278" s="2">
        <f>IF(Z278="HERE",Y278,AA277+Graph!$G$1*1000)</f>
        <v>102980634.13598183</v>
      </c>
      <c r="AB278" s="2">
        <f t="shared" si="21"/>
        <v>800000</v>
      </c>
      <c r="AC278" s="2">
        <f t="shared" si="44"/>
        <v>46214504.058869705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213</v>
      </c>
      <c r="C279" s="7"/>
      <c r="D279" s="2" t="e">
        <f t="shared" si="12"/>
        <v>#N/A</v>
      </c>
      <c r="E279" s="2" t="e">
        <f t="shared" si="22"/>
        <v>#N/A</v>
      </c>
      <c r="F279" s="2">
        <v>1736521.3863446116</v>
      </c>
      <c r="G279" s="2">
        <f t="shared" si="47"/>
        <v>545682.42857142852</v>
      </c>
      <c r="H279" s="2">
        <f t="shared" si="45"/>
        <v>131340962.91601294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1466257.7142857136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1736822.439663142</v>
      </c>
      <c r="Q279" s="2">
        <f t="shared" si="48"/>
        <v>550000</v>
      </c>
      <c r="R279" s="2">
        <f t="shared" si="46"/>
        <v>132790820.62342298</v>
      </c>
      <c r="S279" s="2">
        <f t="shared" si="17"/>
        <v>545682.42857143283</v>
      </c>
      <c r="T279" s="2">
        <f t="shared" si="18"/>
        <v>4317.571428571362</v>
      </c>
      <c r="U279" s="2">
        <f t="shared" si="19"/>
        <v>550000</v>
      </c>
      <c r="V279" s="2">
        <f t="shared" si="34"/>
        <v>85503638.916012585</v>
      </c>
      <c r="W279" s="2">
        <f t="shared" si="20"/>
        <v>545682.42857143283</v>
      </c>
      <c r="X279" s="2">
        <f t="shared" si="6"/>
        <v>4317.5714285671711</v>
      </c>
      <c r="Y279" s="2">
        <f t="shared" si="43"/>
        <v>47287181.707410365</v>
      </c>
      <c r="Z279" s="2" t="str">
        <f t="shared" si="8"/>
        <v>MEEP</v>
      </c>
      <c r="AA279" s="2">
        <f>IF(Z279="HERE",Y279,AA278+Graph!$G$1*1000)</f>
        <v>103780634.13598183</v>
      </c>
      <c r="AB279" s="2">
        <f t="shared" si="21"/>
        <v>800000</v>
      </c>
      <c r="AC279" s="2">
        <f t="shared" si="44"/>
        <v>46214504.058869705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214</v>
      </c>
      <c r="C280" s="7"/>
      <c r="D280" s="2" t="e">
        <f t="shared" si="12"/>
        <v>#N/A</v>
      </c>
      <c r="E280" s="2" t="e">
        <f t="shared" si="22"/>
        <v>#N/A</v>
      </c>
      <c r="F280" s="2">
        <v>1742475.9822448194</v>
      </c>
      <c r="G280" s="2">
        <f t="shared" si="47"/>
        <v>545682.42857142852</v>
      </c>
      <c r="H280" s="2">
        <f t="shared" si="45"/>
        <v>131886645.34458438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1470575.285714285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1742763.6618782878</v>
      </c>
      <c r="Q280" s="2">
        <f t="shared" si="48"/>
        <v>550000</v>
      </c>
      <c r="R280" s="2">
        <f t="shared" si="46"/>
        <v>133340820.62342298</v>
      </c>
      <c r="S280" s="2">
        <f t="shared" si="17"/>
        <v>545682.42857143283</v>
      </c>
      <c r="T280" s="2">
        <f t="shared" si="18"/>
        <v>4317.571428571362</v>
      </c>
      <c r="U280" s="2">
        <f t="shared" si="19"/>
        <v>550000</v>
      </c>
      <c r="V280" s="2">
        <f t="shared" si="34"/>
        <v>86049321.344584018</v>
      </c>
      <c r="W280" s="2">
        <f t="shared" si="20"/>
        <v>545682.42857143283</v>
      </c>
      <c r="X280" s="2">
        <f t="shared" si="6"/>
        <v>4317.5714285671711</v>
      </c>
      <c r="Y280" s="2">
        <f t="shared" si="43"/>
        <v>47291499.278838933</v>
      </c>
      <c r="Z280" s="2" t="str">
        <f t="shared" si="8"/>
        <v>MEEP</v>
      </c>
      <c r="AA280" s="2">
        <f>IF(Z280="HERE",Y280,AA279+Graph!$G$1*1000)</f>
        <v>104580634.13598183</v>
      </c>
      <c r="AB280" s="2">
        <f t="shared" si="21"/>
        <v>800000</v>
      </c>
      <c r="AC280" s="2">
        <f t="shared" si="44"/>
        <v>46214504.058869705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215</v>
      </c>
      <c r="C281" s="7"/>
      <c r="D281" s="2" t="e">
        <f t="shared" si="12"/>
        <v>#N/A</v>
      </c>
      <c r="E281" s="2" t="e">
        <f t="shared" si="22"/>
        <v>#N/A</v>
      </c>
      <c r="F281" s="2">
        <v>1748430.5781450272</v>
      </c>
      <c r="G281" s="2">
        <f t="shared" si="47"/>
        <v>545682.42857142852</v>
      </c>
      <c r="H281" s="2">
        <f t="shared" si="45"/>
        <v>132432327.77315581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1474892.8571428563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1748704.8840934336</v>
      </c>
      <c r="Q281" s="2">
        <f t="shared" si="48"/>
        <v>550000</v>
      </c>
      <c r="R281" s="2">
        <f t="shared" si="46"/>
        <v>133890820.62342298</v>
      </c>
      <c r="S281" s="2">
        <f t="shared" si="17"/>
        <v>545682.42857143283</v>
      </c>
      <c r="T281" s="2">
        <f t="shared" si="18"/>
        <v>4317.571428571362</v>
      </c>
      <c r="U281" s="2">
        <f t="shared" si="19"/>
        <v>550000</v>
      </c>
      <c r="V281" s="2">
        <f t="shared" si="34"/>
        <v>86595003.773155451</v>
      </c>
      <c r="W281" s="2">
        <f t="shared" si="20"/>
        <v>545682.42857143283</v>
      </c>
      <c r="X281" s="2">
        <f t="shared" si="6"/>
        <v>4317.5714285671711</v>
      </c>
      <c r="Y281" s="2">
        <f t="shared" si="43"/>
        <v>47295816.8502675</v>
      </c>
      <c r="Z281" s="2" t="str">
        <f t="shared" si="8"/>
        <v>MEEP</v>
      </c>
      <c r="AA281" s="2">
        <f>IF(Z281="HERE",Y281,AA280+Graph!$G$1*1000)</f>
        <v>105380634.13598183</v>
      </c>
      <c r="AB281" s="2">
        <f t="shared" si="21"/>
        <v>800000</v>
      </c>
      <c r="AC281" s="2">
        <f t="shared" si="44"/>
        <v>46214504.058869705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216</v>
      </c>
      <c r="C282" s="7"/>
      <c r="D282" s="2" t="e">
        <f t="shared" si="12"/>
        <v>#N/A</v>
      </c>
      <c r="E282" s="2" t="e">
        <f t="shared" si="22"/>
        <v>#N/A</v>
      </c>
      <c r="F282" s="2">
        <v>1754385.1740452349</v>
      </c>
      <c r="G282" s="2">
        <f t="shared" si="47"/>
        <v>545682.42857142852</v>
      </c>
      <c r="H282" s="2">
        <f t="shared" si="45"/>
        <v>132978010.20172724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1479210.4285714277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1754646.1063086092</v>
      </c>
      <c r="Q282" s="2">
        <f t="shared" si="48"/>
        <v>550000</v>
      </c>
      <c r="R282" s="2">
        <f t="shared" si="46"/>
        <v>134440820.62342298</v>
      </c>
      <c r="S282" s="2">
        <f t="shared" si="17"/>
        <v>545682.42857143283</v>
      </c>
      <c r="T282" s="2">
        <f t="shared" si="18"/>
        <v>4317.571428571362</v>
      </c>
      <c r="U282" s="2">
        <f t="shared" si="19"/>
        <v>550000</v>
      </c>
      <c r="V282" s="2">
        <f t="shared" si="34"/>
        <v>87140686.201726884</v>
      </c>
      <c r="W282" s="2">
        <f t="shared" si="20"/>
        <v>545682.42857143283</v>
      </c>
      <c r="X282" s="2">
        <f t="shared" si="6"/>
        <v>4317.5714285671711</v>
      </c>
      <c r="Y282" s="2">
        <f t="shared" si="43"/>
        <v>47300134.421696067</v>
      </c>
      <c r="Z282" s="2" t="str">
        <f t="shared" si="8"/>
        <v>MEEP</v>
      </c>
      <c r="AA282" s="2">
        <f>IF(Z282="HERE",Y282,AA281+Graph!$G$1*1000)</f>
        <v>106180634.13598183</v>
      </c>
      <c r="AB282" s="2">
        <f t="shared" si="21"/>
        <v>800000</v>
      </c>
      <c r="AC282" s="2">
        <f t="shared" si="44"/>
        <v>46214504.058869705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217</v>
      </c>
      <c r="C283" s="7"/>
      <c r="D283" s="2" t="e">
        <f t="shared" si="12"/>
        <v>#N/A</v>
      </c>
      <c r="E283" s="2" t="e">
        <f t="shared" si="22"/>
        <v>#N/A</v>
      </c>
      <c r="F283" s="2">
        <v>1760339.7699454427</v>
      </c>
      <c r="G283" s="2">
        <f t="shared" si="47"/>
        <v>545682.42857142852</v>
      </c>
      <c r="H283" s="2">
        <f t="shared" si="45"/>
        <v>133523692.63029867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1483527.9999999991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1760587.3285237551</v>
      </c>
      <c r="Q283" s="2">
        <f t="shared" si="48"/>
        <v>550000</v>
      </c>
      <c r="R283" s="2">
        <f t="shared" si="46"/>
        <v>134990820.62342298</v>
      </c>
      <c r="S283" s="2">
        <f t="shared" si="17"/>
        <v>545682.42857143283</v>
      </c>
      <c r="T283" s="2">
        <f t="shared" si="18"/>
        <v>4317.571428571362</v>
      </c>
      <c r="U283" s="2">
        <f t="shared" si="19"/>
        <v>550000</v>
      </c>
      <c r="V283" s="2">
        <f t="shared" si="34"/>
        <v>87686368.630298316</v>
      </c>
      <c r="W283" s="2">
        <f t="shared" si="20"/>
        <v>545682.42857143283</v>
      </c>
      <c r="X283" s="2">
        <f t="shared" si="6"/>
        <v>4317.5714285671711</v>
      </c>
      <c r="Y283" s="2">
        <f t="shared" si="43"/>
        <v>47304451.993124634</v>
      </c>
      <c r="Z283" s="2" t="str">
        <f t="shared" si="8"/>
        <v>MEEP</v>
      </c>
      <c r="AA283" s="2">
        <f>IF(Z283="HERE",Y283,AA282+Graph!$G$1*1000)</f>
        <v>106980634.13598183</v>
      </c>
      <c r="AB283" s="2">
        <f t="shared" si="21"/>
        <v>800000</v>
      </c>
      <c r="AC283" s="2">
        <f t="shared" si="44"/>
        <v>46214504.058869705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218</v>
      </c>
      <c r="C284" s="7"/>
      <c r="D284" s="2" t="e">
        <f t="shared" si="12"/>
        <v>#N/A</v>
      </c>
      <c r="E284" s="2" t="e">
        <f t="shared" si="22"/>
        <v>#N/A</v>
      </c>
      <c r="F284" s="2">
        <v>1766294.3658456504</v>
      </c>
      <c r="G284" s="2">
        <f t="shared" si="47"/>
        <v>545682.42857142852</v>
      </c>
      <c r="H284" s="2">
        <f t="shared" si="45"/>
        <v>134069375.05887011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1487845.5714285704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1766528.5507389307</v>
      </c>
      <c r="Q284" s="2">
        <f t="shared" si="48"/>
        <v>550000</v>
      </c>
      <c r="R284" s="2">
        <f t="shared" si="46"/>
        <v>135540820.62342298</v>
      </c>
      <c r="S284" s="2">
        <f t="shared" si="17"/>
        <v>545682.42857143283</v>
      </c>
      <c r="T284" s="2">
        <f t="shared" si="18"/>
        <v>4317.571428571362</v>
      </c>
      <c r="U284" s="2">
        <f t="shared" si="19"/>
        <v>550000</v>
      </c>
      <c r="V284" s="2">
        <f t="shared" si="34"/>
        <v>88232051.058869749</v>
      </c>
      <c r="W284" s="2">
        <f t="shared" si="20"/>
        <v>545682.42857143283</v>
      </c>
      <c r="X284" s="2">
        <f t="shared" si="6"/>
        <v>4317.5714285671711</v>
      </c>
      <c r="Y284" s="2">
        <f t="shared" si="43"/>
        <v>47308769.564553201</v>
      </c>
      <c r="Z284" s="2" t="str">
        <f t="shared" si="8"/>
        <v>MEEP</v>
      </c>
      <c r="AA284" s="2">
        <f>IF(Z284="HERE",Y284,AA283+Graph!$G$1*1000)</f>
        <v>107780634.13598183</v>
      </c>
      <c r="AB284" s="2">
        <f t="shared" si="21"/>
        <v>800000</v>
      </c>
      <c r="AC284" s="2">
        <f t="shared" si="44"/>
        <v>46214504.058869705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219</v>
      </c>
      <c r="C285" s="7"/>
      <c r="D285" s="2" t="e">
        <f t="shared" si="12"/>
        <v>#N/A</v>
      </c>
      <c r="E285" s="2" t="e">
        <f t="shared" si="22"/>
        <v>#N/A</v>
      </c>
      <c r="F285" s="2">
        <v>1772248.9617458582</v>
      </c>
      <c r="G285" s="2">
        <f t="shared" si="47"/>
        <v>545682.42857142852</v>
      </c>
      <c r="H285" s="2">
        <f t="shared" si="45"/>
        <v>134615057.48744154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1492163.1428571418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1772469.7729540765</v>
      </c>
      <c r="Q285" s="2">
        <f t="shared" si="48"/>
        <v>550000</v>
      </c>
      <c r="R285" s="2">
        <f t="shared" si="46"/>
        <v>136090820.62342298</v>
      </c>
      <c r="S285" s="2">
        <f t="shared" si="17"/>
        <v>545682.42857143283</v>
      </c>
      <c r="T285" s="2">
        <f t="shared" si="18"/>
        <v>4317.571428571362</v>
      </c>
      <c r="U285" s="2">
        <f t="shared" si="19"/>
        <v>550000</v>
      </c>
      <c r="V285" s="2">
        <f t="shared" si="34"/>
        <v>88777733.487441182</v>
      </c>
      <c r="W285" s="2">
        <f t="shared" si="20"/>
        <v>545682.42857143283</v>
      </c>
      <c r="X285" s="2">
        <f t="shared" si="6"/>
        <v>4317.5714285671711</v>
      </c>
      <c r="Y285" s="2">
        <f t="shared" si="43"/>
        <v>47313087.135981768</v>
      </c>
      <c r="Z285" s="2" t="str">
        <f t="shared" si="8"/>
        <v>MEEP</v>
      </c>
      <c r="AA285" s="2">
        <f>IF(Z285="HERE",Y285,AA284+Graph!$G$1*1000)</f>
        <v>108580634.13598183</v>
      </c>
      <c r="AB285" s="2">
        <f t="shared" si="21"/>
        <v>800000</v>
      </c>
      <c r="AC285" s="2">
        <f t="shared" si="44"/>
        <v>46214504.058869705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220</v>
      </c>
      <c r="C286" s="7"/>
      <c r="D286" s="2" t="e">
        <f t="shared" si="12"/>
        <v>#N/A</v>
      </c>
      <c r="E286" s="2" t="e">
        <f t="shared" si="22"/>
        <v>#N/A</v>
      </c>
      <c r="F286" s="2">
        <v>1778203.557646066</v>
      </c>
      <c r="G286" s="2">
        <f t="shared" si="47"/>
        <v>545682.42857142852</v>
      </c>
      <c r="H286" s="2">
        <f t="shared" si="45"/>
        <v>135160739.91601297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1496480.7142857132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1778410.9951692522</v>
      </c>
      <c r="Q286" s="2">
        <f t="shared" si="48"/>
        <v>550000</v>
      </c>
      <c r="R286" s="2">
        <f t="shared" si="46"/>
        <v>136640820.62342298</v>
      </c>
      <c r="S286" s="2">
        <f t="shared" si="17"/>
        <v>545682.42857143283</v>
      </c>
      <c r="T286" s="2">
        <f t="shared" si="18"/>
        <v>4317.571428571362</v>
      </c>
      <c r="U286" s="2">
        <f t="shared" si="19"/>
        <v>550000</v>
      </c>
      <c r="V286" s="2">
        <f t="shared" si="34"/>
        <v>89323415.916012615</v>
      </c>
      <c r="W286" s="2">
        <f t="shared" si="20"/>
        <v>545682.42857143283</v>
      </c>
      <c r="X286" s="2">
        <f t="shared" ref="X286:X385" si="51">SUM(U286-W286)</f>
        <v>4317.5714285671711</v>
      </c>
      <c r="Y286" s="2">
        <f t="shared" si="43"/>
        <v>47317404.707410336</v>
      </c>
      <c r="Z286" s="2" t="str">
        <f t="shared" ref="Z286:Z385" si="52">IF(V286&lt;Y286,"HERE","MEEP")</f>
        <v>MEEP</v>
      </c>
      <c r="AA286" s="2">
        <f>IF(Z286="HERE",Y286,AA285+Graph!$G$1*1000)</f>
        <v>109380634.13598183</v>
      </c>
      <c r="AB286" s="2">
        <f t="shared" si="21"/>
        <v>800000</v>
      </c>
      <c r="AC286" s="2">
        <f t="shared" si="44"/>
        <v>46214504.058869705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221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1784158.1535462737</v>
      </c>
      <c r="G287" s="2">
        <f t="shared" si="47"/>
        <v>545682.42857142852</v>
      </c>
      <c r="H287" s="2">
        <f t="shared" si="45"/>
        <v>135706422.34458441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1500798.2857142845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1784352.217384398</v>
      </c>
      <c r="Q287" s="2">
        <f t="shared" si="48"/>
        <v>550000</v>
      </c>
      <c r="R287" s="2">
        <f t="shared" si="46"/>
        <v>137190820.62342298</v>
      </c>
      <c r="S287" s="2">
        <f t="shared" ref="S287:S385" si="58">SUM(H287-H286)</f>
        <v>545682.42857143283</v>
      </c>
      <c r="T287" s="2">
        <f t="shared" ref="T287:T385" si="59">SUM(L287-L286)</f>
        <v>4317.571428571362</v>
      </c>
      <c r="U287" s="2">
        <f t="shared" ref="U287:U385" si="60">SUM(R287-R286)</f>
        <v>550000</v>
      </c>
      <c r="V287" s="2">
        <f t="shared" si="34"/>
        <v>89869098.344584048</v>
      </c>
      <c r="W287" s="2">
        <f t="shared" ref="W287:W385" si="61">SUM(V287-V286)</f>
        <v>545682.42857143283</v>
      </c>
      <c r="X287" s="2">
        <f t="shared" si="51"/>
        <v>4317.5714285671711</v>
      </c>
      <c r="Y287" s="2">
        <f t="shared" ref="Y287:Y350" si="62">IF(COUNT($C288)=0,IF(COUNT($C287)=1,C287,SUM(Y286+X287)),C287)</f>
        <v>47321722.278838903</v>
      </c>
      <c r="Z287" s="2" t="str">
        <f t="shared" si="52"/>
        <v>MEEP</v>
      </c>
      <c r="AA287" s="2">
        <f>IF(Z287="HERE",Y287,AA286+Graph!$G$1*1000)</f>
        <v>110180634.13598183</v>
      </c>
      <c r="AB287" s="2">
        <f t="shared" ref="AB287:AB385" si="63">SUM(AA287-AA286)</f>
        <v>800000</v>
      </c>
      <c r="AC287" s="2">
        <f t="shared" ref="AC287:AC350" si="64">IF(Z288="HERE",V287,AC286)</f>
        <v>46214504.058869705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222</v>
      </c>
      <c r="C288" s="7"/>
      <c r="D288" s="2" t="e">
        <f t="shared" si="55"/>
        <v>#N/A</v>
      </c>
      <c r="E288" s="2" t="e">
        <f t="shared" si="22"/>
        <v>#N/A</v>
      </c>
      <c r="F288" s="2">
        <v>1790112.7494464815</v>
      </c>
      <c r="G288" s="2">
        <f t="shared" si="47"/>
        <v>545682.42857142852</v>
      </c>
      <c r="H288" s="2">
        <f t="shared" ref="H288:H351" si="65">IF(COUNT($C289)=0,IF(COUNT($C288)=1,C288,SUM(H287+G288)),C288)</f>
        <v>136252104.77315584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1505115.8571428559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1790293.4395995736</v>
      </c>
      <c r="Q288" s="2">
        <f t="shared" si="48"/>
        <v>550000</v>
      </c>
      <c r="R288" s="2">
        <f t="shared" ref="R288:R351" si="66">IF(COUNT($C289)=0,IF(COUNT($C288)=1,M288,SUM(R287+Q288)),M288)</f>
        <v>137740820.62342298</v>
      </c>
      <c r="S288" s="2">
        <f t="shared" si="58"/>
        <v>545682.42857143283</v>
      </c>
      <c r="T288" s="2">
        <f t="shared" si="59"/>
        <v>4317.571428571362</v>
      </c>
      <c r="U288" s="2">
        <f t="shared" si="60"/>
        <v>550000</v>
      </c>
      <c r="V288" s="2">
        <f t="shared" si="34"/>
        <v>90414780.773155481</v>
      </c>
      <c r="W288" s="2">
        <f t="shared" si="61"/>
        <v>545682.42857143283</v>
      </c>
      <c r="X288" s="2">
        <f t="shared" si="51"/>
        <v>4317.5714285671711</v>
      </c>
      <c r="Y288" s="2">
        <f t="shared" si="62"/>
        <v>47326039.85026747</v>
      </c>
      <c r="Z288" s="2" t="str">
        <f t="shared" si="52"/>
        <v>MEEP</v>
      </c>
      <c r="AA288" s="2">
        <f>IF(Z288="HERE",Y288,AA287+Graph!$G$1*1000)</f>
        <v>110980634.13598183</v>
      </c>
      <c r="AB288" s="2">
        <f t="shared" si="63"/>
        <v>800000</v>
      </c>
      <c r="AC288" s="2">
        <f t="shared" si="64"/>
        <v>46214504.058869705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223</v>
      </c>
      <c r="C289" s="7"/>
      <c r="D289" s="2" t="e">
        <f t="shared" si="55"/>
        <v>#N/A</v>
      </c>
      <c r="E289" s="2" t="e">
        <f t="shared" si="22"/>
        <v>#N/A</v>
      </c>
      <c r="F289" s="2">
        <v>1796067.3453466892</v>
      </c>
      <c r="G289" s="2">
        <f t="shared" si="47"/>
        <v>545682.42857142852</v>
      </c>
      <c r="H289" s="2">
        <f t="shared" si="65"/>
        <v>136797787.20172727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1509433.4285714272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1796234.6618147194</v>
      </c>
      <c r="Q289" s="2">
        <f t="shared" si="48"/>
        <v>550000</v>
      </c>
      <c r="R289" s="2">
        <f t="shared" si="66"/>
        <v>138290820.62342298</v>
      </c>
      <c r="S289" s="2">
        <f t="shared" si="58"/>
        <v>545682.42857143283</v>
      </c>
      <c r="T289" s="2">
        <f t="shared" si="59"/>
        <v>4317.571428571362</v>
      </c>
      <c r="U289" s="2">
        <f t="shared" si="60"/>
        <v>550000</v>
      </c>
      <c r="V289" s="2">
        <f t="shared" si="34"/>
        <v>90960463.201726913</v>
      </c>
      <c r="W289" s="2">
        <f t="shared" si="61"/>
        <v>545682.42857143283</v>
      </c>
      <c r="X289" s="2">
        <f t="shared" si="51"/>
        <v>4317.5714285671711</v>
      </c>
      <c r="Y289" s="2">
        <f t="shared" si="62"/>
        <v>47330357.421696037</v>
      </c>
      <c r="Z289" s="2" t="str">
        <f t="shared" si="52"/>
        <v>MEEP</v>
      </c>
      <c r="AA289" s="2">
        <f>IF(Z289="HERE",Y289,AA288+Graph!$G$1*1000)</f>
        <v>111780634.13598183</v>
      </c>
      <c r="AB289" s="2">
        <f t="shared" si="63"/>
        <v>800000</v>
      </c>
      <c r="AC289" s="2">
        <f t="shared" si="64"/>
        <v>46214504.058869705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224</v>
      </c>
      <c r="C290" s="7"/>
      <c r="D290" s="2" t="e">
        <f t="shared" si="55"/>
        <v>#N/A</v>
      </c>
      <c r="E290" s="2" t="e">
        <f t="shared" si="22"/>
        <v>#N/A</v>
      </c>
      <c r="F290" s="2">
        <v>1802021.941246897</v>
      </c>
      <c r="G290" s="2">
        <f t="shared" si="47"/>
        <v>545682.42857142852</v>
      </c>
      <c r="H290" s="2">
        <f t="shared" si="65"/>
        <v>137343469.6302987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1513750.9999999986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1802175.8840298951</v>
      </c>
      <c r="Q290" s="2">
        <f t="shared" si="48"/>
        <v>550000</v>
      </c>
      <c r="R290" s="2">
        <f t="shared" si="66"/>
        <v>138840820.62342298</v>
      </c>
      <c r="S290" s="2">
        <f t="shared" si="58"/>
        <v>545682.42857143283</v>
      </c>
      <c r="T290" s="2">
        <f t="shared" si="59"/>
        <v>4317.571428571362</v>
      </c>
      <c r="U290" s="2">
        <f t="shared" si="60"/>
        <v>550000</v>
      </c>
      <c r="V290" s="2">
        <f t="shared" si="34"/>
        <v>91506145.630298346</v>
      </c>
      <c r="W290" s="2">
        <f t="shared" si="61"/>
        <v>545682.42857143283</v>
      </c>
      <c r="X290" s="2">
        <f t="shared" si="51"/>
        <v>4317.5714285671711</v>
      </c>
      <c r="Y290" s="2">
        <f t="shared" si="62"/>
        <v>47334674.993124604</v>
      </c>
      <c r="Z290" s="2" t="str">
        <f t="shared" si="52"/>
        <v>MEEP</v>
      </c>
      <c r="AA290" s="2">
        <f>IF(Z290="HERE",Y290,AA289+Graph!$G$1*1000)</f>
        <v>112580634.13598183</v>
      </c>
      <c r="AB290" s="2">
        <f t="shared" si="63"/>
        <v>800000</v>
      </c>
      <c r="AC290" s="2">
        <f t="shared" si="64"/>
        <v>46214504.058869705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225</v>
      </c>
      <c r="C291" s="7"/>
      <c r="D291" s="2" t="e">
        <f t="shared" si="55"/>
        <v>#N/A</v>
      </c>
      <c r="E291" s="2" t="e">
        <f t="shared" si="22"/>
        <v>#N/A</v>
      </c>
      <c r="F291" s="2">
        <v>1807976.5371471047</v>
      </c>
      <c r="G291" s="2">
        <f t="shared" si="47"/>
        <v>545682.42857142852</v>
      </c>
      <c r="H291" s="2">
        <f t="shared" si="65"/>
        <v>137889152.05887014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1518068.57142857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1808117.1062450409</v>
      </c>
      <c r="Q291" s="2">
        <f t="shared" si="48"/>
        <v>550000</v>
      </c>
      <c r="R291" s="2">
        <f t="shared" si="66"/>
        <v>139390820.62342298</v>
      </c>
      <c r="S291" s="2">
        <f t="shared" si="58"/>
        <v>545682.42857143283</v>
      </c>
      <c r="T291" s="2">
        <f t="shared" si="59"/>
        <v>4317.571428571362</v>
      </c>
      <c r="U291" s="2">
        <f t="shared" si="60"/>
        <v>550000</v>
      </c>
      <c r="V291" s="2">
        <f t="shared" si="34"/>
        <v>92051828.058869779</v>
      </c>
      <c r="W291" s="2">
        <f t="shared" si="61"/>
        <v>545682.42857143283</v>
      </c>
      <c r="X291" s="2">
        <f t="shared" si="51"/>
        <v>4317.5714285671711</v>
      </c>
      <c r="Y291" s="2">
        <f t="shared" si="62"/>
        <v>47338992.564553171</v>
      </c>
      <c r="Z291" s="2" t="str">
        <f t="shared" si="52"/>
        <v>MEEP</v>
      </c>
      <c r="AA291" s="2">
        <f>IF(Z291="HERE",Y291,AA290+Graph!$G$1*1000)</f>
        <v>113380634.13598183</v>
      </c>
      <c r="AB291" s="2">
        <f t="shared" si="63"/>
        <v>800000</v>
      </c>
      <c r="AC291" s="2">
        <f t="shared" si="64"/>
        <v>46214504.058869705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226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1813931.1330473125</v>
      </c>
      <c r="G292" s="2">
        <f t="shared" si="47"/>
        <v>545682.42857142852</v>
      </c>
      <c r="H292" s="2">
        <f t="shared" si="65"/>
        <v>138434834.48744157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1522386.1428571413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1814058.3284602165</v>
      </c>
      <c r="Q292" s="2">
        <f t="shared" si="48"/>
        <v>550000</v>
      </c>
      <c r="R292" s="2">
        <f t="shared" si="66"/>
        <v>139940820.62342298</v>
      </c>
      <c r="S292" s="2">
        <f t="shared" si="58"/>
        <v>545682.42857143283</v>
      </c>
      <c r="T292" s="2">
        <f t="shared" si="59"/>
        <v>4317.571428571362</v>
      </c>
      <c r="U292" s="2">
        <f t="shared" si="60"/>
        <v>550000</v>
      </c>
      <c r="V292" s="2">
        <f t="shared" si="34"/>
        <v>92597510.487441212</v>
      </c>
      <c r="W292" s="2">
        <f t="shared" si="61"/>
        <v>545682.42857143283</v>
      </c>
      <c r="X292" s="2">
        <f t="shared" si="51"/>
        <v>4317.5714285671711</v>
      </c>
      <c r="Y292" s="2">
        <f t="shared" si="62"/>
        <v>47343310.135981739</v>
      </c>
      <c r="Z292" s="2" t="str">
        <f t="shared" si="52"/>
        <v>MEEP</v>
      </c>
      <c r="AA292" s="2">
        <f>IF(Z292="HERE",Y292,AA291+Graph!$G$1*1000)</f>
        <v>114180634.13598183</v>
      </c>
      <c r="AB292" s="2">
        <f t="shared" si="63"/>
        <v>800000</v>
      </c>
      <c r="AC292" s="2">
        <f t="shared" si="64"/>
        <v>46214504.058869705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227</v>
      </c>
      <c r="C293" s="7"/>
      <c r="D293" s="2" t="e">
        <f t="shared" si="55"/>
        <v>#N/A</v>
      </c>
      <c r="E293" s="2" t="e">
        <f t="shared" si="67"/>
        <v>#N/A</v>
      </c>
      <c r="F293" s="2">
        <v>1819885.7289475203</v>
      </c>
      <c r="G293" s="2">
        <f t="shared" si="47"/>
        <v>545682.42857142852</v>
      </c>
      <c r="H293" s="2">
        <f t="shared" si="65"/>
        <v>138980516.916013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1526703.7142857127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1819999.5506753623</v>
      </c>
      <c r="Q293" s="2">
        <f t="shared" si="48"/>
        <v>550000</v>
      </c>
      <c r="R293" s="2">
        <f t="shared" si="66"/>
        <v>140490820.62342298</v>
      </c>
      <c r="S293" s="2">
        <f t="shared" si="58"/>
        <v>545682.42857143283</v>
      </c>
      <c r="T293" s="2">
        <f t="shared" si="59"/>
        <v>4317.571428571362</v>
      </c>
      <c r="U293" s="2">
        <f t="shared" si="60"/>
        <v>550000</v>
      </c>
      <c r="V293" s="2">
        <f t="shared" si="34"/>
        <v>93143192.916012645</v>
      </c>
      <c r="W293" s="2">
        <f t="shared" si="61"/>
        <v>545682.42857143283</v>
      </c>
      <c r="X293" s="2">
        <f t="shared" si="51"/>
        <v>4317.5714285671711</v>
      </c>
      <c r="Y293" s="2">
        <f t="shared" si="62"/>
        <v>47347627.707410306</v>
      </c>
      <c r="Z293" s="2" t="str">
        <f t="shared" si="52"/>
        <v>MEEP</v>
      </c>
      <c r="AA293" s="2">
        <f>IF(Z293="HERE",Y293,AA292+Graph!$G$1*1000)</f>
        <v>114980634.13598183</v>
      </c>
      <c r="AB293" s="2">
        <f t="shared" si="63"/>
        <v>800000</v>
      </c>
      <c r="AC293" s="2">
        <f t="shared" si="64"/>
        <v>46214504.058869705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228</v>
      </c>
      <c r="C294" s="7"/>
      <c r="D294" s="2" t="e">
        <f t="shared" si="55"/>
        <v>#N/A</v>
      </c>
      <c r="E294" s="2" t="e">
        <f t="shared" si="67"/>
        <v>#N/A</v>
      </c>
      <c r="F294" s="2">
        <v>1825840.324847728</v>
      </c>
      <c r="G294" s="2">
        <f t="shared" ref="G294:G357" si="70">IF(F294&gt;550000,$AK$31*1000,F294)</f>
        <v>545682.42857142852</v>
      </c>
      <c r="H294" s="2">
        <f t="shared" si="65"/>
        <v>139526199.34458444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1531021.2857142841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1825940.772890538</v>
      </c>
      <c r="Q294" s="2">
        <f t="shared" ref="Q294:Q357" si="71">IF(P294&gt;550000,550000,P294)</f>
        <v>550000</v>
      </c>
      <c r="R294" s="2">
        <f t="shared" si="66"/>
        <v>141040820.62342298</v>
      </c>
      <c r="S294" s="2">
        <f t="shared" si="58"/>
        <v>545682.42857143283</v>
      </c>
      <c r="T294" s="2">
        <f t="shared" si="59"/>
        <v>4317.571428571362</v>
      </c>
      <c r="U294" s="2">
        <f t="shared" si="60"/>
        <v>550000</v>
      </c>
      <c r="V294" s="2">
        <f t="shared" si="34"/>
        <v>93688875.344584078</v>
      </c>
      <c r="W294" s="2">
        <f t="shared" si="61"/>
        <v>545682.42857143283</v>
      </c>
      <c r="X294" s="2">
        <f t="shared" si="51"/>
        <v>4317.5714285671711</v>
      </c>
      <c r="Y294" s="2">
        <f t="shared" si="62"/>
        <v>47351945.278838873</v>
      </c>
      <c r="Z294" s="2" t="str">
        <f t="shared" si="52"/>
        <v>MEEP</v>
      </c>
      <c r="AA294" s="2">
        <f>IF(Z294="HERE",Y294,AA293+Graph!$G$1*1000)</f>
        <v>115780634.13598183</v>
      </c>
      <c r="AB294" s="2">
        <f t="shared" si="63"/>
        <v>800000</v>
      </c>
      <c r="AC294" s="2">
        <f t="shared" si="64"/>
        <v>46214504.058869705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229</v>
      </c>
      <c r="C295" s="7"/>
      <c r="D295" s="2" t="e">
        <f t="shared" si="55"/>
        <v>#N/A</v>
      </c>
      <c r="E295" s="2" t="e">
        <f t="shared" si="67"/>
        <v>#N/A</v>
      </c>
      <c r="F295" s="2">
        <v>1831794.9207479358</v>
      </c>
      <c r="G295" s="2">
        <f t="shared" si="70"/>
        <v>545682.42857142852</v>
      </c>
      <c r="H295" s="2">
        <f t="shared" si="65"/>
        <v>140071881.77315587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1535338.8571428554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1831881.9951056838</v>
      </c>
      <c r="Q295" s="2">
        <f t="shared" si="71"/>
        <v>550000</v>
      </c>
      <c r="R295" s="2">
        <f t="shared" si="66"/>
        <v>141590820.62342298</v>
      </c>
      <c r="S295" s="2">
        <f t="shared" si="58"/>
        <v>545682.42857143283</v>
      </c>
      <c r="T295" s="2">
        <f t="shared" si="59"/>
        <v>4317.571428571362</v>
      </c>
      <c r="U295" s="2">
        <f t="shared" si="60"/>
        <v>550000</v>
      </c>
      <c r="V295" s="2">
        <f t="shared" si="34"/>
        <v>94234557.77315551</v>
      </c>
      <c r="W295" s="2">
        <f t="shared" si="61"/>
        <v>545682.42857143283</v>
      </c>
      <c r="X295" s="2">
        <f t="shared" si="51"/>
        <v>4317.5714285671711</v>
      </c>
      <c r="Y295" s="2">
        <f t="shared" si="62"/>
        <v>47356262.85026744</v>
      </c>
      <c r="Z295" s="2" t="str">
        <f t="shared" si="52"/>
        <v>MEEP</v>
      </c>
      <c r="AA295" s="2">
        <f>IF(Z295="HERE",Y295,AA294+Graph!$G$1*1000)</f>
        <v>116580634.13598183</v>
      </c>
      <c r="AB295" s="2">
        <f t="shared" si="63"/>
        <v>800000</v>
      </c>
      <c r="AC295" s="2">
        <f t="shared" si="64"/>
        <v>46214504.058869705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230</v>
      </c>
      <c r="C296" s="7"/>
      <c r="D296" s="2" t="e">
        <f t="shared" si="55"/>
        <v>#N/A</v>
      </c>
      <c r="E296" s="2" t="e">
        <f t="shared" si="67"/>
        <v>#N/A</v>
      </c>
      <c r="F296" s="2">
        <v>1837749.5166481435</v>
      </c>
      <c r="G296" s="2">
        <f t="shared" si="70"/>
        <v>545682.42857142852</v>
      </c>
      <c r="H296" s="2">
        <f t="shared" si="65"/>
        <v>140617564.2017273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1539656.4285714268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1837823.2173208296</v>
      </c>
      <c r="Q296" s="2">
        <f t="shared" si="71"/>
        <v>550000</v>
      </c>
      <c r="R296" s="2">
        <f t="shared" si="66"/>
        <v>142140820.62342298</v>
      </c>
      <c r="S296" s="2">
        <f t="shared" si="58"/>
        <v>545682.42857143283</v>
      </c>
      <c r="T296" s="2">
        <f t="shared" si="59"/>
        <v>4317.571428571362</v>
      </c>
      <c r="U296" s="2">
        <f t="shared" si="60"/>
        <v>550000</v>
      </c>
      <c r="V296" s="2">
        <f t="shared" si="34"/>
        <v>94780240.201726943</v>
      </c>
      <c r="W296" s="2">
        <f t="shared" si="61"/>
        <v>545682.42857143283</v>
      </c>
      <c r="X296" s="2">
        <f t="shared" si="51"/>
        <v>4317.5714285671711</v>
      </c>
      <c r="Y296" s="2">
        <f t="shared" si="62"/>
        <v>47360580.421696007</v>
      </c>
      <c r="Z296" s="2" t="str">
        <f t="shared" si="52"/>
        <v>MEEP</v>
      </c>
      <c r="AA296" s="2">
        <f>IF(Z296="HERE",Y296,AA295+Graph!$G$1*1000)</f>
        <v>117380634.13598183</v>
      </c>
      <c r="AB296" s="2">
        <f t="shared" si="63"/>
        <v>800000</v>
      </c>
      <c r="AC296" s="2">
        <f t="shared" si="64"/>
        <v>46214504.058869705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231</v>
      </c>
      <c r="C297" s="7"/>
      <c r="D297" s="2" t="e">
        <f t="shared" si="55"/>
        <v>#N/A</v>
      </c>
      <c r="E297" s="2" t="e">
        <f t="shared" si="67"/>
        <v>#N/A</v>
      </c>
      <c r="F297" s="2">
        <v>1843704.1125483513</v>
      </c>
      <c r="G297" s="2">
        <f t="shared" si="70"/>
        <v>545682.42857142852</v>
      </c>
      <c r="H297" s="2">
        <f t="shared" si="65"/>
        <v>141163246.63029873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1543973.9999999981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1843764.4395360053</v>
      </c>
      <c r="Q297" s="2">
        <f t="shared" si="71"/>
        <v>550000</v>
      </c>
      <c r="R297" s="2">
        <f t="shared" si="66"/>
        <v>142690820.62342298</v>
      </c>
      <c r="S297" s="2">
        <f t="shared" si="58"/>
        <v>545682.42857143283</v>
      </c>
      <c r="T297" s="2">
        <f t="shared" si="59"/>
        <v>4317.571428571362</v>
      </c>
      <c r="U297" s="2">
        <f t="shared" si="60"/>
        <v>550000</v>
      </c>
      <c r="V297" s="2">
        <f t="shared" si="34"/>
        <v>95325922.630298376</v>
      </c>
      <c r="W297" s="2">
        <f t="shared" si="61"/>
        <v>545682.42857143283</v>
      </c>
      <c r="X297" s="2">
        <f t="shared" si="51"/>
        <v>4317.5714285671711</v>
      </c>
      <c r="Y297" s="2">
        <f t="shared" si="62"/>
        <v>47364897.993124574</v>
      </c>
      <c r="Z297" s="2" t="str">
        <f t="shared" si="52"/>
        <v>MEEP</v>
      </c>
      <c r="AA297" s="2">
        <f>IF(Z297="HERE",Y297,AA296+Graph!$G$1*1000)</f>
        <v>118180634.13598183</v>
      </c>
      <c r="AB297" s="2">
        <f t="shared" si="63"/>
        <v>800000</v>
      </c>
      <c r="AC297" s="2">
        <f t="shared" si="64"/>
        <v>46214504.058869705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232</v>
      </c>
      <c r="C298" s="7"/>
      <c r="D298" s="2" t="e">
        <f t="shared" si="55"/>
        <v>#N/A</v>
      </c>
      <c r="E298" s="2" t="e">
        <f t="shared" si="67"/>
        <v>#N/A</v>
      </c>
      <c r="F298" s="2">
        <v>1849658.708448559</v>
      </c>
      <c r="G298" s="2">
        <f t="shared" si="70"/>
        <v>545682.42857142852</v>
      </c>
      <c r="H298" s="2">
        <f t="shared" si="65"/>
        <v>141708929.05887017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1548291.5714285695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1849705.6617511511</v>
      </c>
      <c r="Q298" s="2">
        <f t="shared" si="71"/>
        <v>550000</v>
      </c>
      <c r="R298" s="2">
        <f t="shared" si="66"/>
        <v>143240820.62342298</v>
      </c>
      <c r="S298" s="2">
        <f t="shared" si="58"/>
        <v>545682.42857143283</v>
      </c>
      <c r="T298" s="2">
        <f t="shared" si="59"/>
        <v>4317.571428571362</v>
      </c>
      <c r="U298" s="2">
        <f t="shared" si="60"/>
        <v>550000</v>
      </c>
      <c r="V298" s="2">
        <f t="shared" si="34"/>
        <v>95871605.058869809</v>
      </c>
      <c r="W298" s="2">
        <f t="shared" si="61"/>
        <v>545682.42857143283</v>
      </c>
      <c r="X298" s="2">
        <f t="shared" si="51"/>
        <v>4317.5714285671711</v>
      </c>
      <c r="Y298" s="2">
        <f t="shared" si="62"/>
        <v>47369215.564553142</v>
      </c>
      <c r="Z298" s="2" t="str">
        <f t="shared" si="52"/>
        <v>MEEP</v>
      </c>
      <c r="AA298" s="2">
        <f>IF(Z298="HERE",Y298,AA297+Graph!$G$1*1000)</f>
        <v>118980634.13598183</v>
      </c>
      <c r="AB298" s="2">
        <f t="shared" si="63"/>
        <v>800000</v>
      </c>
      <c r="AC298" s="2">
        <f t="shared" si="64"/>
        <v>46214504.058869705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233</v>
      </c>
      <c r="C299" s="7"/>
      <c r="D299" s="2" t="e">
        <f t="shared" si="55"/>
        <v>#N/A</v>
      </c>
      <c r="E299" s="2" t="e">
        <f t="shared" si="67"/>
        <v>#N/A</v>
      </c>
      <c r="F299" s="2">
        <v>1855613.3043487668</v>
      </c>
      <c r="G299" s="2">
        <f t="shared" si="70"/>
        <v>545682.42857142852</v>
      </c>
      <c r="H299" s="2">
        <f t="shared" si="65"/>
        <v>142254611.4874416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1552609.1428571409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1855646.8839663267</v>
      </c>
      <c r="Q299" s="2">
        <f t="shared" si="71"/>
        <v>550000</v>
      </c>
      <c r="R299" s="2">
        <f t="shared" si="66"/>
        <v>143790820.62342298</v>
      </c>
      <c r="S299" s="2">
        <f t="shared" si="58"/>
        <v>545682.42857143283</v>
      </c>
      <c r="T299" s="2">
        <f t="shared" si="59"/>
        <v>4317.571428571362</v>
      </c>
      <c r="U299" s="2">
        <f t="shared" si="60"/>
        <v>550000</v>
      </c>
      <c r="V299" s="2">
        <f t="shared" si="34"/>
        <v>96417287.487441242</v>
      </c>
      <c r="W299" s="2">
        <f t="shared" si="61"/>
        <v>545682.42857143283</v>
      </c>
      <c r="X299" s="2">
        <f t="shared" si="51"/>
        <v>4317.5714285671711</v>
      </c>
      <c r="Y299" s="2">
        <f t="shared" si="62"/>
        <v>47373533.135981709</v>
      </c>
      <c r="Z299" s="2" t="str">
        <f t="shared" si="52"/>
        <v>MEEP</v>
      </c>
      <c r="AA299" s="2">
        <f>IF(Z299="HERE",Y299,AA298+Graph!$G$1*1000)</f>
        <v>119780634.13598183</v>
      </c>
      <c r="AB299" s="2">
        <f t="shared" si="63"/>
        <v>800000</v>
      </c>
      <c r="AC299" s="2">
        <f t="shared" si="64"/>
        <v>46214504.058869705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234</v>
      </c>
      <c r="C300" s="7"/>
      <c r="D300" s="2" t="e">
        <f t="shared" si="55"/>
        <v>#N/A</v>
      </c>
      <c r="E300" s="2" t="e">
        <f t="shared" si="67"/>
        <v>#N/A</v>
      </c>
      <c r="F300" s="2">
        <v>1861567.9002489746</v>
      </c>
      <c r="G300" s="2">
        <f t="shared" si="70"/>
        <v>545682.42857142852</v>
      </c>
      <c r="H300" s="2">
        <f t="shared" si="65"/>
        <v>142800293.91601303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1556926.7142857122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1861588.1061814725</v>
      </c>
      <c r="Q300" s="2">
        <f t="shared" si="71"/>
        <v>550000</v>
      </c>
      <c r="R300" s="2">
        <f t="shared" si="66"/>
        <v>144340820.62342298</v>
      </c>
      <c r="S300" s="2">
        <f t="shared" si="58"/>
        <v>545682.42857143283</v>
      </c>
      <c r="T300" s="2">
        <f t="shared" si="59"/>
        <v>4317.571428571362</v>
      </c>
      <c r="U300" s="2">
        <f t="shared" si="60"/>
        <v>550000</v>
      </c>
      <c r="V300" s="2">
        <f t="shared" si="34"/>
        <v>96962969.916012675</v>
      </c>
      <c r="W300" s="2">
        <f t="shared" si="61"/>
        <v>545682.42857143283</v>
      </c>
      <c r="X300" s="2">
        <f t="shared" si="51"/>
        <v>4317.5714285671711</v>
      </c>
      <c r="Y300" s="2">
        <f t="shared" si="62"/>
        <v>47377850.707410276</v>
      </c>
      <c r="Z300" s="2" t="str">
        <f t="shared" si="52"/>
        <v>MEEP</v>
      </c>
      <c r="AA300" s="2">
        <f>IF(Z300="HERE",Y300,AA299+Graph!$G$1*1000)</f>
        <v>120580634.13598183</v>
      </c>
      <c r="AB300" s="2">
        <f t="shared" si="63"/>
        <v>800000</v>
      </c>
      <c r="AC300" s="2">
        <f t="shared" si="64"/>
        <v>46214504.058869705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235</v>
      </c>
      <c r="C301" s="7"/>
      <c r="D301" s="2" t="e">
        <f t="shared" si="55"/>
        <v>#N/A</v>
      </c>
      <c r="E301" s="2" t="e">
        <f t="shared" si="67"/>
        <v>#N/A</v>
      </c>
      <c r="F301" s="2">
        <v>1867522.4961491823</v>
      </c>
      <c r="G301" s="2">
        <f t="shared" si="70"/>
        <v>545682.42857142852</v>
      </c>
      <c r="H301" s="2">
        <f t="shared" si="65"/>
        <v>143345976.34458447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1561244.2857142836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1867529.3283966482</v>
      </c>
      <c r="Q301" s="2">
        <f t="shared" si="71"/>
        <v>550000</v>
      </c>
      <c r="R301" s="2">
        <f t="shared" si="66"/>
        <v>144890820.62342298</v>
      </c>
      <c r="S301" s="2">
        <f t="shared" si="58"/>
        <v>545682.42857143283</v>
      </c>
      <c r="T301" s="2">
        <f t="shared" si="59"/>
        <v>4317.571428571362</v>
      </c>
      <c r="U301" s="2">
        <f t="shared" si="60"/>
        <v>550000</v>
      </c>
      <c r="V301" s="2">
        <f t="shared" si="34"/>
        <v>97508652.344584107</v>
      </c>
      <c r="W301" s="2">
        <f t="shared" si="61"/>
        <v>545682.42857143283</v>
      </c>
      <c r="X301" s="2">
        <f t="shared" si="51"/>
        <v>4317.5714285671711</v>
      </c>
      <c r="Y301" s="2">
        <f t="shared" si="62"/>
        <v>47382168.278838843</v>
      </c>
      <c r="Z301" s="2" t="str">
        <f t="shared" si="52"/>
        <v>MEEP</v>
      </c>
      <c r="AA301" s="2">
        <f>IF(Z301="HERE",Y301,AA300+Graph!$G$1*1000)</f>
        <v>121380634.13598183</v>
      </c>
      <c r="AB301" s="2">
        <f t="shared" si="63"/>
        <v>800000</v>
      </c>
      <c r="AC301" s="2">
        <f t="shared" si="64"/>
        <v>46214504.058869705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236</v>
      </c>
      <c r="C302" s="7"/>
      <c r="D302" s="2" t="e">
        <f t="shared" si="55"/>
        <v>#N/A</v>
      </c>
      <c r="E302" s="2" t="e">
        <f t="shared" si="67"/>
        <v>#N/A</v>
      </c>
      <c r="F302" s="2">
        <v>1873477.0920493901</v>
      </c>
      <c r="G302" s="2">
        <f t="shared" si="70"/>
        <v>545682.42857142852</v>
      </c>
      <c r="H302" s="2">
        <f t="shared" si="65"/>
        <v>143891658.7731559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1565561.8571428549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1873470.550611794</v>
      </c>
      <c r="Q302" s="2">
        <f t="shared" si="71"/>
        <v>550000</v>
      </c>
      <c r="R302" s="2">
        <f t="shared" si="66"/>
        <v>145440820.62342298</v>
      </c>
      <c r="S302" s="2">
        <f t="shared" si="58"/>
        <v>545682.42857143283</v>
      </c>
      <c r="T302" s="2">
        <f t="shared" si="59"/>
        <v>4317.571428571362</v>
      </c>
      <c r="U302" s="2">
        <f t="shared" si="60"/>
        <v>550000</v>
      </c>
      <c r="V302" s="2">
        <f t="shared" si="34"/>
        <v>98054334.77315554</v>
      </c>
      <c r="W302" s="2">
        <f t="shared" si="61"/>
        <v>545682.42857143283</v>
      </c>
      <c r="X302" s="2">
        <f t="shared" si="51"/>
        <v>4317.5714285671711</v>
      </c>
      <c r="Y302" s="2">
        <f t="shared" si="62"/>
        <v>47386485.85026741</v>
      </c>
      <c r="Z302" s="2" t="str">
        <f t="shared" si="52"/>
        <v>MEEP</v>
      </c>
      <c r="AA302" s="2">
        <f>IF(Z302="HERE",Y302,AA301+Graph!$G$1*1000)</f>
        <v>122180634.13598183</v>
      </c>
      <c r="AB302" s="2">
        <f t="shared" si="63"/>
        <v>800000</v>
      </c>
      <c r="AC302" s="2">
        <f t="shared" si="64"/>
        <v>46214504.058869705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237</v>
      </c>
      <c r="C303" s="7"/>
      <c r="D303" s="2" t="e">
        <f t="shared" si="55"/>
        <v>#N/A</v>
      </c>
      <c r="E303" s="2" t="e">
        <f t="shared" si="67"/>
        <v>#N/A</v>
      </c>
      <c r="F303" s="2">
        <v>1879431.687949568</v>
      </c>
      <c r="G303" s="2">
        <f t="shared" si="70"/>
        <v>545682.42857142852</v>
      </c>
      <c r="H303" s="2">
        <f t="shared" si="65"/>
        <v>144437341.20172733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1569879.4285714263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1879411.7728269696</v>
      </c>
      <c r="Q303" s="2">
        <f t="shared" si="71"/>
        <v>550000</v>
      </c>
      <c r="R303" s="2">
        <f t="shared" si="66"/>
        <v>145990820.62342298</v>
      </c>
      <c r="S303" s="2">
        <f t="shared" si="58"/>
        <v>545682.42857143283</v>
      </c>
      <c r="T303" s="2">
        <f t="shared" si="59"/>
        <v>4317.571428571362</v>
      </c>
      <c r="U303" s="2">
        <f t="shared" si="60"/>
        <v>550000</v>
      </c>
      <c r="V303" s="2">
        <f t="shared" si="34"/>
        <v>98600017.201726973</v>
      </c>
      <c r="W303" s="2">
        <f t="shared" si="61"/>
        <v>545682.42857143283</v>
      </c>
      <c r="X303" s="2">
        <f t="shared" si="51"/>
        <v>4317.5714285671711</v>
      </c>
      <c r="Y303" s="2">
        <f t="shared" si="62"/>
        <v>47390803.421695977</v>
      </c>
      <c r="Z303" s="2" t="str">
        <f t="shared" si="52"/>
        <v>MEEP</v>
      </c>
      <c r="AA303" s="2">
        <f>IF(Z303="HERE",Y303,AA302+Graph!$G$1*1000)</f>
        <v>122980634.13598183</v>
      </c>
      <c r="AB303" s="2">
        <f t="shared" si="63"/>
        <v>800000</v>
      </c>
      <c r="AC303" s="2">
        <f t="shared" si="64"/>
        <v>46214504.058869705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238</v>
      </c>
      <c r="C304" s="7"/>
      <c r="D304" s="2" t="e">
        <f t="shared" si="55"/>
        <v>#N/A</v>
      </c>
      <c r="E304" s="2" t="e">
        <f t="shared" si="67"/>
        <v>#N/A</v>
      </c>
      <c r="F304" s="2">
        <v>1885386.2838497758</v>
      </c>
      <c r="G304" s="2">
        <f t="shared" si="70"/>
        <v>545682.42857142852</v>
      </c>
      <c r="H304" s="2">
        <f t="shared" si="65"/>
        <v>144983023.63029876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1574196.9999999977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1885352.9950421154</v>
      </c>
      <c r="Q304" s="2">
        <f t="shared" si="71"/>
        <v>550000</v>
      </c>
      <c r="R304" s="2">
        <f t="shared" si="66"/>
        <v>146540820.62342298</v>
      </c>
      <c r="S304" s="2">
        <f t="shared" si="58"/>
        <v>545682.42857143283</v>
      </c>
      <c r="T304" s="2">
        <f t="shared" si="59"/>
        <v>4317.571428571362</v>
      </c>
      <c r="U304" s="2">
        <f t="shared" si="60"/>
        <v>550000</v>
      </c>
      <c r="V304" s="2">
        <f t="shared" si="34"/>
        <v>99145699.630298406</v>
      </c>
      <c r="W304" s="2">
        <f t="shared" si="61"/>
        <v>545682.42857143283</v>
      </c>
      <c r="X304" s="2">
        <f t="shared" si="51"/>
        <v>4317.5714285671711</v>
      </c>
      <c r="Y304" s="2">
        <f t="shared" si="62"/>
        <v>47395120.993124545</v>
      </c>
      <c r="Z304" s="2" t="str">
        <f t="shared" si="52"/>
        <v>MEEP</v>
      </c>
      <c r="AA304" s="2">
        <f>IF(Z304="HERE",Y304,AA303+Graph!$G$1*1000)</f>
        <v>123780634.13598183</v>
      </c>
      <c r="AB304" s="2">
        <f t="shared" si="63"/>
        <v>800000</v>
      </c>
      <c r="AC304" s="2">
        <f t="shared" si="64"/>
        <v>46214504.058869705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239</v>
      </c>
      <c r="C305" s="7"/>
      <c r="D305" s="2" t="e">
        <f t="shared" si="55"/>
        <v>#N/A</v>
      </c>
      <c r="E305" s="2" t="e">
        <f t="shared" si="67"/>
        <v>#N/A</v>
      </c>
      <c r="F305" s="2">
        <v>1891340.8797499835</v>
      </c>
      <c r="G305" s="2">
        <f t="shared" si="70"/>
        <v>545682.42857142852</v>
      </c>
      <c r="H305" s="2">
        <f t="shared" si="65"/>
        <v>145528706.0588702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1578514.571428569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1891294.2172572911</v>
      </c>
      <c r="Q305" s="2">
        <f t="shared" si="71"/>
        <v>550000</v>
      </c>
      <c r="R305" s="2">
        <f t="shared" si="66"/>
        <v>147090820.62342298</v>
      </c>
      <c r="S305" s="2">
        <f t="shared" si="58"/>
        <v>545682.42857143283</v>
      </c>
      <c r="T305" s="2">
        <f t="shared" si="59"/>
        <v>4317.571428571362</v>
      </c>
      <c r="U305" s="2">
        <f t="shared" si="60"/>
        <v>550000</v>
      </c>
      <c r="V305" s="2">
        <f t="shared" si="34"/>
        <v>99691382.058869839</v>
      </c>
      <c r="W305" s="2">
        <f t="shared" si="61"/>
        <v>545682.42857143283</v>
      </c>
      <c r="X305" s="2">
        <f t="shared" si="51"/>
        <v>4317.5714285671711</v>
      </c>
      <c r="Y305" s="2">
        <f t="shared" si="62"/>
        <v>47399438.564553112</v>
      </c>
      <c r="Z305" s="2" t="str">
        <f t="shared" si="52"/>
        <v>MEEP</v>
      </c>
      <c r="AA305" s="2">
        <f>IF(Z305="HERE",Y305,AA304+Graph!$G$1*1000)</f>
        <v>124580634.13598183</v>
      </c>
      <c r="AB305" s="2">
        <f t="shared" si="63"/>
        <v>800000</v>
      </c>
      <c r="AC305" s="2">
        <f t="shared" si="64"/>
        <v>46214504.058869705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240</v>
      </c>
      <c r="C306" s="7"/>
      <c r="D306" s="2" t="e">
        <f t="shared" si="55"/>
        <v>#N/A</v>
      </c>
      <c r="E306" s="2" t="e">
        <f t="shared" si="67"/>
        <v>#N/A</v>
      </c>
      <c r="F306" s="2">
        <v>1897295.4756501913</v>
      </c>
      <c r="G306" s="2">
        <f t="shared" si="70"/>
        <v>545682.42857142852</v>
      </c>
      <c r="H306" s="2">
        <f t="shared" si="65"/>
        <v>146074388.48744163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1582832.1428571404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1897235.4394724369</v>
      </c>
      <c r="Q306" s="2">
        <f t="shared" si="71"/>
        <v>550000</v>
      </c>
      <c r="R306" s="2">
        <f t="shared" si="66"/>
        <v>147640820.62342298</v>
      </c>
      <c r="S306" s="2">
        <f t="shared" si="58"/>
        <v>545682.42857143283</v>
      </c>
      <c r="T306" s="2">
        <f t="shared" si="59"/>
        <v>4317.571428571362</v>
      </c>
      <c r="U306" s="2">
        <f t="shared" si="60"/>
        <v>550000</v>
      </c>
      <c r="V306" s="2">
        <f t="shared" si="34"/>
        <v>100237064.48744127</v>
      </c>
      <c r="W306" s="2">
        <f t="shared" si="61"/>
        <v>545682.42857143283</v>
      </c>
      <c r="X306" s="2">
        <f t="shared" si="51"/>
        <v>4317.5714285671711</v>
      </c>
      <c r="Y306" s="2">
        <f t="shared" si="62"/>
        <v>47403756.135981679</v>
      </c>
      <c r="Z306" s="2" t="str">
        <f t="shared" si="52"/>
        <v>MEEP</v>
      </c>
      <c r="AA306" s="2">
        <f>IF(Z306="HERE",Y306,AA305+Graph!$G$1*1000)</f>
        <v>125380634.13598183</v>
      </c>
      <c r="AB306" s="2">
        <f t="shared" si="63"/>
        <v>800000</v>
      </c>
      <c r="AC306" s="2">
        <f t="shared" si="64"/>
        <v>46214504.058869705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241</v>
      </c>
      <c r="C307" s="7"/>
      <c r="D307" s="2" t="e">
        <f t="shared" si="55"/>
        <v>#N/A</v>
      </c>
      <c r="E307" s="2" t="e">
        <f t="shared" si="67"/>
        <v>#N/A</v>
      </c>
      <c r="F307" s="2">
        <v>1903250.0715503991</v>
      </c>
      <c r="G307" s="2">
        <f t="shared" si="70"/>
        <v>545682.42857142852</v>
      </c>
      <c r="H307" s="2">
        <f t="shared" si="65"/>
        <v>146620070.91601306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1587149.7142857118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1903176.6616876125</v>
      </c>
      <c r="Q307" s="2">
        <f t="shared" si="71"/>
        <v>550000</v>
      </c>
      <c r="R307" s="2">
        <f t="shared" si="66"/>
        <v>148190820.62342298</v>
      </c>
      <c r="S307" s="2">
        <f t="shared" si="58"/>
        <v>545682.42857143283</v>
      </c>
      <c r="T307" s="2">
        <f t="shared" si="59"/>
        <v>4317.571428571362</v>
      </c>
      <c r="U307" s="2">
        <f t="shared" si="60"/>
        <v>550000</v>
      </c>
      <c r="V307" s="2">
        <f t="shared" si="34"/>
        <v>100782746.9160127</v>
      </c>
      <c r="W307" s="2">
        <f t="shared" si="61"/>
        <v>545682.42857143283</v>
      </c>
      <c r="X307" s="2">
        <f t="shared" si="51"/>
        <v>4317.5714285671711</v>
      </c>
      <c r="Y307" s="2">
        <f t="shared" si="62"/>
        <v>47408073.707410246</v>
      </c>
      <c r="Z307" s="2" t="str">
        <f t="shared" si="52"/>
        <v>MEEP</v>
      </c>
      <c r="AA307" s="2">
        <f>IF(Z307="HERE",Y307,AA306+Graph!$G$1*1000)</f>
        <v>126180634.13598183</v>
      </c>
      <c r="AB307" s="2">
        <f t="shared" si="63"/>
        <v>800000</v>
      </c>
      <c r="AC307" s="2">
        <f t="shared" si="64"/>
        <v>46214504.058869705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242</v>
      </c>
      <c r="C308" s="7"/>
      <c r="D308" s="2" t="e">
        <f t="shared" si="55"/>
        <v>#N/A</v>
      </c>
      <c r="E308" s="2" t="e">
        <f t="shared" si="67"/>
        <v>#N/A</v>
      </c>
      <c r="F308" s="2">
        <v>1909204.6674506068</v>
      </c>
      <c r="G308" s="2">
        <f t="shared" si="70"/>
        <v>545682.42857142852</v>
      </c>
      <c r="H308" s="2">
        <f t="shared" si="65"/>
        <v>147165753.34458449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1591467.2857142831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1909117.8839027584</v>
      </c>
      <c r="Q308" s="2">
        <f t="shared" si="71"/>
        <v>550000</v>
      </c>
      <c r="R308" s="2">
        <f t="shared" si="66"/>
        <v>148740820.62342298</v>
      </c>
      <c r="S308" s="2">
        <f t="shared" si="58"/>
        <v>545682.42857143283</v>
      </c>
      <c r="T308" s="2">
        <f t="shared" si="59"/>
        <v>4317.571428571362</v>
      </c>
      <c r="U308" s="2">
        <f t="shared" si="60"/>
        <v>550000</v>
      </c>
      <c r="V308" s="2">
        <f t="shared" si="34"/>
        <v>101328429.34458414</v>
      </c>
      <c r="W308" s="2">
        <f t="shared" si="61"/>
        <v>545682.42857143283</v>
      </c>
      <c r="X308" s="2">
        <f t="shared" si="51"/>
        <v>4317.5714285671711</v>
      </c>
      <c r="Y308" s="2">
        <f t="shared" si="62"/>
        <v>47412391.278838813</v>
      </c>
      <c r="Z308" s="2" t="str">
        <f t="shared" si="52"/>
        <v>MEEP</v>
      </c>
      <c r="AA308" s="2">
        <f>IF(Z308="HERE",Y308,AA307+Graph!$G$1*1000)</f>
        <v>126980634.13598183</v>
      </c>
      <c r="AB308" s="2">
        <f t="shared" si="63"/>
        <v>800000</v>
      </c>
      <c r="AC308" s="2">
        <f t="shared" si="64"/>
        <v>46214504.058869705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243</v>
      </c>
      <c r="C309" s="7"/>
      <c r="D309" s="2" t="e">
        <f t="shared" si="55"/>
        <v>#N/A</v>
      </c>
      <c r="E309" s="2" t="e">
        <f t="shared" si="67"/>
        <v>#N/A</v>
      </c>
      <c r="F309" s="2">
        <v>1915159.2633508146</v>
      </c>
      <c r="G309" s="2">
        <f t="shared" si="70"/>
        <v>545682.42857142852</v>
      </c>
      <c r="H309" s="2">
        <f t="shared" si="65"/>
        <v>147711435.77315593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1595784.8571428545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1915059.106117934</v>
      </c>
      <c r="Q309" s="2">
        <f t="shared" si="71"/>
        <v>550000</v>
      </c>
      <c r="R309" s="2">
        <f t="shared" si="66"/>
        <v>149290820.62342298</v>
      </c>
      <c r="S309" s="2">
        <f t="shared" si="58"/>
        <v>545682.42857143283</v>
      </c>
      <c r="T309" s="2">
        <f t="shared" si="59"/>
        <v>4317.571428571362</v>
      </c>
      <c r="U309" s="2">
        <f t="shared" si="60"/>
        <v>550000</v>
      </c>
      <c r="V309" s="2">
        <f t="shared" si="34"/>
        <v>101874111.77315557</v>
      </c>
      <c r="W309" s="2">
        <f t="shared" si="61"/>
        <v>545682.42857143283</v>
      </c>
      <c r="X309" s="2">
        <f t="shared" si="51"/>
        <v>4317.5714285671711</v>
      </c>
      <c r="Y309" s="2">
        <f t="shared" si="62"/>
        <v>47416708.85026738</v>
      </c>
      <c r="Z309" s="2" t="str">
        <f t="shared" si="52"/>
        <v>MEEP</v>
      </c>
      <c r="AA309" s="2">
        <f>IF(Z309="HERE",Y309,AA308+Graph!$G$1*1000)</f>
        <v>127780634.13598183</v>
      </c>
      <c r="AB309" s="2">
        <f t="shared" si="63"/>
        <v>800000</v>
      </c>
      <c r="AC309" s="2">
        <f t="shared" si="64"/>
        <v>46214504.058869705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244</v>
      </c>
      <c r="C310" s="7"/>
      <c r="D310" s="2" t="e">
        <f t="shared" si="55"/>
        <v>#N/A</v>
      </c>
      <c r="E310" s="2" t="e">
        <f t="shared" si="67"/>
        <v>#N/A</v>
      </c>
      <c r="F310" s="2">
        <v>1921113.8592510223</v>
      </c>
      <c r="G310" s="2">
        <f t="shared" si="70"/>
        <v>545682.42857142852</v>
      </c>
      <c r="H310" s="2">
        <f t="shared" si="65"/>
        <v>148257118.20172736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1600102.4285714258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1921000.3283330798</v>
      </c>
      <c r="Q310" s="2">
        <f t="shared" si="71"/>
        <v>550000</v>
      </c>
      <c r="R310" s="2">
        <f t="shared" si="66"/>
        <v>149840820.62342298</v>
      </c>
      <c r="S310" s="2">
        <f t="shared" si="58"/>
        <v>545682.42857143283</v>
      </c>
      <c r="T310" s="2">
        <f t="shared" si="59"/>
        <v>4317.571428571362</v>
      </c>
      <c r="U310" s="2">
        <f t="shared" si="60"/>
        <v>550000</v>
      </c>
      <c r="V310" s="2">
        <f t="shared" si="34"/>
        <v>102419794.201727</v>
      </c>
      <c r="W310" s="2">
        <f t="shared" si="61"/>
        <v>545682.42857143283</v>
      </c>
      <c r="X310" s="2">
        <f t="shared" si="51"/>
        <v>4317.5714285671711</v>
      </c>
      <c r="Y310" s="2">
        <f t="shared" si="62"/>
        <v>47421026.421695948</v>
      </c>
      <c r="Z310" s="2" t="str">
        <f t="shared" si="52"/>
        <v>MEEP</v>
      </c>
      <c r="AA310" s="2">
        <f>IF(Z310="HERE",Y310,AA309+Graph!$G$1*1000)</f>
        <v>128580634.13598183</v>
      </c>
      <c r="AB310" s="2">
        <f t="shared" si="63"/>
        <v>800000</v>
      </c>
      <c r="AC310" s="2">
        <f t="shared" si="64"/>
        <v>46214504.058869705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245</v>
      </c>
      <c r="C311" s="7"/>
      <c r="D311" s="2" t="e">
        <f t="shared" si="55"/>
        <v>#N/A</v>
      </c>
      <c r="E311" s="2" t="e">
        <f t="shared" si="67"/>
        <v>#N/A</v>
      </c>
      <c r="F311" s="2">
        <v>1927068.4551512301</v>
      </c>
      <c r="G311" s="2">
        <f t="shared" si="70"/>
        <v>545682.42857142852</v>
      </c>
      <c r="H311" s="2">
        <f t="shared" si="65"/>
        <v>148802800.63029879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1604419.9999999972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1926941.5505482256</v>
      </c>
      <c r="Q311" s="2">
        <f t="shared" si="71"/>
        <v>550000</v>
      </c>
      <c r="R311" s="2">
        <f t="shared" si="66"/>
        <v>150390820.62342298</v>
      </c>
      <c r="S311" s="2">
        <f t="shared" si="58"/>
        <v>545682.42857143283</v>
      </c>
      <c r="T311" s="2">
        <f t="shared" si="59"/>
        <v>4317.571428571362</v>
      </c>
      <c r="U311" s="2">
        <f t="shared" si="60"/>
        <v>550000</v>
      </c>
      <c r="V311" s="2">
        <f t="shared" si="34"/>
        <v>102965476.63029844</v>
      </c>
      <c r="W311" s="2">
        <f t="shared" si="61"/>
        <v>545682.42857143283</v>
      </c>
      <c r="X311" s="2">
        <f t="shared" si="51"/>
        <v>4317.5714285671711</v>
      </c>
      <c r="Y311" s="2">
        <f t="shared" si="62"/>
        <v>47425343.993124515</v>
      </c>
      <c r="Z311" s="2" t="str">
        <f t="shared" si="52"/>
        <v>MEEP</v>
      </c>
      <c r="AA311" s="2">
        <f>IF(Z311="HERE",Y311,AA310+Graph!$G$1*1000)</f>
        <v>129380634.13598183</v>
      </c>
      <c r="AB311" s="2">
        <f t="shared" si="63"/>
        <v>800000</v>
      </c>
      <c r="AC311" s="2">
        <f t="shared" si="64"/>
        <v>46214504.058869705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246</v>
      </c>
      <c r="C312" s="7"/>
      <c r="D312" s="2" t="e">
        <f t="shared" si="55"/>
        <v>#N/A</v>
      </c>
      <c r="E312" s="2" t="e">
        <f t="shared" si="67"/>
        <v>#N/A</v>
      </c>
      <c r="F312" s="2">
        <v>1933023.0510514379</v>
      </c>
      <c r="G312" s="2">
        <f t="shared" si="70"/>
        <v>545682.42857142852</v>
      </c>
      <c r="H312" s="2">
        <f t="shared" si="65"/>
        <v>149348483.05887023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1608737.5714285686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1932882.7727634013</v>
      </c>
      <c r="Q312" s="2">
        <f t="shared" si="71"/>
        <v>550000</v>
      </c>
      <c r="R312" s="2">
        <f t="shared" si="66"/>
        <v>150940820.62342298</v>
      </c>
      <c r="S312" s="2">
        <f t="shared" si="58"/>
        <v>545682.42857143283</v>
      </c>
      <c r="T312" s="2">
        <f t="shared" si="59"/>
        <v>4317.571428571362</v>
      </c>
      <c r="U312" s="2">
        <f t="shared" si="60"/>
        <v>550000</v>
      </c>
      <c r="V312" s="2">
        <f t="shared" si="34"/>
        <v>103511159.05886987</v>
      </c>
      <c r="W312" s="2">
        <f t="shared" si="61"/>
        <v>545682.42857143283</v>
      </c>
      <c r="X312" s="2">
        <f t="shared" si="51"/>
        <v>4317.5714285671711</v>
      </c>
      <c r="Y312" s="2">
        <f t="shared" si="62"/>
        <v>47429661.564553082</v>
      </c>
      <c r="Z312" s="2" t="str">
        <f t="shared" si="52"/>
        <v>MEEP</v>
      </c>
      <c r="AA312" s="2">
        <f>IF(Z312="HERE",Y312,AA311+Graph!$G$1*1000)</f>
        <v>130180634.13598183</v>
      </c>
      <c r="AB312" s="2">
        <f t="shared" si="63"/>
        <v>800000</v>
      </c>
      <c r="AC312" s="2">
        <f t="shared" si="64"/>
        <v>46214504.058869705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247</v>
      </c>
      <c r="C313" s="7"/>
      <c r="D313" s="2" t="e">
        <f t="shared" si="55"/>
        <v>#N/A</v>
      </c>
      <c r="E313" s="2" t="e">
        <f t="shared" si="67"/>
        <v>#N/A</v>
      </c>
      <c r="F313" s="2">
        <v>1938977.6469516456</v>
      </c>
      <c r="G313" s="2">
        <f t="shared" si="70"/>
        <v>545682.42857142852</v>
      </c>
      <c r="H313" s="2">
        <f t="shared" si="65"/>
        <v>149894165.48744166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1613055.1428571399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1938823.9949785471</v>
      </c>
      <c r="Q313" s="2">
        <f t="shared" si="71"/>
        <v>550000</v>
      </c>
      <c r="R313" s="2">
        <f t="shared" si="66"/>
        <v>151490820.62342298</v>
      </c>
      <c r="S313" s="2">
        <f t="shared" si="58"/>
        <v>545682.42857143283</v>
      </c>
      <c r="T313" s="2">
        <f t="shared" si="59"/>
        <v>4317.571428571362</v>
      </c>
      <c r="U313" s="2">
        <f t="shared" si="60"/>
        <v>550000</v>
      </c>
      <c r="V313" s="2">
        <f t="shared" si="34"/>
        <v>104056841.4874413</v>
      </c>
      <c r="W313" s="2">
        <f t="shared" si="61"/>
        <v>545682.42857143283</v>
      </c>
      <c r="X313" s="2">
        <f t="shared" si="51"/>
        <v>4317.5714285671711</v>
      </c>
      <c r="Y313" s="2">
        <f t="shared" si="62"/>
        <v>47433979.135981649</v>
      </c>
      <c r="Z313" s="2" t="str">
        <f t="shared" si="52"/>
        <v>MEEP</v>
      </c>
      <c r="AA313" s="2">
        <f>IF(Z313="HERE",Y313,AA312+Graph!$G$1*1000)</f>
        <v>130980634.13598183</v>
      </c>
      <c r="AB313" s="2">
        <f t="shared" si="63"/>
        <v>800000</v>
      </c>
      <c r="AC313" s="2">
        <f t="shared" si="64"/>
        <v>46214504.058869705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248</v>
      </c>
      <c r="C314" s="7"/>
      <c r="D314" s="2" t="e">
        <f t="shared" si="55"/>
        <v>#N/A</v>
      </c>
      <c r="E314" s="2" t="e">
        <f t="shared" si="67"/>
        <v>#N/A</v>
      </c>
      <c r="F314" s="2">
        <v>1944932.2428518534</v>
      </c>
      <c r="G314" s="2">
        <f t="shared" si="70"/>
        <v>545682.42857142852</v>
      </c>
      <c r="H314" s="2">
        <f t="shared" si="65"/>
        <v>150439847.91601309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1617372.7142857113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1944765.2171937227</v>
      </c>
      <c r="Q314" s="2">
        <f t="shared" si="71"/>
        <v>550000</v>
      </c>
      <c r="R314" s="2">
        <f t="shared" si="66"/>
        <v>152040820.62342298</v>
      </c>
      <c r="S314" s="2">
        <f t="shared" si="58"/>
        <v>545682.42857143283</v>
      </c>
      <c r="T314" s="2">
        <f t="shared" si="59"/>
        <v>4317.571428571362</v>
      </c>
      <c r="U314" s="2">
        <f t="shared" si="60"/>
        <v>550000</v>
      </c>
      <c r="V314" s="2">
        <f t="shared" si="34"/>
        <v>104602523.91601273</v>
      </c>
      <c r="W314" s="2">
        <f t="shared" si="61"/>
        <v>545682.42857143283</v>
      </c>
      <c r="X314" s="2">
        <f t="shared" si="51"/>
        <v>4317.5714285671711</v>
      </c>
      <c r="Y314" s="2">
        <f t="shared" si="62"/>
        <v>47438296.707410216</v>
      </c>
      <c r="Z314" s="2" t="str">
        <f t="shared" si="52"/>
        <v>MEEP</v>
      </c>
      <c r="AA314" s="2">
        <f>IF(Z314="HERE",Y314,AA313+Graph!$G$1*1000)</f>
        <v>131780634.13598183</v>
      </c>
      <c r="AB314" s="2">
        <f t="shared" si="63"/>
        <v>800000</v>
      </c>
      <c r="AC314" s="2">
        <f t="shared" si="64"/>
        <v>46214504.058869705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249</v>
      </c>
      <c r="C315" s="7"/>
      <c r="D315" s="2" t="e">
        <f t="shared" si="55"/>
        <v>#N/A</v>
      </c>
      <c r="E315" s="2" t="e">
        <f t="shared" si="67"/>
        <v>#N/A</v>
      </c>
      <c r="F315" s="2">
        <v>1950886.8387520611</v>
      </c>
      <c r="G315" s="2">
        <f t="shared" si="70"/>
        <v>545682.42857142852</v>
      </c>
      <c r="H315" s="2">
        <f t="shared" si="65"/>
        <v>150985530.34458452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1621690.2857142827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1950706.4394088686</v>
      </c>
      <c r="Q315" s="2">
        <f t="shared" si="71"/>
        <v>550000</v>
      </c>
      <c r="R315" s="2">
        <f t="shared" si="66"/>
        <v>152590820.62342298</v>
      </c>
      <c r="S315" s="2">
        <f t="shared" si="58"/>
        <v>545682.42857143283</v>
      </c>
      <c r="T315" s="2">
        <f t="shared" si="59"/>
        <v>4317.571428571362</v>
      </c>
      <c r="U315" s="2">
        <f t="shared" si="60"/>
        <v>550000</v>
      </c>
      <c r="V315" s="2">
        <f t="shared" si="34"/>
        <v>105148206.34458417</v>
      </c>
      <c r="W315" s="2">
        <f t="shared" si="61"/>
        <v>545682.42857143283</v>
      </c>
      <c r="X315" s="2">
        <f t="shared" si="51"/>
        <v>4317.5714285671711</v>
      </c>
      <c r="Y315" s="2">
        <f t="shared" si="62"/>
        <v>47442614.278838784</v>
      </c>
      <c r="Z315" s="2" t="str">
        <f t="shared" si="52"/>
        <v>MEEP</v>
      </c>
      <c r="AA315" s="2">
        <f>IF(Z315="HERE",Y315,AA314+Graph!$G$1*1000)</f>
        <v>132580634.13598183</v>
      </c>
      <c r="AB315" s="2">
        <f t="shared" si="63"/>
        <v>800000</v>
      </c>
      <c r="AC315" s="2">
        <f t="shared" si="64"/>
        <v>46214504.058869705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250</v>
      </c>
      <c r="C316" s="7"/>
      <c r="D316" s="2" t="e">
        <f t="shared" si="55"/>
        <v>#N/A</v>
      </c>
      <c r="E316" s="2" t="e">
        <f t="shared" si="67"/>
        <v>#N/A</v>
      </c>
      <c r="F316" s="2">
        <v>1956841.4346522689</v>
      </c>
      <c r="G316" s="2">
        <f t="shared" si="70"/>
        <v>545682.42857142852</v>
      </c>
      <c r="H316" s="2">
        <f t="shared" si="65"/>
        <v>151531212.77315596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1626007.857142854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1956647.6616240442</v>
      </c>
      <c r="Q316" s="2">
        <f t="shared" si="71"/>
        <v>550000</v>
      </c>
      <c r="R316" s="2">
        <f t="shared" si="66"/>
        <v>153140820.62342298</v>
      </c>
      <c r="S316" s="2">
        <f t="shared" si="58"/>
        <v>545682.42857143283</v>
      </c>
      <c r="T316" s="2">
        <f t="shared" si="59"/>
        <v>4317.571428571362</v>
      </c>
      <c r="U316" s="2">
        <f t="shared" si="60"/>
        <v>550000</v>
      </c>
      <c r="V316" s="2">
        <f t="shared" si="34"/>
        <v>105693888.7731556</v>
      </c>
      <c r="W316" s="2">
        <f t="shared" si="61"/>
        <v>545682.42857143283</v>
      </c>
      <c r="X316" s="2">
        <f t="shared" si="51"/>
        <v>4317.5714285671711</v>
      </c>
      <c r="Y316" s="2">
        <f t="shared" si="62"/>
        <v>47446931.850267351</v>
      </c>
      <c r="Z316" s="2" t="str">
        <f t="shared" si="52"/>
        <v>MEEP</v>
      </c>
      <c r="AA316" s="2">
        <f>IF(Z316="HERE",Y316,AA315+Graph!$G$1*1000)</f>
        <v>133380634.13598183</v>
      </c>
      <c r="AB316" s="2">
        <f t="shared" si="63"/>
        <v>800000</v>
      </c>
      <c r="AC316" s="2">
        <f t="shared" si="64"/>
        <v>46214504.058869705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251</v>
      </c>
      <c r="C317" s="7"/>
      <c r="D317" s="2" t="e">
        <f t="shared" si="55"/>
        <v>#N/A</v>
      </c>
      <c r="E317" s="2" t="e">
        <f t="shared" si="67"/>
        <v>#N/A</v>
      </c>
      <c r="F317" s="2">
        <v>1962796.0305524766</v>
      </c>
      <c r="G317" s="2">
        <f t="shared" si="70"/>
        <v>545682.42857142852</v>
      </c>
      <c r="H317" s="2">
        <f t="shared" si="65"/>
        <v>152076895.20172739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1630325.4285714254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1962588.88383919</v>
      </c>
      <c r="Q317" s="2">
        <f t="shared" si="71"/>
        <v>550000</v>
      </c>
      <c r="R317" s="2">
        <f t="shared" si="66"/>
        <v>153690820.62342298</v>
      </c>
      <c r="S317" s="2">
        <f t="shared" si="58"/>
        <v>545682.42857143283</v>
      </c>
      <c r="T317" s="2">
        <f t="shared" si="59"/>
        <v>4317.571428571362</v>
      </c>
      <c r="U317" s="2">
        <f t="shared" si="60"/>
        <v>550000</v>
      </c>
      <c r="V317" s="2">
        <f t="shared" si="34"/>
        <v>106239571.20172703</v>
      </c>
      <c r="W317" s="2">
        <f t="shared" si="61"/>
        <v>545682.42857143283</v>
      </c>
      <c r="X317" s="2">
        <f t="shared" si="51"/>
        <v>4317.5714285671711</v>
      </c>
      <c r="Y317" s="2">
        <f t="shared" si="62"/>
        <v>47451249.421695918</v>
      </c>
      <c r="Z317" s="2" t="str">
        <f t="shared" si="52"/>
        <v>MEEP</v>
      </c>
      <c r="AA317" s="2">
        <f>IF(Z317="HERE",Y317,AA316+Graph!$G$1*1000)</f>
        <v>134180634.13598183</v>
      </c>
      <c r="AB317" s="2">
        <f t="shared" si="63"/>
        <v>800000</v>
      </c>
      <c r="AC317" s="2">
        <f t="shared" si="64"/>
        <v>46214504.058869705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252</v>
      </c>
      <c r="C318" s="7"/>
      <c r="D318" s="2" t="e">
        <f t="shared" si="55"/>
        <v>#N/A</v>
      </c>
      <c r="E318" s="2" t="e">
        <f t="shared" si="67"/>
        <v>#N/A</v>
      </c>
      <c r="F318" s="2">
        <v>1968750.6264526844</v>
      </c>
      <c r="G318" s="2">
        <f t="shared" si="70"/>
        <v>545682.42857142852</v>
      </c>
      <c r="H318" s="2">
        <f t="shared" si="65"/>
        <v>152622577.63029882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1634642.9999999967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1968530.1060543656</v>
      </c>
      <c r="Q318" s="2">
        <f t="shared" si="71"/>
        <v>550000</v>
      </c>
      <c r="R318" s="2">
        <f t="shared" si="66"/>
        <v>154240820.62342298</v>
      </c>
      <c r="S318" s="2">
        <f t="shared" si="58"/>
        <v>545682.42857143283</v>
      </c>
      <c r="T318" s="2">
        <f t="shared" si="59"/>
        <v>4317.571428571362</v>
      </c>
      <c r="U318" s="2">
        <f t="shared" si="60"/>
        <v>550000</v>
      </c>
      <c r="V318" s="2">
        <f t="shared" si="34"/>
        <v>106785253.63029847</v>
      </c>
      <c r="W318" s="2">
        <f t="shared" si="61"/>
        <v>545682.42857143283</v>
      </c>
      <c r="X318" s="2">
        <f t="shared" si="51"/>
        <v>4317.5714285671711</v>
      </c>
      <c r="Y318" s="2">
        <f t="shared" si="62"/>
        <v>47455566.993124485</v>
      </c>
      <c r="Z318" s="2" t="str">
        <f t="shared" si="52"/>
        <v>MEEP</v>
      </c>
      <c r="AA318" s="2">
        <f>IF(Z318="HERE",Y318,AA317+Graph!$G$1*1000)</f>
        <v>134980634.13598183</v>
      </c>
      <c r="AB318" s="2">
        <f t="shared" si="63"/>
        <v>800000</v>
      </c>
      <c r="AC318" s="2">
        <f t="shared" si="64"/>
        <v>46214504.058869705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253</v>
      </c>
      <c r="C319" s="7"/>
      <c r="D319" s="2" t="e">
        <f t="shared" si="55"/>
        <v>#N/A</v>
      </c>
      <c r="E319" s="2" t="e">
        <f t="shared" si="67"/>
        <v>#N/A</v>
      </c>
      <c r="F319" s="2">
        <v>1974705.2223528922</v>
      </c>
      <c r="G319" s="2">
        <f t="shared" si="70"/>
        <v>545682.42857142852</v>
      </c>
      <c r="H319" s="2">
        <f t="shared" si="65"/>
        <v>153168260.05887026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1638960.5714285681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1974471.3282695115</v>
      </c>
      <c r="Q319" s="2">
        <f t="shared" si="71"/>
        <v>550000</v>
      </c>
      <c r="R319" s="2">
        <f t="shared" si="66"/>
        <v>154790820.62342298</v>
      </c>
      <c r="S319" s="2">
        <f t="shared" si="58"/>
        <v>545682.42857143283</v>
      </c>
      <c r="T319" s="2">
        <f t="shared" si="59"/>
        <v>4317.571428571362</v>
      </c>
      <c r="U319" s="2">
        <f t="shared" si="60"/>
        <v>550000</v>
      </c>
      <c r="V319" s="2">
        <f t="shared" si="34"/>
        <v>107330936.0588699</v>
      </c>
      <c r="W319" s="2">
        <f t="shared" si="61"/>
        <v>545682.42857143283</v>
      </c>
      <c r="X319" s="2">
        <f t="shared" si="51"/>
        <v>4317.5714285671711</v>
      </c>
      <c r="Y319" s="2">
        <f t="shared" si="62"/>
        <v>47459884.564553052</v>
      </c>
      <c r="Z319" s="2" t="str">
        <f t="shared" si="52"/>
        <v>MEEP</v>
      </c>
      <c r="AA319" s="2">
        <f>IF(Z319="HERE",Y319,AA318+Graph!$G$1*1000)</f>
        <v>135780634.13598183</v>
      </c>
      <c r="AB319" s="2">
        <f t="shared" si="63"/>
        <v>800000</v>
      </c>
      <c r="AC319" s="2">
        <f t="shared" si="64"/>
        <v>46214504.058869705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254</v>
      </c>
      <c r="C320" s="7"/>
      <c r="D320" s="2" t="e">
        <f t="shared" si="55"/>
        <v>#N/A</v>
      </c>
      <c r="E320" s="2" t="e">
        <f t="shared" si="67"/>
        <v>#N/A</v>
      </c>
      <c r="F320" s="2">
        <v>1980659.8182530999</v>
      </c>
      <c r="G320" s="2">
        <f t="shared" si="70"/>
        <v>545682.42857142852</v>
      </c>
      <c r="H320" s="2">
        <f t="shared" si="65"/>
        <v>153713942.48744169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1643278.1428571395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1980412.5504846871</v>
      </c>
      <c r="Q320" s="2">
        <f t="shared" si="71"/>
        <v>550000</v>
      </c>
      <c r="R320" s="2">
        <f t="shared" si="66"/>
        <v>155340820.62342298</v>
      </c>
      <c r="S320" s="2">
        <f t="shared" si="58"/>
        <v>545682.42857143283</v>
      </c>
      <c r="T320" s="2">
        <f t="shared" si="59"/>
        <v>4317.571428571362</v>
      </c>
      <c r="U320" s="2">
        <f t="shared" si="60"/>
        <v>550000</v>
      </c>
      <c r="V320" s="2">
        <f t="shared" si="34"/>
        <v>107876618.48744133</v>
      </c>
      <c r="W320" s="2">
        <f t="shared" si="61"/>
        <v>545682.42857143283</v>
      </c>
      <c r="X320" s="2">
        <f t="shared" si="51"/>
        <v>4317.5714285671711</v>
      </c>
      <c r="Y320" s="2">
        <f t="shared" si="62"/>
        <v>47464202.135981619</v>
      </c>
      <c r="Z320" s="2" t="str">
        <f t="shared" si="52"/>
        <v>MEEP</v>
      </c>
      <c r="AA320" s="2">
        <f>IF(Z320="HERE",Y320,AA319+Graph!$G$1*1000)</f>
        <v>136580634.13598183</v>
      </c>
      <c r="AB320" s="2">
        <f t="shared" si="63"/>
        <v>800000</v>
      </c>
      <c r="AC320" s="2">
        <f t="shared" si="64"/>
        <v>46214504.058869705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255</v>
      </c>
      <c r="C321" s="7"/>
      <c r="D321" s="2" t="e">
        <f t="shared" si="55"/>
        <v>#N/A</v>
      </c>
      <c r="E321" s="2" t="e">
        <f t="shared" si="67"/>
        <v>#N/A</v>
      </c>
      <c r="F321" s="2">
        <v>1986614.4141533077</v>
      </c>
      <c r="G321" s="2">
        <f t="shared" si="70"/>
        <v>545682.42857142852</v>
      </c>
      <c r="H321" s="2">
        <f t="shared" si="65"/>
        <v>154259624.91601312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1647595.7142857108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1986353.7726998329</v>
      </c>
      <c r="Q321" s="2">
        <f t="shared" si="71"/>
        <v>550000</v>
      </c>
      <c r="R321" s="2">
        <f t="shared" si="66"/>
        <v>155890820.62342298</v>
      </c>
      <c r="S321" s="2">
        <f t="shared" si="58"/>
        <v>545682.42857143283</v>
      </c>
      <c r="T321" s="2">
        <f t="shared" si="59"/>
        <v>4317.571428571362</v>
      </c>
      <c r="U321" s="2">
        <f t="shared" si="60"/>
        <v>550000</v>
      </c>
      <c r="V321" s="2">
        <f t="shared" si="34"/>
        <v>108422300.91601276</v>
      </c>
      <c r="W321" s="2">
        <f t="shared" si="61"/>
        <v>545682.42857143283</v>
      </c>
      <c r="X321" s="2">
        <f t="shared" si="51"/>
        <v>4317.5714285671711</v>
      </c>
      <c r="Y321" s="2">
        <f t="shared" si="62"/>
        <v>47468519.707410187</v>
      </c>
      <c r="Z321" s="2" t="str">
        <f t="shared" si="52"/>
        <v>MEEP</v>
      </c>
      <c r="AA321" s="2">
        <f>IF(Z321="HERE",Y321,AA320+Graph!$G$1*1000)</f>
        <v>137380634.13598183</v>
      </c>
      <c r="AB321" s="2">
        <f t="shared" si="63"/>
        <v>800000</v>
      </c>
      <c r="AC321" s="2">
        <f t="shared" si="64"/>
        <v>46214504.058869705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256</v>
      </c>
      <c r="C322" s="7"/>
      <c r="D322" s="2" t="e">
        <f t="shared" si="55"/>
        <v>#N/A</v>
      </c>
      <c r="E322" s="2" t="e">
        <f t="shared" si="67"/>
        <v>#N/A</v>
      </c>
      <c r="F322" s="2">
        <v>1992569.0100535154</v>
      </c>
      <c r="G322" s="2">
        <f t="shared" si="70"/>
        <v>545682.42857142852</v>
      </c>
      <c r="H322" s="2">
        <f t="shared" si="65"/>
        <v>154805307.34458455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1651913.2857142822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1992294.9949150085</v>
      </c>
      <c r="Q322" s="2">
        <f t="shared" si="71"/>
        <v>550000</v>
      </c>
      <c r="R322" s="2">
        <f t="shared" si="66"/>
        <v>156440820.62342298</v>
      </c>
      <c r="S322" s="2">
        <f t="shared" si="58"/>
        <v>545682.42857143283</v>
      </c>
      <c r="T322" s="2">
        <f t="shared" si="59"/>
        <v>4317.571428571362</v>
      </c>
      <c r="U322" s="2">
        <f t="shared" si="60"/>
        <v>550000</v>
      </c>
      <c r="V322" s="2">
        <f t="shared" si="34"/>
        <v>108967983.3445842</v>
      </c>
      <c r="W322" s="2">
        <f t="shared" si="61"/>
        <v>545682.42857143283</v>
      </c>
      <c r="X322" s="2">
        <f t="shared" si="51"/>
        <v>4317.5714285671711</v>
      </c>
      <c r="Y322" s="2">
        <f t="shared" si="62"/>
        <v>47472837.278838754</v>
      </c>
      <c r="Z322" s="2" t="str">
        <f t="shared" si="52"/>
        <v>MEEP</v>
      </c>
      <c r="AA322" s="2">
        <f>IF(Z322="HERE",Y322,AA321+Graph!$G$1*1000)</f>
        <v>138180634.13598183</v>
      </c>
      <c r="AB322" s="2">
        <f t="shared" si="63"/>
        <v>800000</v>
      </c>
      <c r="AC322" s="2">
        <f t="shared" si="64"/>
        <v>46214504.058869705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257</v>
      </c>
      <c r="C323" s="7"/>
      <c r="D323" s="2" t="e">
        <f t="shared" si="55"/>
        <v>#N/A</v>
      </c>
      <c r="E323" s="2" t="e">
        <f t="shared" si="67"/>
        <v>#N/A</v>
      </c>
      <c r="F323" s="2">
        <v>1998523.6059537232</v>
      </c>
      <c r="G323" s="2">
        <f t="shared" si="70"/>
        <v>545682.42857142852</v>
      </c>
      <c r="H323" s="2">
        <f t="shared" si="65"/>
        <v>155350989.77315599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1656230.8571428536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1998236.2171301544</v>
      </c>
      <c r="Q323" s="2">
        <f t="shared" si="71"/>
        <v>550000</v>
      </c>
      <c r="R323" s="2">
        <f t="shared" si="66"/>
        <v>156990820.62342298</v>
      </c>
      <c r="S323" s="2">
        <f t="shared" si="58"/>
        <v>545682.42857143283</v>
      </c>
      <c r="T323" s="2">
        <f t="shared" si="59"/>
        <v>4317.571428571362</v>
      </c>
      <c r="U323" s="2">
        <f t="shared" si="60"/>
        <v>550000</v>
      </c>
      <c r="V323" s="2">
        <f t="shared" si="34"/>
        <v>109513665.77315563</v>
      </c>
      <c r="W323" s="2">
        <f t="shared" si="61"/>
        <v>545682.42857143283</v>
      </c>
      <c r="X323" s="2">
        <f t="shared" si="51"/>
        <v>4317.5714285671711</v>
      </c>
      <c r="Y323" s="2">
        <f t="shared" si="62"/>
        <v>47477154.850267321</v>
      </c>
      <c r="Z323" s="2" t="str">
        <f t="shared" si="52"/>
        <v>MEEP</v>
      </c>
      <c r="AA323" s="2">
        <f>IF(Z323="HERE",Y323,AA322+Graph!$G$1*1000)</f>
        <v>138980634.13598183</v>
      </c>
      <c r="AB323" s="2">
        <f t="shared" si="63"/>
        <v>800000</v>
      </c>
      <c r="AC323" s="2">
        <f t="shared" si="64"/>
        <v>46214504.058869705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258</v>
      </c>
      <c r="C324" s="7"/>
      <c r="D324" s="2" t="e">
        <f t="shared" si="55"/>
        <v>#N/A</v>
      </c>
      <c r="E324" s="2" t="e">
        <f t="shared" si="67"/>
        <v>#N/A</v>
      </c>
      <c r="F324" s="2">
        <v>2004478.201853931</v>
      </c>
      <c r="G324" s="2">
        <f t="shared" si="70"/>
        <v>545682.42857142852</v>
      </c>
      <c r="H324" s="2">
        <f t="shared" si="65"/>
        <v>155896672.20172742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1660548.4285714249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2004177.4393453002</v>
      </c>
      <c r="Q324" s="2">
        <f t="shared" si="71"/>
        <v>550000</v>
      </c>
      <c r="R324" s="2">
        <f t="shared" si="66"/>
        <v>157540820.62342298</v>
      </c>
      <c r="S324" s="2">
        <f t="shared" si="58"/>
        <v>545682.42857143283</v>
      </c>
      <c r="T324" s="2">
        <f t="shared" si="59"/>
        <v>4317.571428571362</v>
      </c>
      <c r="U324" s="2">
        <f t="shared" si="60"/>
        <v>550000</v>
      </c>
      <c r="V324" s="2">
        <f t="shared" si="34"/>
        <v>110059348.20172706</v>
      </c>
      <c r="W324" s="2">
        <f t="shared" si="61"/>
        <v>545682.42857143283</v>
      </c>
      <c r="X324" s="2">
        <f t="shared" si="51"/>
        <v>4317.5714285671711</v>
      </c>
      <c r="Y324" s="2">
        <f t="shared" si="62"/>
        <v>47481472.421695888</v>
      </c>
      <c r="Z324" s="2" t="str">
        <f t="shared" si="52"/>
        <v>MEEP</v>
      </c>
      <c r="AA324" s="2">
        <f>IF(Z324="HERE",Y324,AA323+Graph!$G$1*1000)</f>
        <v>139780634.13598183</v>
      </c>
      <c r="AB324" s="2">
        <f t="shared" si="63"/>
        <v>800000</v>
      </c>
      <c r="AC324" s="2">
        <f t="shared" si="64"/>
        <v>46214504.058869705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259</v>
      </c>
      <c r="C325" s="7"/>
      <c r="D325" s="2" t="e">
        <f t="shared" si="55"/>
        <v>#N/A</v>
      </c>
      <c r="E325" s="2" t="e">
        <f t="shared" si="67"/>
        <v>#N/A</v>
      </c>
      <c r="F325" s="2">
        <v>2010432.7977541387</v>
      </c>
      <c r="G325" s="2">
        <f t="shared" si="70"/>
        <v>545682.42857142852</v>
      </c>
      <c r="H325" s="2">
        <f t="shared" si="65"/>
        <v>156442354.63029885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1664865.9999999963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2010118.6615604758</v>
      </c>
      <c r="Q325" s="2">
        <f t="shared" si="71"/>
        <v>550000</v>
      </c>
      <c r="R325" s="2">
        <f t="shared" si="66"/>
        <v>158090820.62342298</v>
      </c>
      <c r="S325" s="2">
        <f t="shared" si="58"/>
        <v>545682.42857143283</v>
      </c>
      <c r="T325" s="2">
        <f t="shared" si="59"/>
        <v>4317.571428571362</v>
      </c>
      <c r="U325" s="2">
        <f t="shared" si="60"/>
        <v>550000</v>
      </c>
      <c r="V325" s="2">
        <f t="shared" si="34"/>
        <v>110605030.6302985</v>
      </c>
      <c r="W325" s="2">
        <f t="shared" si="61"/>
        <v>545682.42857143283</v>
      </c>
      <c r="X325" s="2">
        <f t="shared" si="51"/>
        <v>4317.5714285671711</v>
      </c>
      <c r="Y325" s="2">
        <f t="shared" si="62"/>
        <v>47485789.993124455</v>
      </c>
      <c r="Z325" s="2" t="str">
        <f t="shared" si="52"/>
        <v>MEEP</v>
      </c>
      <c r="AA325" s="2">
        <f>IF(Z325="HERE",Y325,AA324+Graph!$G$1*1000)</f>
        <v>140580634.13598183</v>
      </c>
      <c r="AB325" s="2">
        <f t="shared" si="63"/>
        <v>800000</v>
      </c>
      <c r="AC325" s="2">
        <f t="shared" si="64"/>
        <v>46214504.058869705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260</v>
      </c>
      <c r="C326" s="7"/>
      <c r="D326" s="2" t="e">
        <f t="shared" si="55"/>
        <v>#N/A</v>
      </c>
      <c r="E326" s="2" t="e">
        <f t="shared" si="67"/>
        <v>#N/A</v>
      </c>
      <c r="F326" s="2">
        <v>2016387.3936543465</v>
      </c>
      <c r="G326" s="2">
        <f t="shared" si="70"/>
        <v>545682.42857142852</v>
      </c>
      <c r="H326" s="2">
        <f t="shared" si="65"/>
        <v>156988037.05887029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1669183.5714285676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2016059.8837756217</v>
      </c>
      <c r="Q326" s="2">
        <f t="shared" si="71"/>
        <v>550000</v>
      </c>
      <c r="R326" s="2">
        <f t="shared" si="66"/>
        <v>158640820.62342298</v>
      </c>
      <c r="S326" s="2">
        <f t="shared" si="58"/>
        <v>545682.42857143283</v>
      </c>
      <c r="T326" s="2">
        <f t="shared" si="59"/>
        <v>4317.571428571362</v>
      </c>
      <c r="U326" s="2">
        <f t="shared" si="60"/>
        <v>550000</v>
      </c>
      <c r="V326" s="2">
        <f t="shared" si="34"/>
        <v>111150713.05886993</v>
      </c>
      <c r="W326" s="2">
        <f t="shared" si="61"/>
        <v>545682.42857143283</v>
      </c>
      <c r="X326" s="2">
        <f t="shared" si="51"/>
        <v>4317.5714285671711</v>
      </c>
      <c r="Y326" s="2">
        <f t="shared" si="62"/>
        <v>47490107.564553022</v>
      </c>
      <c r="Z326" s="2" t="str">
        <f t="shared" si="52"/>
        <v>MEEP</v>
      </c>
      <c r="AA326" s="2">
        <f>IF(Z326="HERE",Y326,AA325+Graph!$G$1*1000)</f>
        <v>141380634.13598183</v>
      </c>
      <c r="AB326" s="2">
        <f t="shared" si="63"/>
        <v>800000</v>
      </c>
      <c r="AC326" s="2">
        <f t="shared" si="64"/>
        <v>46214504.058869705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261</v>
      </c>
      <c r="C327" s="7"/>
      <c r="D327" s="2" t="e">
        <f t="shared" si="55"/>
        <v>#N/A</v>
      </c>
      <c r="E327" s="2" t="e">
        <f t="shared" si="67"/>
        <v>#N/A</v>
      </c>
      <c r="F327" s="2">
        <v>2022341.9895545542</v>
      </c>
      <c r="G327" s="2">
        <f t="shared" si="70"/>
        <v>545682.42857142852</v>
      </c>
      <c r="H327" s="2">
        <f t="shared" si="65"/>
        <v>157533719.48744172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1673501.142857139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2022001.1059907973</v>
      </c>
      <c r="Q327" s="2">
        <f t="shared" si="71"/>
        <v>550000</v>
      </c>
      <c r="R327" s="2">
        <f t="shared" si="66"/>
        <v>159190820.62342298</v>
      </c>
      <c r="S327" s="2">
        <f t="shared" si="58"/>
        <v>545682.42857143283</v>
      </c>
      <c r="T327" s="2">
        <f t="shared" si="59"/>
        <v>4317.571428571362</v>
      </c>
      <c r="U327" s="2">
        <f t="shared" si="60"/>
        <v>550000</v>
      </c>
      <c r="V327" s="2">
        <f t="shared" si="34"/>
        <v>111696395.48744136</v>
      </c>
      <c r="W327" s="2">
        <f t="shared" si="61"/>
        <v>545682.42857143283</v>
      </c>
      <c r="X327" s="2">
        <f t="shared" si="51"/>
        <v>4317.5714285671711</v>
      </c>
      <c r="Y327" s="2">
        <f t="shared" si="62"/>
        <v>47494425.13598159</v>
      </c>
      <c r="Z327" s="2" t="str">
        <f t="shared" si="52"/>
        <v>MEEP</v>
      </c>
      <c r="AA327" s="2">
        <f>IF(Z327="HERE",Y327,AA326+Graph!$G$1*1000)</f>
        <v>142180634.13598183</v>
      </c>
      <c r="AB327" s="2">
        <f t="shared" si="63"/>
        <v>800000</v>
      </c>
      <c r="AC327" s="2">
        <f t="shared" si="64"/>
        <v>46214504.058869705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262</v>
      </c>
      <c r="C328" s="7"/>
      <c r="D328" s="2" t="e">
        <f t="shared" si="55"/>
        <v>#N/A</v>
      </c>
      <c r="E328" s="2" t="e">
        <f t="shared" si="67"/>
        <v>#N/A</v>
      </c>
      <c r="F328" s="2">
        <v>2028296.5854547322</v>
      </c>
      <c r="G328" s="2">
        <f t="shared" si="70"/>
        <v>545682.42857142852</v>
      </c>
      <c r="H328" s="2">
        <f t="shared" si="65"/>
        <v>158079401.91601315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1677818.7142857104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2027942.3282059431</v>
      </c>
      <c r="Q328" s="2">
        <f t="shared" si="71"/>
        <v>550000</v>
      </c>
      <c r="R328" s="2">
        <f t="shared" si="66"/>
        <v>159740820.62342298</v>
      </c>
      <c r="S328" s="2">
        <f t="shared" si="58"/>
        <v>545682.42857143283</v>
      </c>
      <c r="T328" s="2">
        <f t="shared" si="59"/>
        <v>4317.571428571362</v>
      </c>
      <c r="U328" s="2">
        <f t="shared" si="60"/>
        <v>550000</v>
      </c>
      <c r="V328" s="2">
        <f t="shared" si="34"/>
        <v>112242077.91601279</v>
      </c>
      <c r="W328" s="2">
        <f t="shared" si="61"/>
        <v>545682.42857143283</v>
      </c>
      <c r="X328" s="2">
        <f t="shared" si="51"/>
        <v>4317.5714285671711</v>
      </c>
      <c r="Y328" s="2">
        <f t="shared" si="62"/>
        <v>47498742.707410157</v>
      </c>
      <c r="Z328" s="2" t="str">
        <f t="shared" si="52"/>
        <v>MEEP</v>
      </c>
      <c r="AA328" s="2">
        <f>IF(Z328="HERE",Y328,AA327+Graph!$G$1*1000)</f>
        <v>142980634.13598183</v>
      </c>
      <c r="AB328" s="2">
        <f t="shared" si="63"/>
        <v>800000</v>
      </c>
      <c r="AC328" s="2">
        <f t="shared" si="64"/>
        <v>46214504.058869705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263</v>
      </c>
      <c r="C329" s="7"/>
      <c r="D329" s="2" t="e">
        <f t="shared" si="55"/>
        <v>#N/A</v>
      </c>
      <c r="E329" s="2" t="e">
        <f t="shared" si="67"/>
        <v>#N/A</v>
      </c>
      <c r="F329" s="2">
        <v>2034251.1813549399</v>
      </c>
      <c r="G329" s="2">
        <f t="shared" si="70"/>
        <v>545682.42857142852</v>
      </c>
      <c r="H329" s="2">
        <f t="shared" si="65"/>
        <v>158625084.34458458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1682136.2857142817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2033883.5504211187</v>
      </c>
      <c r="Q329" s="2">
        <f t="shared" si="71"/>
        <v>550000</v>
      </c>
      <c r="R329" s="2">
        <f t="shared" si="66"/>
        <v>160290820.62342298</v>
      </c>
      <c r="S329" s="2">
        <f t="shared" si="58"/>
        <v>545682.42857143283</v>
      </c>
      <c r="T329" s="2">
        <f t="shared" si="59"/>
        <v>4317.571428571362</v>
      </c>
      <c r="U329" s="2">
        <f t="shared" si="60"/>
        <v>550000</v>
      </c>
      <c r="V329" s="2">
        <f t="shared" si="34"/>
        <v>112787760.34458423</v>
      </c>
      <c r="W329" s="2">
        <f t="shared" si="61"/>
        <v>545682.42857143283</v>
      </c>
      <c r="X329" s="2">
        <f t="shared" si="51"/>
        <v>4317.5714285671711</v>
      </c>
      <c r="Y329" s="2">
        <f t="shared" si="62"/>
        <v>47503060.278838724</v>
      </c>
      <c r="Z329" s="2" t="str">
        <f t="shared" si="52"/>
        <v>MEEP</v>
      </c>
      <c r="AA329" s="2">
        <f>IF(Z329="HERE",Y329,AA328+Graph!$G$1*1000)</f>
        <v>143780634.13598183</v>
      </c>
      <c r="AB329" s="2">
        <f t="shared" si="63"/>
        <v>800000</v>
      </c>
      <c r="AC329" s="2">
        <f t="shared" si="64"/>
        <v>46214504.058869705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264</v>
      </c>
      <c r="C330" s="7"/>
      <c r="D330" s="2" t="e">
        <f t="shared" si="55"/>
        <v>#N/A</v>
      </c>
      <c r="E330" s="2" t="e">
        <f t="shared" si="67"/>
        <v>#N/A</v>
      </c>
      <c r="F330" s="2">
        <v>2040205.7772551477</v>
      </c>
      <c r="G330" s="2">
        <f t="shared" si="70"/>
        <v>545682.42857142852</v>
      </c>
      <c r="H330" s="2">
        <f t="shared" si="65"/>
        <v>159170766.77315602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1686453.8571428531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2039824.7726362646</v>
      </c>
      <c r="Q330" s="2">
        <f t="shared" si="71"/>
        <v>550000</v>
      </c>
      <c r="R330" s="2">
        <f t="shared" si="66"/>
        <v>160840820.62342298</v>
      </c>
      <c r="S330" s="2">
        <f t="shared" si="58"/>
        <v>545682.42857143283</v>
      </c>
      <c r="T330" s="2">
        <f t="shared" si="59"/>
        <v>4317.571428571362</v>
      </c>
      <c r="U330" s="2">
        <f t="shared" si="60"/>
        <v>550000</v>
      </c>
      <c r="V330" s="2">
        <f t="shared" si="34"/>
        <v>113333442.77315566</v>
      </c>
      <c r="W330" s="2">
        <f t="shared" si="61"/>
        <v>545682.42857143283</v>
      </c>
      <c r="X330" s="2">
        <f t="shared" si="51"/>
        <v>4317.5714285671711</v>
      </c>
      <c r="Y330" s="2">
        <f t="shared" si="62"/>
        <v>47507377.850267291</v>
      </c>
      <c r="Z330" s="2" t="str">
        <f t="shared" si="52"/>
        <v>MEEP</v>
      </c>
      <c r="AA330" s="2">
        <f>IF(Z330="HERE",Y330,AA329+Graph!$G$1*1000)</f>
        <v>144580634.13598183</v>
      </c>
      <c r="AB330" s="2">
        <f t="shared" si="63"/>
        <v>800000</v>
      </c>
      <c r="AC330" s="2">
        <f t="shared" si="64"/>
        <v>46214504.058869705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265</v>
      </c>
      <c r="C331" s="7"/>
      <c r="D331" s="2" t="e">
        <f t="shared" si="55"/>
        <v>#N/A</v>
      </c>
      <c r="E331" s="2" t="e">
        <f t="shared" si="67"/>
        <v>#N/A</v>
      </c>
      <c r="F331" s="2">
        <v>2046160.3731553555</v>
      </c>
      <c r="G331" s="2">
        <f t="shared" si="70"/>
        <v>545682.42857142852</v>
      </c>
      <c r="H331" s="2">
        <f t="shared" si="65"/>
        <v>159716449.20172745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1690771.4285714244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2045765.9948514402</v>
      </c>
      <c r="Q331" s="2">
        <f t="shared" si="71"/>
        <v>550000</v>
      </c>
      <c r="R331" s="2">
        <f t="shared" si="66"/>
        <v>161390820.62342298</v>
      </c>
      <c r="S331" s="2">
        <f t="shared" si="58"/>
        <v>545682.42857143283</v>
      </c>
      <c r="T331" s="2">
        <f t="shared" si="59"/>
        <v>4317.571428571362</v>
      </c>
      <c r="U331" s="2">
        <f t="shared" si="60"/>
        <v>550000</v>
      </c>
      <c r="V331" s="2">
        <f t="shared" si="34"/>
        <v>113879125.20172709</v>
      </c>
      <c r="W331" s="2">
        <f t="shared" si="61"/>
        <v>545682.42857143283</v>
      </c>
      <c r="X331" s="2">
        <f t="shared" si="51"/>
        <v>4317.5714285671711</v>
      </c>
      <c r="Y331" s="2">
        <f t="shared" si="62"/>
        <v>47511695.421695858</v>
      </c>
      <c r="Z331" s="2" t="str">
        <f t="shared" si="52"/>
        <v>MEEP</v>
      </c>
      <c r="AA331" s="2">
        <f>IF(Z331="HERE",Y331,AA330+Graph!$G$1*1000)</f>
        <v>145380634.13598183</v>
      </c>
      <c r="AB331" s="2">
        <f t="shared" si="63"/>
        <v>800000</v>
      </c>
      <c r="AC331" s="2">
        <f t="shared" si="64"/>
        <v>46214504.058869705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266</v>
      </c>
      <c r="C332" s="7"/>
      <c r="D332" s="2" t="e">
        <f t="shared" si="55"/>
        <v>#N/A</v>
      </c>
      <c r="E332" s="2" t="e">
        <f t="shared" si="67"/>
        <v>#N/A</v>
      </c>
      <c r="F332" s="2">
        <v>2052114.9690555632</v>
      </c>
      <c r="G332" s="2">
        <f t="shared" si="70"/>
        <v>545682.42857142852</v>
      </c>
      <c r="H332" s="2">
        <f t="shared" si="65"/>
        <v>160262131.63029888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1695088.9999999958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2051707.217066586</v>
      </c>
      <c r="Q332" s="2">
        <f t="shared" si="71"/>
        <v>550000</v>
      </c>
      <c r="R332" s="2">
        <f t="shared" si="66"/>
        <v>161940820.62342298</v>
      </c>
      <c r="S332" s="2">
        <f t="shared" si="58"/>
        <v>545682.42857143283</v>
      </c>
      <c r="T332" s="2">
        <f t="shared" si="59"/>
        <v>4317.571428571362</v>
      </c>
      <c r="U332" s="2">
        <f t="shared" si="60"/>
        <v>550000</v>
      </c>
      <c r="V332" s="2">
        <f t="shared" si="34"/>
        <v>114424807.63029853</v>
      </c>
      <c r="W332" s="2">
        <f t="shared" si="61"/>
        <v>545682.42857143283</v>
      </c>
      <c r="X332" s="2">
        <f t="shared" si="51"/>
        <v>4317.5714285671711</v>
      </c>
      <c r="Y332" s="2">
        <f t="shared" si="62"/>
        <v>47516012.993124425</v>
      </c>
      <c r="Z332" s="2" t="str">
        <f t="shared" si="52"/>
        <v>MEEP</v>
      </c>
      <c r="AA332" s="2">
        <f>IF(Z332="HERE",Y332,AA331+Graph!$G$1*1000)</f>
        <v>146180634.13598183</v>
      </c>
      <c r="AB332" s="2">
        <f t="shared" si="63"/>
        <v>800000</v>
      </c>
      <c r="AC332" s="2">
        <f t="shared" si="64"/>
        <v>46214504.058869705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267</v>
      </c>
      <c r="C333" s="7"/>
      <c r="D333" s="2" t="e">
        <f t="shared" si="55"/>
        <v>#N/A</v>
      </c>
      <c r="E333" s="2" t="e">
        <f t="shared" si="67"/>
        <v>#N/A</v>
      </c>
      <c r="F333" s="2">
        <v>2058069.564955771</v>
      </c>
      <c r="G333" s="2">
        <f t="shared" si="70"/>
        <v>545682.42857142852</v>
      </c>
      <c r="H333" s="2">
        <f t="shared" si="65"/>
        <v>160807814.05887032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1699406.5714285672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2057648.4392817616</v>
      </c>
      <c r="Q333" s="2">
        <f t="shared" si="71"/>
        <v>550000</v>
      </c>
      <c r="R333" s="2">
        <f t="shared" si="66"/>
        <v>162490820.62342298</v>
      </c>
      <c r="S333" s="2">
        <f t="shared" si="58"/>
        <v>545682.42857143283</v>
      </c>
      <c r="T333" s="2">
        <f t="shared" si="59"/>
        <v>4317.571428571362</v>
      </c>
      <c r="U333" s="2">
        <f t="shared" si="60"/>
        <v>550000</v>
      </c>
      <c r="V333" s="2">
        <f t="shared" si="34"/>
        <v>114970490.05886996</v>
      </c>
      <c r="W333" s="2">
        <f t="shared" si="61"/>
        <v>545682.42857143283</v>
      </c>
      <c r="X333" s="2">
        <f t="shared" si="51"/>
        <v>4317.5714285671711</v>
      </c>
      <c r="Y333" s="2">
        <f t="shared" si="62"/>
        <v>47520330.564552993</v>
      </c>
      <c r="Z333" s="2" t="str">
        <f t="shared" si="52"/>
        <v>MEEP</v>
      </c>
      <c r="AA333" s="2">
        <f>IF(Z333="HERE",Y333,AA332+Graph!$G$1*1000)</f>
        <v>146980634.13598183</v>
      </c>
      <c r="AB333" s="2">
        <f t="shared" si="63"/>
        <v>800000</v>
      </c>
      <c r="AC333" s="2">
        <f t="shared" si="64"/>
        <v>46214504.058869705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268</v>
      </c>
      <c r="C334" s="7"/>
      <c r="D334" s="2" t="e">
        <f t="shared" si="55"/>
        <v>#N/A</v>
      </c>
      <c r="E334" s="2" t="e">
        <f t="shared" si="67"/>
        <v>#N/A</v>
      </c>
      <c r="F334" s="2">
        <v>2064024.1608559787</v>
      </c>
      <c r="G334" s="2">
        <f t="shared" si="70"/>
        <v>545682.42857142852</v>
      </c>
      <c r="H334" s="2">
        <f t="shared" si="65"/>
        <v>161353496.48744175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1703724.1428571385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2063589.6614969075</v>
      </c>
      <c r="Q334" s="2">
        <f t="shared" si="71"/>
        <v>550000</v>
      </c>
      <c r="R334" s="2">
        <f t="shared" si="66"/>
        <v>163040820.62342298</v>
      </c>
      <c r="S334" s="2">
        <f t="shared" si="58"/>
        <v>545682.42857143283</v>
      </c>
      <c r="T334" s="2">
        <f t="shared" si="59"/>
        <v>4317.571428571362</v>
      </c>
      <c r="U334" s="2">
        <f t="shared" si="60"/>
        <v>550000</v>
      </c>
      <c r="V334" s="2">
        <f t="shared" si="34"/>
        <v>115516172.48744139</v>
      </c>
      <c r="W334" s="2">
        <f t="shared" si="61"/>
        <v>545682.42857143283</v>
      </c>
      <c r="X334" s="2">
        <f t="shared" si="51"/>
        <v>4317.5714285671711</v>
      </c>
      <c r="Y334" s="2">
        <f t="shared" si="62"/>
        <v>47524648.13598156</v>
      </c>
      <c r="Z334" s="2" t="str">
        <f t="shared" si="52"/>
        <v>MEEP</v>
      </c>
      <c r="AA334" s="2">
        <f>IF(Z334="HERE",Y334,AA333+Graph!$G$1*1000)</f>
        <v>147780634.13598183</v>
      </c>
      <c r="AB334" s="2">
        <f t="shared" si="63"/>
        <v>800000</v>
      </c>
      <c r="AC334" s="2">
        <f t="shared" si="64"/>
        <v>46214504.058869705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269</v>
      </c>
      <c r="C335" s="7"/>
      <c r="D335" s="2" t="e">
        <f t="shared" si="55"/>
        <v>#N/A</v>
      </c>
      <c r="E335" s="2" t="e">
        <f t="shared" si="67"/>
        <v>#N/A</v>
      </c>
      <c r="F335" s="2">
        <v>2069978.7567561865</v>
      </c>
      <c r="G335" s="2">
        <f t="shared" si="70"/>
        <v>545682.42857142852</v>
      </c>
      <c r="H335" s="2">
        <f t="shared" si="65"/>
        <v>161899178.91601318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1708041.7142857099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2069530.8837120831</v>
      </c>
      <c r="Q335" s="2">
        <f t="shared" si="71"/>
        <v>550000</v>
      </c>
      <c r="R335" s="2">
        <f t="shared" si="66"/>
        <v>163590820.62342298</v>
      </c>
      <c r="S335" s="2">
        <f t="shared" si="58"/>
        <v>545682.42857143283</v>
      </c>
      <c r="T335" s="2">
        <f t="shared" si="59"/>
        <v>4317.571428571362</v>
      </c>
      <c r="U335" s="2">
        <f t="shared" si="60"/>
        <v>550000</v>
      </c>
      <c r="V335" s="2">
        <f t="shared" si="34"/>
        <v>116061854.91601282</v>
      </c>
      <c r="W335" s="2">
        <f t="shared" si="61"/>
        <v>545682.42857143283</v>
      </c>
      <c r="X335" s="2">
        <f t="shared" si="51"/>
        <v>4317.5714285671711</v>
      </c>
      <c r="Y335" s="2">
        <f t="shared" si="62"/>
        <v>47528965.707410127</v>
      </c>
      <c r="Z335" s="2" t="str">
        <f t="shared" si="52"/>
        <v>MEEP</v>
      </c>
      <c r="AA335" s="2">
        <f>IF(Z335="HERE",Y335,AA334+Graph!$G$1*1000)</f>
        <v>148580634.13598183</v>
      </c>
      <c r="AB335" s="2">
        <f t="shared" si="63"/>
        <v>800000</v>
      </c>
      <c r="AC335" s="2">
        <f t="shared" si="64"/>
        <v>46214504.058869705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270</v>
      </c>
      <c r="C336" s="7"/>
      <c r="D336" s="2" t="e">
        <f t="shared" si="55"/>
        <v>#N/A</v>
      </c>
      <c r="E336" s="2" t="e">
        <f t="shared" si="67"/>
        <v>#N/A</v>
      </c>
      <c r="F336" s="2">
        <v>2075933.3526563942</v>
      </c>
      <c r="G336" s="2">
        <f t="shared" si="70"/>
        <v>545682.42857142852</v>
      </c>
      <c r="H336" s="2">
        <f t="shared" si="65"/>
        <v>162444861.34458461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1712359.2857142813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2075472.1059272289</v>
      </c>
      <c r="Q336" s="2">
        <f t="shared" si="71"/>
        <v>550000</v>
      </c>
      <c r="R336" s="2">
        <f t="shared" si="66"/>
        <v>164140820.62342298</v>
      </c>
      <c r="S336" s="2">
        <f t="shared" si="58"/>
        <v>545682.42857143283</v>
      </c>
      <c r="T336" s="2">
        <f t="shared" si="59"/>
        <v>4317.571428571362</v>
      </c>
      <c r="U336" s="2">
        <f t="shared" si="60"/>
        <v>550000</v>
      </c>
      <c r="V336" s="2">
        <f t="shared" si="34"/>
        <v>116607537.34458426</v>
      </c>
      <c r="W336" s="2">
        <f t="shared" si="61"/>
        <v>545682.42857143283</v>
      </c>
      <c r="X336" s="2">
        <f t="shared" si="51"/>
        <v>4317.5714285671711</v>
      </c>
      <c r="Y336" s="2">
        <f t="shared" si="62"/>
        <v>47533283.278838694</v>
      </c>
      <c r="Z336" s="2" t="str">
        <f t="shared" si="52"/>
        <v>MEEP</v>
      </c>
      <c r="AA336" s="2">
        <f>IF(Z336="HERE",Y336,AA335+Graph!$G$1*1000)</f>
        <v>149380634.13598183</v>
      </c>
      <c r="AB336" s="2">
        <f t="shared" si="63"/>
        <v>800000</v>
      </c>
      <c r="AC336" s="2">
        <f t="shared" si="64"/>
        <v>46214504.058869705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271</v>
      </c>
      <c r="C337" s="7"/>
      <c r="D337" s="2" t="e">
        <f t="shared" si="55"/>
        <v>#N/A</v>
      </c>
      <c r="E337" s="2" t="e">
        <f t="shared" si="67"/>
        <v>#N/A</v>
      </c>
      <c r="F337" s="2">
        <v>2081887.948556602</v>
      </c>
      <c r="G337" s="2">
        <f t="shared" si="70"/>
        <v>545682.42857142852</v>
      </c>
      <c r="H337" s="2">
        <f t="shared" si="65"/>
        <v>162990543.77315605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1716676.8571428526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2081413.3281424046</v>
      </c>
      <c r="Q337" s="2">
        <f t="shared" si="71"/>
        <v>550000</v>
      </c>
      <c r="R337" s="2">
        <f t="shared" si="66"/>
        <v>164690820.62342298</v>
      </c>
      <c r="S337" s="2">
        <f t="shared" si="58"/>
        <v>545682.42857143283</v>
      </c>
      <c r="T337" s="2">
        <f t="shared" si="59"/>
        <v>4317.571428571362</v>
      </c>
      <c r="U337" s="2">
        <f t="shared" si="60"/>
        <v>550000</v>
      </c>
      <c r="V337" s="2">
        <f t="shared" si="34"/>
        <v>117153219.77315569</v>
      </c>
      <c r="W337" s="2">
        <f t="shared" si="61"/>
        <v>545682.42857143283</v>
      </c>
      <c r="X337" s="2">
        <f t="shared" si="51"/>
        <v>4317.5714285671711</v>
      </c>
      <c r="Y337" s="2">
        <f t="shared" si="62"/>
        <v>47537600.850267261</v>
      </c>
      <c r="Z337" s="2" t="str">
        <f t="shared" si="52"/>
        <v>MEEP</v>
      </c>
      <c r="AA337" s="2">
        <f>IF(Z337="HERE",Y337,AA336+Graph!$G$1*1000)</f>
        <v>150180634.13598183</v>
      </c>
      <c r="AB337" s="2">
        <f t="shared" si="63"/>
        <v>800000</v>
      </c>
      <c r="AC337" s="2">
        <f t="shared" si="64"/>
        <v>46214504.058869705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272</v>
      </c>
      <c r="C338" s="7"/>
      <c r="D338" s="2" t="e">
        <f t="shared" si="55"/>
        <v>#N/A</v>
      </c>
      <c r="E338" s="2" t="e">
        <f t="shared" si="67"/>
        <v>#N/A</v>
      </c>
      <c r="F338" s="2">
        <v>2087842.5444568098</v>
      </c>
      <c r="G338" s="2">
        <f t="shared" si="70"/>
        <v>545682.42857142852</v>
      </c>
      <c r="H338" s="2">
        <f t="shared" si="65"/>
        <v>163536226.20172748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1720994.428571424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2087354.5503575504</v>
      </c>
      <c r="Q338" s="2">
        <f t="shared" si="71"/>
        <v>550000</v>
      </c>
      <c r="R338" s="2">
        <f t="shared" si="66"/>
        <v>165240820.62342298</v>
      </c>
      <c r="S338" s="2">
        <f t="shared" si="58"/>
        <v>545682.42857143283</v>
      </c>
      <c r="T338" s="2">
        <f t="shared" si="59"/>
        <v>4317.571428571362</v>
      </c>
      <c r="U338" s="2">
        <f t="shared" si="60"/>
        <v>550000</v>
      </c>
      <c r="V338" s="2">
        <f t="shared" si="34"/>
        <v>117698902.20172712</v>
      </c>
      <c r="W338" s="2">
        <f t="shared" si="61"/>
        <v>545682.42857143283</v>
      </c>
      <c r="X338" s="2">
        <f t="shared" si="51"/>
        <v>4317.5714285671711</v>
      </c>
      <c r="Y338" s="2">
        <f t="shared" si="62"/>
        <v>47541918.421695828</v>
      </c>
      <c r="Z338" s="2" t="str">
        <f t="shared" si="52"/>
        <v>MEEP</v>
      </c>
      <c r="AA338" s="2">
        <f>IF(Z338="HERE",Y338,AA337+Graph!$G$1*1000)</f>
        <v>150980634.13598183</v>
      </c>
      <c r="AB338" s="2">
        <f t="shared" si="63"/>
        <v>800000</v>
      </c>
      <c r="AC338" s="2">
        <f t="shared" si="64"/>
        <v>46214504.058869705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273</v>
      </c>
      <c r="C339" s="7"/>
      <c r="D339" s="2" t="e">
        <f t="shared" si="55"/>
        <v>#N/A</v>
      </c>
      <c r="E339" s="2" t="e">
        <f t="shared" si="67"/>
        <v>#N/A</v>
      </c>
      <c r="F339" s="2">
        <v>2093797.1403570175</v>
      </c>
      <c r="G339" s="2">
        <f t="shared" si="70"/>
        <v>545682.42857142852</v>
      </c>
      <c r="H339" s="2">
        <f t="shared" si="65"/>
        <v>164081908.63029891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1725311.9999999953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2093295.7725726962</v>
      </c>
      <c r="Q339" s="2">
        <f t="shared" si="71"/>
        <v>550000</v>
      </c>
      <c r="R339" s="2">
        <f t="shared" si="66"/>
        <v>165790820.62342298</v>
      </c>
      <c r="S339" s="2">
        <f t="shared" si="58"/>
        <v>545682.42857143283</v>
      </c>
      <c r="T339" s="2">
        <f t="shared" si="59"/>
        <v>4317.571428571362</v>
      </c>
      <c r="U339" s="2">
        <f t="shared" si="60"/>
        <v>550000</v>
      </c>
      <c r="V339" s="2">
        <f t="shared" si="34"/>
        <v>118244584.63029855</v>
      </c>
      <c r="W339" s="2">
        <f t="shared" si="61"/>
        <v>545682.42857143283</v>
      </c>
      <c r="X339" s="2">
        <f t="shared" si="51"/>
        <v>4317.5714285671711</v>
      </c>
      <c r="Y339" s="2">
        <f t="shared" si="62"/>
        <v>47546235.993124396</v>
      </c>
      <c r="Z339" s="2" t="str">
        <f t="shared" si="52"/>
        <v>MEEP</v>
      </c>
      <c r="AA339" s="2">
        <f>IF(Z339="HERE",Y339,AA338+Graph!$G$1*1000)</f>
        <v>151780634.13598183</v>
      </c>
      <c r="AB339" s="2">
        <f t="shared" si="63"/>
        <v>800000</v>
      </c>
      <c r="AC339" s="2">
        <f t="shared" si="64"/>
        <v>46214504.058869705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274</v>
      </c>
      <c r="C340" s="7"/>
      <c r="D340" s="2" t="e">
        <f t="shared" si="55"/>
        <v>#N/A</v>
      </c>
      <c r="E340" s="2" t="e">
        <f t="shared" si="67"/>
        <v>#N/A</v>
      </c>
      <c r="F340" s="2">
        <v>2099751.7362572253</v>
      </c>
      <c r="G340" s="2">
        <f t="shared" si="70"/>
        <v>545682.42857142852</v>
      </c>
      <c r="H340" s="2">
        <f t="shared" si="65"/>
        <v>164627591.05887035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1729629.5714285667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2099236.9947878718</v>
      </c>
      <c r="Q340" s="2">
        <f t="shared" si="71"/>
        <v>550000</v>
      </c>
      <c r="R340" s="2">
        <f t="shared" si="66"/>
        <v>166340820.62342298</v>
      </c>
      <c r="S340" s="2">
        <f t="shared" si="58"/>
        <v>545682.42857143283</v>
      </c>
      <c r="T340" s="2">
        <f t="shared" si="59"/>
        <v>4317.571428571362</v>
      </c>
      <c r="U340" s="2">
        <f t="shared" si="60"/>
        <v>550000</v>
      </c>
      <c r="V340" s="2">
        <f t="shared" si="34"/>
        <v>118790267.05886999</v>
      </c>
      <c r="W340" s="2">
        <f t="shared" si="61"/>
        <v>545682.42857143283</v>
      </c>
      <c r="X340" s="2">
        <f t="shared" si="51"/>
        <v>4317.5714285671711</v>
      </c>
      <c r="Y340" s="2">
        <f t="shared" si="62"/>
        <v>47550553.564552963</v>
      </c>
      <c r="Z340" s="2" t="str">
        <f t="shared" si="52"/>
        <v>MEEP</v>
      </c>
      <c r="AA340" s="2">
        <f>IF(Z340="HERE",Y340,AA339+Graph!$G$1*1000)</f>
        <v>152580634.13598183</v>
      </c>
      <c r="AB340" s="2">
        <f t="shared" si="63"/>
        <v>800000</v>
      </c>
      <c r="AC340" s="2">
        <f t="shared" si="64"/>
        <v>46214504.058869705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275</v>
      </c>
      <c r="C341" s="7"/>
      <c r="D341" s="2" t="e">
        <f t="shared" si="55"/>
        <v>#N/A</v>
      </c>
      <c r="E341" s="2" t="e">
        <f t="shared" si="67"/>
        <v>#N/A</v>
      </c>
      <c r="F341" s="2">
        <v>2105706.332157433</v>
      </c>
      <c r="G341" s="2">
        <f t="shared" si="70"/>
        <v>545682.42857142852</v>
      </c>
      <c r="H341" s="2">
        <f t="shared" si="65"/>
        <v>165173273.48744178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1733947.1428571381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2105178.2170030177</v>
      </c>
      <c r="Q341" s="2">
        <f t="shared" si="71"/>
        <v>550000</v>
      </c>
      <c r="R341" s="2">
        <f t="shared" si="66"/>
        <v>166890820.62342298</v>
      </c>
      <c r="S341" s="2">
        <f t="shared" si="58"/>
        <v>545682.42857143283</v>
      </c>
      <c r="T341" s="2">
        <f t="shared" si="59"/>
        <v>4317.571428571362</v>
      </c>
      <c r="U341" s="2">
        <f t="shared" si="60"/>
        <v>550000</v>
      </c>
      <c r="V341" s="2">
        <f t="shared" si="34"/>
        <v>119335949.48744142</v>
      </c>
      <c r="W341" s="2">
        <f t="shared" si="61"/>
        <v>545682.42857143283</v>
      </c>
      <c r="X341" s="2">
        <f t="shared" si="51"/>
        <v>4317.5714285671711</v>
      </c>
      <c r="Y341" s="2">
        <f t="shared" si="62"/>
        <v>47554871.13598153</v>
      </c>
      <c r="Z341" s="2" t="str">
        <f t="shared" si="52"/>
        <v>MEEP</v>
      </c>
      <c r="AA341" s="2">
        <f>IF(Z341="HERE",Y341,AA340+Graph!$G$1*1000)</f>
        <v>153380634.13598183</v>
      </c>
      <c r="AB341" s="2">
        <f t="shared" si="63"/>
        <v>800000</v>
      </c>
      <c r="AC341" s="2">
        <f t="shared" si="64"/>
        <v>46214504.058869705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276</v>
      </c>
      <c r="C342" s="7"/>
      <c r="D342" s="2" t="e">
        <f t="shared" si="55"/>
        <v>#N/A</v>
      </c>
      <c r="E342" s="2" t="e">
        <f t="shared" si="67"/>
        <v>#N/A</v>
      </c>
      <c r="F342" s="2">
        <v>2111660.9280576408</v>
      </c>
      <c r="G342" s="2">
        <f t="shared" si="70"/>
        <v>545682.42857142852</v>
      </c>
      <c r="H342" s="2">
        <f t="shared" si="65"/>
        <v>165718955.91601321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1738264.7142857094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2111119.4392181933</v>
      </c>
      <c r="Q342" s="2">
        <f t="shared" si="71"/>
        <v>550000</v>
      </c>
      <c r="R342" s="2">
        <f t="shared" si="66"/>
        <v>167440820.62342298</v>
      </c>
      <c r="S342" s="2">
        <f t="shared" si="58"/>
        <v>545682.42857143283</v>
      </c>
      <c r="T342" s="2">
        <f t="shared" si="59"/>
        <v>4317.571428571362</v>
      </c>
      <c r="U342" s="2">
        <f t="shared" si="60"/>
        <v>550000</v>
      </c>
      <c r="V342" s="2">
        <f t="shared" si="34"/>
        <v>119881631.91601285</v>
      </c>
      <c r="W342" s="2">
        <f t="shared" si="61"/>
        <v>545682.42857143283</v>
      </c>
      <c r="X342" s="2">
        <f t="shared" si="51"/>
        <v>4317.5714285671711</v>
      </c>
      <c r="Y342" s="2">
        <f t="shared" si="62"/>
        <v>47559188.707410097</v>
      </c>
      <c r="Z342" s="2" t="str">
        <f t="shared" si="52"/>
        <v>MEEP</v>
      </c>
      <c r="AA342" s="2">
        <f>IF(Z342="HERE",Y342,AA341+Graph!$G$1*1000)</f>
        <v>154180634.13598183</v>
      </c>
      <c r="AB342" s="2">
        <f t="shared" si="63"/>
        <v>800000</v>
      </c>
      <c r="AC342" s="2">
        <f t="shared" si="64"/>
        <v>46214504.058869705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277</v>
      </c>
      <c r="C343" s="7"/>
      <c r="D343" s="2" t="e">
        <f t="shared" si="55"/>
        <v>#N/A</v>
      </c>
      <c r="E343" s="2" t="e">
        <f t="shared" si="67"/>
        <v>#N/A</v>
      </c>
      <c r="F343" s="2">
        <v>2117615.5239578485</v>
      </c>
      <c r="G343" s="2">
        <f t="shared" si="70"/>
        <v>545682.42857142852</v>
      </c>
      <c r="H343" s="2">
        <f t="shared" si="65"/>
        <v>166264638.34458464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1742582.2857142808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2117060.6614333391</v>
      </c>
      <c r="Q343" s="2">
        <f t="shared" si="71"/>
        <v>550000</v>
      </c>
      <c r="R343" s="2">
        <f t="shared" si="66"/>
        <v>167990820.62342298</v>
      </c>
      <c r="S343" s="2">
        <f t="shared" si="58"/>
        <v>545682.42857143283</v>
      </c>
      <c r="T343" s="2">
        <f t="shared" si="59"/>
        <v>4317.571428571362</v>
      </c>
      <c r="U343" s="2">
        <f t="shared" si="60"/>
        <v>550000</v>
      </c>
      <c r="V343" s="2">
        <f t="shared" si="34"/>
        <v>120427314.34458429</v>
      </c>
      <c r="W343" s="2">
        <f t="shared" si="61"/>
        <v>545682.42857143283</v>
      </c>
      <c r="X343" s="2">
        <f t="shared" si="51"/>
        <v>4317.5714285671711</v>
      </c>
      <c r="Y343" s="2">
        <f t="shared" si="62"/>
        <v>47563506.278838664</v>
      </c>
      <c r="Z343" s="2" t="str">
        <f t="shared" si="52"/>
        <v>MEEP</v>
      </c>
      <c r="AA343" s="2">
        <f>IF(Z343="HERE",Y343,AA342+Graph!$G$1*1000)</f>
        <v>154980634.13598183</v>
      </c>
      <c r="AB343" s="2">
        <f t="shared" si="63"/>
        <v>800000</v>
      </c>
      <c r="AC343" s="2">
        <f t="shared" si="64"/>
        <v>46214504.058869705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278</v>
      </c>
      <c r="C344" s="7"/>
      <c r="D344" s="2" t="e">
        <f t="shared" si="55"/>
        <v>#N/A</v>
      </c>
      <c r="E344" s="2" t="e">
        <f t="shared" si="67"/>
        <v>#N/A</v>
      </c>
      <c r="F344" s="2">
        <v>2123570.1198580563</v>
      </c>
      <c r="G344" s="2">
        <f t="shared" si="70"/>
        <v>545682.42857142852</v>
      </c>
      <c r="H344" s="2">
        <f t="shared" si="65"/>
        <v>166810320.77315608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1746899.8571428522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2123001.8836485147</v>
      </c>
      <c r="Q344" s="2">
        <f t="shared" si="71"/>
        <v>550000</v>
      </c>
      <c r="R344" s="2">
        <f t="shared" si="66"/>
        <v>168540820.62342298</v>
      </c>
      <c r="S344" s="2">
        <f t="shared" si="58"/>
        <v>545682.42857143283</v>
      </c>
      <c r="T344" s="2">
        <f t="shared" si="59"/>
        <v>4317.571428571362</v>
      </c>
      <c r="U344" s="2">
        <f t="shared" si="60"/>
        <v>550000</v>
      </c>
      <c r="V344" s="2">
        <f t="shared" si="34"/>
        <v>120972996.77315572</v>
      </c>
      <c r="W344" s="2">
        <f t="shared" si="61"/>
        <v>545682.42857143283</v>
      </c>
      <c r="X344" s="2">
        <f t="shared" si="51"/>
        <v>4317.5714285671711</v>
      </c>
      <c r="Y344" s="2">
        <f t="shared" si="62"/>
        <v>47567823.850267231</v>
      </c>
      <c r="Z344" s="2" t="str">
        <f t="shared" si="52"/>
        <v>MEEP</v>
      </c>
      <c r="AA344" s="2">
        <f>IF(Z344="HERE",Y344,AA343+Graph!$G$1*1000)</f>
        <v>155780634.13598183</v>
      </c>
      <c r="AB344" s="2">
        <f t="shared" si="63"/>
        <v>800000</v>
      </c>
      <c r="AC344" s="2">
        <f t="shared" si="64"/>
        <v>46214504.058869705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279</v>
      </c>
      <c r="C345" s="7"/>
      <c r="D345" s="2" t="e">
        <f t="shared" si="55"/>
        <v>#N/A</v>
      </c>
      <c r="E345" s="2" t="e">
        <f t="shared" si="67"/>
        <v>#N/A</v>
      </c>
      <c r="F345" s="2">
        <v>2129524.7157582641</v>
      </c>
      <c r="G345" s="2">
        <f t="shared" si="70"/>
        <v>545682.42857142852</v>
      </c>
      <c r="H345" s="2">
        <f t="shared" si="65"/>
        <v>167356003.20172751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1751217.4285714235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2128943.1058636606</v>
      </c>
      <c r="Q345" s="2">
        <f t="shared" si="71"/>
        <v>550000</v>
      </c>
      <c r="R345" s="2">
        <f t="shared" si="66"/>
        <v>169090820.62342298</v>
      </c>
      <c r="S345" s="2">
        <f t="shared" si="58"/>
        <v>545682.42857143283</v>
      </c>
      <c r="T345" s="2">
        <f t="shared" si="59"/>
        <v>4317.571428571362</v>
      </c>
      <c r="U345" s="2">
        <f t="shared" si="60"/>
        <v>550000</v>
      </c>
      <c r="V345" s="2">
        <f t="shared" si="34"/>
        <v>121518679.20172715</v>
      </c>
      <c r="W345" s="2">
        <f t="shared" si="61"/>
        <v>545682.42857143283</v>
      </c>
      <c r="X345" s="2">
        <f t="shared" si="51"/>
        <v>4317.5714285671711</v>
      </c>
      <c r="Y345" s="2">
        <f t="shared" si="62"/>
        <v>47572141.421695799</v>
      </c>
      <c r="Z345" s="2" t="str">
        <f t="shared" si="52"/>
        <v>MEEP</v>
      </c>
      <c r="AA345" s="2">
        <f>IF(Z345="HERE",Y345,AA344+Graph!$G$1*1000)</f>
        <v>156580634.13598183</v>
      </c>
      <c r="AB345" s="2">
        <f t="shared" si="63"/>
        <v>800000</v>
      </c>
      <c r="AC345" s="2">
        <f t="shared" si="64"/>
        <v>46214504.058869705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280</v>
      </c>
      <c r="C346" s="7"/>
      <c r="D346" s="2" t="e">
        <f t="shared" si="55"/>
        <v>#N/A</v>
      </c>
      <c r="E346" s="2" t="e">
        <f t="shared" si="67"/>
        <v>#N/A</v>
      </c>
      <c r="F346" s="2">
        <v>2135479.3116584718</v>
      </c>
      <c r="G346" s="2">
        <f t="shared" si="70"/>
        <v>545682.42857142852</v>
      </c>
      <c r="H346" s="2">
        <f t="shared" si="65"/>
        <v>167901685.63029894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1755534.9999999949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2134884.3280788362</v>
      </c>
      <c r="Q346" s="2">
        <f t="shared" si="71"/>
        <v>550000</v>
      </c>
      <c r="R346" s="2">
        <f t="shared" si="66"/>
        <v>169640820.62342298</v>
      </c>
      <c r="S346" s="2">
        <f t="shared" si="58"/>
        <v>545682.42857143283</v>
      </c>
      <c r="T346" s="2">
        <f t="shared" si="59"/>
        <v>4317.571428571362</v>
      </c>
      <c r="U346" s="2">
        <f t="shared" si="60"/>
        <v>550000</v>
      </c>
      <c r="V346" s="2">
        <f t="shared" si="34"/>
        <v>122064361.63029858</v>
      </c>
      <c r="W346" s="2">
        <f t="shared" si="61"/>
        <v>545682.42857143283</v>
      </c>
      <c r="X346" s="2">
        <f t="shared" si="51"/>
        <v>4317.5714285671711</v>
      </c>
      <c r="Y346" s="2">
        <f t="shared" si="62"/>
        <v>47576458.993124366</v>
      </c>
      <c r="Z346" s="2" t="str">
        <f t="shared" si="52"/>
        <v>MEEP</v>
      </c>
      <c r="AA346" s="2">
        <f>IF(Z346="HERE",Y346,AA345+Graph!$G$1*1000)</f>
        <v>157380634.13598183</v>
      </c>
      <c r="AB346" s="2">
        <f t="shared" si="63"/>
        <v>800000</v>
      </c>
      <c r="AC346" s="2">
        <f t="shared" si="64"/>
        <v>46214504.058869705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281</v>
      </c>
      <c r="C347" s="7"/>
      <c r="D347" s="2" t="e">
        <f t="shared" si="55"/>
        <v>#N/A</v>
      </c>
      <c r="E347" s="2" t="e">
        <f t="shared" si="67"/>
        <v>#N/A</v>
      </c>
      <c r="F347" s="2">
        <v>2141433.9075586796</v>
      </c>
      <c r="G347" s="2">
        <f t="shared" si="70"/>
        <v>545682.42857142852</v>
      </c>
      <c r="H347" s="2">
        <f t="shared" si="65"/>
        <v>168447368.05887038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1759852.5714285662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2140825.550293982</v>
      </c>
      <c r="Q347" s="2">
        <f t="shared" si="71"/>
        <v>550000</v>
      </c>
      <c r="R347" s="2">
        <f t="shared" si="66"/>
        <v>170190820.62342298</v>
      </c>
      <c r="S347" s="2">
        <f t="shared" si="58"/>
        <v>545682.42857143283</v>
      </c>
      <c r="T347" s="2">
        <f t="shared" si="59"/>
        <v>4317.571428571362</v>
      </c>
      <c r="U347" s="2">
        <f t="shared" si="60"/>
        <v>550000</v>
      </c>
      <c r="V347" s="2">
        <f t="shared" si="34"/>
        <v>122610044.05887002</v>
      </c>
      <c r="W347" s="2">
        <f t="shared" si="61"/>
        <v>545682.42857143283</v>
      </c>
      <c r="X347" s="2">
        <f t="shared" si="51"/>
        <v>4317.5714285671711</v>
      </c>
      <c r="Y347" s="2">
        <f t="shared" si="62"/>
        <v>47580776.564552933</v>
      </c>
      <c r="Z347" s="2" t="str">
        <f t="shared" si="52"/>
        <v>MEEP</v>
      </c>
      <c r="AA347" s="2">
        <f>IF(Z347="HERE",Y347,AA346+Graph!$G$1*1000)</f>
        <v>158180634.13598183</v>
      </c>
      <c r="AB347" s="2">
        <f t="shared" si="63"/>
        <v>800000</v>
      </c>
      <c r="AC347" s="2">
        <f t="shared" si="64"/>
        <v>46214504.058869705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282</v>
      </c>
      <c r="C348" s="7"/>
      <c r="D348" s="2" t="e">
        <f t="shared" si="55"/>
        <v>#N/A</v>
      </c>
      <c r="E348" s="2" t="e">
        <f t="shared" si="67"/>
        <v>#N/A</v>
      </c>
      <c r="F348" s="2">
        <v>2147388.5034588873</v>
      </c>
      <c r="G348" s="2">
        <f t="shared" si="70"/>
        <v>545682.42857142852</v>
      </c>
      <c r="H348" s="2">
        <f t="shared" si="65"/>
        <v>168993050.48744181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1764170.1428571376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2146766.7725091577</v>
      </c>
      <c r="Q348" s="2">
        <f t="shared" si="71"/>
        <v>550000</v>
      </c>
      <c r="R348" s="2">
        <f t="shared" si="66"/>
        <v>170740820.62342298</v>
      </c>
      <c r="S348" s="2">
        <f t="shared" si="58"/>
        <v>545682.42857143283</v>
      </c>
      <c r="T348" s="2">
        <f t="shared" si="59"/>
        <v>4317.571428571362</v>
      </c>
      <c r="U348" s="2">
        <f t="shared" si="60"/>
        <v>550000</v>
      </c>
      <c r="V348" s="2">
        <f t="shared" si="34"/>
        <v>123155726.48744145</v>
      </c>
      <c r="W348" s="2">
        <f t="shared" si="61"/>
        <v>545682.42857143283</v>
      </c>
      <c r="X348" s="2">
        <f t="shared" si="51"/>
        <v>4317.5714285671711</v>
      </c>
      <c r="Y348" s="2">
        <f t="shared" si="62"/>
        <v>47585094.1359815</v>
      </c>
      <c r="Z348" s="2" t="str">
        <f t="shared" si="52"/>
        <v>MEEP</v>
      </c>
      <c r="AA348" s="2">
        <f>IF(Z348="HERE",Y348,AA347+Graph!$G$1*1000)</f>
        <v>158980634.13598183</v>
      </c>
      <c r="AB348" s="2">
        <f t="shared" si="63"/>
        <v>800000</v>
      </c>
      <c r="AC348" s="2">
        <f t="shared" si="64"/>
        <v>46214504.058869705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283</v>
      </c>
      <c r="C349" s="7"/>
      <c r="D349" s="2" t="e">
        <f t="shared" si="55"/>
        <v>#N/A</v>
      </c>
      <c r="E349" s="2" t="e">
        <f t="shared" si="67"/>
        <v>#N/A</v>
      </c>
      <c r="F349" s="2">
        <v>2153343.0993590951</v>
      </c>
      <c r="G349" s="2">
        <f t="shared" si="70"/>
        <v>545682.42857142852</v>
      </c>
      <c r="H349" s="2">
        <f t="shared" si="65"/>
        <v>169538732.91601324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1768487.714285709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2152707.9947243035</v>
      </c>
      <c r="Q349" s="2">
        <f t="shared" si="71"/>
        <v>550000</v>
      </c>
      <c r="R349" s="2">
        <f t="shared" si="66"/>
        <v>171290820.62342298</v>
      </c>
      <c r="S349" s="2">
        <f t="shared" si="58"/>
        <v>545682.42857143283</v>
      </c>
      <c r="T349" s="2">
        <f t="shared" si="59"/>
        <v>4317.571428571362</v>
      </c>
      <c r="U349" s="2">
        <f t="shared" si="60"/>
        <v>550000</v>
      </c>
      <c r="V349" s="2">
        <f t="shared" si="34"/>
        <v>123701408.91601288</v>
      </c>
      <c r="W349" s="2">
        <f t="shared" si="61"/>
        <v>545682.42857143283</v>
      </c>
      <c r="X349" s="2">
        <f t="shared" si="51"/>
        <v>4317.5714285671711</v>
      </c>
      <c r="Y349" s="2">
        <f t="shared" si="62"/>
        <v>47589411.707410067</v>
      </c>
      <c r="Z349" s="2" t="str">
        <f t="shared" si="52"/>
        <v>MEEP</v>
      </c>
      <c r="AA349" s="2">
        <f>IF(Z349="HERE",Y349,AA348+Graph!$G$1*1000)</f>
        <v>159780634.13598183</v>
      </c>
      <c r="AB349" s="2">
        <f t="shared" si="63"/>
        <v>800000</v>
      </c>
      <c r="AC349" s="2">
        <f t="shared" si="64"/>
        <v>46214504.058869705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284</v>
      </c>
      <c r="C350" s="7"/>
      <c r="D350" s="2" t="e">
        <f t="shared" si="55"/>
        <v>#N/A</v>
      </c>
      <c r="E350" s="2" t="e">
        <f t="shared" si="67"/>
        <v>#N/A</v>
      </c>
      <c r="F350" s="2">
        <v>2159297.6952593029</v>
      </c>
      <c r="G350" s="2">
        <f t="shared" si="70"/>
        <v>545682.42857142852</v>
      </c>
      <c r="H350" s="2">
        <f t="shared" si="65"/>
        <v>170084415.34458467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1772805.2857142803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2158649.2169394791</v>
      </c>
      <c r="Q350" s="2">
        <f t="shared" si="71"/>
        <v>550000</v>
      </c>
      <c r="R350" s="2">
        <f t="shared" si="66"/>
        <v>171840820.62342298</v>
      </c>
      <c r="S350" s="2">
        <f t="shared" si="58"/>
        <v>545682.42857143283</v>
      </c>
      <c r="T350" s="2">
        <f t="shared" si="59"/>
        <v>4317.571428571362</v>
      </c>
      <c r="U350" s="2">
        <f t="shared" si="60"/>
        <v>550000</v>
      </c>
      <c r="V350" s="2">
        <f t="shared" si="34"/>
        <v>124247091.34458432</v>
      </c>
      <c r="W350" s="2">
        <f t="shared" si="61"/>
        <v>545682.42857143283</v>
      </c>
      <c r="X350" s="2">
        <f t="shared" si="51"/>
        <v>4317.5714285671711</v>
      </c>
      <c r="Y350" s="2">
        <f t="shared" si="62"/>
        <v>47593729.278838634</v>
      </c>
      <c r="Z350" s="2" t="str">
        <f t="shared" si="52"/>
        <v>MEEP</v>
      </c>
      <c r="AA350" s="2">
        <f>IF(Z350="HERE",Y350,AA349+Graph!$G$1*1000)</f>
        <v>160580634.13598183</v>
      </c>
      <c r="AB350" s="2">
        <f t="shared" si="63"/>
        <v>800000</v>
      </c>
      <c r="AC350" s="2">
        <f t="shared" si="64"/>
        <v>46214504.058869705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285</v>
      </c>
      <c r="C351" s="7"/>
      <c r="D351" s="2" t="e">
        <f t="shared" si="55"/>
        <v>#N/A</v>
      </c>
      <c r="E351" s="2" t="e">
        <f t="shared" si="67"/>
        <v>#N/A</v>
      </c>
      <c r="F351" s="2">
        <v>2165252.2911595106</v>
      </c>
      <c r="G351" s="2">
        <f t="shared" si="70"/>
        <v>545682.42857142852</v>
      </c>
      <c r="H351" s="2">
        <f t="shared" si="65"/>
        <v>170630097.77315611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1777122.8571428517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2164590.4391546249</v>
      </c>
      <c r="Q351" s="2">
        <f t="shared" si="71"/>
        <v>550000</v>
      </c>
      <c r="R351" s="2">
        <f t="shared" si="66"/>
        <v>172390820.62342298</v>
      </c>
      <c r="S351" s="2">
        <f t="shared" si="58"/>
        <v>545682.42857143283</v>
      </c>
      <c r="T351" s="2">
        <f t="shared" si="59"/>
        <v>4317.571428571362</v>
      </c>
      <c r="U351" s="2">
        <f t="shared" si="60"/>
        <v>550000</v>
      </c>
      <c r="V351" s="2">
        <f t="shared" si="34"/>
        <v>124792773.77315575</v>
      </c>
      <c r="W351" s="2">
        <f t="shared" si="61"/>
        <v>545682.42857143283</v>
      </c>
      <c r="X351" s="2">
        <f t="shared" si="51"/>
        <v>4317.5714285671711</v>
      </c>
      <c r="Y351" s="2">
        <f t="shared" ref="Y351:Y385" si="74">IF(COUNT($C352)=0,IF(COUNT($C351)=1,C351,SUM(Y350+X351)),C351)</f>
        <v>47598046.850267202</v>
      </c>
      <c r="Z351" s="2" t="str">
        <f t="shared" si="52"/>
        <v>MEEP</v>
      </c>
      <c r="AA351" s="2">
        <f>IF(Z351="HERE",Y351,AA350+Graph!$G$1*1000)</f>
        <v>161380634.13598183</v>
      </c>
      <c r="AB351" s="2">
        <f t="shared" si="63"/>
        <v>800000</v>
      </c>
      <c r="AC351" s="2">
        <f t="shared" ref="AC351:AC385" si="75">IF(Z352="HERE",V351,AC350)</f>
        <v>46214504.058869705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286</v>
      </c>
      <c r="C352" s="7"/>
      <c r="D352" s="2" t="e">
        <f t="shared" si="55"/>
        <v>#N/A</v>
      </c>
      <c r="E352" s="2" t="e">
        <f t="shared" si="67"/>
        <v>#N/A</v>
      </c>
      <c r="F352" s="2">
        <v>2171206.8870597184</v>
      </c>
      <c r="G352" s="2">
        <f t="shared" si="70"/>
        <v>545682.42857142852</v>
      </c>
      <c r="H352" s="2">
        <f t="shared" ref="H352:H385" si="76">IF(COUNT($C353)=0,IF(COUNT($C352)=1,C352,SUM(H351+G352)),C352)</f>
        <v>171175780.20172754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1781440.4285714231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2170531.6613698006</v>
      </c>
      <c r="Q352" s="2">
        <f t="shared" si="71"/>
        <v>550000</v>
      </c>
      <c r="R352" s="2">
        <f t="shared" ref="R352:R385" si="77">IF(COUNT($C353)=0,IF(COUNT($C352)=1,M352,SUM(R351+Q352)),M352)</f>
        <v>172940820.62342298</v>
      </c>
      <c r="S352" s="2">
        <f t="shared" si="58"/>
        <v>545682.42857143283</v>
      </c>
      <c r="T352" s="2">
        <f t="shared" si="59"/>
        <v>4317.571428571362</v>
      </c>
      <c r="U352" s="2">
        <f t="shared" si="60"/>
        <v>550000</v>
      </c>
      <c r="V352" s="2">
        <f t="shared" si="34"/>
        <v>125338456.20172718</v>
      </c>
      <c r="W352" s="2">
        <f t="shared" si="61"/>
        <v>545682.42857143283</v>
      </c>
      <c r="X352" s="2">
        <f t="shared" si="51"/>
        <v>4317.5714285671711</v>
      </c>
      <c r="Y352" s="2">
        <f t="shared" si="74"/>
        <v>47602364.421695769</v>
      </c>
      <c r="Z352" s="2" t="str">
        <f t="shared" si="52"/>
        <v>MEEP</v>
      </c>
      <c r="AA352" s="2">
        <f>IF(Z352="HERE",Y352,AA351+Graph!$G$1*1000)</f>
        <v>162180634.13598183</v>
      </c>
      <c r="AB352" s="2">
        <f t="shared" si="63"/>
        <v>800000</v>
      </c>
      <c r="AC352" s="2">
        <f t="shared" si="75"/>
        <v>46214504.058869705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287</v>
      </c>
      <c r="C353" s="7"/>
      <c r="D353" s="2" t="e">
        <f t="shared" si="55"/>
        <v>#N/A</v>
      </c>
      <c r="E353" s="2" t="e">
        <f t="shared" si="67"/>
        <v>#N/A</v>
      </c>
      <c r="F353" s="2">
        <v>2177161.4829598963</v>
      </c>
      <c r="G353" s="2">
        <f t="shared" si="70"/>
        <v>545682.42857142852</v>
      </c>
      <c r="H353" s="2">
        <f t="shared" si="76"/>
        <v>171721462.63029897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1785757.9999999944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2176472.8835849464</v>
      </c>
      <c r="Q353" s="2">
        <f t="shared" si="71"/>
        <v>550000</v>
      </c>
      <c r="R353" s="2">
        <f t="shared" si="77"/>
        <v>173490820.62342298</v>
      </c>
      <c r="S353" s="2">
        <f t="shared" si="58"/>
        <v>545682.42857143283</v>
      </c>
      <c r="T353" s="2">
        <f t="shared" si="59"/>
        <v>4317.571428571362</v>
      </c>
      <c r="U353" s="2">
        <f t="shared" si="60"/>
        <v>550000</v>
      </c>
      <c r="V353" s="2">
        <f t="shared" si="34"/>
        <v>125884138.63029861</v>
      </c>
      <c r="W353" s="2">
        <f t="shared" si="61"/>
        <v>545682.42857143283</v>
      </c>
      <c r="X353" s="2">
        <f t="shared" si="51"/>
        <v>4317.5714285671711</v>
      </c>
      <c r="Y353" s="2">
        <f t="shared" si="74"/>
        <v>47606681.993124336</v>
      </c>
      <c r="Z353" s="2" t="str">
        <f t="shared" si="52"/>
        <v>MEEP</v>
      </c>
      <c r="AA353" s="2">
        <f>IF(Z353="HERE",Y353,AA352+Graph!$G$1*1000)</f>
        <v>162980634.13598183</v>
      </c>
      <c r="AB353" s="2">
        <f t="shared" si="63"/>
        <v>800000</v>
      </c>
      <c r="AC353" s="2">
        <f t="shared" si="75"/>
        <v>46214504.058869705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288</v>
      </c>
      <c r="C354" s="7"/>
      <c r="D354" s="2" t="e">
        <f t="shared" si="55"/>
        <v>#N/A</v>
      </c>
      <c r="E354" s="2" t="e">
        <f t="shared" si="67"/>
        <v>#N/A</v>
      </c>
      <c r="F354" s="2">
        <v>2183116.0788601041</v>
      </c>
      <c r="G354" s="2">
        <f t="shared" si="70"/>
        <v>545682.42857142852</v>
      </c>
      <c r="H354" s="2">
        <f t="shared" si="76"/>
        <v>172267145.0588704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1790075.5714285658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2182414.1058000922</v>
      </c>
      <c r="Q354" s="2">
        <f t="shared" si="71"/>
        <v>550000</v>
      </c>
      <c r="R354" s="2">
        <f t="shared" si="77"/>
        <v>174040820.62342298</v>
      </c>
      <c r="S354" s="2">
        <f t="shared" si="58"/>
        <v>545682.42857143283</v>
      </c>
      <c r="T354" s="2">
        <f t="shared" si="59"/>
        <v>4317.571428571362</v>
      </c>
      <c r="U354" s="2">
        <f t="shared" si="60"/>
        <v>550000</v>
      </c>
      <c r="V354" s="2">
        <f t="shared" si="34"/>
        <v>126429821.05887005</v>
      </c>
      <c r="W354" s="2">
        <f t="shared" si="61"/>
        <v>545682.42857143283</v>
      </c>
      <c r="X354" s="2">
        <f t="shared" si="51"/>
        <v>4317.5714285671711</v>
      </c>
      <c r="Y354" s="2">
        <f t="shared" si="74"/>
        <v>47610999.564552903</v>
      </c>
      <c r="Z354" s="2" t="str">
        <f t="shared" si="52"/>
        <v>MEEP</v>
      </c>
      <c r="AA354" s="2">
        <f>IF(Z354="HERE",Y354,AA353+Graph!$G$1*1000)</f>
        <v>163780634.13598183</v>
      </c>
      <c r="AB354" s="2">
        <f t="shared" si="63"/>
        <v>800000</v>
      </c>
      <c r="AC354" s="2">
        <f t="shared" si="75"/>
        <v>46214504.058869705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289</v>
      </c>
      <c r="C355" s="7"/>
      <c r="D355" s="2" t="e">
        <f t="shared" si="55"/>
        <v>#N/A</v>
      </c>
      <c r="E355" s="2" t="e">
        <f t="shared" si="67"/>
        <v>#N/A</v>
      </c>
      <c r="F355" s="2">
        <v>2189070.6747603118</v>
      </c>
      <c r="G355" s="2">
        <f t="shared" si="70"/>
        <v>545682.42857142852</v>
      </c>
      <c r="H355" s="2">
        <f t="shared" si="76"/>
        <v>172812827.48744184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1794393.1428571371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2188355.3280152678</v>
      </c>
      <c r="Q355" s="2">
        <f t="shared" si="71"/>
        <v>550000</v>
      </c>
      <c r="R355" s="2">
        <f t="shared" si="77"/>
        <v>174590820.62342298</v>
      </c>
      <c r="S355" s="2">
        <f t="shared" si="58"/>
        <v>545682.42857143283</v>
      </c>
      <c r="T355" s="2">
        <f t="shared" si="59"/>
        <v>4317.571428571362</v>
      </c>
      <c r="U355" s="2">
        <f t="shared" si="60"/>
        <v>550000</v>
      </c>
      <c r="V355" s="2">
        <f t="shared" si="34"/>
        <v>126975503.48744148</v>
      </c>
      <c r="W355" s="2">
        <f t="shared" si="61"/>
        <v>545682.42857143283</v>
      </c>
      <c r="X355" s="2">
        <f t="shared" si="51"/>
        <v>4317.5714285671711</v>
      </c>
      <c r="Y355" s="2">
        <f t="shared" si="74"/>
        <v>47615317.13598147</v>
      </c>
      <c r="Z355" s="2" t="str">
        <f t="shared" si="52"/>
        <v>MEEP</v>
      </c>
      <c r="AA355" s="2">
        <f>IF(Z355="HERE",Y355,AA354+Graph!$G$1*1000)</f>
        <v>164580634.13598183</v>
      </c>
      <c r="AB355" s="2">
        <f t="shared" si="63"/>
        <v>800000</v>
      </c>
      <c r="AC355" s="2">
        <f t="shared" si="75"/>
        <v>46214504.058869705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290</v>
      </c>
      <c r="C356" s="7"/>
      <c r="D356" s="2" t="e">
        <f t="shared" si="55"/>
        <v>#N/A</v>
      </c>
      <c r="E356" s="2" t="e">
        <f t="shared" si="67"/>
        <v>#N/A</v>
      </c>
      <c r="F356" s="2">
        <v>2195025.2706605196</v>
      </c>
      <c r="G356" s="2">
        <f t="shared" si="70"/>
        <v>545682.42857142852</v>
      </c>
      <c r="H356" s="2">
        <f t="shared" si="76"/>
        <v>173358509.91601327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1798710.7142857085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2194296.5502304137</v>
      </c>
      <c r="Q356" s="2">
        <f t="shared" si="71"/>
        <v>550000</v>
      </c>
      <c r="R356" s="2">
        <f t="shared" si="77"/>
        <v>175140820.62342298</v>
      </c>
      <c r="S356" s="2">
        <f t="shared" si="58"/>
        <v>545682.42857143283</v>
      </c>
      <c r="T356" s="2">
        <f t="shared" si="59"/>
        <v>4317.571428571362</v>
      </c>
      <c r="U356" s="2">
        <f t="shared" si="60"/>
        <v>550000</v>
      </c>
      <c r="V356" s="2">
        <f t="shared" ref="V356:V385" si="78">H272</f>
        <v>127521185.91601291</v>
      </c>
      <c r="W356" s="2">
        <f t="shared" si="61"/>
        <v>545682.42857143283</v>
      </c>
      <c r="X356" s="2">
        <f t="shared" si="51"/>
        <v>4317.5714285671711</v>
      </c>
      <c r="Y356" s="2">
        <f t="shared" si="74"/>
        <v>47619634.707410038</v>
      </c>
      <c r="Z356" s="2" t="str">
        <f t="shared" si="52"/>
        <v>MEEP</v>
      </c>
      <c r="AA356" s="2">
        <f>IF(Z356="HERE",Y356,AA355+Graph!$G$1*1000)</f>
        <v>165380634.13598183</v>
      </c>
      <c r="AB356" s="2">
        <f t="shared" si="63"/>
        <v>800000</v>
      </c>
      <c r="AC356" s="2">
        <f t="shared" si="75"/>
        <v>46214504.058869705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291</v>
      </c>
      <c r="C357" s="7"/>
      <c r="D357" s="2" t="e">
        <f t="shared" si="55"/>
        <v>#N/A</v>
      </c>
      <c r="E357" s="2" t="e">
        <f t="shared" si="67"/>
        <v>#N/A</v>
      </c>
      <c r="F357" s="2">
        <v>2200979.8665607274</v>
      </c>
      <c r="G357" s="2">
        <f t="shared" si="70"/>
        <v>545682.42857142852</v>
      </c>
      <c r="H357" s="2">
        <f t="shared" si="76"/>
        <v>173904192.3445847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1803028.2857142799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2200237.7724455893</v>
      </c>
      <c r="Q357" s="2">
        <f t="shared" si="71"/>
        <v>550000</v>
      </c>
      <c r="R357" s="2">
        <f t="shared" si="77"/>
        <v>175690820.62342298</v>
      </c>
      <c r="S357" s="2">
        <f t="shared" si="58"/>
        <v>545682.42857143283</v>
      </c>
      <c r="T357" s="2">
        <f t="shared" si="59"/>
        <v>4317.571428571362</v>
      </c>
      <c r="U357" s="2">
        <f t="shared" si="60"/>
        <v>550000</v>
      </c>
      <c r="V357" s="2">
        <f t="shared" si="78"/>
        <v>128066868.34458435</v>
      </c>
      <c r="W357" s="2">
        <f t="shared" si="61"/>
        <v>545682.42857143283</v>
      </c>
      <c r="X357" s="2">
        <f t="shared" si="51"/>
        <v>4317.5714285671711</v>
      </c>
      <c r="Y357" s="2">
        <f t="shared" si="74"/>
        <v>47623952.278838605</v>
      </c>
      <c r="Z357" s="2" t="str">
        <f t="shared" si="52"/>
        <v>MEEP</v>
      </c>
      <c r="AA357" s="2">
        <f>IF(Z357="HERE",Y357,AA356+Graph!$G$1*1000)</f>
        <v>166180634.13598183</v>
      </c>
      <c r="AB357" s="2">
        <f t="shared" si="63"/>
        <v>800000</v>
      </c>
      <c r="AC357" s="2">
        <f t="shared" si="75"/>
        <v>46214504.058869705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292</v>
      </c>
      <c r="C358" s="7"/>
      <c r="D358" s="2" t="e">
        <f t="shared" si="55"/>
        <v>#N/A</v>
      </c>
      <c r="E358" s="2" t="e">
        <f t="shared" si="67"/>
        <v>#N/A</v>
      </c>
      <c r="F358" s="2">
        <v>2206934.4624609351</v>
      </c>
      <c r="G358" s="2">
        <f t="shared" ref="G358:G385" si="79">IF(F358&gt;550000,$AK$31*1000,F358)</f>
        <v>545682.42857142852</v>
      </c>
      <c r="H358" s="2">
        <f t="shared" si="76"/>
        <v>174449874.77315614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1807345.8571428512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2206178.9946607351</v>
      </c>
      <c r="Q358" s="2">
        <f t="shared" ref="Q358:Q385" si="80">IF(P358&gt;550000,550000,P358)</f>
        <v>550000</v>
      </c>
      <c r="R358" s="2">
        <f t="shared" si="77"/>
        <v>176240820.62342298</v>
      </c>
      <c r="S358" s="2">
        <f t="shared" si="58"/>
        <v>545682.42857143283</v>
      </c>
      <c r="T358" s="2">
        <f t="shared" si="59"/>
        <v>4317.571428571362</v>
      </c>
      <c r="U358" s="2">
        <f t="shared" si="60"/>
        <v>550000</v>
      </c>
      <c r="V358" s="2">
        <f t="shared" si="78"/>
        <v>128612550.77315578</v>
      </c>
      <c r="W358" s="2">
        <f t="shared" si="61"/>
        <v>545682.42857143283</v>
      </c>
      <c r="X358" s="2">
        <f t="shared" si="51"/>
        <v>4317.5714285671711</v>
      </c>
      <c r="Y358" s="2">
        <f t="shared" si="74"/>
        <v>47628269.850267172</v>
      </c>
      <c r="Z358" s="2" t="str">
        <f t="shared" si="52"/>
        <v>MEEP</v>
      </c>
      <c r="AA358" s="2">
        <f>IF(Z358="HERE",Y358,AA357+Graph!$G$1*1000)</f>
        <v>166980634.13598183</v>
      </c>
      <c r="AB358" s="2">
        <f t="shared" si="63"/>
        <v>800000</v>
      </c>
      <c r="AC358" s="2">
        <f t="shared" si="75"/>
        <v>46214504.058869705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293</v>
      </c>
      <c r="C359" s="7"/>
      <c r="D359" s="2" t="e">
        <f t="shared" si="55"/>
        <v>#N/A</v>
      </c>
      <c r="E359" s="2" t="e">
        <f t="shared" si="67"/>
        <v>#N/A</v>
      </c>
      <c r="F359" s="2">
        <v>2212889.0583611429</v>
      </c>
      <c r="G359" s="2">
        <f t="shared" si="79"/>
        <v>545682.42857142852</v>
      </c>
      <c r="H359" s="2">
        <f t="shared" si="76"/>
        <v>174995557.20172757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1811663.4285714226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2212120.2168759108</v>
      </c>
      <c r="Q359" s="2">
        <f t="shared" si="80"/>
        <v>550000</v>
      </c>
      <c r="R359" s="2">
        <f t="shared" si="77"/>
        <v>176790820.62342298</v>
      </c>
      <c r="S359" s="2">
        <f t="shared" si="58"/>
        <v>545682.42857143283</v>
      </c>
      <c r="T359" s="2">
        <f t="shared" si="59"/>
        <v>4317.571428571362</v>
      </c>
      <c r="U359" s="2">
        <f t="shared" si="60"/>
        <v>550000</v>
      </c>
      <c r="V359" s="2">
        <f t="shared" si="78"/>
        <v>129158233.20172721</v>
      </c>
      <c r="W359" s="2">
        <f t="shared" si="61"/>
        <v>545682.42857143283</v>
      </c>
      <c r="X359" s="2">
        <f t="shared" si="51"/>
        <v>4317.5714285671711</v>
      </c>
      <c r="Y359" s="2">
        <f t="shared" si="74"/>
        <v>47632587.421695739</v>
      </c>
      <c r="Z359" s="2" t="str">
        <f t="shared" si="52"/>
        <v>MEEP</v>
      </c>
      <c r="AA359" s="2">
        <f>IF(Z359="HERE",Y359,AA358+Graph!$G$1*1000)</f>
        <v>167780634.13598183</v>
      </c>
      <c r="AB359" s="2">
        <f t="shared" si="63"/>
        <v>800000</v>
      </c>
      <c r="AC359" s="2">
        <f t="shared" si="75"/>
        <v>46214504.058869705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294</v>
      </c>
      <c r="C360" s="7"/>
      <c r="D360" s="2" t="e">
        <f t="shared" si="55"/>
        <v>#N/A</v>
      </c>
      <c r="E360" s="2" t="e">
        <f t="shared" si="67"/>
        <v>#N/A</v>
      </c>
      <c r="F360" s="2">
        <v>2218843.6542613506</v>
      </c>
      <c r="G360" s="2">
        <f t="shared" si="79"/>
        <v>545682.42857142852</v>
      </c>
      <c r="H360" s="2">
        <f t="shared" si="76"/>
        <v>175541239.630299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1815980.9999999939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2218061.4390910566</v>
      </c>
      <c r="Q360" s="2">
        <f t="shared" si="80"/>
        <v>550000</v>
      </c>
      <c r="R360" s="2">
        <f t="shared" si="77"/>
        <v>177340820.62342298</v>
      </c>
      <c r="S360" s="2">
        <f t="shared" si="58"/>
        <v>545682.42857143283</v>
      </c>
      <c r="T360" s="2">
        <f t="shared" si="59"/>
        <v>4317.571428571362</v>
      </c>
      <c r="U360" s="2">
        <f t="shared" si="60"/>
        <v>550000</v>
      </c>
      <c r="V360" s="2">
        <f t="shared" si="78"/>
        <v>129703915.63029864</v>
      </c>
      <c r="W360" s="2">
        <f t="shared" si="61"/>
        <v>545682.42857143283</v>
      </c>
      <c r="X360" s="2">
        <f t="shared" si="51"/>
        <v>4317.5714285671711</v>
      </c>
      <c r="Y360" s="2">
        <f t="shared" si="74"/>
        <v>47636904.993124306</v>
      </c>
      <c r="Z360" s="2" t="str">
        <f t="shared" si="52"/>
        <v>MEEP</v>
      </c>
      <c r="AA360" s="2">
        <f>IF(Z360="HERE",Y360,AA359+Graph!$G$1*1000)</f>
        <v>168580634.13598183</v>
      </c>
      <c r="AB360" s="2">
        <f t="shared" si="63"/>
        <v>800000</v>
      </c>
      <c r="AC360" s="2">
        <f t="shared" si="75"/>
        <v>46214504.058869705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295</v>
      </c>
      <c r="C361" s="7"/>
      <c r="D361" s="2" t="e">
        <f t="shared" si="55"/>
        <v>#N/A</v>
      </c>
      <c r="E361" s="2" t="e">
        <f t="shared" si="67"/>
        <v>#N/A</v>
      </c>
      <c r="F361" s="2">
        <v>2224798.2501615584</v>
      </c>
      <c r="G361" s="2">
        <f t="shared" si="79"/>
        <v>545682.42857142852</v>
      </c>
      <c r="H361" s="2">
        <f t="shared" si="76"/>
        <v>176086922.05887043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1820298.5714285653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2224002.6613062322</v>
      </c>
      <c r="Q361" s="2">
        <f t="shared" si="80"/>
        <v>550000</v>
      </c>
      <c r="R361" s="2">
        <f t="shared" si="77"/>
        <v>177890820.62342298</v>
      </c>
      <c r="S361" s="2">
        <f t="shared" si="58"/>
        <v>545682.42857143283</v>
      </c>
      <c r="T361" s="2">
        <f t="shared" si="59"/>
        <v>4317.571428571362</v>
      </c>
      <c r="U361" s="2">
        <f t="shared" si="60"/>
        <v>550000</v>
      </c>
      <c r="V361" s="2">
        <f t="shared" si="78"/>
        <v>130249598.05887008</v>
      </c>
      <c r="W361" s="2">
        <f t="shared" si="61"/>
        <v>545682.42857143283</v>
      </c>
      <c r="X361" s="2">
        <f t="shared" si="51"/>
        <v>4317.5714285671711</v>
      </c>
      <c r="Y361" s="2">
        <f t="shared" si="74"/>
        <v>47641222.564552873</v>
      </c>
      <c r="Z361" s="2" t="str">
        <f t="shared" si="52"/>
        <v>MEEP</v>
      </c>
      <c r="AA361" s="2">
        <f>IF(Z361="HERE",Y361,AA360+Graph!$G$1*1000)</f>
        <v>169380634.13598183</v>
      </c>
      <c r="AB361" s="2">
        <f t="shared" si="63"/>
        <v>800000</v>
      </c>
      <c r="AC361" s="2">
        <f t="shared" si="75"/>
        <v>46214504.058869705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296</v>
      </c>
      <c r="C362" s="7"/>
      <c r="D362" s="2" t="e">
        <f t="shared" si="55"/>
        <v>#N/A</v>
      </c>
      <c r="E362" s="2" t="e">
        <f t="shared" si="67"/>
        <v>#N/A</v>
      </c>
      <c r="F362" s="2">
        <v>2230752.8460617661</v>
      </c>
      <c r="G362" s="2">
        <f t="shared" si="79"/>
        <v>545682.42857142852</v>
      </c>
      <c r="H362" s="2">
        <f t="shared" si="76"/>
        <v>176632604.48744187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1824616.1428571367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2229943.883521378</v>
      </c>
      <c r="Q362" s="2">
        <f t="shared" si="80"/>
        <v>550000</v>
      </c>
      <c r="R362" s="2">
        <f t="shared" si="77"/>
        <v>178440820.62342298</v>
      </c>
      <c r="S362" s="2">
        <f t="shared" si="58"/>
        <v>545682.42857143283</v>
      </c>
      <c r="T362" s="2">
        <f t="shared" si="59"/>
        <v>4317.571428571362</v>
      </c>
      <c r="U362" s="2">
        <f t="shared" si="60"/>
        <v>550000</v>
      </c>
      <c r="V362" s="2">
        <f t="shared" si="78"/>
        <v>130795280.48744151</v>
      </c>
      <c r="W362" s="2">
        <f t="shared" si="61"/>
        <v>545682.42857143283</v>
      </c>
      <c r="X362" s="2">
        <f t="shared" si="51"/>
        <v>4317.5714285671711</v>
      </c>
      <c r="Y362" s="2">
        <f t="shared" si="74"/>
        <v>47645540.135981441</v>
      </c>
      <c r="Z362" s="2" t="str">
        <f t="shared" si="52"/>
        <v>MEEP</v>
      </c>
      <c r="AA362" s="2">
        <f>IF(Z362="HERE",Y362,AA361+Graph!$G$1*1000)</f>
        <v>170180634.13598183</v>
      </c>
      <c r="AB362" s="2">
        <f t="shared" si="63"/>
        <v>800000</v>
      </c>
      <c r="AC362" s="2">
        <f t="shared" si="75"/>
        <v>46214504.058869705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297</v>
      </c>
      <c r="C363" s="7"/>
      <c r="D363" s="2" t="e">
        <f t="shared" si="55"/>
        <v>#N/A</v>
      </c>
      <c r="E363" s="2" t="e">
        <f t="shared" si="67"/>
        <v>#N/A</v>
      </c>
      <c r="F363" s="2">
        <v>2236707.4419619739</v>
      </c>
      <c r="G363" s="2">
        <f t="shared" si="79"/>
        <v>545682.42857142852</v>
      </c>
      <c r="H363" s="2">
        <f t="shared" si="76"/>
        <v>177178286.9160133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1828933.714285708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2235885.1057365537</v>
      </c>
      <c r="Q363" s="2">
        <f t="shared" si="80"/>
        <v>550000</v>
      </c>
      <c r="R363" s="2">
        <f t="shared" si="77"/>
        <v>178990820.62342298</v>
      </c>
      <c r="S363" s="2">
        <f t="shared" si="58"/>
        <v>545682.42857143283</v>
      </c>
      <c r="T363" s="2">
        <f t="shared" si="59"/>
        <v>4317.571428571362</v>
      </c>
      <c r="U363" s="2">
        <f t="shared" si="60"/>
        <v>550000</v>
      </c>
      <c r="V363" s="2">
        <f t="shared" si="78"/>
        <v>131340962.91601294</v>
      </c>
      <c r="W363" s="2">
        <f t="shared" si="61"/>
        <v>545682.42857143283</v>
      </c>
      <c r="X363" s="2">
        <f t="shared" si="51"/>
        <v>4317.5714285671711</v>
      </c>
      <c r="Y363" s="2">
        <f t="shared" si="74"/>
        <v>47649857.707410008</v>
      </c>
      <c r="Z363" s="2" t="str">
        <f t="shared" si="52"/>
        <v>MEEP</v>
      </c>
      <c r="AA363" s="2">
        <f>IF(Z363="HERE",Y363,AA362+Graph!$G$1*1000)</f>
        <v>170980634.13598183</v>
      </c>
      <c r="AB363" s="2">
        <f t="shared" si="63"/>
        <v>800000</v>
      </c>
      <c r="AC363" s="2">
        <f t="shared" si="75"/>
        <v>46214504.058869705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298</v>
      </c>
      <c r="C364" s="7"/>
      <c r="D364" s="2" t="e">
        <f t="shared" si="55"/>
        <v>#N/A</v>
      </c>
      <c r="E364" s="2" t="e">
        <f t="shared" si="67"/>
        <v>#N/A</v>
      </c>
      <c r="F364" s="2">
        <v>2242662.0378621817</v>
      </c>
      <c r="G364" s="2">
        <f t="shared" si="79"/>
        <v>545682.42857142852</v>
      </c>
      <c r="H364" s="2">
        <f t="shared" si="76"/>
        <v>177723969.34458473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1833251.2857142794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2241826.3279516995</v>
      </c>
      <c r="Q364" s="2">
        <f t="shared" si="80"/>
        <v>550000</v>
      </c>
      <c r="R364" s="2">
        <f t="shared" si="77"/>
        <v>179540820.62342298</v>
      </c>
      <c r="S364" s="2">
        <f t="shared" si="58"/>
        <v>545682.42857143283</v>
      </c>
      <c r="T364" s="2">
        <f t="shared" si="59"/>
        <v>4317.571428571362</v>
      </c>
      <c r="U364" s="2">
        <f t="shared" si="60"/>
        <v>550000</v>
      </c>
      <c r="V364" s="2">
        <f t="shared" si="78"/>
        <v>131886645.34458438</v>
      </c>
      <c r="W364" s="2">
        <f t="shared" si="61"/>
        <v>545682.42857143283</v>
      </c>
      <c r="X364" s="2">
        <f t="shared" si="51"/>
        <v>4317.5714285671711</v>
      </c>
      <c r="Y364" s="2">
        <f t="shared" si="74"/>
        <v>47654175.278838575</v>
      </c>
      <c r="Z364" s="2" t="str">
        <f t="shared" si="52"/>
        <v>MEEP</v>
      </c>
      <c r="AA364" s="2">
        <f>IF(Z364="HERE",Y364,AA363+Graph!$G$1*1000)</f>
        <v>171780634.13598183</v>
      </c>
      <c r="AB364" s="2">
        <f t="shared" si="63"/>
        <v>800000</v>
      </c>
      <c r="AC364" s="2">
        <f t="shared" si="75"/>
        <v>46214504.058869705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299</v>
      </c>
      <c r="C365" s="7"/>
      <c r="D365" s="2" t="e">
        <f t="shared" si="55"/>
        <v>#N/A</v>
      </c>
      <c r="E365" s="2" t="e">
        <f t="shared" si="67"/>
        <v>#N/A</v>
      </c>
      <c r="F365" s="2">
        <v>2248616.6337623894</v>
      </c>
      <c r="G365" s="2">
        <f t="shared" si="79"/>
        <v>545682.42857142852</v>
      </c>
      <c r="H365" s="2">
        <f t="shared" si="76"/>
        <v>178269651.77315617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1837568.8571428508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2247767.5501668751</v>
      </c>
      <c r="Q365" s="2">
        <f t="shared" si="80"/>
        <v>550000</v>
      </c>
      <c r="R365" s="2">
        <f t="shared" si="77"/>
        <v>180090820.62342298</v>
      </c>
      <c r="S365" s="2">
        <f t="shared" si="58"/>
        <v>545682.42857143283</v>
      </c>
      <c r="T365" s="2">
        <f t="shared" si="59"/>
        <v>4317.571428571362</v>
      </c>
      <c r="U365" s="2">
        <f t="shared" si="60"/>
        <v>550000</v>
      </c>
      <c r="V365" s="2">
        <f t="shared" si="78"/>
        <v>132432327.77315581</v>
      </c>
      <c r="W365" s="2">
        <f t="shared" si="61"/>
        <v>545682.42857143283</v>
      </c>
      <c r="X365" s="2">
        <f t="shared" si="51"/>
        <v>4317.5714285671711</v>
      </c>
      <c r="Y365" s="2">
        <f t="shared" si="74"/>
        <v>47658492.850267142</v>
      </c>
      <c r="Z365" s="2" t="str">
        <f t="shared" si="52"/>
        <v>MEEP</v>
      </c>
      <c r="AA365" s="2">
        <f>IF(Z365="HERE",Y365,AA364+Graph!$G$1*1000)</f>
        <v>172580634.13598183</v>
      </c>
      <c r="AB365" s="2">
        <f t="shared" si="63"/>
        <v>800000</v>
      </c>
      <c r="AC365" s="2">
        <f t="shared" si="75"/>
        <v>46214504.058869705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300</v>
      </c>
      <c r="C366" s="7"/>
      <c r="D366" s="2" t="e">
        <f t="shared" si="55"/>
        <v>#N/A</v>
      </c>
      <c r="E366" s="2" t="e">
        <f t="shared" si="67"/>
        <v>#N/A</v>
      </c>
      <c r="F366" s="2">
        <v>2254571.2296625972</v>
      </c>
      <c r="G366" s="2">
        <f t="shared" si="79"/>
        <v>545682.42857142852</v>
      </c>
      <c r="H366" s="2">
        <f t="shared" si="76"/>
        <v>178815334.2017276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1841886.4285714221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2253708.772382021</v>
      </c>
      <c r="Q366" s="2">
        <f t="shared" si="80"/>
        <v>550000</v>
      </c>
      <c r="R366" s="2">
        <f t="shared" si="77"/>
        <v>180640820.62342298</v>
      </c>
      <c r="S366" s="2">
        <f t="shared" si="58"/>
        <v>545682.42857143283</v>
      </c>
      <c r="T366" s="2">
        <f t="shared" si="59"/>
        <v>4317.571428571362</v>
      </c>
      <c r="U366" s="2">
        <f t="shared" si="60"/>
        <v>550000</v>
      </c>
      <c r="V366" s="2">
        <f t="shared" si="78"/>
        <v>132978010.20172724</v>
      </c>
      <c r="W366" s="2">
        <f t="shared" si="61"/>
        <v>545682.42857143283</v>
      </c>
      <c r="X366" s="2">
        <f t="shared" si="51"/>
        <v>4317.5714285671711</v>
      </c>
      <c r="Y366" s="2">
        <f t="shared" si="74"/>
        <v>47662810.421695709</v>
      </c>
      <c r="Z366" s="2" t="str">
        <f t="shared" si="52"/>
        <v>MEEP</v>
      </c>
      <c r="AA366" s="2">
        <f>IF(Z366="HERE",Y366,AA365+Graph!$G$1*1000)</f>
        <v>173380634.13598183</v>
      </c>
      <c r="AB366" s="2">
        <f t="shared" si="63"/>
        <v>800000</v>
      </c>
      <c r="AC366" s="2">
        <f t="shared" si="75"/>
        <v>46214504.058869705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301</v>
      </c>
      <c r="C367" s="7"/>
      <c r="D367" s="2" t="e">
        <f t="shared" si="55"/>
        <v>#N/A</v>
      </c>
      <c r="E367" s="2" t="e">
        <f t="shared" si="67"/>
        <v>#N/A</v>
      </c>
      <c r="F367" s="2">
        <v>2260525.8255628049</v>
      </c>
      <c r="G367" s="2">
        <f t="shared" si="79"/>
        <v>545682.42857142852</v>
      </c>
      <c r="H367" s="2">
        <f t="shared" si="76"/>
        <v>179361016.63029903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1846203.9999999935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2259649.9945971966</v>
      </c>
      <c r="Q367" s="2">
        <f t="shared" si="80"/>
        <v>550000</v>
      </c>
      <c r="R367" s="2">
        <f t="shared" si="77"/>
        <v>181190820.62342298</v>
      </c>
      <c r="S367" s="2">
        <f t="shared" si="58"/>
        <v>545682.42857143283</v>
      </c>
      <c r="T367" s="2">
        <f t="shared" si="59"/>
        <v>4317.571428571362</v>
      </c>
      <c r="U367" s="2">
        <f t="shared" si="60"/>
        <v>550000</v>
      </c>
      <c r="V367" s="2">
        <f t="shared" si="78"/>
        <v>133523692.63029867</v>
      </c>
      <c r="W367" s="2">
        <f t="shared" si="61"/>
        <v>545682.42857143283</v>
      </c>
      <c r="X367" s="2">
        <f t="shared" si="51"/>
        <v>4317.5714285671711</v>
      </c>
      <c r="Y367" s="2">
        <f t="shared" si="74"/>
        <v>47667127.993124276</v>
      </c>
      <c r="Z367" s="2" t="str">
        <f t="shared" si="52"/>
        <v>MEEP</v>
      </c>
      <c r="AA367" s="2">
        <f>IF(Z367="HERE",Y367,AA366+Graph!$G$1*1000)</f>
        <v>174180634.13598183</v>
      </c>
      <c r="AB367" s="2">
        <f t="shared" si="63"/>
        <v>800000</v>
      </c>
      <c r="AC367" s="2">
        <f t="shared" si="75"/>
        <v>46214504.058869705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302</v>
      </c>
      <c r="C368" s="7"/>
      <c r="D368" s="2" t="e">
        <f t="shared" si="55"/>
        <v>#N/A</v>
      </c>
      <c r="E368" s="2" t="e">
        <f t="shared" si="67"/>
        <v>#N/A</v>
      </c>
      <c r="F368" s="2">
        <v>2266480.4214630127</v>
      </c>
      <c r="G368" s="2">
        <f t="shared" si="79"/>
        <v>545682.42857142852</v>
      </c>
      <c r="H368" s="2">
        <f t="shared" si="76"/>
        <v>179906699.05887046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1850521.5714285648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2265591.2168123424</v>
      </c>
      <c r="Q368" s="2">
        <f t="shared" si="80"/>
        <v>550000</v>
      </c>
      <c r="R368" s="2">
        <f t="shared" si="77"/>
        <v>181740820.62342298</v>
      </c>
      <c r="S368" s="2">
        <f t="shared" si="58"/>
        <v>545682.42857143283</v>
      </c>
      <c r="T368" s="2">
        <f t="shared" si="59"/>
        <v>4317.571428571362</v>
      </c>
      <c r="U368" s="2">
        <f t="shared" si="60"/>
        <v>550000</v>
      </c>
      <c r="V368" s="2">
        <f t="shared" si="78"/>
        <v>134069375.05887011</v>
      </c>
      <c r="W368" s="2">
        <f t="shared" si="61"/>
        <v>545682.42857143283</v>
      </c>
      <c r="X368" s="2">
        <f t="shared" si="51"/>
        <v>4317.5714285671711</v>
      </c>
      <c r="Y368" s="2">
        <f t="shared" si="74"/>
        <v>47671445.564552844</v>
      </c>
      <c r="Z368" s="2" t="str">
        <f t="shared" si="52"/>
        <v>MEEP</v>
      </c>
      <c r="AA368" s="2">
        <f>IF(Z368="HERE",Y368,AA367+Graph!$G$1*1000)</f>
        <v>174980634.13598183</v>
      </c>
      <c r="AB368" s="2">
        <f t="shared" si="63"/>
        <v>800000</v>
      </c>
      <c r="AC368" s="2">
        <f t="shared" si="75"/>
        <v>46214504.058869705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303</v>
      </c>
      <c r="C369" s="7"/>
      <c r="D369" s="2" t="e">
        <f t="shared" si="55"/>
        <v>#N/A</v>
      </c>
      <c r="E369" s="2" t="e">
        <f t="shared" si="67"/>
        <v>#N/A</v>
      </c>
      <c r="F369" s="2">
        <v>2272435.0173632205</v>
      </c>
      <c r="G369" s="2">
        <f t="shared" si="79"/>
        <v>545682.42857142852</v>
      </c>
      <c r="H369" s="2">
        <f t="shared" si="76"/>
        <v>180452381.4874419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1854839.1428571362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2271532.4390274882</v>
      </c>
      <c r="Q369" s="2">
        <f t="shared" si="80"/>
        <v>550000</v>
      </c>
      <c r="R369" s="2">
        <f t="shared" si="77"/>
        <v>182290820.62342298</v>
      </c>
      <c r="S369" s="2">
        <f t="shared" si="58"/>
        <v>545682.42857143283</v>
      </c>
      <c r="T369" s="2">
        <f t="shared" si="59"/>
        <v>4317.571428571362</v>
      </c>
      <c r="U369" s="2">
        <f t="shared" si="60"/>
        <v>550000</v>
      </c>
      <c r="V369" s="2">
        <f t="shared" si="78"/>
        <v>134615057.48744154</v>
      </c>
      <c r="W369" s="2">
        <f t="shared" si="61"/>
        <v>545682.42857143283</v>
      </c>
      <c r="X369" s="2">
        <f t="shared" si="51"/>
        <v>4317.5714285671711</v>
      </c>
      <c r="Y369" s="2">
        <f t="shared" si="74"/>
        <v>47675763.135981411</v>
      </c>
      <c r="Z369" s="2" t="str">
        <f t="shared" si="52"/>
        <v>MEEP</v>
      </c>
      <c r="AA369" s="2">
        <f>IF(Z369="HERE",Y369,AA368+Graph!$G$1*1000)</f>
        <v>175780634.13598183</v>
      </c>
      <c r="AB369" s="2">
        <f t="shared" si="63"/>
        <v>800000</v>
      </c>
      <c r="AC369" s="2">
        <f t="shared" si="75"/>
        <v>46214504.058869705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304</v>
      </c>
      <c r="C370" s="7"/>
      <c r="D370" s="2" t="e">
        <f t="shared" si="55"/>
        <v>#N/A</v>
      </c>
      <c r="E370" s="2" t="e">
        <f t="shared" si="67"/>
        <v>#N/A</v>
      </c>
      <c r="F370" s="2">
        <v>2278389.6132634282</v>
      </c>
      <c r="G370" s="2">
        <f t="shared" si="79"/>
        <v>545682.42857142852</v>
      </c>
      <c r="H370" s="2">
        <f t="shared" si="76"/>
        <v>180998063.91601333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1859156.7142857076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2277473.6612426639</v>
      </c>
      <c r="Q370" s="2">
        <f t="shared" si="80"/>
        <v>550000</v>
      </c>
      <c r="R370" s="2">
        <f t="shared" si="77"/>
        <v>182840820.62342298</v>
      </c>
      <c r="S370" s="2">
        <f t="shared" si="58"/>
        <v>545682.42857143283</v>
      </c>
      <c r="T370" s="2">
        <f t="shared" si="59"/>
        <v>4317.571428571362</v>
      </c>
      <c r="U370" s="2">
        <f t="shared" si="60"/>
        <v>550000</v>
      </c>
      <c r="V370" s="2">
        <f t="shared" si="78"/>
        <v>135160739.91601297</v>
      </c>
      <c r="W370" s="2">
        <f t="shared" si="61"/>
        <v>545682.42857143283</v>
      </c>
      <c r="X370" s="2">
        <f t="shared" si="51"/>
        <v>4317.5714285671711</v>
      </c>
      <c r="Y370" s="2">
        <f t="shared" si="74"/>
        <v>47680080.707409978</v>
      </c>
      <c r="Z370" s="2" t="str">
        <f t="shared" si="52"/>
        <v>MEEP</v>
      </c>
      <c r="AA370" s="2">
        <f>IF(Z370="HERE",Y370,AA369+Graph!$G$1*1000)</f>
        <v>176580634.13598183</v>
      </c>
      <c r="AB370" s="2">
        <f t="shared" si="63"/>
        <v>800000</v>
      </c>
      <c r="AC370" s="2">
        <f t="shared" si="75"/>
        <v>46214504.058869705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305</v>
      </c>
      <c r="C371" s="7"/>
      <c r="D371" s="2" t="e">
        <f t="shared" si="55"/>
        <v>#N/A</v>
      </c>
      <c r="E371" s="2" t="e">
        <f t="shared" si="67"/>
        <v>#N/A</v>
      </c>
      <c r="F371" s="2">
        <v>2284344.209163636</v>
      </c>
      <c r="G371" s="2">
        <f t="shared" si="79"/>
        <v>545682.42857142852</v>
      </c>
      <c r="H371" s="2">
        <f t="shared" si="76"/>
        <v>181543746.34458476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1863474.2857142789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2283414.8834578097</v>
      </c>
      <c r="Q371" s="2">
        <f t="shared" si="80"/>
        <v>550000</v>
      </c>
      <c r="R371" s="2">
        <f t="shared" si="77"/>
        <v>183390820.62342298</v>
      </c>
      <c r="S371" s="2">
        <f t="shared" si="58"/>
        <v>545682.42857143283</v>
      </c>
      <c r="T371" s="2">
        <f t="shared" si="59"/>
        <v>4317.571428571362</v>
      </c>
      <c r="U371" s="2">
        <f t="shared" si="60"/>
        <v>550000</v>
      </c>
      <c r="V371" s="2">
        <f t="shared" si="78"/>
        <v>135706422.34458441</v>
      </c>
      <c r="W371" s="2">
        <f t="shared" si="61"/>
        <v>545682.42857143283</v>
      </c>
      <c r="X371" s="2">
        <f t="shared" si="51"/>
        <v>4317.5714285671711</v>
      </c>
      <c r="Y371" s="2">
        <f t="shared" si="74"/>
        <v>47684398.278838545</v>
      </c>
      <c r="Z371" s="2" t="str">
        <f t="shared" si="52"/>
        <v>MEEP</v>
      </c>
      <c r="AA371" s="2">
        <f>IF(Z371="HERE",Y371,AA370+Graph!$G$1*1000)</f>
        <v>177380634.13598183</v>
      </c>
      <c r="AB371" s="2">
        <f t="shared" si="63"/>
        <v>800000</v>
      </c>
      <c r="AC371" s="2">
        <f t="shared" si="75"/>
        <v>46214504.058869705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306</v>
      </c>
      <c r="C372" s="7"/>
      <c r="D372" s="2" t="e">
        <f t="shared" si="55"/>
        <v>#N/A</v>
      </c>
      <c r="E372" s="2" t="e">
        <f t="shared" si="67"/>
        <v>#N/A</v>
      </c>
      <c r="F372" s="2">
        <v>2290298.8050638437</v>
      </c>
      <c r="G372" s="2">
        <f t="shared" si="79"/>
        <v>545682.42857142852</v>
      </c>
      <c r="H372" s="2">
        <f t="shared" si="76"/>
        <v>182089428.7731562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1867791.8571428503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2289356.1056729853</v>
      </c>
      <c r="Q372" s="2">
        <f t="shared" si="80"/>
        <v>550000</v>
      </c>
      <c r="R372" s="2">
        <f t="shared" si="77"/>
        <v>183940820.62342298</v>
      </c>
      <c r="S372" s="2">
        <f t="shared" si="58"/>
        <v>545682.42857143283</v>
      </c>
      <c r="T372" s="2">
        <f t="shared" si="59"/>
        <v>4317.571428571362</v>
      </c>
      <c r="U372" s="2">
        <f t="shared" si="60"/>
        <v>550000</v>
      </c>
      <c r="V372" s="2">
        <f t="shared" si="78"/>
        <v>136252104.77315584</v>
      </c>
      <c r="W372" s="2">
        <f t="shared" si="61"/>
        <v>545682.42857143283</v>
      </c>
      <c r="X372" s="2">
        <f t="shared" si="51"/>
        <v>4317.5714285671711</v>
      </c>
      <c r="Y372" s="2">
        <f t="shared" si="74"/>
        <v>47688715.850267112</v>
      </c>
      <c r="Z372" s="2" t="str">
        <f t="shared" si="52"/>
        <v>MEEP</v>
      </c>
      <c r="AA372" s="2">
        <f>IF(Z372="HERE",Y372,AA371+Graph!$G$1*1000)</f>
        <v>178180634.13598183</v>
      </c>
      <c r="AB372" s="2">
        <f t="shared" si="63"/>
        <v>800000</v>
      </c>
      <c r="AC372" s="2">
        <f t="shared" si="75"/>
        <v>46214504.058869705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307</v>
      </c>
      <c r="C373" s="7"/>
      <c r="D373" s="2" t="e">
        <f t="shared" si="55"/>
        <v>#N/A</v>
      </c>
      <c r="E373" s="2" t="e">
        <f t="shared" si="67"/>
        <v>#N/A</v>
      </c>
      <c r="F373" s="2">
        <v>2296253.4009640515</v>
      </c>
      <c r="G373" s="2">
        <f t="shared" si="79"/>
        <v>545682.42857142852</v>
      </c>
      <c r="H373" s="2">
        <f t="shared" si="76"/>
        <v>182635111.20172763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1872109.4285714217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2295297.3278881311</v>
      </c>
      <c r="Q373" s="2">
        <f t="shared" si="80"/>
        <v>550000</v>
      </c>
      <c r="R373" s="2">
        <f t="shared" si="77"/>
        <v>184490820.62342298</v>
      </c>
      <c r="S373" s="2">
        <f t="shared" si="58"/>
        <v>545682.42857143283</v>
      </c>
      <c r="T373" s="2">
        <f t="shared" si="59"/>
        <v>4317.571428571362</v>
      </c>
      <c r="U373" s="2">
        <f t="shared" si="60"/>
        <v>550000</v>
      </c>
      <c r="V373" s="2">
        <f t="shared" si="78"/>
        <v>136797787.20172727</v>
      </c>
      <c r="W373" s="2">
        <f t="shared" si="61"/>
        <v>545682.42857143283</v>
      </c>
      <c r="X373" s="2">
        <f t="shared" si="51"/>
        <v>4317.5714285671711</v>
      </c>
      <c r="Y373" s="2">
        <f t="shared" si="74"/>
        <v>47693033.421695679</v>
      </c>
      <c r="Z373" s="2" t="str">
        <f t="shared" si="52"/>
        <v>MEEP</v>
      </c>
      <c r="AA373" s="2">
        <f>IF(Z373="HERE",Y373,AA372+Graph!$G$1*1000)</f>
        <v>178980634.13598183</v>
      </c>
      <c r="AB373" s="2">
        <f t="shared" si="63"/>
        <v>800000</v>
      </c>
      <c r="AC373" s="2">
        <f t="shared" si="75"/>
        <v>46214504.058869705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308</v>
      </c>
      <c r="C374" s="7"/>
      <c r="D374" s="2" t="e">
        <f t="shared" si="55"/>
        <v>#N/A</v>
      </c>
      <c r="E374" s="2" t="e">
        <f t="shared" si="67"/>
        <v>#N/A</v>
      </c>
      <c r="F374" s="2">
        <v>2302207.9968642592</v>
      </c>
      <c r="G374" s="2">
        <f t="shared" si="79"/>
        <v>545682.42857142852</v>
      </c>
      <c r="H374" s="2">
        <f t="shared" si="76"/>
        <v>183180793.63029906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1876426.999999993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2301238.5501033068</v>
      </c>
      <c r="Q374" s="2">
        <f t="shared" si="80"/>
        <v>550000</v>
      </c>
      <c r="R374" s="2">
        <f t="shared" si="77"/>
        <v>185040820.62342298</v>
      </c>
      <c r="S374" s="2">
        <f t="shared" si="58"/>
        <v>545682.42857143283</v>
      </c>
      <c r="T374" s="2">
        <f t="shared" si="59"/>
        <v>4317.571428571362</v>
      </c>
      <c r="U374" s="2">
        <f t="shared" si="60"/>
        <v>550000</v>
      </c>
      <c r="V374" s="2">
        <f t="shared" si="78"/>
        <v>137343469.6302987</v>
      </c>
      <c r="W374" s="2">
        <f t="shared" si="61"/>
        <v>545682.42857143283</v>
      </c>
      <c r="X374" s="2">
        <f t="shared" si="51"/>
        <v>4317.5714285671711</v>
      </c>
      <c r="Y374" s="2">
        <f t="shared" si="74"/>
        <v>47697350.993124247</v>
      </c>
      <c r="Z374" s="2" t="str">
        <f t="shared" si="52"/>
        <v>MEEP</v>
      </c>
      <c r="AA374" s="2">
        <f>IF(Z374="HERE",Y374,AA373+Graph!$G$1*1000)</f>
        <v>179780634.13598183</v>
      </c>
      <c r="AB374" s="2">
        <f t="shared" si="63"/>
        <v>800000</v>
      </c>
      <c r="AC374" s="2">
        <f t="shared" si="75"/>
        <v>46214504.058869705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309</v>
      </c>
      <c r="C375" s="7"/>
      <c r="D375" s="2" t="e">
        <f t="shared" si="55"/>
        <v>#N/A</v>
      </c>
      <c r="E375" s="2" t="e">
        <f t="shared" si="67"/>
        <v>#N/A</v>
      </c>
      <c r="F375" s="2">
        <v>2308162.592764467</v>
      </c>
      <c r="G375" s="2">
        <f t="shared" si="79"/>
        <v>545682.42857142852</v>
      </c>
      <c r="H375" s="2">
        <f t="shared" si="76"/>
        <v>183726476.05887049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1880744.5714285644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2307179.7723184526</v>
      </c>
      <c r="Q375" s="2">
        <f t="shared" si="80"/>
        <v>550000</v>
      </c>
      <c r="R375" s="2">
        <f t="shared" si="77"/>
        <v>185590820.62342298</v>
      </c>
      <c r="S375" s="2">
        <f t="shared" si="58"/>
        <v>545682.42857143283</v>
      </c>
      <c r="T375" s="2">
        <f t="shared" si="59"/>
        <v>4317.571428571362</v>
      </c>
      <c r="U375" s="2">
        <f t="shared" si="60"/>
        <v>550000</v>
      </c>
      <c r="V375" s="2">
        <f t="shared" si="78"/>
        <v>137889152.05887014</v>
      </c>
      <c r="W375" s="2">
        <f t="shared" si="61"/>
        <v>545682.42857143283</v>
      </c>
      <c r="X375" s="2">
        <f t="shared" si="51"/>
        <v>4317.5714285671711</v>
      </c>
      <c r="Y375" s="2">
        <f t="shared" si="74"/>
        <v>47701668.564552814</v>
      </c>
      <c r="Z375" s="2" t="str">
        <f t="shared" si="52"/>
        <v>MEEP</v>
      </c>
      <c r="AA375" s="2">
        <f>IF(Z375="HERE",Y375,AA374+Graph!$G$1*1000)</f>
        <v>180580634.13598183</v>
      </c>
      <c r="AB375" s="2">
        <f t="shared" si="63"/>
        <v>800000</v>
      </c>
      <c r="AC375" s="2">
        <f t="shared" si="75"/>
        <v>46214504.058869705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310</v>
      </c>
      <c r="C376" s="7"/>
      <c r="D376" s="2" t="e">
        <f t="shared" si="55"/>
        <v>#N/A</v>
      </c>
      <c r="E376" s="2" t="e">
        <f t="shared" si="67"/>
        <v>#N/A</v>
      </c>
      <c r="F376" s="2">
        <v>2314117.1886646748</v>
      </c>
      <c r="G376" s="2">
        <f t="shared" si="79"/>
        <v>545682.42857142852</v>
      </c>
      <c r="H376" s="2">
        <f t="shared" si="76"/>
        <v>184272158.48744193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1885062.1428571357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2313120.9945336282</v>
      </c>
      <c r="Q376" s="2">
        <f t="shared" si="80"/>
        <v>550000</v>
      </c>
      <c r="R376" s="2">
        <f t="shared" si="77"/>
        <v>186140820.62342298</v>
      </c>
      <c r="S376" s="2">
        <f t="shared" si="58"/>
        <v>545682.42857143283</v>
      </c>
      <c r="T376" s="2">
        <f t="shared" si="59"/>
        <v>4317.571428571362</v>
      </c>
      <c r="U376" s="2">
        <f t="shared" si="60"/>
        <v>550000</v>
      </c>
      <c r="V376" s="2">
        <f t="shared" si="78"/>
        <v>138434834.48744157</v>
      </c>
      <c r="W376" s="2">
        <f t="shared" si="61"/>
        <v>545682.42857143283</v>
      </c>
      <c r="X376" s="2">
        <f t="shared" si="51"/>
        <v>4317.5714285671711</v>
      </c>
      <c r="Y376" s="2">
        <f t="shared" si="74"/>
        <v>47705986.135981381</v>
      </c>
      <c r="Z376" s="2" t="str">
        <f t="shared" si="52"/>
        <v>MEEP</v>
      </c>
      <c r="AA376" s="2">
        <f>IF(Z376="HERE",Y376,AA375+Graph!$G$1*1000)</f>
        <v>181380634.13598183</v>
      </c>
      <c r="AB376" s="2">
        <f t="shared" si="63"/>
        <v>800000</v>
      </c>
      <c r="AC376" s="2">
        <f t="shared" si="75"/>
        <v>46214504.058869705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311</v>
      </c>
      <c r="C377" s="7"/>
      <c r="D377" s="2" t="e">
        <f t="shared" si="55"/>
        <v>#N/A</v>
      </c>
      <c r="E377" s="2" t="e">
        <f t="shared" si="67"/>
        <v>#N/A</v>
      </c>
      <c r="F377" s="2">
        <v>2320071.7845648825</v>
      </c>
      <c r="G377" s="2">
        <f t="shared" si="79"/>
        <v>545682.42857142852</v>
      </c>
      <c r="H377" s="2">
        <f t="shared" si="76"/>
        <v>184817840.91601336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1889379.7142857071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2319062.2167487741</v>
      </c>
      <c r="Q377" s="2">
        <f t="shared" si="80"/>
        <v>550000</v>
      </c>
      <c r="R377" s="2">
        <f t="shared" si="77"/>
        <v>186690820.62342298</v>
      </c>
      <c r="S377" s="2">
        <f t="shared" si="58"/>
        <v>545682.42857143283</v>
      </c>
      <c r="T377" s="2">
        <f t="shared" si="59"/>
        <v>4317.571428571362</v>
      </c>
      <c r="U377" s="2">
        <f t="shared" si="60"/>
        <v>550000</v>
      </c>
      <c r="V377" s="2">
        <f t="shared" si="78"/>
        <v>138980516.916013</v>
      </c>
      <c r="W377" s="2">
        <f t="shared" si="61"/>
        <v>545682.42857143283</v>
      </c>
      <c r="X377" s="2">
        <f t="shared" si="51"/>
        <v>4317.5714285671711</v>
      </c>
      <c r="Y377" s="2">
        <f t="shared" si="74"/>
        <v>47710303.707409948</v>
      </c>
      <c r="Z377" s="2" t="str">
        <f t="shared" si="52"/>
        <v>MEEP</v>
      </c>
      <c r="AA377" s="2">
        <f>IF(Z377="HERE",Y377,AA376+Graph!$G$1*1000)</f>
        <v>182180634.13598183</v>
      </c>
      <c r="AB377" s="2">
        <f t="shared" si="63"/>
        <v>800000</v>
      </c>
      <c r="AC377" s="2">
        <f t="shared" si="75"/>
        <v>46214504.058869705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312</v>
      </c>
      <c r="C378" s="7"/>
      <c r="D378" s="2" t="e">
        <f t="shared" si="55"/>
        <v>#N/A</v>
      </c>
      <c r="E378" s="2" t="e">
        <f t="shared" si="67"/>
        <v>#N/A</v>
      </c>
      <c r="F378" s="2">
        <v>2326026.3804650605</v>
      </c>
      <c r="G378" s="2">
        <f t="shared" si="79"/>
        <v>545682.42857142852</v>
      </c>
      <c r="H378" s="2">
        <f t="shared" si="76"/>
        <v>185363523.34458479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1893697.2857142785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2325003.4389639497</v>
      </c>
      <c r="Q378" s="2">
        <f t="shared" si="80"/>
        <v>550000</v>
      </c>
      <c r="R378" s="2">
        <f t="shared" si="77"/>
        <v>187240820.62342298</v>
      </c>
      <c r="S378" s="2">
        <f t="shared" si="58"/>
        <v>545682.42857143283</v>
      </c>
      <c r="T378" s="2">
        <f t="shared" si="59"/>
        <v>4317.571428571362</v>
      </c>
      <c r="U378" s="2">
        <f t="shared" si="60"/>
        <v>550000</v>
      </c>
      <c r="V378" s="2">
        <f t="shared" si="78"/>
        <v>139526199.34458444</v>
      </c>
      <c r="W378" s="2">
        <f t="shared" si="61"/>
        <v>545682.42857143283</v>
      </c>
      <c r="X378" s="2">
        <f t="shared" si="51"/>
        <v>4317.5714285671711</v>
      </c>
      <c r="Y378" s="2">
        <f t="shared" si="74"/>
        <v>47714621.278838515</v>
      </c>
      <c r="Z378" s="2" t="str">
        <f t="shared" si="52"/>
        <v>MEEP</v>
      </c>
      <c r="AA378" s="2">
        <f>IF(Z378="HERE",Y378,AA377+Graph!$G$1*1000)</f>
        <v>182980634.13598183</v>
      </c>
      <c r="AB378" s="2">
        <f t="shared" si="63"/>
        <v>800000</v>
      </c>
      <c r="AC378" s="2">
        <f t="shared" si="75"/>
        <v>46214504.058869705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313</v>
      </c>
      <c r="C379" s="7"/>
      <c r="D379" s="2" t="e">
        <f t="shared" si="55"/>
        <v>#N/A</v>
      </c>
      <c r="E379" s="2" t="e">
        <f t="shared" si="67"/>
        <v>#N/A</v>
      </c>
      <c r="F379" s="2">
        <v>2331980.9763652682</v>
      </c>
      <c r="G379" s="2">
        <f t="shared" si="79"/>
        <v>545682.42857142852</v>
      </c>
      <c r="H379" s="2">
        <f t="shared" si="76"/>
        <v>185909205.77315623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1898014.8571428498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2330944.6611790955</v>
      </c>
      <c r="Q379" s="2">
        <f t="shared" si="80"/>
        <v>550000</v>
      </c>
      <c r="R379" s="2">
        <f t="shared" si="77"/>
        <v>187790820.62342298</v>
      </c>
      <c r="S379" s="2">
        <f t="shared" si="58"/>
        <v>545682.42857143283</v>
      </c>
      <c r="T379" s="2">
        <f t="shared" si="59"/>
        <v>4317.571428571362</v>
      </c>
      <c r="U379" s="2">
        <f t="shared" si="60"/>
        <v>550000</v>
      </c>
      <c r="V379" s="2">
        <f t="shared" si="78"/>
        <v>140071881.77315587</v>
      </c>
      <c r="W379" s="2">
        <f t="shared" si="61"/>
        <v>545682.42857143283</v>
      </c>
      <c r="X379" s="2">
        <f t="shared" si="51"/>
        <v>4317.5714285671711</v>
      </c>
      <c r="Y379" s="2">
        <f t="shared" si="74"/>
        <v>47718938.850267082</v>
      </c>
      <c r="Z379" s="2" t="str">
        <f t="shared" si="52"/>
        <v>MEEP</v>
      </c>
      <c r="AA379" s="2">
        <f>IF(Z379="HERE",Y379,AA378+Graph!$G$1*1000)</f>
        <v>183780634.13598183</v>
      </c>
      <c r="AB379" s="2">
        <f t="shared" si="63"/>
        <v>800000</v>
      </c>
      <c r="AC379" s="2">
        <f t="shared" si="75"/>
        <v>46214504.058869705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314</v>
      </c>
      <c r="C380" s="7"/>
      <c r="D380" s="2" t="e">
        <f t="shared" si="55"/>
        <v>#N/A</v>
      </c>
      <c r="E380" s="2" t="e">
        <f t="shared" si="67"/>
        <v>#N/A</v>
      </c>
      <c r="F380" s="2">
        <v>2337935.572265476</v>
      </c>
      <c r="G380" s="2">
        <f t="shared" si="79"/>
        <v>545682.42857142852</v>
      </c>
      <c r="H380" s="2">
        <f t="shared" si="76"/>
        <v>186454888.20172766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1902332.4285714212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2336885.8833942711</v>
      </c>
      <c r="Q380" s="2">
        <f t="shared" si="80"/>
        <v>550000</v>
      </c>
      <c r="R380" s="2">
        <f t="shared" si="77"/>
        <v>188340820.62342298</v>
      </c>
      <c r="S380" s="2">
        <f t="shared" si="58"/>
        <v>545682.42857143283</v>
      </c>
      <c r="T380" s="2">
        <f t="shared" si="59"/>
        <v>4317.571428571362</v>
      </c>
      <c r="U380" s="2">
        <f t="shared" si="60"/>
        <v>550000</v>
      </c>
      <c r="V380" s="2">
        <f t="shared" si="78"/>
        <v>140617564.2017273</v>
      </c>
      <c r="W380" s="2">
        <f t="shared" si="61"/>
        <v>545682.42857143283</v>
      </c>
      <c r="X380" s="2">
        <f t="shared" si="51"/>
        <v>4317.5714285671711</v>
      </c>
      <c r="Y380" s="2">
        <f t="shared" si="74"/>
        <v>47723256.42169565</v>
      </c>
      <c r="Z380" s="2" t="str">
        <f t="shared" si="52"/>
        <v>MEEP</v>
      </c>
      <c r="AA380" s="2">
        <f>IF(Z380="HERE",Y380,AA379+Graph!$G$1*1000)</f>
        <v>184580634.13598183</v>
      </c>
      <c r="AB380" s="2">
        <f t="shared" si="63"/>
        <v>800000</v>
      </c>
      <c r="AC380" s="2">
        <f t="shared" si="75"/>
        <v>46214504.058869705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315</v>
      </c>
      <c r="C381" s="7"/>
      <c r="D381" s="2" t="e">
        <f t="shared" si="55"/>
        <v>#N/A</v>
      </c>
      <c r="E381" s="2" t="e">
        <f t="shared" si="67"/>
        <v>#N/A</v>
      </c>
      <c r="F381" s="2">
        <v>2343890.1681656837</v>
      </c>
      <c r="G381" s="2">
        <f t="shared" si="79"/>
        <v>545682.42857142852</v>
      </c>
      <c r="H381" s="2">
        <f t="shared" si="76"/>
        <v>187000570.63029909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1906649.9999999925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2342827.105609417</v>
      </c>
      <c r="Q381" s="2">
        <f t="shared" si="80"/>
        <v>550000</v>
      </c>
      <c r="R381" s="2">
        <f t="shared" si="77"/>
        <v>188890820.62342298</v>
      </c>
      <c r="S381" s="2">
        <f t="shared" si="58"/>
        <v>545682.42857143283</v>
      </c>
      <c r="T381" s="2">
        <f t="shared" si="59"/>
        <v>4317.571428571362</v>
      </c>
      <c r="U381" s="2">
        <f t="shared" si="60"/>
        <v>550000</v>
      </c>
      <c r="V381" s="2">
        <f t="shared" si="78"/>
        <v>141163246.63029873</v>
      </c>
      <c r="W381" s="2">
        <f t="shared" si="61"/>
        <v>545682.42857143283</v>
      </c>
      <c r="X381" s="2">
        <f t="shared" si="51"/>
        <v>4317.5714285671711</v>
      </c>
      <c r="Y381" s="2">
        <f t="shared" si="74"/>
        <v>47727573.993124217</v>
      </c>
      <c r="Z381" s="2" t="str">
        <f t="shared" si="52"/>
        <v>MEEP</v>
      </c>
      <c r="AA381" s="2">
        <f>IF(Z381="HERE",Y381,AA380+Graph!$G$1*1000)</f>
        <v>185380634.13598183</v>
      </c>
      <c r="AB381" s="2">
        <f t="shared" si="63"/>
        <v>800000</v>
      </c>
      <c r="AC381" s="2">
        <f t="shared" si="75"/>
        <v>46214504.058869705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316</v>
      </c>
      <c r="C382" s="7"/>
      <c r="D382" s="2" t="e">
        <f t="shared" si="55"/>
        <v>#N/A</v>
      </c>
      <c r="E382" s="2" t="e">
        <f t="shared" si="67"/>
        <v>#N/A</v>
      </c>
      <c r="F382" s="2">
        <v>2349844.7640658915</v>
      </c>
      <c r="G382" s="2">
        <f t="shared" si="79"/>
        <v>545682.42857142852</v>
      </c>
      <c r="H382" s="2">
        <f t="shared" si="76"/>
        <v>187546253.05887052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1910967.5714285639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2348768.3278245926</v>
      </c>
      <c r="Q382" s="2">
        <f t="shared" si="80"/>
        <v>550000</v>
      </c>
      <c r="R382" s="2">
        <f t="shared" si="77"/>
        <v>189440820.62342298</v>
      </c>
      <c r="S382" s="2">
        <f t="shared" si="58"/>
        <v>545682.42857143283</v>
      </c>
      <c r="T382" s="2">
        <f t="shared" si="59"/>
        <v>4317.571428571362</v>
      </c>
      <c r="U382" s="2">
        <f t="shared" si="60"/>
        <v>550000</v>
      </c>
      <c r="V382" s="2">
        <f t="shared" si="78"/>
        <v>141708929.05887017</v>
      </c>
      <c r="W382" s="2">
        <f t="shared" si="61"/>
        <v>545682.42857143283</v>
      </c>
      <c r="X382" s="2">
        <f t="shared" si="51"/>
        <v>4317.5714285671711</v>
      </c>
      <c r="Y382" s="2">
        <f t="shared" si="74"/>
        <v>47731891.564552784</v>
      </c>
      <c r="Z382" s="2" t="str">
        <f t="shared" si="52"/>
        <v>MEEP</v>
      </c>
      <c r="AA382" s="2">
        <f>IF(Z382="HERE",Y382,AA381+Graph!$G$1*1000)</f>
        <v>186180634.13598183</v>
      </c>
      <c r="AB382" s="2">
        <f t="shared" si="63"/>
        <v>800000</v>
      </c>
      <c r="AC382" s="2">
        <f t="shared" si="75"/>
        <v>46214504.058869705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317</v>
      </c>
      <c r="C383" s="7"/>
      <c r="D383" s="2" t="e">
        <f t="shared" si="55"/>
        <v>#N/A</v>
      </c>
      <c r="E383" s="2" t="e">
        <f t="shared" si="67"/>
        <v>#N/A</v>
      </c>
      <c r="F383" s="2">
        <v>2355799.3599660993</v>
      </c>
      <c r="G383" s="2">
        <f t="shared" si="79"/>
        <v>545682.42857142852</v>
      </c>
      <c r="H383" s="2">
        <f t="shared" si="76"/>
        <v>188091935.48744196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1915285.1428571353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2354709.5500397384</v>
      </c>
      <c r="Q383" s="2">
        <f t="shared" si="80"/>
        <v>550000</v>
      </c>
      <c r="R383" s="2">
        <f t="shared" si="77"/>
        <v>189990820.62342298</v>
      </c>
      <c r="S383" s="2">
        <f t="shared" si="58"/>
        <v>545682.42857143283</v>
      </c>
      <c r="T383" s="2">
        <f t="shared" si="59"/>
        <v>4317.571428571362</v>
      </c>
      <c r="U383" s="2">
        <f t="shared" si="60"/>
        <v>550000</v>
      </c>
      <c r="V383" s="2">
        <f t="shared" si="78"/>
        <v>142254611.4874416</v>
      </c>
      <c r="W383" s="2">
        <f t="shared" si="61"/>
        <v>545682.42857143283</v>
      </c>
      <c r="X383" s="2">
        <f t="shared" si="51"/>
        <v>4317.5714285671711</v>
      </c>
      <c r="Y383" s="2">
        <f t="shared" si="74"/>
        <v>47736209.135981351</v>
      </c>
      <c r="Z383" s="2" t="str">
        <f t="shared" si="52"/>
        <v>MEEP</v>
      </c>
      <c r="AA383" s="2">
        <f>IF(Z383="HERE",Y383,AA382+Graph!$G$1*1000)</f>
        <v>186980634.13598183</v>
      </c>
      <c r="AB383" s="2">
        <f t="shared" si="63"/>
        <v>800000</v>
      </c>
      <c r="AC383" s="2">
        <f t="shared" si="75"/>
        <v>46214504.058869705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318</v>
      </c>
      <c r="C384" s="7"/>
      <c r="D384" s="2" t="e">
        <f t="shared" si="55"/>
        <v>#N/A</v>
      </c>
      <c r="E384" s="2" t="e">
        <f t="shared" si="67"/>
        <v>#N/A</v>
      </c>
      <c r="F384" s="2">
        <v>2361753.955866307</v>
      </c>
      <c r="G384" s="2">
        <f t="shared" si="79"/>
        <v>545682.42857142852</v>
      </c>
      <c r="H384" s="2">
        <f t="shared" si="76"/>
        <v>188637617.91601339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1919602.7142857066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2360650.7722548842</v>
      </c>
      <c r="Q384" s="2">
        <f t="shared" si="80"/>
        <v>550000</v>
      </c>
      <c r="R384" s="2">
        <f t="shared" si="77"/>
        <v>190540820.62342298</v>
      </c>
      <c r="S384" s="2">
        <f t="shared" si="58"/>
        <v>545682.42857143283</v>
      </c>
      <c r="T384" s="2">
        <f t="shared" si="59"/>
        <v>4317.571428571362</v>
      </c>
      <c r="U384" s="2">
        <f t="shared" si="60"/>
        <v>550000</v>
      </c>
      <c r="V384" s="2">
        <f t="shared" si="78"/>
        <v>142800293.91601303</v>
      </c>
      <c r="W384" s="2">
        <f t="shared" si="61"/>
        <v>545682.42857143283</v>
      </c>
      <c r="X384" s="2">
        <f t="shared" si="51"/>
        <v>4317.5714285671711</v>
      </c>
      <c r="Y384" s="2">
        <f t="shared" si="74"/>
        <v>47740526.707409918</v>
      </c>
      <c r="Z384" s="2" t="str">
        <f t="shared" si="52"/>
        <v>MEEP</v>
      </c>
      <c r="AA384" s="2">
        <f>IF(Z384="HERE",Y384,AA383+Graph!$G$1*1000)</f>
        <v>187780634.13598183</v>
      </c>
      <c r="AB384" s="2">
        <f t="shared" si="63"/>
        <v>800000</v>
      </c>
      <c r="AC384" s="2">
        <f t="shared" si="75"/>
        <v>46214504.058869705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319</v>
      </c>
      <c r="C385" s="7"/>
      <c r="D385" s="2" t="e">
        <f t="shared" si="55"/>
        <v>#N/A</v>
      </c>
      <c r="E385" s="2" t="e">
        <f t="shared" si="67"/>
        <v>#N/A</v>
      </c>
      <c r="F385" s="2">
        <v>2367708.5517665148</v>
      </c>
      <c r="G385" s="2">
        <f t="shared" si="79"/>
        <v>545682.42857142852</v>
      </c>
      <c r="H385" s="2">
        <f t="shared" si="76"/>
        <v>189183300.34458482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1923920.285714278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2366591.9944700599</v>
      </c>
      <c r="Q385" s="2">
        <f t="shared" si="80"/>
        <v>550000</v>
      </c>
      <c r="R385" s="2">
        <f t="shared" si="77"/>
        <v>191090820.62342298</v>
      </c>
      <c r="S385" s="2">
        <f t="shared" si="58"/>
        <v>545682.42857143283</v>
      </c>
      <c r="T385" s="2">
        <f t="shared" si="59"/>
        <v>4317.571428571362</v>
      </c>
      <c r="U385" s="2">
        <f t="shared" si="60"/>
        <v>550000</v>
      </c>
      <c r="V385" s="2">
        <f t="shared" si="78"/>
        <v>143345976.34458447</v>
      </c>
      <c r="W385" s="2">
        <f t="shared" si="61"/>
        <v>545682.42857143283</v>
      </c>
      <c r="X385" s="2">
        <f t="shared" si="51"/>
        <v>4317.5714285671711</v>
      </c>
      <c r="Y385" s="2">
        <f t="shared" si="74"/>
        <v>47744844.278838485</v>
      </c>
      <c r="Z385" s="2" t="str">
        <f t="shared" si="52"/>
        <v>MEEP</v>
      </c>
      <c r="AA385" s="2">
        <f>IF(Z385="HERE",Y385,AA384+Graph!$G$1*1000)</f>
        <v>188580634.13598183</v>
      </c>
      <c r="AB385" s="2">
        <f t="shared" si="63"/>
        <v>800000</v>
      </c>
      <c r="AC385" s="2">
        <f t="shared" si="75"/>
        <v>46214504.058869705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67:I385">
    <cfRule type="cellIs" dxfId="51" priority="7" operator="greaterThan">
      <formula>0</formula>
    </cfRule>
  </conditionalFormatting>
  <conditionalFormatting sqref="C31:C64 C117:C385 C67:C114">
    <cfRule type="cellIs" dxfId="50" priority="8" operator="greaterThan">
      <formula>0</formula>
    </cfRule>
  </conditionalFormatting>
  <conditionalFormatting sqref="C31:C64 C117:C385 C67:C11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49" priority="10" operator="greaterThan">
      <formula>0</formula>
    </cfRule>
  </conditionalFormatting>
  <conditionalFormatting sqref="C115">
    <cfRule type="cellIs" dxfId="48" priority="11" operator="greaterThan">
      <formula>0</formula>
    </cfRule>
  </conditionalFormatting>
  <conditionalFormatting sqref="C65">
    <cfRule type="cellIs" dxfId="47" priority="5" operator="greaterThan">
      <formula>0</formula>
    </cfRule>
  </conditionalFormatting>
  <conditionalFormatting sqref="C65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46" priority="4" operator="greaterThan">
      <formula>0</formula>
    </cfRule>
  </conditionalFormatting>
  <conditionalFormatting sqref="C66">
    <cfRule type="cellIs" dxfId="13" priority="2" operator="greaterThan">
      <formula>0</formula>
    </cfRule>
  </conditionalFormatting>
  <conditionalFormatting sqref="C6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5" priority="1" operator="greater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8EF8E-7875-4878-82A7-4EEBF6F5FAF0}">
  <dimension ref="A1:AK385"/>
  <sheetViews>
    <sheetView workbookViewId="0">
      <selection activeCell="I66" sqref="I66"/>
    </sheetView>
  </sheetViews>
  <sheetFormatPr defaultRowHeight="14.25" x14ac:dyDescent="0.2"/>
  <cols>
    <col min="1" max="29" width="9" customWidth="1"/>
    <col min="30" max="30" width="10.75" bestFit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51</v>
      </c>
      <c r="AE1" s="2" t="s">
        <v>24</v>
      </c>
      <c r="AF1" s="21" t="s">
        <v>52</v>
      </c>
      <c r="AG1" s="21" t="s">
        <v>53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-64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-63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-62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-61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-60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-59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-58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-57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-56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-55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-54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-53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-52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-51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-50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-49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-48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-47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-46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-45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-44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-43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-42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-41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-40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-39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-38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-37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-36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-35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SUM((600000-LOOKUP(2,1/(ISNUMBER($K$1:$K$194)),$K$1:$K$194))/1000)</f>
        <v>595.68242857142855</v>
      </c>
    </row>
    <row r="32" spans="1:37" ht="15" x14ac:dyDescent="0.25">
      <c r="A32" s="1">
        <v>44208</v>
      </c>
      <c r="B32" s="2">
        <f t="shared" si="0"/>
        <v>-34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-33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-32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-31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-30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-29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TREND(E37:INDEX(firstdoses600,1-$B37),$A37:INDEX(dates600,1-$B37),$A37:$A385)</f>
        <v>295509.17849463224</v>
      </c>
      <c r="G37" s="2">
        <f>IF(F37&gt;600000,$AK$31*1000,F37)</f>
        <v>295509.17849463224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TREND(O37:INDEX(bothdoses600,1-$B37),$A37:INDEX(dates600,1-$B37),$A37:$A385)</f>
        <v>299046.66359448433</v>
      </c>
      <c r="Q37" s="2">
        <f>IF(P37&gt;600000,600000,P37)</f>
        <v>299046.66359448433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-28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301463.77439484</v>
      </c>
      <c r="G38" s="2">
        <f t="shared" ref="G38:G101" si="25">IF(F38&gt;600000,$AK$31*1000,F38)</f>
        <v>301463.77439484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304987.88580963016</v>
      </c>
      <c r="Q38" s="2">
        <f t="shared" ref="Q38:Q101" si="26">IF(P38&gt;600000,600000,P38)</f>
        <v>304987.88580963016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-27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307418.37029504776</v>
      </c>
      <c r="G39" s="2">
        <f t="shared" si="25"/>
        <v>307418.37029504776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310929.10802480578</v>
      </c>
      <c r="Q39" s="2">
        <f t="shared" si="26"/>
        <v>310929.10802480578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-26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313372.96619525552</v>
      </c>
      <c r="G40" s="2">
        <f t="shared" si="25"/>
        <v>313372.96619525552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316870.33023995161</v>
      </c>
      <c r="Q40" s="2">
        <f t="shared" si="26"/>
        <v>316870.33023995161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-25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319327.56209546328</v>
      </c>
      <c r="G41" s="2">
        <f t="shared" si="25"/>
        <v>319327.56209546328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322811.55245512724</v>
      </c>
      <c r="Q41" s="2">
        <f t="shared" si="26"/>
        <v>322811.55245512724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-24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325282.15799567103</v>
      </c>
      <c r="G42" s="2">
        <f t="shared" si="25"/>
        <v>325282.15799567103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328752.77467027307</v>
      </c>
      <c r="Q42" s="2">
        <f t="shared" si="26"/>
        <v>328752.77467027307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-23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331236.75389587879</v>
      </c>
      <c r="G43" s="2">
        <f t="shared" si="25"/>
        <v>331236.75389587879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334693.99688544869</v>
      </c>
      <c r="Q43" s="2">
        <f t="shared" si="26"/>
        <v>334693.99688544869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-22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337191.34979608655</v>
      </c>
      <c r="G44" s="2">
        <f t="shared" si="25"/>
        <v>337191.34979608655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340635.21910059452</v>
      </c>
      <c r="Q44" s="2">
        <f t="shared" si="26"/>
        <v>340635.21910059452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-21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343145.94569629431</v>
      </c>
      <c r="G45" s="2">
        <f t="shared" si="25"/>
        <v>343145.94569629431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346576.44131577015</v>
      </c>
      <c r="Q45" s="2">
        <f t="shared" si="26"/>
        <v>346576.44131577015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-20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349100.54159650207</v>
      </c>
      <c r="G46" s="2">
        <f t="shared" si="25"/>
        <v>349100.54159650207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352517.66353091598</v>
      </c>
      <c r="Q46" s="2">
        <f t="shared" si="26"/>
        <v>352517.66353091598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-19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355055.13749670982</v>
      </c>
      <c r="G47" s="2">
        <f t="shared" si="25"/>
        <v>355055.13749670982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358458.8857460916</v>
      </c>
      <c r="Q47" s="2">
        <f t="shared" si="26"/>
        <v>358458.8857460916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-18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361009.73339691758</v>
      </c>
      <c r="G48" s="2">
        <f t="shared" si="25"/>
        <v>361009.73339691758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364400.10796123743</v>
      </c>
      <c r="Q48" s="2">
        <f t="shared" si="26"/>
        <v>364400.10796123743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-17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366964.32929712534</v>
      </c>
      <c r="G49" s="2">
        <f t="shared" si="25"/>
        <v>366964.32929712534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370341.33017638326</v>
      </c>
      <c r="Q49" s="2">
        <f t="shared" si="26"/>
        <v>370341.33017638326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-16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372918.9251973033</v>
      </c>
      <c r="G50" s="2">
        <f t="shared" si="25"/>
        <v>372918.9251973033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376282.55239155889</v>
      </c>
      <c r="Q50" s="2">
        <f t="shared" si="26"/>
        <v>376282.55239155889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-15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378873.52109751105</v>
      </c>
      <c r="G51" s="2">
        <f t="shared" si="25"/>
        <v>378873.52109751105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382223.77460670471</v>
      </c>
      <c r="Q51" s="2">
        <f t="shared" si="26"/>
        <v>382223.77460670471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-14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384828.11699771881</v>
      </c>
      <c r="G52" s="2">
        <f t="shared" si="25"/>
        <v>384828.11699771881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388164.99682188034</v>
      </c>
      <c r="Q52" s="2">
        <f t="shared" si="26"/>
        <v>388164.99682188034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-13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390782.71289792657</v>
      </c>
      <c r="G53" s="2">
        <f t="shared" si="25"/>
        <v>390782.71289792657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394106.21903702617</v>
      </c>
      <c r="Q53" s="2">
        <f t="shared" si="26"/>
        <v>394106.21903702617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-12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396737.30879813433</v>
      </c>
      <c r="G54" s="2">
        <f t="shared" si="25"/>
        <v>396737.30879813433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400047.4412522018</v>
      </c>
      <c r="Q54" s="2">
        <f t="shared" si="26"/>
        <v>400047.4412522018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-11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402691.90469834208</v>
      </c>
      <c r="G55" s="2">
        <f t="shared" si="25"/>
        <v>402691.90469834208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405988.66346734762</v>
      </c>
      <c r="Q55" s="2">
        <f t="shared" si="26"/>
        <v>405988.66346734762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-10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408646.50059854984</v>
      </c>
      <c r="G56" s="2">
        <f t="shared" si="25"/>
        <v>408646.50059854984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411929.88568252325</v>
      </c>
      <c r="Q56" s="2">
        <f t="shared" si="26"/>
        <v>411929.88568252325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-9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414601.0964987576</v>
      </c>
      <c r="G57" s="2">
        <f t="shared" si="25"/>
        <v>414601.0964987576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417871.10789766908</v>
      </c>
      <c r="Q57" s="2">
        <f t="shared" si="26"/>
        <v>417871.10789766908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-8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420555.69239896536</v>
      </c>
      <c r="G58" s="2">
        <f t="shared" si="25"/>
        <v>420555.69239896536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423812.33011284471</v>
      </c>
      <c r="Q58" s="2">
        <f t="shared" si="26"/>
        <v>423812.33011284471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-7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426510.28829917312</v>
      </c>
      <c r="G59" s="2">
        <f t="shared" si="25"/>
        <v>426510.28829917312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429753.55232799053</v>
      </c>
      <c r="Q59" s="2">
        <f t="shared" si="26"/>
        <v>429753.55232799053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-6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432464.88419938087</v>
      </c>
      <c r="G60" s="2">
        <f t="shared" si="25"/>
        <v>432464.88419938087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435694.77454316616</v>
      </c>
      <c r="Q60" s="2">
        <f t="shared" si="26"/>
        <v>435694.77454316616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-5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438419.48009958863</v>
      </c>
      <c r="G61" s="2">
        <f t="shared" si="25"/>
        <v>438419.48009958863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441635.99675831199</v>
      </c>
      <c r="Q61" s="2">
        <f t="shared" si="26"/>
        <v>441635.99675831199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-4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444374.07599979639</v>
      </c>
      <c r="G62" s="2">
        <f t="shared" si="25"/>
        <v>444374.07599979639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447577.21897348762</v>
      </c>
      <c r="Q62" s="2">
        <f t="shared" si="26"/>
        <v>447577.21897348762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-3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450328.67190000415</v>
      </c>
      <c r="G63" s="2">
        <f t="shared" si="25"/>
        <v>450328.67190000415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453518.44118863344</v>
      </c>
      <c r="Q63" s="2">
        <f t="shared" si="26"/>
        <v>453518.44118863344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-2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456283.26780021191</v>
      </c>
      <c r="G64" s="2">
        <f t="shared" si="25"/>
        <v>456283.26780021191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459459.66340377927</v>
      </c>
      <c r="Q64" s="2">
        <f t="shared" si="26"/>
        <v>459459.66340377927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462237.86370041966</v>
      </c>
      <c r="G65" s="2">
        <f t="shared" si="25"/>
        <v>462237.86370041966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465400.8856189549</v>
      </c>
      <c r="Q65" s="2">
        <f t="shared" si="26"/>
        <v>465400.8856189549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0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468192.45960062742</v>
      </c>
      <c r="G66" s="2">
        <f t="shared" si="25"/>
        <v>468192.45960062742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471342.10783410072</v>
      </c>
      <c r="Q66" s="2">
        <f t="shared" si="26"/>
        <v>471342.10783410072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1</v>
      </c>
      <c r="C67" s="7"/>
      <c r="D67" s="2" t="e">
        <f t="shared" si="12"/>
        <v>#N/A</v>
      </c>
      <c r="E67" s="2" t="e">
        <f t="shared" si="22"/>
        <v>#N/A</v>
      </c>
      <c r="F67" s="2">
        <v>474147.05550083518</v>
      </c>
      <c r="G67" s="2">
        <f t="shared" si="25"/>
        <v>474147.05550083518</v>
      </c>
      <c r="H67" s="2">
        <f t="shared" si="13"/>
        <v>16050254.055500835</v>
      </c>
      <c r="I67" s="7"/>
      <c r="J67" s="2" t="e">
        <f t="shared" si="14"/>
        <v>#N/A</v>
      </c>
      <c r="K67" s="2" t="e">
        <f t="shared" si="23"/>
        <v>#N/A</v>
      </c>
      <c r="L67" s="2">
        <f t="array" ref="L67">IF(COUNT($C68)=0,IF(COUNT($C67)=1,I67,SUM(L66+LOOKUP(2,1/(ISNUMBER($K$1:$K$194)),$K$1:$K$194))),I67)</f>
        <v>550932.57142857148</v>
      </c>
      <c r="M67" s="8" t="e">
        <f t="shared" si="28"/>
        <v>#N/A</v>
      </c>
      <c r="N67" s="2" t="e">
        <f t="shared" si="15"/>
        <v>#N/A</v>
      </c>
      <c r="O67" s="2" t="e">
        <f t="shared" si="24"/>
        <v>#N/A</v>
      </c>
      <c r="P67" s="2">
        <v>477283.33004927635</v>
      </c>
      <c r="Q67" s="2">
        <f t="shared" si="26"/>
        <v>477283.33004927635</v>
      </c>
      <c r="R67" s="2">
        <f t="shared" si="16"/>
        <v>16600005.330049276</v>
      </c>
      <c r="S67" s="2">
        <f t="shared" si="17"/>
        <v>474147.05550083518</v>
      </c>
      <c r="T67" s="2">
        <f t="shared" si="18"/>
        <v>4317.5714285714785</v>
      </c>
      <c r="U67" s="2">
        <f t="shared" si="19"/>
        <v>477283.33004927635</v>
      </c>
      <c r="V67" s="2">
        <f t="shared" si="5"/>
        <v>560036.0294117647</v>
      </c>
      <c r="W67" s="2">
        <f t="shared" si="20"/>
        <v>13421.029411764699</v>
      </c>
      <c r="X67" s="2">
        <f t="shared" si="6"/>
        <v>463862.30063751165</v>
      </c>
      <c r="Y67" s="2">
        <f t="shared" si="7"/>
        <v>16039969.300637512</v>
      </c>
      <c r="Z67" s="2" t="str">
        <f t="shared" si="8"/>
        <v>HERE</v>
      </c>
      <c r="AA67" s="2">
        <f>IF(Z67="HERE",Y67,AA66+Graph!$G$1*1000)</f>
        <v>16039969.300637512</v>
      </c>
      <c r="AB67" s="2">
        <f t="shared" si="21"/>
        <v>463862.30063751154</v>
      </c>
      <c r="AC67" s="2">
        <f t="shared" si="9"/>
        <v>560036.0294117647</v>
      </c>
      <c r="AD67" s="3">
        <f t="shared" si="10"/>
        <v>16039969.300637512</v>
      </c>
      <c r="AE67" s="2">
        <f>IF(AE65&gt;=52800000,52800000,IF(AB46=Graph!G$1*1000,AE66+Graph!G$1*1000,AC67))</f>
        <v>560036.0294117647</v>
      </c>
      <c r="AF67" s="3">
        <f t="shared" si="11"/>
        <v>560036.0294117647</v>
      </c>
      <c r="AG67" s="3">
        <f t="shared" si="29"/>
        <v>6471656.0999999996</v>
      </c>
      <c r="AH67" s="3" t="e">
        <f t="shared" si="3"/>
        <v>#N/A</v>
      </c>
    </row>
    <row r="68" spans="1:34" ht="15" x14ac:dyDescent="0.25">
      <c r="A68" s="1">
        <v>44244</v>
      </c>
      <c r="B68" s="2">
        <f t="shared" si="0"/>
        <v>2</v>
      </c>
      <c r="C68" s="7"/>
      <c r="D68" s="2" t="e">
        <f t="shared" si="12"/>
        <v>#N/A</v>
      </c>
      <c r="E68" s="2" t="e">
        <f t="shared" si="22"/>
        <v>#N/A</v>
      </c>
      <c r="F68" s="2">
        <v>480101.65140104294</v>
      </c>
      <c r="G68" s="2">
        <f t="shared" si="25"/>
        <v>480101.65140104294</v>
      </c>
      <c r="H68" s="2">
        <f t="shared" si="13"/>
        <v>16530355.706901878</v>
      </c>
      <c r="I68" s="7"/>
      <c r="J68" s="2" t="e">
        <f t="shared" si="14"/>
        <v>#N/A</v>
      </c>
      <c r="K68" s="2" t="e">
        <f t="shared" si="23"/>
        <v>#N/A</v>
      </c>
      <c r="L68" s="2">
        <f t="array" ref="L68">IF(COUNT($C69)=0,IF(COUNT($C68)=1,I68,SUM(L67+LOOKUP(2,1/(ISNUMBER($K$1:$K$194)),$K$1:$K$194))),I68)</f>
        <v>555250.14285714296</v>
      </c>
      <c r="M68" s="8" t="e">
        <f t="shared" si="28"/>
        <v>#N/A</v>
      </c>
      <c r="N68" s="2" t="e">
        <f t="shared" si="15"/>
        <v>#N/A</v>
      </c>
      <c r="O68" s="2" t="e">
        <f t="shared" si="24"/>
        <v>#N/A</v>
      </c>
      <c r="P68" s="2">
        <v>483224.55226442218</v>
      </c>
      <c r="Q68" s="2">
        <f t="shared" si="26"/>
        <v>483224.55226442218</v>
      </c>
      <c r="R68" s="2">
        <f t="shared" si="16"/>
        <v>17083229.882313699</v>
      </c>
      <c r="S68" s="2">
        <f t="shared" si="17"/>
        <v>480101.65140104294</v>
      </c>
      <c r="T68" s="2">
        <f t="shared" si="18"/>
        <v>4317.5714285714785</v>
      </c>
      <c r="U68" s="2">
        <f t="shared" si="19"/>
        <v>483224.55226442218</v>
      </c>
      <c r="V68" s="2">
        <f t="shared" si="5"/>
        <v>573457.0588235294</v>
      </c>
      <c r="W68" s="2">
        <f t="shared" si="20"/>
        <v>13421.029411764699</v>
      </c>
      <c r="X68" s="2">
        <f t="shared" si="6"/>
        <v>469803.52285265748</v>
      </c>
      <c r="Y68" s="2">
        <f t="shared" si="7"/>
        <v>16509772.823490169</v>
      </c>
      <c r="Z68" s="2" t="str">
        <f t="shared" si="8"/>
        <v>HERE</v>
      </c>
      <c r="AA68" s="2">
        <f>IF(Z68="HERE",Y68,AA67+Graph!$G$1*1000)</f>
        <v>16509772.823490169</v>
      </c>
      <c r="AB68" s="2">
        <f t="shared" si="21"/>
        <v>469803.52285265736</v>
      </c>
      <c r="AC68" s="2">
        <f t="shared" si="9"/>
        <v>573457.0588235294</v>
      </c>
      <c r="AD68" s="3">
        <f t="shared" si="10"/>
        <v>16509772.823490169</v>
      </c>
      <c r="AE68" s="2">
        <f>IF(AE66&gt;=52800000,52800000,IF(AB47=Graph!G$1*1000,AE67+Graph!G$1*1000,AC68))</f>
        <v>573457.0588235294</v>
      </c>
      <c r="AF68" s="3">
        <f t="shared" si="11"/>
        <v>573457.0588235294</v>
      </c>
      <c r="AG68" s="3">
        <f t="shared" si="29"/>
        <v>6726303.3500000006</v>
      </c>
      <c r="AH68" s="3" t="e">
        <f t="shared" si="3"/>
        <v>#N/A</v>
      </c>
    </row>
    <row r="69" spans="1:34" ht="15" x14ac:dyDescent="0.25">
      <c r="A69" s="1">
        <v>44245</v>
      </c>
      <c r="B69" s="2">
        <f t="shared" si="0"/>
        <v>3</v>
      </c>
      <c r="C69" s="7"/>
      <c r="D69" s="2" t="e">
        <f t="shared" si="12"/>
        <v>#N/A</v>
      </c>
      <c r="E69" s="2" t="e">
        <f t="shared" si="22"/>
        <v>#N/A</v>
      </c>
      <c r="F69" s="2">
        <v>486056.2473012507</v>
      </c>
      <c r="G69" s="2">
        <f t="shared" si="25"/>
        <v>486056.2473012507</v>
      </c>
      <c r="H69" s="2">
        <f t="shared" si="13"/>
        <v>17016411.954203129</v>
      </c>
      <c r="I69" s="7"/>
      <c r="J69" s="2" t="e">
        <f t="shared" si="14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559567.71428571444</v>
      </c>
      <c r="M69" s="8" t="e">
        <f t="shared" si="28"/>
        <v>#N/A</v>
      </c>
      <c r="N69" s="2" t="e">
        <f t="shared" si="15"/>
        <v>#N/A</v>
      </c>
      <c r="O69" s="2" t="e">
        <f t="shared" si="24"/>
        <v>#N/A</v>
      </c>
      <c r="P69" s="2">
        <v>489165.77447959781</v>
      </c>
      <c r="Q69" s="2">
        <f t="shared" si="26"/>
        <v>489165.77447959781</v>
      </c>
      <c r="R69" s="2">
        <f t="shared" si="16"/>
        <v>17572395.656793296</v>
      </c>
      <c r="S69" s="2">
        <f t="shared" si="17"/>
        <v>486056.2473012507</v>
      </c>
      <c r="T69" s="2">
        <f t="shared" si="18"/>
        <v>4317.5714285714785</v>
      </c>
      <c r="U69" s="2">
        <f t="shared" si="19"/>
        <v>489165.77447959781</v>
      </c>
      <c r="V69" s="2">
        <f t="shared" si="5"/>
        <v>586878.0882352941</v>
      </c>
      <c r="W69" s="2">
        <f t="shared" si="20"/>
        <v>13421.029411764699</v>
      </c>
      <c r="X69" s="2">
        <f t="shared" si="6"/>
        <v>475744.74506783311</v>
      </c>
      <c r="Y69" s="2">
        <f t="shared" si="7"/>
        <v>16985517.568558004</v>
      </c>
      <c r="Z69" s="2" t="str">
        <f t="shared" si="8"/>
        <v>HERE</v>
      </c>
      <c r="AA69" s="2">
        <f>IF(Z69="HERE",Y69,AA68+Graph!$G$1*1000)</f>
        <v>16985517.568558004</v>
      </c>
      <c r="AB69" s="2">
        <f t="shared" si="21"/>
        <v>475744.74506783485</v>
      </c>
      <c r="AC69" s="2">
        <f t="shared" si="9"/>
        <v>586878.0882352941</v>
      </c>
      <c r="AD69" s="3">
        <f t="shared" si="10"/>
        <v>16985517.568558004</v>
      </c>
      <c r="AE69" s="2">
        <f>IF(AE67&gt;=52800000,52800000,IF(AB48=Graph!G$1*1000,AE68+Graph!G$1*1000,AC69))</f>
        <v>586878.0882352941</v>
      </c>
      <c r="AF69" s="3">
        <f t="shared" si="11"/>
        <v>586878.0882352941</v>
      </c>
      <c r="AG69" s="3">
        <f t="shared" si="29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4</v>
      </c>
      <c r="C70" s="7"/>
      <c r="D70" s="2" t="e">
        <f t="shared" si="12"/>
        <v>#N/A</v>
      </c>
      <c r="E70" s="2" t="e">
        <f t="shared" si="22"/>
        <v>#N/A</v>
      </c>
      <c r="F70" s="2">
        <v>492010.84320145845</v>
      </c>
      <c r="G70" s="2">
        <f t="shared" si="25"/>
        <v>492010.84320145845</v>
      </c>
      <c r="H70" s="2">
        <f t="shared" si="13"/>
        <v>17508422.797404587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563885.28571428591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495106.99669474363</v>
      </c>
      <c r="Q70" s="2">
        <f t="shared" si="26"/>
        <v>495106.99669474363</v>
      </c>
      <c r="R70" s="2">
        <f t="shared" si="16"/>
        <v>18067502.65348804</v>
      </c>
      <c r="S70" s="2">
        <f t="shared" si="17"/>
        <v>492010.84320145845</v>
      </c>
      <c r="T70" s="2">
        <f t="shared" si="18"/>
        <v>4317.5714285714785</v>
      </c>
      <c r="U70" s="2">
        <f t="shared" si="19"/>
        <v>495106.99669474363</v>
      </c>
      <c r="V70" s="2">
        <f t="shared" si="5"/>
        <v>600299.1176470588</v>
      </c>
      <c r="W70" s="2">
        <f t="shared" si="20"/>
        <v>13421.029411764699</v>
      </c>
      <c r="X70" s="2">
        <f t="shared" si="6"/>
        <v>481685.96728297893</v>
      </c>
      <c r="Y70" s="2">
        <f t="shared" si="7"/>
        <v>17467203.535840984</v>
      </c>
      <c r="Z70" s="2" t="str">
        <f t="shared" si="8"/>
        <v>HERE</v>
      </c>
      <c r="AA70" s="2">
        <f>IF(Z70="HERE",Y70,AA69+Graph!$G$1*1000)</f>
        <v>17467203.535840984</v>
      </c>
      <c r="AB70" s="2">
        <f t="shared" si="21"/>
        <v>481685.96728298068</v>
      </c>
      <c r="AC70" s="2">
        <f t="shared" si="9"/>
        <v>600299.1176470588</v>
      </c>
      <c r="AD70" s="3">
        <f t="shared" si="10"/>
        <v>17467203.535840984</v>
      </c>
      <c r="AE70" s="2">
        <f>IF(AE68&gt;=52800000,52800000,IF(AB49=Graph!G$1*1000,AE69+Graph!G$1*1000,AC70))</f>
        <v>600299.1176470588</v>
      </c>
      <c r="AF70" s="3">
        <f t="shared" si="11"/>
        <v>600299.1176470588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5</v>
      </c>
      <c r="C71" s="7"/>
      <c r="D71" s="2" t="e">
        <f t="shared" si="12"/>
        <v>#N/A</v>
      </c>
      <c r="E71" s="2" t="e">
        <f t="shared" si="22"/>
        <v>#N/A</v>
      </c>
      <c r="F71" s="2">
        <v>497965.43910166621</v>
      </c>
      <c r="G71" s="2">
        <f t="shared" si="25"/>
        <v>497965.43910166621</v>
      </c>
      <c r="H71" s="2">
        <f t="shared" si="13"/>
        <v>18006388.236506253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568202.85714285739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501048.21890991926</v>
      </c>
      <c r="Q71" s="2">
        <f t="shared" si="26"/>
        <v>501048.21890991926</v>
      </c>
      <c r="R71" s="2">
        <f t="shared" si="16"/>
        <v>18568550.872397959</v>
      </c>
      <c r="S71" s="2">
        <f t="shared" si="17"/>
        <v>497965.43910166621</v>
      </c>
      <c r="T71" s="2">
        <f t="shared" si="18"/>
        <v>4317.5714285714785</v>
      </c>
      <c r="U71" s="2">
        <f t="shared" si="19"/>
        <v>501048.21890991926</v>
      </c>
      <c r="V71" s="2">
        <f t="shared" si="5"/>
        <v>613720.1470588235</v>
      </c>
      <c r="W71" s="2">
        <f t="shared" si="20"/>
        <v>13421.029411764699</v>
      </c>
      <c r="X71" s="2">
        <f t="shared" si="6"/>
        <v>487627.18949815456</v>
      </c>
      <c r="Y71" s="2">
        <f t="shared" si="7"/>
        <v>17954830.725339141</v>
      </c>
      <c r="Z71" s="2" t="str">
        <f t="shared" si="8"/>
        <v>HERE</v>
      </c>
      <c r="AA71" s="2">
        <f>IF(Z71="HERE",Y71,AA70+Graph!$G$1*1000)</f>
        <v>17954830.725339141</v>
      </c>
      <c r="AB71" s="2">
        <f t="shared" si="21"/>
        <v>487627.18949815631</v>
      </c>
      <c r="AC71" s="2">
        <f t="shared" si="9"/>
        <v>613720.1470588235</v>
      </c>
      <c r="AD71" s="3">
        <f t="shared" si="10"/>
        <v>17954830.725339141</v>
      </c>
      <c r="AE71" s="2">
        <f>IF(AE69&gt;=52800000,52800000,IF(AB50=Graph!G$1*1000,AE70+Graph!G$1*1000,AC71))</f>
        <v>613720.1470588235</v>
      </c>
      <c r="AF71" s="3">
        <f t="shared" si="11"/>
        <v>613720.1470588235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6</v>
      </c>
      <c r="C72" s="7"/>
      <c r="D72" s="2" t="e">
        <f t="shared" si="12"/>
        <v>#N/A</v>
      </c>
      <c r="E72" s="2" t="e">
        <f t="shared" si="22"/>
        <v>#N/A</v>
      </c>
      <c r="F72" s="2">
        <v>503920.03500187397</v>
      </c>
      <c r="G72" s="2">
        <f t="shared" si="25"/>
        <v>503920.03500187397</v>
      </c>
      <c r="H72" s="2">
        <f t="shared" si="13"/>
        <v>18510308.271508127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572520.42857142887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506989.44112506509</v>
      </c>
      <c r="Q72" s="2">
        <f t="shared" si="26"/>
        <v>506989.44112506509</v>
      </c>
      <c r="R72" s="2">
        <f t="shared" si="16"/>
        <v>19075540.313523024</v>
      </c>
      <c r="S72" s="2">
        <f t="shared" si="17"/>
        <v>503920.03500187397</v>
      </c>
      <c r="T72" s="2">
        <f t="shared" si="18"/>
        <v>4317.5714285714785</v>
      </c>
      <c r="U72" s="2">
        <f t="shared" si="19"/>
        <v>506989.44112506509</v>
      </c>
      <c r="V72" s="2">
        <f t="shared" si="5"/>
        <v>627141.17647058819</v>
      </c>
      <c r="W72" s="2">
        <f t="shared" si="20"/>
        <v>13421.029411764699</v>
      </c>
      <c r="X72" s="2">
        <f t="shared" si="6"/>
        <v>493568.41171330039</v>
      </c>
      <c r="Y72" s="2">
        <f t="shared" si="7"/>
        <v>18448399.137052443</v>
      </c>
      <c r="Z72" s="2" t="str">
        <f t="shared" si="8"/>
        <v>HERE</v>
      </c>
      <c r="AA72" s="2">
        <f>IF(Z72="HERE",Y72,AA71+Graph!$G$1*1000)</f>
        <v>18448399.137052443</v>
      </c>
      <c r="AB72" s="2">
        <f t="shared" si="21"/>
        <v>493568.41171330214</v>
      </c>
      <c r="AC72" s="2">
        <f t="shared" si="9"/>
        <v>627141.17647058819</v>
      </c>
      <c r="AD72" s="3">
        <f t="shared" si="10"/>
        <v>18448399.137052443</v>
      </c>
      <c r="AE72" s="2">
        <f>IF(AE70&gt;=52800000,52800000,IF(AB51=Graph!G$1*1000,AE71+Graph!G$1*1000,AC72))</f>
        <v>627141.17647058819</v>
      </c>
      <c r="AF72" s="3">
        <f t="shared" si="11"/>
        <v>627141.17647058819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7</v>
      </c>
      <c r="C73" s="7"/>
      <c r="D73" s="2" t="e">
        <f t="shared" si="12"/>
        <v>#N/A</v>
      </c>
      <c r="E73" s="2" t="e">
        <f t="shared" si="22"/>
        <v>#N/A</v>
      </c>
      <c r="F73" s="2">
        <v>509874.63090208173</v>
      </c>
      <c r="G73" s="2">
        <f t="shared" si="25"/>
        <v>509874.63090208173</v>
      </c>
      <c r="H73" s="2">
        <f t="shared" si="13"/>
        <v>19020182.902410209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576838.00000000035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512930.66334024072</v>
      </c>
      <c r="Q73" s="2">
        <f t="shared" si="26"/>
        <v>512930.66334024072</v>
      </c>
      <c r="R73" s="2">
        <f t="shared" si="16"/>
        <v>19588470.976863265</v>
      </c>
      <c r="S73" s="2">
        <f t="shared" si="17"/>
        <v>509874.63090208173</v>
      </c>
      <c r="T73" s="2">
        <f t="shared" si="18"/>
        <v>4317.5714285714785</v>
      </c>
      <c r="U73" s="2">
        <f t="shared" si="19"/>
        <v>512930.66334024072</v>
      </c>
      <c r="V73" s="2">
        <f t="shared" si="5"/>
        <v>640562.20588235301</v>
      </c>
      <c r="W73" s="2">
        <f t="shared" si="20"/>
        <v>13421.029411764815</v>
      </c>
      <c r="X73" s="2">
        <f t="shared" si="6"/>
        <v>499509.6339284759</v>
      </c>
      <c r="Y73" s="2">
        <f t="shared" si="7"/>
        <v>18947908.770980917</v>
      </c>
      <c r="Z73" s="2" t="str">
        <f t="shared" si="8"/>
        <v>HERE</v>
      </c>
      <c r="AA73" s="2">
        <f>IF(Z73="HERE",Y73,AA72+Graph!$G$1*1000)</f>
        <v>18947908.770980917</v>
      </c>
      <c r="AB73" s="2">
        <f t="shared" si="21"/>
        <v>499509.63392847404</v>
      </c>
      <c r="AC73" s="2">
        <f t="shared" si="9"/>
        <v>640562.20588235301</v>
      </c>
      <c r="AD73" s="3">
        <f t="shared" si="10"/>
        <v>18947908.770980917</v>
      </c>
      <c r="AE73" s="2">
        <f>IF(AE71&gt;=52800000,52800000,IF(AB52=Graph!G$1*1000,AE72+Graph!G$1*1000,AC73))</f>
        <v>640562.20588235301</v>
      </c>
      <c r="AF73" s="3">
        <f t="shared" si="11"/>
        <v>640562.20588235301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8</v>
      </c>
      <c r="C74" s="7"/>
      <c r="D74" s="2" t="e">
        <f t="shared" si="12"/>
        <v>#N/A</v>
      </c>
      <c r="E74" s="2" t="e">
        <f t="shared" si="22"/>
        <v>#N/A</v>
      </c>
      <c r="F74" s="2">
        <v>515829.22680228949</v>
      </c>
      <c r="G74" s="2">
        <f t="shared" si="25"/>
        <v>515829.22680228949</v>
      </c>
      <c r="H74" s="2">
        <f t="shared" si="13"/>
        <v>19536012.129212499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581155.57142857183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518871.88555538654</v>
      </c>
      <c r="Q74" s="2">
        <f t="shared" si="26"/>
        <v>518871.88555538654</v>
      </c>
      <c r="R74" s="2">
        <f t="shared" si="16"/>
        <v>20107342.862418652</v>
      </c>
      <c r="S74" s="2">
        <f t="shared" si="17"/>
        <v>515829.22680228949</v>
      </c>
      <c r="T74" s="2">
        <f t="shared" si="18"/>
        <v>4317.5714285714785</v>
      </c>
      <c r="U74" s="2">
        <f t="shared" si="19"/>
        <v>518871.88555538654</v>
      </c>
      <c r="V74" s="2">
        <f t="shared" si="5"/>
        <v>653983.23529411759</v>
      </c>
      <c r="W74" s="2">
        <f t="shared" si="20"/>
        <v>13421.029411764583</v>
      </c>
      <c r="X74" s="2">
        <f t="shared" si="6"/>
        <v>505450.85614362196</v>
      </c>
      <c r="Y74" s="2">
        <f t="shared" si="7"/>
        <v>19453359.627124541</v>
      </c>
      <c r="Z74" s="2" t="str">
        <f t="shared" si="8"/>
        <v>HERE</v>
      </c>
      <c r="AA74" s="2">
        <f>IF(Z74="HERE",Y74,AA73+Graph!$G$1*1000)</f>
        <v>19453359.627124541</v>
      </c>
      <c r="AB74" s="2">
        <f t="shared" si="21"/>
        <v>505450.85614362359</v>
      </c>
      <c r="AC74" s="2">
        <f t="shared" si="9"/>
        <v>653983.23529411759</v>
      </c>
      <c r="AD74" s="3">
        <f t="shared" si="10"/>
        <v>19453359.627124541</v>
      </c>
      <c r="AE74" s="2">
        <f>IF(AE72&gt;=52800000,52800000,IF(AB53=Graph!G$1*1000,AE73+Graph!G$1*1000,AC74))</f>
        <v>653983.23529411759</v>
      </c>
      <c r="AF74" s="3">
        <f t="shared" si="11"/>
        <v>653983.23529411759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9</v>
      </c>
      <c r="C75" s="7"/>
      <c r="D75" s="2" t="e">
        <f t="shared" si="12"/>
        <v>#N/A</v>
      </c>
      <c r="E75" s="2" t="e">
        <f t="shared" si="22"/>
        <v>#N/A</v>
      </c>
      <c r="F75" s="2">
        <v>521783.82270246744</v>
      </c>
      <c r="G75" s="2">
        <f t="shared" si="25"/>
        <v>521783.82270246744</v>
      </c>
      <c r="H75" s="2">
        <f t="shared" si="13"/>
        <v>20057795.951914966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585473.14285714331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524813.10777056217</v>
      </c>
      <c r="Q75" s="2">
        <f t="shared" si="26"/>
        <v>524813.10777056217</v>
      </c>
      <c r="R75" s="2">
        <f t="shared" si="16"/>
        <v>20632155.970189214</v>
      </c>
      <c r="S75" s="2">
        <f t="shared" si="17"/>
        <v>521783.82270246744</v>
      </c>
      <c r="T75" s="2">
        <f t="shared" si="18"/>
        <v>4317.5714285714785</v>
      </c>
      <c r="U75" s="2">
        <f t="shared" si="19"/>
        <v>524813.10777056217</v>
      </c>
      <c r="V75" s="2">
        <f t="shared" si="5"/>
        <v>667404.26470588241</v>
      </c>
      <c r="W75" s="2">
        <f t="shared" si="20"/>
        <v>13421.029411764815</v>
      </c>
      <c r="X75" s="2">
        <f t="shared" si="6"/>
        <v>511392.07835879736</v>
      </c>
      <c r="Y75" s="2">
        <f t="shared" si="7"/>
        <v>19964751.70548334</v>
      </c>
      <c r="Z75" s="2" t="str">
        <f t="shared" si="8"/>
        <v>HERE</v>
      </c>
      <c r="AA75" s="2">
        <f>IF(Z75="HERE",Y75,AA74+Graph!$G$1*1000)</f>
        <v>19964751.70548334</v>
      </c>
      <c r="AB75" s="2">
        <f t="shared" si="21"/>
        <v>511392.07835879922</v>
      </c>
      <c r="AC75" s="2">
        <f t="shared" si="9"/>
        <v>667404.26470588241</v>
      </c>
      <c r="AD75" s="3">
        <f t="shared" si="10"/>
        <v>19964751.70548334</v>
      </c>
      <c r="AE75" s="2">
        <f>IF(AE73&gt;=52800000,52800000,IF(AB54=Graph!G$1*1000,AE74+Graph!G$1*1000,AC75))</f>
        <v>667404.26470588241</v>
      </c>
      <c r="AF75" s="3">
        <f t="shared" si="11"/>
        <v>667404.26470588241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10</v>
      </c>
      <c r="C76" s="7"/>
      <c r="D76" s="2" t="e">
        <f t="shared" si="12"/>
        <v>#N/A</v>
      </c>
      <c r="E76" s="2" t="e">
        <f t="shared" si="22"/>
        <v>#N/A</v>
      </c>
      <c r="F76" s="2">
        <v>527738.4186026752</v>
      </c>
      <c r="G76" s="2">
        <f t="shared" si="25"/>
        <v>527738.4186026752</v>
      </c>
      <c r="H76" s="2">
        <f t="shared" si="13"/>
        <v>20585534.370517641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589790.71428571478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530754.329985708</v>
      </c>
      <c r="Q76" s="2">
        <f t="shared" si="26"/>
        <v>530754.329985708</v>
      </c>
      <c r="R76" s="2">
        <f t="shared" si="16"/>
        <v>21162910.300174922</v>
      </c>
      <c r="S76" s="2">
        <f t="shared" si="17"/>
        <v>527738.4186026752</v>
      </c>
      <c r="T76" s="2">
        <f t="shared" si="18"/>
        <v>4317.5714285714785</v>
      </c>
      <c r="U76" s="2">
        <f t="shared" si="19"/>
        <v>530754.329985708</v>
      </c>
      <c r="V76" s="2">
        <f t="shared" si="5"/>
        <v>680825.29411764699</v>
      </c>
      <c r="W76" s="2">
        <f t="shared" si="20"/>
        <v>13421.029411764583</v>
      </c>
      <c r="X76" s="2">
        <f t="shared" si="6"/>
        <v>517333.30057394342</v>
      </c>
      <c r="Y76" s="2">
        <f t="shared" si="7"/>
        <v>20482085.006057285</v>
      </c>
      <c r="Z76" s="2" t="str">
        <f t="shared" si="8"/>
        <v>HERE</v>
      </c>
      <c r="AA76" s="2">
        <f>IF(Z76="HERE",Y76,AA75+Graph!$G$1*1000)</f>
        <v>20482085.006057285</v>
      </c>
      <c r="AB76" s="2">
        <f t="shared" si="21"/>
        <v>517333.30057394505</v>
      </c>
      <c r="AC76" s="2">
        <f t="shared" si="9"/>
        <v>680825.29411764699</v>
      </c>
      <c r="AD76" s="3">
        <f t="shared" si="10"/>
        <v>20482085.006057285</v>
      </c>
      <c r="AE76" s="2">
        <f>IF(AE74&gt;=52800000,52800000,IF(AB55=Graph!G$1*1000,AE75+Graph!G$1*1000,AC76))</f>
        <v>680825.29411764699</v>
      </c>
      <c r="AF76" s="3">
        <f t="shared" si="11"/>
        <v>680825.29411764699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11</v>
      </c>
      <c r="C77" s="7"/>
      <c r="D77" s="2" t="e">
        <f t="shared" si="12"/>
        <v>#N/A</v>
      </c>
      <c r="E77" s="2" t="e">
        <f t="shared" si="22"/>
        <v>#N/A</v>
      </c>
      <c r="F77" s="2">
        <v>533693.01450288296</v>
      </c>
      <c r="G77" s="2">
        <f t="shared" si="25"/>
        <v>533693.01450288296</v>
      </c>
      <c r="H77" s="2">
        <f t="shared" si="13"/>
        <v>21119227.385020524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594108.28571428626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536695.55220085382</v>
      </c>
      <c r="Q77" s="2">
        <f t="shared" si="26"/>
        <v>536695.55220085382</v>
      </c>
      <c r="R77" s="2">
        <f t="shared" si="16"/>
        <v>21699605.852375776</v>
      </c>
      <c r="S77" s="2">
        <f t="shared" si="17"/>
        <v>533693.01450288296</v>
      </c>
      <c r="T77" s="2">
        <f t="shared" si="18"/>
        <v>4317.5714285714785</v>
      </c>
      <c r="U77" s="2">
        <f t="shared" si="19"/>
        <v>536695.55220085382</v>
      </c>
      <c r="V77" s="2">
        <f t="shared" si="5"/>
        <v>694246.32352941181</v>
      </c>
      <c r="W77" s="2">
        <f t="shared" si="20"/>
        <v>13421.029411764815</v>
      </c>
      <c r="X77" s="2">
        <f t="shared" si="6"/>
        <v>523274.52278908901</v>
      </c>
      <c r="Y77" s="2">
        <f t="shared" si="7"/>
        <v>21005359.528846376</v>
      </c>
      <c r="Z77" s="2" t="str">
        <f t="shared" si="8"/>
        <v>HERE</v>
      </c>
      <c r="AA77" s="2">
        <f>IF(Z77="HERE",Y77,AA76+Graph!$G$1*1000)</f>
        <v>21005359.528846376</v>
      </c>
      <c r="AB77" s="2">
        <f t="shared" si="21"/>
        <v>523274.52278909087</v>
      </c>
      <c r="AC77" s="2">
        <f t="shared" si="9"/>
        <v>694246.32352941181</v>
      </c>
      <c r="AD77" s="3">
        <f t="shared" si="10"/>
        <v>21005359.528846376</v>
      </c>
      <c r="AE77" s="2">
        <f>IF(AE75&gt;=52800000,52800000,IF(AB56=Graph!G$1*1000,AE76+Graph!G$1*1000,AC77))</f>
        <v>694246.32352941181</v>
      </c>
      <c r="AF77" s="3">
        <f t="shared" si="11"/>
        <v>694246.32352941181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12</v>
      </c>
      <c r="C78" s="7"/>
      <c r="D78" s="2" t="e">
        <f t="shared" si="12"/>
        <v>#N/A</v>
      </c>
      <c r="E78" s="2" t="e">
        <f t="shared" si="22"/>
        <v>#N/A</v>
      </c>
      <c r="F78" s="2">
        <v>539647.61040309072</v>
      </c>
      <c r="G78" s="2">
        <f t="shared" si="25"/>
        <v>539647.61040309072</v>
      </c>
      <c r="H78" s="2">
        <f t="shared" si="13"/>
        <v>21658874.995423615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598425.85714285774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542636.77441602945</v>
      </c>
      <c r="Q78" s="2">
        <f t="shared" si="26"/>
        <v>542636.77441602945</v>
      </c>
      <c r="R78" s="2">
        <f t="shared" si="16"/>
        <v>22242242.626791805</v>
      </c>
      <c r="S78" s="2">
        <f t="shared" si="17"/>
        <v>539647.61040309072</v>
      </c>
      <c r="T78" s="2">
        <f t="shared" si="18"/>
        <v>4317.5714285714785</v>
      </c>
      <c r="U78" s="2">
        <f t="shared" si="19"/>
        <v>542636.77441602945</v>
      </c>
      <c r="V78" s="2">
        <f t="shared" si="5"/>
        <v>707667.3529411765</v>
      </c>
      <c r="W78" s="2">
        <f t="shared" si="20"/>
        <v>13421.029411764699</v>
      </c>
      <c r="X78" s="2">
        <f t="shared" si="6"/>
        <v>529215.74500426475</v>
      </c>
      <c r="Y78" s="2">
        <f t="shared" si="7"/>
        <v>21534575.273850642</v>
      </c>
      <c r="Z78" s="2" t="str">
        <f t="shared" si="8"/>
        <v>HERE</v>
      </c>
      <c r="AA78" s="2">
        <f>IF(Z78="HERE",Y78,AA77+Graph!$G$1*1000)</f>
        <v>21534575.273850642</v>
      </c>
      <c r="AB78" s="2">
        <f t="shared" si="21"/>
        <v>529215.7450042665</v>
      </c>
      <c r="AC78" s="2">
        <f t="shared" si="9"/>
        <v>707667.3529411765</v>
      </c>
      <c r="AD78" s="3">
        <f t="shared" si="10"/>
        <v>21534575.273850642</v>
      </c>
      <c r="AE78" s="2">
        <f>IF(AE76&gt;=52800000,52800000,IF(AB57=Graph!G$1*1000,AE77+Graph!G$1*1000,AC78))</f>
        <v>707667.3529411765</v>
      </c>
      <c r="AF78" s="3">
        <f t="shared" si="11"/>
        <v>707667.3529411765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13</v>
      </c>
      <c r="C79" s="7"/>
      <c r="D79" s="2" t="e">
        <f t="shared" si="12"/>
        <v>#N/A</v>
      </c>
      <c r="E79" s="2" t="e">
        <f t="shared" si="22"/>
        <v>#N/A</v>
      </c>
      <c r="F79" s="2">
        <v>545602.20630329847</v>
      </c>
      <c r="G79" s="2">
        <f t="shared" si="25"/>
        <v>545602.20630329847</v>
      </c>
      <c r="H79" s="2">
        <f t="shared" si="13"/>
        <v>22204477.201726913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602743.42857142922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548577.99663117528</v>
      </c>
      <c r="Q79" s="2">
        <f t="shared" si="26"/>
        <v>548577.99663117528</v>
      </c>
      <c r="R79" s="2">
        <f t="shared" si="16"/>
        <v>22790820.62342298</v>
      </c>
      <c r="S79" s="2">
        <f t="shared" si="17"/>
        <v>545602.20630329847</v>
      </c>
      <c r="T79" s="2">
        <f t="shared" si="18"/>
        <v>4317.5714285714785</v>
      </c>
      <c r="U79" s="2">
        <f t="shared" si="19"/>
        <v>548577.99663117528</v>
      </c>
      <c r="V79" s="2">
        <f t="shared" si="5"/>
        <v>721088.3823529412</v>
      </c>
      <c r="W79" s="2">
        <f t="shared" si="20"/>
        <v>13421.029411764699</v>
      </c>
      <c r="X79" s="2">
        <f t="shared" si="6"/>
        <v>535156.96721941058</v>
      </c>
      <c r="Y79" s="2">
        <f t="shared" si="7"/>
        <v>22069732.241070054</v>
      </c>
      <c r="Z79" s="2" t="str">
        <f t="shared" si="8"/>
        <v>HERE</v>
      </c>
      <c r="AA79" s="2">
        <f>IF(Z79="HERE",Y79,AA78+Graph!$G$1*1000)</f>
        <v>22069732.241070054</v>
      </c>
      <c r="AB79" s="2">
        <f t="shared" si="21"/>
        <v>535156.96721941233</v>
      </c>
      <c r="AC79" s="2">
        <f t="shared" si="9"/>
        <v>721088.3823529412</v>
      </c>
      <c r="AD79" s="3">
        <f t="shared" si="10"/>
        <v>22069732.241070054</v>
      </c>
      <c r="AE79" s="2">
        <f>IF(AE77&gt;=52800000,52800000,IF(AB58=Graph!G$1*1000,AE78+Graph!G$1*1000,AC79))</f>
        <v>721088.3823529412</v>
      </c>
      <c r="AF79" s="3">
        <f t="shared" si="11"/>
        <v>721088.3823529412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14</v>
      </c>
      <c r="C80" s="7"/>
      <c r="D80" s="2" t="e">
        <f t="shared" si="12"/>
        <v>#N/A</v>
      </c>
      <c r="E80" s="2" t="e">
        <f t="shared" si="22"/>
        <v>#N/A</v>
      </c>
      <c r="F80" s="2">
        <v>551556.80220350623</v>
      </c>
      <c r="G80" s="2">
        <f t="shared" si="25"/>
        <v>551556.80220350623</v>
      </c>
      <c r="H80" s="2">
        <f t="shared" si="13"/>
        <v>22756034.00393042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607061.0000000007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554519.21884635091</v>
      </c>
      <c r="Q80" s="2">
        <f t="shared" si="26"/>
        <v>554519.21884635091</v>
      </c>
      <c r="R80" s="2">
        <f t="shared" si="16"/>
        <v>23345339.842269331</v>
      </c>
      <c r="S80" s="2">
        <f t="shared" si="17"/>
        <v>551556.80220350623</v>
      </c>
      <c r="T80" s="2">
        <f t="shared" si="18"/>
        <v>4317.5714285714785</v>
      </c>
      <c r="U80" s="2">
        <f t="shared" si="19"/>
        <v>554519.21884635091</v>
      </c>
      <c r="V80" s="2">
        <f t="shared" si="5"/>
        <v>734509.4117647059</v>
      </c>
      <c r="W80" s="2">
        <f t="shared" si="20"/>
        <v>13421.029411764699</v>
      </c>
      <c r="X80" s="2">
        <f t="shared" si="6"/>
        <v>541098.18943458621</v>
      </c>
      <c r="Y80" s="2">
        <f t="shared" si="7"/>
        <v>22610830.430504642</v>
      </c>
      <c r="Z80" s="2" t="str">
        <f t="shared" si="8"/>
        <v>HERE</v>
      </c>
      <c r="AA80" s="2">
        <f>IF(Z80="HERE",Y80,AA79+Graph!$G$1*1000)</f>
        <v>22610830.430504642</v>
      </c>
      <c r="AB80" s="2">
        <f t="shared" si="21"/>
        <v>541098.18943458796</v>
      </c>
      <c r="AC80" s="2">
        <f t="shared" si="9"/>
        <v>734509.4117647059</v>
      </c>
      <c r="AD80" s="3">
        <f t="shared" si="10"/>
        <v>22610830.430504642</v>
      </c>
      <c r="AE80" s="2">
        <f>IF(AE78&gt;=52800000,52800000,IF(AB59=Graph!G$1*1000,AE79+Graph!G$1*1000,AC80))</f>
        <v>734509.4117647059</v>
      </c>
      <c r="AF80" s="3">
        <f t="shared" si="11"/>
        <v>734509.4117647059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15</v>
      </c>
      <c r="C81" s="7"/>
      <c r="D81" s="2" t="e">
        <f t="shared" si="12"/>
        <v>#N/A</v>
      </c>
      <c r="E81" s="2" t="e">
        <f t="shared" si="22"/>
        <v>#N/A</v>
      </c>
      <c r="F81" s="2">
        <v>557511.39810371399</v>
      </c>
      <c r="G81" s="2">
        <f t="shared" si="25"/>
        <v>557511.39810371399</v>
      </c>
      <c r="H81" s="2">
        <f t="shared" si="13"/>
        <v>23313545.402034134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611378.57142857218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560460.44106149673</v>
      </c>
      <c r="Q81" s="2">
        <f t="shared" si="26"/>
        <v>560460.44106149673</v>
      </c>
      <c r="R81" s="2">
        <f t="shared" si="16"/>
        <v>23905800.283330828</v>
      </c>
      <c r="S81" s="2">
        <f t="shared" si="17"/>
        <v>557511.39810371399</v>
      </c>
      <c r="T81" s="2">
        <f t="shared" si="18"/>
        <v>4317.5714285714785</v>
      </c>
      <c r="U81" s="2">
        <f t="shared" si="19"/>
        <v>560460.44106149673</v>
      </c>
      <c r="V81" s="2">
        <f t="shared" si="5"/>
        <v>747930.4411764706</v>
      </c>
      <c r="W81" s="2">
        <f t="shared" si="20"/>
        <v>13421.029411764699</v>
      </c>
      <c r="X81" s="2">
        <f t="shared" si="6"/>
        <v>547039.41164973204</v>
      </c>
      <c r="Y81" s="2">
        <f t="shared" si="7"/>
        <v>23157869.842154376</v>
      </c>
      <c r="Z81" s="2" t="str">
        <f t="shared" si="8"/>
        <v>HERE</v>
      </c>
      <c r="AA81" s="2">
        <f>IF(Z81="HERE",Y81,AA80+Graph!$G$1*1000)</f>
        <v>23157869.842154376</v>
      </c>
      <c r="AB81" s="2">
        <f t="shared" si="21"/>
        <v>547039.41164973378</v>
      </c>
      <c r="AC81" s="2">
        <f t="shared" si="9"/>
        <v>747930.4411764706</v>
      </c>
      <c r="AD81" s="3">
        <f t="shared" si="10"/>
        <v>23157869.842154376</v>
      </c>
      <c r="AE81" s="2">
        <f>IF(AE79&gt;=52800000,52800000,IF(AB60=Graph!G$1*1000,AE80+Graph!G$1*1000,AC81))</f>
        <v>747930.4411764706</v>
      </c>
      <c r="AF81" s="3">
        <f t="shared" si="11"/>
        <v>747930.4411764706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16</v>
      </c>
      <c r="C82" s="7"/>
      <c r="D82" s="2" t="e">
        <f t="shared" si="12"/>
        <v>#N/A</v>
      </c>
      <c r="E82" s="2" t="e">
        <f t="shared" si="22"/>
        <v>#N/A</v>
      </c>
      <c r="F82" s="2">
        <v>563465.99400392175</v>
      </c>
      <c r="G82" s="2">
        <f t="shared" si="25"/>
        <v>563465.99400392175</v>
      </c>
      <c r="H82" s="2">
        <f t="shared" si="13"/>
        <v>23877011.396038055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615696.14285714366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566401.66327667236</v>
      </c>
      <c r="Q82" s="2">
        <f t="shared" si="26"/>
        <v>566401.66327667236</v>
      </c>
      <c r="R82" s="2">
        <f t="shared" si="16"/>
        <v>24472201.9466075</v>
      </c>
      <c r="S82" s="2">
        <f t="shared" si="17"/>
        <v>563465.99400392175</v>
      </c>
      <c r="T82" s="2">
        <f t="shared" si="18"/>
        <v>4317.5714285714785</v>
      </c>
      <c r="U82" s="2">
        <f t="shared" si="19"/>
        <v>566401.66327667236</v>
      </c>
      <c r="V82" s="2">
        <f t="shared" si="5"/>
        <v>761351.4705882353</v>
      </c>
      <c r="W82" s="2">
        <f t="shared" si="20"/>
        <v>13421.029411764699</v>
      </c>
      <c r="X82" s="2">
        <f t="shared" si="6"/>
        <v>552980.63386490766</v>
      </c>
      <c r="Y82" s="2">
        <f t="shared" si="7"/>
        <v>23710850.476019286</v>
      </c>
      <c r="Z82" s="2" t="str">
        <f t="shared" si="8"/>
        <v>HERE</v>
      </c>
      <c r="AA82" s="2">
        <f>IF(Z82="HERE",Y82,AA81+Graph!$G$1*1000)</f>
        <v>23710850.476019286</v>
      </c>
      <c r="AB82" s="2">
        <f t="shared" si="21"/>
        <v>552980.63386490941</v>
      </c>
      <c r="AC82" s="2">
        <f t="shared" si="9"/>
        <v>761351.4705882353</v>
      </c>
      <c r="AD82" s="3">
        <f t="shared" si="10"/>
        <v>23710850.476019286</v>
      </c>
      <c r="AE82" s="2">
        <f>IF(AE80&gt;=52800000,52800000,IF(AB61=Graph!G$1*1000,AE81+Graph!G$1*1000,AC82))</f>
        <v>761351.4705882353</v>
      </c>
      <c r="AF82" s="3">
        <f t="shared" si="11"/>
        <v>761351.4705882353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17</v>
      </c>
      <c r="C83" s="7"/>
      <c r="D83" s="2" t="e">
        <f t="shared" si="12"/>
        <v>#N/A</v>
      </c>
      <c r="E83" s="2" t="e">
        <f t="shared" si="22"/>
        <v>#N/A</v>
      </c>
      <c r="F83" s="2">
        <v>569420.58990412951</v>
      </c>
      <c r="G83" s="2">
        <f t="shared" si="25"/>
        <v>569420.58990412951</v>
      </c>
      <c r="H83" s="2">
        <f t="shared" si="13"/>
        <v>24446431.985942185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620013.71428571513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572342.88549181819</v>
      </c>
      <c r="Q83" s="2">
        <f t="shared" si="26"/>
        <v>572342.88549181819</v>
      </c>
      <c r="R83" s="2">
        <f t="shared" si="16"/>
        <v>25044544.832099319</v>
      </c>
      <c r="S83" s="2">
        <f t="shared" si="17"/>
        <v>569420.58990412951</v>
      </c>
      <c r="T83" s="2">
        <f t="shared" si="18"/>
        <v>4317.5714285714785</v>
      </c>
      <c r="U83" s="2">
        <f t="shared" si="19"/>
        <v>572342.88549181819</v>
      </c>
      <c r="V83" s="2">
        <f t="shared" si="5"/>
        <v>774772.5</v>
      </c>
      <c r="W83" s="2">
        <f t="shared" si="20"/>
        <v>13421.029411764699</v>
      </c>
      <c r="X83" s="2">
        <f t="shared" si="6"/>
        <v>558921.85608005349</v>
      </c>
      <c r="Y83" s="2">
        <f t="shared" si="7"/>
        <v>24269772.332099341</v>
      </c>
      <c r="Z83" s="2" t="str">
        <f t="shared" si="8"/>
        <v>HERE</v>
      </c>
      <c r="AA83" s="2">
        <f>IF(Z83="HERE",Y83,AA82+Graph!$G$1*1000)</f>
        <v>24269772.332099341</v>
      </c>
      <c r="AB83" s="2">
        <f t="shared" si="21"/>
        <v>558921.85608005524</v>
      </c>
      <c r="AC83" s="2">
        <f t="shared" si="9"/>
        <v>774772.5</v>
      </c>
      <c r="AD83" s="3">
        <f t="shared" si="10"/>
        <v>24269772.332099341</v>
      </c>
      <c r="AE83" s="2">
        <f>IF(AE81&gt;=52800000,52800000,IF(AB62=Graph!G$1*1000,AE82+Graph!G$1*1000,AC83))</f>
        <v>774772.5</v>
      </c>
      <c r="AF83" s="3">
        <f t="shared" si="11"/>
        <v>774772.5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18</v>
      </c>
      <c r="C84" s="7"/>
      <c r="D84" s="2" t="e">
        <f t="shared" si="12"/>
        <v>#N/A</v>
      </c>
      <c r="E84" s="2" t="e">
        <f t="shared" si="22"/>
        <v>#N/A</v>
      </c>
      <c r="F84" s="2">
        <v>575375.18580433726</v>
      </c>
      <c r="G84" s="2">
        <f t="shared" si="25"/>
        <v>575375.18580433726</v>
      </c>
      <c r="H84" s="2">
        <f t="shared" si="13"/>
        <v>25021807.171746522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624331.28571428661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578284.10770699382</v>
      </c>
      <c r="Q84" s="2">
        <f t="shared" si="26"/>
        <v>578284.10770699382</v>
      </c>
      <c r="R84" s="2">
        <f t="shared" si="16"/>
        <v>25622828.939806312</v>
      </c>
      <c r="S84" s="2">
        <f t="shared" si="17"/>
        <v>575375.18580433726</v>
      </c>
      <c r="T84" s="2">
        <f t="shared" si="18"/>
        <v>4317.5714285714785</v>
      </c>
      <c r="U84" s="2">
        <f t="shared" si="19"/>
        <v>578284.10770699382</v>
      </c>
      <c r="V84" s="2">
        <f t="shared" si="5"/>
        <v>788193.5294117647</v>
      </c>
      <c r="W84" s="2">
        <f t="shared" si="20"/>
        <v>13421.029411764699</v>
      </c>
      <c r="X84" s="2">
        <f t="shared" si="6"/>
        <v>564863.07829522912</v>
      </c>
      <c r="Y84" s="2">
        <f t="shared" si="7"/>
        <v>24834635.410394572</v>
      </c>
      <c r="Z84" s="2" t="str">
        <f t="shared" si="8"/>
        <v>HERE</v>
      </c>
      <c r="AA84" s="2">
        <f>IF(Z84="HERE",Y84,AA83+Graph!$G$1*1000)</f>
        <v>24834635.410394572</v>
      </c>
      <c r="AB84" s="2">
        <f t="shared" si="21"/>
        <v>564863.07829523087</v>
      </c>
      <c r="AC84" s="2">
        <f t="shared" si="9"/>
        <v>788193.5294117647</v>
      </c>
      <c r="AD84" s="3">
        <f t="shared" si="10"/>
        <v>24834635.410394572</v>
      </c>
      <c r="AE84" s="2">
        <f>IF(AE82&gt;=52800000,52800000,IF(AB63=Graph!G$1*1000,AE83+Graph!G$1*1000,AC84))</f>
        <v>788193.5294117647</v>
      </c>
      <c r="AF84" s="3">
        <f t="shared" si="11"/>
        <v>788193.5294117647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19</v>
      </c>
      <c r="C85" s="7"/>
      <c r="D85" s="2" t="e">
        <f t="shared" si="12"/>
        <v>#N/A</v>
      </c>
      <c r="E85" s="2" t="e">
        <f t="shared" si="22"/>
        <v>#N/A</v>
      </c>
      <c r="F85" s="2">
        <v>581329.78170454502</v>
      </c>
      <c r="G85" s="2">
        <f t="shared" si="25"/>
        <v>581329.78170454502</v>
      </c>
      <c r="H85" s="2">
        <f t="shared" si="13"/>
        <v>25603136.953451067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628648.85714285809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584225.32992213964</v>
      </c>
      <c r="Q85" s="2">
        <f t="shared" si="26"/>
        <v>584225.32992213964</v>
      </c>
      <c r="R85" s="2">
        <f t="shared" si="16"/>
        <v>26207054.269728452</v>
      </c>
      <c r="S85" s="2">
        <f t="shared" si="17"/>
        <v>581329.78170454502</v>
      </c>
      <c r="T85" s="2">
        <f t="shared" si="18"/>
        <v>4317.5714285714785</v>
      </c>
      <c r="U85" s="2">
        <f t="shared" si="19"/>
        <v>584225.32992213964</v>
      </c>
      <c r="V85" s="2">
        <f t="shared" si="5"/>
        <v>801614.5588235294</v>
      </c>
      <c r="W85" s="2">
        <f t="shared" si="20"/>
        <v>13421.029411764699</v>
      </c>
      <c r="X85" s="2">
        <f t="shared" si="6"/>
        <v>570804.30051037495</v>
      </c>
      <c r="Y85" s="2">
        <f t="shared" si="7"/>
        <v>25405439.710904948</v>
      </c>
      <c r="Z85" s="2" t="str">
        <f t="shared" si="8"/>
        <v>HERE</v>
      </c>
      <c r="AA85" s="2">
        <f>IF(Z85="HERE",Y85,AA84+Graph!$G$1*1000)</f>
        <v>25405439.710904948</v>
      </c>
      <c r="AB85" s="2">
        <f t="shared" si="21"/>
        <v>570804.30051037669</v>
      </c>
      <c r="AC85" s="2">
        <f t="shared" si="9"/>
        <v>801614.5588235294</v>
      </c>
      <c r="AD85" s="3">
        <f t="shared" si="10"/>
        <v>25405439.710904948</v>
      </c>
      <c r="AE85" s="2">
        <f>IF(AE83&gt;=52800000,52800000,IF(AB64=Graph!G$1*1000,AE84+Graph!G$1*1000,AC85))</f>
        <v>801614.5588235294</v>
      </c>
      <c r="AF85" s="3">
        <f t="shared" si="11"/>
        <v>801614.5588235294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20</v>
      </c>
      <c r="C86" s="7"/>
      <c r="D86" s="2" t="e">
        <f t="shared" si="12"/>
        <v>#N/A</v>
      </c>
      <c r="E86" s="2" t="e">
        <f t="shared" si="22"/>
        <v>#N/A</v>
      </c>
      <c r="F86" s="2">
        <v>587284.37760475278</v>
      </c>
      <c r="G86" s="2">
        <f t="shared" si="25"/>
        <v>587284.37760475278</v>
      </c>
      <c r="H86" s="2">
        <f t="shared" si="13"/>
        <v>26190421.33105582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632966.42857142957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590166.55213731527</v>
      </c>
      <c r="Q86" s="2">
        <f t="shared" si="26"/>
        <v>590166.55213731527</v>
      </c>
      <c r="R86" s="2">
        <f t="shared" si="16"/>
        <v>26797220.821865767</v>
      </c>
      <c r="S86" s="2">
        <f t="shared" si="17"/>
        <v>587284.37760475278</v>
      </c>
      <c r="T86" s="2">
        <f t="shared" si="18"/>
        <v>4317.5714285714785</v>
      </c>
      <c r="U86" s="2">
        <f t="shared" si="19"/>
        <v>590166.55213731527</v>
      </c>
      <c r="V86" s="2">
        <f t="shared" si="5"/>
        <v>815035.5882352941</v>
      </c>
      <c r="W86" s="2">
        <f t="shared" si="20"/>
        <v>13421.029411764699</v>
      </c>
      <c r="X86" s="2">
        <f t="shared" si="6"/>
        <v>576745.52272555057</v>
      </c>
      <c r="Y86" s="2">
        <f t="shared" si="7"/>
        <v>25982185.233630501</v>
      </c>
      <c r="Z86" s="2" t="str">
        <f t="shared" si="8"/>
        <v>HERE</v>
      </c>
      <c r="AA86" s="2">
        <f>IF(Z86="HERE",Y86,AA85+Graph!$G$1*1000)</f>
        <v>25982185.233630501</v>
      </c>
      <c r="AB86" s="2">
        <f t="shared" si="21"/>
        <v>576745.52272555232</v>
      </c>
      <c r="AC86" s="2">
        <f t="shared" si="9"/>
        <v>815035.5882352941</v>
      </c>
      <c r="AD86" s="3">
        <f t="shared" si="10"/>
        <v>25982185.233630501</v>
      </c>
      <c r="AE86" s="2">
        <f>IF(AE84&gt;=52800000,52800000,IF(AB65=Graph!G$1*1000,AE85+Graph!G$1*1000,AC86))</f>
        <v>815035.5882352941</v>
      </c>
      <c r="AF86" s="3">
        <f t="shared" si="11"/>
        <v>815035.5882352941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21</v>
      </c>
      <c r="C87" s="7"/>
      <c r="D87" s="2" t="e">
        <f t="shared" si="12"/>
        <v>#N/A</v>
      </c>
      <c r="E87" s="2" t="e">
        <f t="shared" si="22"/>
        <v>#N/A</v>
      </c>
      <c r="F87" s="2">
        <v>593238.97350496054</v>
      </c>
      <c r="G87" s="2">
        <f t="shared" si="25"/>
        <v>593238.97350496054</v>
      </c>
      <c r="H87" s="2">
        <f t="shared" si="13"/>
        <v>26783660.304560781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637284.00000000105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596107.7743524611</v>
      </c>
      <c r="Q87" s="2">
        <f t="shared" si="26"/>
        <v>596107.7743524611</v>
      </c>
      <c r="R87" s="2">
        <f t="shared" si="16"/>
        <v>27393328.596218228</v>
      </c>
      <c r="S87" s="2">
        <f t="shared" si="17"/>
        <v>593238.97350496054</v>
      </c>
      <c r="T87" s="2">
        <f t="shared" si="18"/>
        <v>4317.5714285714785</v>
      </c>
      <c r="U87" s="2">
        <f t="shared" si="19"/>
        <v>596107.7743524611</v>
      </c>
      <c r="V87" s="2">
        <f t="shared" si="5"/>
        <v>828456.6176470588</v>
      </c>
      <c r="W87" s="2">
        <f t="shared" si="20"/>
        <v>13421.029411764699</v>
      </c>
      <c r="X87" s="2">
        <f t="shared" si="6"/>
        <v>582686.7449406964</v>
      </c>
      <c r="Y87" s="2">
        <f t="shared" si="7"/>
        <v>26564871.978571199</v>
      </c>
      <c r="Z87" s="2" t="str">
        <f t="shared" si="8"/>
        <v>HERE</v>
      </c>
      <c r="AA87" s="2">
        <f>IF(Z87="HERE",Y87,AA86+Graph!$G$1*1000)</f>
        <v>26564871.978571199</v>
      </c>
      <c r="AB87" s="2">
        <f t="shared" si="21"/>
        <v>582686.74494069815</v>
      </c>
      <c r="AC87" s="2">
        <f t="shared" si="9"/>
        <v>828456.6176470588</v>
      </c>
      <c r="AD87" s="3">
        <f t="shared" si="10"/>
        <v>26564871.978571199</v>
      </c>
      <c r="AE87" s="2">
        <f>IF(AE85&gt;=52800000,52800000,IF(AB66=Graph!G$1*1000,AE86+Graph!G$1*1000,AC87))</f>
        <v>828456.6176470588</v>
      </c>
      <c r="AF87" s="3">
        <f t="shared" si="11"/>
        <v>828456.6176470588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22</v>
      </c>
      <c r="C88" s="7"/>
      <c r="D88" s="2" t="e">
        <f t="shared" si="12"/>
        <v>#N/A</v>
      </c>
      <c r="E88" s="2" t="e">
        <f t="shared" si="22"/>
        <v>#N/A</v>
      </c>
      <c r="F88" s="2">
        <v>599193.56940516829</v>
      </c>
      <c r="G88" s="2">
        <f t="shared" si="25"/>
        <v>599193.56940516829</v>
      </c>
      <c r="H88" s="2">
        <f t="shared" si="13"/>
        <v>27382853.873965949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641601.57142857253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602048.99656763673</v>
      </c>
      <c r="Q88" s="2">
        <f t="shared" si="26"/>
        <v>600000</v>
      </c>
      <c r="R88" s="2">
        <f t="shared" si="16"/>
        <v>27993328.596218228</v>
      </c>
      <c r="S88" s="2">
        <f t="shared" si="17"/>
        <v>599193.56940516829</v>
      </c>
      <c r="T88" s="2">
        <f t="shared" si="18"/>
        <v>4317.5714285714785</v>
      </c>
      <c r="U88" s="2">
        <f t="shared" si="19"/>
        <v>600000</v>
      </c>
      <c r="V88" s="2">
        <f t="shared" si="5"/>
        <v>841877.64705882361</v>
      </c>
      <c r="W88" s="2">
        <f t="shared" si="20"/>
        <v>13421.029411764815</v>
      </c>
      <c r="X88" s="2">
        <f t="shared" si="6"/>
        <v>586578.97058823518</v>
      </c>
      <c r="Y88" s="2">
        <f t="shared" si="7"/>
        <v>27151450.949159436</v>
      </c>
      <c r="Z88" s="2" t="str">
        <f t="shared" si="8"/>
        <v>HERE</v>
      </c>
      <c r="AA88" s="2">
        <f>IF(Z88="HERE",Y88,AA87+Graph!$G$1*1000)</f>
        <v>27151450.949159436</v>
      </c>
      <c r="AB88" s="2">
        <f t="shared" si="21"/>
        <v>586578.97058823705</v>
      </c>
      <c r="AC88" s="2">
        <f t="shared" si="9"/>
        <v>841877.64705882361</v>
      </c>
      <c r="AD88" s="3">
        <f t="shared" si="10"/>
        <v>27151450.949159436</v>
      </c>
      <c r="AE88" s="2">
        <f>IF(AE86&gt;=52800000,52800000,IF(AB67=Graph!G$1*1000,AE87+Graph!G$1*1000,AC88))</f>
        <v>841877.64705882361</v>
      </c>
      <c r="AF88" s="3">
        <f t="shared" si="11"/>
        <v>841877.64705882361</v>
      </c>
      <c r="AG88" s="3">
        <f t="shared" si="29"/>
        <v>14463974.17204435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23</v>
      </c>
      <c r="C89" s="7"/>
      <c r="D89" s="2" t="e">
        <f t="shared" si="12"/>
        <v>#N/A</v>
      </c>
      <c r="E89" s="2" t="e">
        <f t="shared" si="22"/>
        <v>#N/A</v>
      </c>
      <c r="F89" s="2">
        <v>605148.16530537605</v>
      </c>
      <c r="G89" s="2">
        <f t="shared" si="25"/>
        <v>595682.42857142852</v>
      </c>
      <c r="H89" s="2">
        <f t="shared" si="13"/>
        <v>27978536.302537378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645919.142857144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607990.21878278255</v>
      </c>
      <c r="Q89" s="2">
        <f t="shared" si="26"/>
        <v>600000</v>
      </c>
      <c r="R89" s="2">
        <f t="shared" si="16"/>
        <v>28593328.596218228</v>
      </c>
      <c r="S89" s="2">
        <f t="shared" si="17"/>
        <v>595682.4285714291</v>
      </c>
      <c r="T89" s="2">
        <f t="shared" si="18"/>
        <v>4317.5714285714785</v>
      </c>
      <c r="U89" s="2">
        <f t="shared" si="19"/>
        <v>600000</v>
      </c>
      <c r="V89" s="2">
        <f t="shared" si="5"/>
        <v>855298.67647058819</v>
      </c>
      <c r="W89" s="2">
        <f t="shared" si="20"/>
        <v>13421.029411764583</v>
      </c>
      <c r="X89" s="2">
        <f t="shared" si="6"/>
        <v>586578.97058823542</v>
      </c>
      <c r="Y89" s="2">
        <f t="shared" si="7"/>
        <v>27738029.919747673</v>
      </c>
      <c r="Z89" s="2" t="str">
        <f t="shared" si="8"/>
        <v>HERE</v>
      </c>
      <c r="AA89" s="2">
        <f>IF(Z89="HERE",Y89,AA88+Graph!$G$1*1000)</f>
        <v>27738029.919747673</v>
      </c>
      <c r="AB89" s="2">
        <f t="shared" si="21"/>
        <v>586578.97058823705</v>
      </c>
      <c r="AC89" s="2">
        <f t="shared" si="9"/>
        <v>855298.67647058819</v>
      </c>
      <c r="AD89" s="3">
        <f t="shared" si="10"/>
        <v>27738029.919747673</v>
      </c>
      <c r="AE89" s="2">
        <f>IF(AE87&gt;=52800000,52800000,IF(AB68=Graph!G$1*1000,AE88+Graph!G$1*1000,AC89))</f>
        <v>855298.67647058819</v>
      </c>
      <c r="AF89" s="3">
        <f t="shared" si="11"/>
        <v>855298.67647058819</v>
      </c>
      <c r="AG89" s="3">
        <f t="shared" si="29"/>
        <v>14887468.394082328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24</v>
      </c>
      <c r="C90" s="7"/>
      <c r="D90" s="2" t="e">
        <f t="shared" si="12"/>
        <v>#N/A</v>
      </c>
      <c r="E90" s="2" t="e">
        <f t="shared" si="22"/>
        <v>#N/A</v>
      </c>
      <c r="F90" s="2">
        <v>611102.76120558381</v>
      </c>
      <c r="G90" s="2">
        <f t="shared" si="25"/>
        <v>595682.42857142852</v>
      </c>
      <c r="H90" s="2">
        <f t="shared" si="13"/>
        <v>28574218.731108807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650236.71428571548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613931.44099795818</v>
      </c>
      <c r="Q90" s="2">
        <f t="shared" si="26"/>
        <v>600000</v>
      </c>
      <c r="R90" s="2">
        <f t="shared" si="16"/>
        <v>29193328.596218228</v>
      </c>
      <c r="S90" s="2">
        <f t="shared" si="17"/>
        <v>595682.4285714291</v>
      </c>
      <c r="T90" s="2">
        <f t="shared" si="18"/>
        <v>4317.5714285714785</v>
      </c>
      <c r="U90" s="2">
        <f t="shared" si="19"/>
        <v>600000</v>
      </c>
      <c r="V90" s="2">
        <f t="shared" si="5"/>
        <v>868719.70588235301</v>
      </c>
      <c r="W90" s="2">
        <f t="shared" si="20"/>
        <v>13421.029411764815</v>
      </c>
      <c r="X90" s="2">
        <f t="shared" si="6"/>
        <v>586578.97058823518</v>
      </c>
      <c r="Y90" s="2">
        <f t="shared" si="7"/>
        <v>28324608.89033591</v>
      </c>
      <c r="Z90" s="2" t="str">
        <f t="shared" si="8"/>
        <v>HERE</v>
      </c>
      <c r="AA90" s="2">
        <f>IF(Z90="HERE",Y90,AA89+Graph!$G$1*1000)</f>
        <v>28324608.89033591</v>
      </c>
      <c r="AB90" s="2">
        <f t="shared" si="21"/>
        <v>586578.97058823705</v>
      </c>
      <c r="AC90" s="2">
        <f t="shared" si="9"/>
        <v>868719.70588235301</v>
      </c>
      <c r="AD90" s="3">
        <f t="shared" si="10"/>
        <v>28324608.89033591</v>
      </c>
      <c r="AE90" s="2">
        <f>IF(AE88&gt;=52800000,52800000,IF(AB69=Graph!G$1*1000,AE89+Graph!G$1*1000,AC90))</f>
        <v>868719.70588235301</v>
      </c>
      <c r="AF90" s="3">
        <f t="shared" si="11"/>
        <v>868719.70588235301</v>
      </c>
      <c r="AG90" s="3">
        <f t="shared" si="29"/>
        <v>15316309.716113968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25</v>
      </c>
      <c r="C91" s="7"/>
      <c r="D91" s="2" t="e">
        <f t="shared" si="12"/>
        <v>#N/A</v>
      </c>
      <c r="E91" s="2" t="e">
        <f t="shared" si="22"/>
        <v>#N/A</v>
      </c>
      <c r="F91" s="2">
        <v>617057.35710579157</v>
      </c>
      <c r="G91" s="2">
        <f t="shared" si="25"/>
        <v>595682.42857142852</v>
      </c>
      <c r="H91" s="2">
        <f t="shared" si="13"/>
        <v>29169901.159680236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654554.28571428696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619872.66321310401</v>
      </c>
      <c r="Q91" s="2">
        <f t="shared" si="26"/>
        <v>600000</v>
      </c>
      <c r="R91" s="2">
        <f t="shared" si="16"/>
        <v>29793328.596218228</v>
      </c>
      <c r="S91" s="2">
        <f t="shared" si="17"/>
        <v>595682.4285714291</v>
      </c>
      <c r="T91" s="2">
        <f t="shared" si="18"/>
        <v>4317.5714285714785</v>
      </c>
      <c r="U91" s="2">
        <f t="shared" si="19"/>
        <v>600000</v>
      </c>
      <c r="V91" s="2">
        <f t="shared" si="5"/>
        <v>882140.73529411759</v>
      </c>
      <c r="W91" s="2">
        <f t="shared" si="20"/>
        <v>13421.029411764583</v>
      </c>
      <c r="X91" s="2">
        <f t="shared" si="6"/>
        <v>586578.97058823542</v>
      </c>
      <c r="Y91" s="2">
        <f t="shared" si="7"/>
        <v>28911187.860924147</v>
      </c>
      <c r="Z91" s="2" t="str">
        <f t="shared" si="8"/>
        <v>HERE</v>
      </c>
      <c r="AA91" s="2">
        <f>IF(Z91="HERE",Y91,AA90+Graph!$G$1*1000)</f>
        <v>28911187.860924147</v>
      </c>
      <c r="AB91" s="2">
        <f t="shared" si="21"/>
        <v>586578.97058823705</v>
      </c>
      <c r="AC91" s="2">
        <f t="shared" si="9"/>
        <v>882140.73529411759</v>
      </c>
      <c r="AD91" s="3">
        <f t="shared" si="10"/>
        <v>28911187.860924147</v>
      </c>
      <c r="AE91" s="2">
        <f>IF(AE89&gt;=52800000,52800000,IF(AB70=Graph!G$1*1000,AE90+Graph!G$1*1000,AC91))</f>
        <v>882140.73529411759</v>
      </c>
      <c r="AF91" s="3">
        <f t="shared" si="11"/>
        <v>882140.73529411759</v>
      </c>
      <c r="AG91" s="3">
        <f t="shared" si="29"/>
        <v>15750498.13813924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26</v>
      </c>
      <c r="C92" s="7"/>
      <c r="D92" s="2" t="e">
        <f t="shared" si="12"/>
        <v>#N/A</v>
      </c>
      <c r="E92" s="2" t="e">
        <f t="shared" si="22"/>
        <v>#N/A</v>
      </c>
      <c r="F92" s="2">
        <v>623011.95300599933</v>
      </c>
      <c r="G92" s="2">
        <f t="shared" si="25"/>
        <v>595682.42857142852</v>
      </c>
      <c r="H92" s="2">
        <f t="shared" si="13"/>
        <v>29765583.588251665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658871.85714285844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625813.88542824984</v>
      </c>
      <c r="Q92" s="2">
        <f t="shared" si="26"/>
        <v>600000</v>
      </c>
      <c r="R92" s="2">
        <f t="shared" si="16"/>
        <v>30393328.596218228</v>
      </c>
      <c r="S92" s="2">
        <f t="shared" si="17"/>
        <v>595682.4285714291</v>
      </c>
      <c r="T92" s="2">
        <f t="shared" si="18"/>
        <v>4317.5714285714785</v>
      </c>
      <c r="U92" s="2">
        <f t="shared" si="19"/>
        <v>600000</v>
      </c>
      <c r="V92" s="2">
        <f t="shared" si="5"/>
        <v>895561.76470588241</v>
      </c>
      <c r="W92" s="2">
        <f t="shared" si="20"/>
        <v>13421.029411764815</v>
      </c>
      <c r="X92" s="2">
        <f t="shared" si="6"/>
        <v>586578.97058823518</v>
      </c>
      <c r="Y92" s="2">
        <f t="shared" si="7"/>
        <v>29497766.831512384</v>
      </c>
      <c r="Z92" s="2" t="str">
        <f t="shared" si="8"/>
        <v>HERE</v>
      </c>
      <c r="AA92" s="2">
        <f>IF(Z92="HERE",Y92,AA91+Graph!$G$1*1000)</f>
        <v>29497766.831512384</v>
      </c>
      <c r="AB92" s="2">
        <f t="shared" si="21"/>
        <v>586578.97058823705</v>
      </c>
      <c r="AC92" s="2">
        <f t="shared" si="9"/>
        <v>895561.76470588241</v>
      </c>
      <c r="AD92" s="3">
        <f t="shared" si="10"/>
        <v>29497766.831512384</v>
      </c>
      <c r="AE92" s="2">
        <f>IF(AE90&gt;=52800000,52800000,IF(AB71=Graph!G$1*1000,AE91+Graph!G$1*1000,AC92))</f>
        <v>895561.76470588241</v>
      </c>
      <c r="AF92" s="3">
        <f t="shared" si="11"/>
        <v>895561.76470588241</v>
      </c>
      <c r="AG92" s="3">
        <f t="shared" si="29"/>
        <v>16190033.660158169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27</v>
      </c>
      <c r="C93" s="7"/>
      <c r="D93" s="2" t="e">
        <f t="shared" si="12"/>
        <v>#N/A</v>
      </c>
      <c r="E93" s="2" t="e">
        <f t="shared" si="22"/>
        <v>#N/A</v>
      </c>
      <c r="F93" s="2">
        <v>628966.54890620708</v>
      </c>
      <c r="G93" s="2">
        <f t="shared" si="25"/>
        <v>595682.42857142852</v>
      </c>
      <c r="H93" s="2">
        <f t="shared" si="13"/>
        <v>30361266.016823094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663189.42857142992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631755.10764342546</v>
      </c>
      <c r="Q93" s="2">
        <f t="shared" si="26"/>
        <v>600000</v>
      </c>
      <c r="R93" s="2">
        <f t="shared" si="16"/>
        <v>30993328.596218228</v>
      </c>
      <c r="S93" s="2">
        <f t="shared" si="17"/>
        <v>595682.4285714291</v>
      </c>
      <c r="T93" s="2">
        <f t="shared" si="18"/>
        <v>4317.5714285714785</v>
      </c>
      <c r="U93" s="2">
        <f t="shared" si="19"/>
        <v>600000</v>
      </c>
      <c r="V93" s="2">
        <f t="shared" si="5"/>
        <v>908982.79411764699</v>
      </c>
      <c r="W93" s="2">
        <f t="shared" si="20"/>
        <v>13421.029411764583</v>
      </c>
      <c r="X93" s="2">
        <f t="shared" si="6"/>
        <v>586578.97058823542</v>
      </c>
      <c r="Y93" s="2">
        <f t="shared" si="7"/>
        <v>30084345.802100621</v>
      </c>
      <c r="Z93" s="2" t="str">
        <f t="shared" si="8"/>
        <v>HERE</v>
      </c>
      <c r="AA93" s="2">
        <f>IF(Z93="HERE",Y93,AA92+Graph!$G$1*1000)</f>
        <v>30084345.802100621</v>
      </c>
      <c r="AB93" s="2">
        <f t="shared" si="21"/>
        <v>586578.97058823705</v>
      </c>
      <c r="AC93" s="2">
        <f t="shared" si="9"/>
        <v>908982.79411764699</v>
      </c>
      <c r="AD93" s="3">
        <f t="shared" si="10"/>
        <v>30084345.802100621</v>
      </c>
      <c r="AE93" s="2">
        <f>IF(AE91&gt;=52800000,52800000,IF(AB72=Graph!G$1*1000,AE92+Graph!G$1*1000,AC93))</f>
        <v>908982.79411764699</v>
      </c>
      <c r="AF93" s="3">
        <f t="shared" si="11"/>
        <v>908982.79411764699</v>
      </c>
      <c r="AG93" s="3">
        <f t="shared" si="29"/>
        <v>16634916.282170728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28</v>
      </c>
      <c r="C94" s="7"/>
      <c r="D94" s="2" t="e">
        <f t="shared" si="12"/>
        <v>#N/A</v>
      </c>
      <c r="E94" s="2" t="e">
        <f t="shared" si="22"/>
        <v>#N/A</v>
      </c>
      <c r="F94" s="2">
        <v>634921.14480641484</v>
      </c>
      <c r="G94" s="2">
        <f t="shared" si="25"/>
        <v>595682.42857142852</v>
      </c>
      <c r="H94" s="2">
        <f t="shared" si="13"/>
        <v>30956948.445394523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667507.0000000014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637696.32985857129</v>
      </c>
      <c r="Q94" s="2">
        <f t="shared" si="26"/>
        <v>600000</v>
      </c>
      <c r="R94" s="2">
        <f t="shared" si="16"/>
        <v>31593328.596218228</v>
      </c>
      <c r="S94" s="2">
        <f t="shared" si="17"/>
        <v>595682.4285714291</v>
      </c>
      <c r="T94" s="2">
        <f t="shared" si="18"/>
        <v>4317.5714285714785</v>
      </c>
      <c r="U94" s="2">
        <f t="shared" si="19"/>
        <v>600000</v>
      </c>
      <c r="V94" s="2">
        <f t="shared" si="5"/>
        <v>922403.82352941181</v>
      </c>
      <c r="W94" s="2">
        <f t="shared" si="20"/>
        <v>13421.029411764815</v>
      </c>
      <c r="X94" s="2">
        <f t="shared" si="6"/>
        <v>586578.97058823518</v>
      </c>
      <c r="Y94" s="2">
        <f t="shared" si="7"/>
        <v>30670924.772688858</v>
      </c>
      <c r="Z94" s="2" t="str">
        <f t="shared" si="8"/>
        <v>HERE</v>
      </c>
      <c r="AA94" s="2">
        <f>IF(Z94="HERE",Y94,AA93+Graph!$G$1*1000)</f>
        <v>30670924.772688858</v>
      </c>
      <c r="AB94" s="2">
        <f t="shared" si="21"/>
        <v>586578.97058823705</v>
      </c>
      <c r="AC94" s="2">
        <f t="shared" si="9"/>
        <v>922403.82352941181</v>
      </c>
      <c r="AD94" s="3">
        <f t="shared" si="10"/>
        <v>30670924.772688858</v>
      </c>
      <c r="AE94" s="2">
        <f>IF(AE92&gt;=52800000,52800000,IF(AB73=Graph!G$1*1000,AE93+Graph!G$1*1000,AC94))</f>
        <v>922403.82352941181</v>
      </c>
      <c r="AF94" s="3">
        <f t="shared" si="11"/>
        <v>922403.82352941181</v>
      </c>
      <c r="AG94" s="3">
        <f t="shared" si="29"/>
        <v>17085146.004176944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29</v>
      </c>
      <c r="C95" s="7"/>
      <c r="D95" s="2" t="e">
        <f t="shared" si="12"/>
        <v>#N/A</v>
      </c>
      <c r="E95" s="2" t="e">
        <f t="shared" si="22"/>
        <v>#N/A</v>
      </c>
      <c r="F95" s="2">
        <v>640875.7407066226</v>
      </c>
      <c r="G95" s="2">
        <f t="shared" si="25"/>
        <v>595682.42857142852</v>
      </c>
      <c r="H95" s="2">
        <f t="shared" si="13"/>
        <v>31552630.873965953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671824.57142857288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643637.55207374692</v>
      </c>
      <c r="Q95" s="2">
        <f t="shared" si="26"/>
        <v>600000</v>
      </c>
      <c r="R95" s="2">
        <f t="shared" si="16"/>
        <v>32193328.596218228</v>
      </c>
      <c r="S95" s="2">
        <f t="shared" si="17"/>
        <v>595682.4285714291</v>
      </c>
      <c r="T95" s="2">
        <f t="shared" si="18"/>
        <v>4317.5714285714785</v>
      </c>
      <c r="U95" s="2">
        <f t="shared" si="19"/>
        <v>600000</v>
      </c>
      <c r="V95" s="2">
        <f t="shared" si="5"/>
        <v>935824.8529411765</v>
      </c>
      <c r="W95" s="2">
        <f t="shared" si="20"/>
        <v>13421.029411764699</v>
      </c>
      <c r="X95" s="2">
        <f t="shared" si="6"/>
        <v>586578.9705882353</v>
      </c>
      <c r="Y95" s="2">
        <f t="shared" ref="Y95:Y158" si="30">IF(COUNT($C96)=0,IF(COUNT($C95)=1,C95,SUM(Y94+X95)),C95)</f>
        <v>31257503.743277095</v>
      </c>
      <c r="Z95" s="2" t="str">
        <f t="shared" si="8"/>
        <v>HERE</v>
      </c>
      <c r="AA95" s="2">
        <f>IF(Z95="HERE",Y95,AA94+Graph!$G$1*1000)</f>
        <v>31257503.743277095</v>
      </c>
      <c r="AB95" s="2">
        <f t="shared" si="21"/>
        <v>586578.97058823705</v>
      </c>
      <c r="AC95" s="2">
        <f t="shared" ref="AC95:AC158" si="31">IF(Z96="HERE",V95,AC94)</f>
        <v>935824.8529411765</v>
      </c>
      <c r="AD95" s="3">
        <f t="shared" si="10"/>
        <v>31257503.743277095</v>
      </c>
      <c r="AE95" s="2">
        <f>IF(AE93&gt;=52800000,52800000,IF(AB74=Graph!G$1*1000,AE94+Graph!G$1*1000,AC95))</f>
        <v>935824.8529411765</v>
      </c>
      <c r="AF95" s="3">
        <f t="shared" si="11"/>
        <v>935824.8529411765</v>
      </c>
      <c r="AG95" s="3">
        <f t="shared" si="29"/>
        <v>17540722.826176796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30</v>
      </c>
      <c r="C96" s="7"/>
      <c r="D96" s="2" t="e">
        <f t="shared" si="12"/>
        <v>#N/A</v>
      </c>
      <c r="E96" s="2" t="e">
        <f t="shared" si="22"/>
        <v>#N/A</v>
      </c>
      <c r="F96" s="2">
        <v>646830.33660683036</v>
      </c>
      <c r="G96" s="2">
        <f t="shared" si="25"/>
        <v>595682.42857142852</v>
      </c>
      <c r="H96" s="2">
        <f t="shared" ref="H96:H159" si="32">IF(COUNT($C97)=0,IF(COUNT($C96)=1,C96,SUM(H95+G96)),C96)</f>
        <v>32148313.302537382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676142.14285714435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649578.77428889275</v>
      </c>
      <c r="Q96" s="2">
        <f t="shared" si="26"/>
        <v>600000</v>
      </c>
      <c r="R96" s="2">
        <f t="shared" ref="R96:R159" si="33">IF(COUNT($C97)=0,IF(COUNT($C96)=1,M96,SUM(R95+Q96)),M96)</f>
        <v>32793328.596218228</v>
      </c>
      <c r="S96" s="2">
        <f t="shared" si="17"/>
        <v>595682.4285714291</v>
      </c>
      <c r="T96" s="2">
        <f t="shared" si="18"/>
        <v>4317.5714285714785</v>
      </c>
      <c r="U96" s="2">
        <f t="shared" si="19"/>
        <v>600000</v>
      </c>
      <c r="V96" s="2">
        <f t="shared" si="5"/>
        <v>949245.8823529412</v>
      </c>
      <c r="W96" s="2">
        <f t="shared" si="20"/>
        <v>13421.029411764699</v>
      </c>
      <c r="X96" s="2">
        <f t="shared" si="6"/>
        <v>586578.9705882353</v>
      </c>
      <c r="Y96" s="2">
        <f t="shared" si="30"/>
        <v>31844082.713865332</v>
      </c>
      <c r="Z96" s="2" t="str">
        <f t="shared" si="8"/>
        <v>HERE</v>
      </c>
      <c r="AA96" s="2">
        <f>IF(Z96="HERE",Y96,AA95+Graph!$G$1*1000)</f>
        <v>31844082.713865332</v>
      </c>
      <c r="AB96" s="2">
        <f t="shared" si="21"/>
        <v>586578.97058823705</v>
      </c>
      <c r="AC96" s="2">
        <f t="shared" si="31"/>
        <v>949245.8823529412</v>
      </c>
      <c r="AD96" s="3">
        <f t="shared" si="10"/>
        <v>31844082.713865332</v>
      </c>
      <c r="AE96" s="2">
        <f>IF(AE94&gt;=52800000,52800000,IF(AB75=Graph!G$1*1000,AE95+Graph!G$1*1000,AC96))</f>
        <v>949245.8823529412</v>
      </c>
      <c r="AF96" s="3">
        <f t="shared" si="11"/>
        <v>949245.8823529412</v>
      </c>
      <c r="AG96" s="3">
        <f t="shared" si="29"/>
        <v>18001646.748170298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31</v>
      </c>
      <c r="C97" s="7"/>
      <c r="D97" s="2" t="e">
        <f t="shared" si="12"/>
        <v>#N/A</v>
      </c>
      <c r="E97" s="2" t="e">
        <f t="shared" si="22"/>
        <v>#N/A</v>
      </c>
      <c r="F97" s="2">
        <v>652784.93250703812</v>
      </c>
      <c r="G97" s="2">
        <f t="shared" si="25"/>
        <v>595682.42857142852</v>
      </c>
      <c r="H97" s="2">
        <f t="shared" si="32"/>
        <v>32743995.731108811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680459.71428571583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655519.99650406837</v>
      </c>
      <c r="Q97" s="2">
        <f t="shared" si="26"/>
        <v>600000</v>
      </c>
      <c r="R97" s="2">
        <f t="shared" si="33"/>
        <v>33393328.596218228</v>
      </c>
      <c r="S97" s="2">
        <f t="shared" si="17"/>
        <v>595682.4285714291</v>
      </c>
      <c r="T97" s="2">
        <f t="shared" si="18"/>
        <v>4317.5714285714785</v>
      </c>
      <c r="U97" s="2">
        <f t="shared" si="19"/>
        <v>600000</v>
      </c>
      <c r="V97" s="2">
        <f t="shared" si="5"/>
        <v>962666.9117647059</v>
      </c>
      <c r="W97" s="2">
        <f t="shared" si="20"/>
        <v>13421.029411764699</v>
      </c>
      <c r="X97" s="2">
        <f t="shared" si="6"/>
        <v>586578.9705882353</v>
      </c>
      <c r="Y97" s="2">
        <f t="shared" si="30"/>
        <v>32430661.684453569</v>
      </c>
      <c r="Z97" s="2" t="str">
        <f t="shared" si="8"/>
        <v>HERE</v>
      </c>
      <c r="AA97" s="2">
        <f>IF(Z97="HERE",Y97,AA96+Graph!$G$1*1000)</f>
        <v>32430661.684453569</v>
      </c>
      <c r="AB97" s="2">
        <f t="shared" si="21"/>
        <v>586578.97058823705</v>
      </c>
      <c r="AC97" s="2">
        <f t="shared" si="31"/>
        <v>962666.9117647059</v>
      </c>
      <c r="AD97" s="3">
        <f t="shared" si="10"/>
        <v>32430661.684453569</v>
      </c>
      <c r="AE97" s="2">
        <f>IF(AE95&gt;=52800000,52800000,IF(AB76=Graph!G$1*1000,AE96+Graph!G$1*1000,AC97))</f>
        <v>962666.9117647059</v>
      </c>
      <c r="AF97" s="3">
        <f t="shared" si="11"/>
        <v>962666.9117647059</v>
      </c>
      <c r="AG97" s="3">
        <f t="shared" si="29"/>
        <v>18467917.770157438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32</v>
      </c>
      <c r="C98" s="7"/>
      <c r="D98" s="2" t="e">
        <f t="shared" si="12"/>
        <v>#N/A</v>
      </c>
      <c r="E98" s="2" t="e">
        <f t="shared" si="22"/>
        <v>#N/A</v>
      </c>
      <c r="F98" s="2">
        <v>658739.52840724587</v>
      </c>
      <c r="G98" s="2">
        <f t="shared" si="25"/>
        <v>595682.42857142852</v>
      </c>
      <c r="H98" s="2">
        <f t="shared" si="32"/>
        <v>33339678.15968024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684777.28571428731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661461.2187192142</v>
      </c>
      <c r="Q98" s="2">
        <f t="shared" si="26"/>
        <v>600000</v>
      </c>
      <c r="R98" s="2">
        <f t="shared" si="33"/>
        <v>33993328.596218228</v>
      </c>
      <c r="S98" s="2">
        <f t="shared" si="17"/>
        <v>595682.4285714291</v>
      </c>
      <c r="T98" s="2">
        <f t="shared" si="18"/>
        <v>4317.5714285714785</v>
      </c>
      <c r="U98" s="2">
        <f t="shared" si="19"/>
        <v>600000</v>
      </c>
      <c r="V98" s="2">
        <f t="shared" si="5"/>
        <v>976087.9411764706</v>
      </c>
      <c r="W98" s="2">
        <f t="shared" si="20"/>
        <v>13421.029411764699</v>
      </c>
      <c r="X98" s="2">
        <f t="shared" si="6"/>
        <v>586578.9705882353</v>
      </c>
      <c r="Y98" s="2">
        <f t="shared" si="30"/>
        <v>33017240.655041806</v>
      </c>
      <c r="Z98" s="2" t="str">
        <f t="shared" si="8"/>
        <v>HERE</v>
      </c>
      <c r="AA98" s="2">
        <f>IF(Z98="HERE",Y98,AA97+Graph!$G$1*1000)</f>
        <v>33017240.655041806</v>
      </c>
      <c r="AB98" s="2">
        <f t="shared" si="21"/>
        <v>586578.97058823705</v>
      </c>
      <c r="AC98" s="2">
        <f t="shared" si="31"/>
        <v>976087.9411764706</v>
      </c>
      <c r="AD98" s="3">
        <f t="shared" si="10"/>
        <v>33017240.655041806</v>
      </c>
      <c r="AE98" s="2">
        <f>IF(AE96&gt;=52800000,52800000,IF(AB77=Graph!G$1*1000,AE97+Graph!G$1*1000,AC98))</f>
        <v>976087.9411764706</v>
      </c>
      <c r="AF98" s="3">
        <f t="shared" si="11"/>
        <v>976087.9411764706</v>
      </c>
      <c r="AG98" s="3">
        <f t="shared" si="29"/>
        <v>18939535.892138209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33</v>
      </c>
      <c r="C99" s="7"/>
      <c r="D99" s="2" t="e">
        <f t="shared" si="12"/>
        <v>#N/A</v>
      </c>
      <c r="E99" s="2" t="e">
        <f t="shared" si="22"/>
        <v>#N/A</v>
      </c>
      <c r="F99" s="2">
        <v>664694.12430745363</v>
      </c>
      <c r="G99" s="2">
        <f t="shared" si="25"/>
        <v>595682.42857142852</v>
      </c>
      <c r="H99" s="2">
        <f t="shared" si="32"/>
        <v>33935360.588251665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689094.85714285879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667402.44093438983</v>
      </c>
      <c r="Q99" s="2">
        <f t="shared" si="26"/>
        <v>600000</v>
      </c>
      <c r="R99" s="2">
        <f t="shared" si="33"/>
        <v>34593328.596218228</v>
      </c>
      <c r="S99" s="2">
        <f t="shared" si="17"/>
        <v>595682.42857142538</v>
      </c>
      <c r="T99" s="2">
        <f t="shared" si="18"/>
        <v>4317.5714285714785</v>
      </c>
      <c r="U99" s="2">
        <f t="shared" si="19"/>
        <v>600000</v>
      </c>
      <c r="V99" s="2">
        <f t="shared" si="5"/>
        <v>989508.9705882353</v>
      </c>
      <c r="W99" s="2">
        <f t="shared" si="20"/>
        <v>13421.029411764699</v>
      </c>
      <c r="X99" s="2">
        <f t="shared" si="6"/>
        <v>586578.9705882353</v>
      </c>
      <c r="Y99" s="2">
        <f t="shared" si="30"/>
        <v>33603819.625630043</v>
      </c>
      <c r="Z99" s="2" t="str">
        <f t="shared" si="8"/>
        <v>HERE</v>
      </c>
      <c r="AA99" s="2">
        <f>IF(Z99="HERE",Y99,AA98+Graph!$G$1*1000)</f>
        <v>33603819.625630043</v>
      </c>
      <c r="AB99" s="2">
        <f t="shared" si="21"/>
        <v>586578.97058823705</v>
      </c>
      <c r="AC99" s="2">
        <f t="shared" si="31"/>
        <v>989508.9705882353</v>
      </c>
      <c r="AD99" s="3">
        <f t="shared" si="10"/>
        <v>33603819.625630043</v>
      </c>
      <c r="AE99" s="2">
        <f>IF(AE97&gt;=52800000,52800000,IF(AB78=Graph!G$1*1000,AE98+Graph!G$1*1000,AC99))</f>
        <v>989508.9705882353</v>
      </c>
      <c r="AF99" s="3">
        <f t="shared" si="11"/>
        <v>989508.9705882353</v>
      </c>
      <c r="AG99" s="3">
        <f t="shared" si="29"/>
        <v>19416501.114112638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34</v>
      </c>
      <c r="C100" s="14"/>
      <c r="D100" s="13" t="e">
        <f t="shared" si="12"/>
        <v>#N/A</v>
      </c>
      <c r="E100" s="13" t="e">
        <f t="shared" si="22"/>
        <v>#N/A</v>
      </c>
      <c r="F100" s="13">
        <v>670648.72020763159</v>
      </c>
      <c r="G100" s="2">
        <f t="shared" si="25"/>
        <v>595682.42857142852</v>
      </c>
      <c r="H100" s="13">
        <f t="shared" si="32"/>
        <v>34531043.016823091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693412.42857143027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673343.66314953566</v>
      </c>
      <c r="Q100" s="2">
        <f t="shared" si="26"/>
        <v>600000</v>
      </c>
      <c r="R100" s="13">
        <f t="shared" si="33"/>
        <v>35193328.596218228</v>
      </c>
      <c r="S100" s="13">
        <f t="shared" si="17"/>
        <v>595682.42857142538</v>
      </c>
      <c r="T100" s="13">
        <f t="shared" si="18"/>
        <v>4317.5714285714785</v>
      </c>
      <c r="U100" s="13">
        <f t="shared" si="19"/>
        <v>600000</v>
      </c>
      <c r="V100" s="13">
        <f t="shared" si="5"/>
        <v>1002930</v>
      </c>
      <c r="W100" s="13">
        <f t="shared" si="20"/>
        <v>13421.029411764699</v>
      </c>
      <c r="X100" s="13">
        <f t="shared" si="6"/>
        <v>586578.9705882353</v>
      </c>
      <c r="Y100" s="2">
        <f t="shared" si="30"/>
        <v>34190398.59621828</v>
      </c>
      <c r="Z100" s="2" t="str">
        <f t="shared" si="8"/>
        <v>HERE</v>
      </c>
      <c r="AA100" s="2">
        <f>IF(Z100="HERE",Y100,AA99+Graph!$G$1*1000)</f>
        <v>34190398.59621828</v>
      </c>
      <c r="AB100" s="2">
        <f t="shared" si="21"/>
        <v>586578.97058823705</v>
      </c>
      <c r="AC100" s="2">
        <f t="shared" si="31"/>
        <v>1002930</v>
      </c>
      <c r="AD100" s="3">
        <f t="shared" si="10"/>
        <v>34190398.59621828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19898813.436080698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35</v>
      </c>
      <c r="C101" s="7"/>
      <c r="D101" s="2" t="e">
        <f t="shared" si="12"/>
        <v>#N/A</v>
      </c>
      <c r="E101" s="2" t="e">
        <f t="shared" si="22"/>
        <v>#N/A</v>
      </c>
      <c r="F101" s="2">
        <v>676603.31610783935</v>
      </c>
      <c r="G101" s="2">
        <f t="shared" si="25"/>
        <v>595682.42857142852</v>
      </c>
      <c r="H101" s="2">
        <f t="shared" si="32"/>
        <v>35126725.445394516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697730.00000000175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679284.88536471128</v>
      </c>
      <c r="Q101" s="2">
        <f t="shared" si="26"/>
        <v>600000</v>
      </c>
      <c r="R101" s="2">
        <f t="shared" si="33"/>
        <v>35793328.596218228</v>
      </c>
      <c r="S101" s="2">
        <f t="shared" si="17"/>
        <v>595682.42857142538</v>
      </c>
      <c r="T101" s="2">
        <f t="shared" si="18"/>
        <v>4317.5714285714785</v>
      </c>
      <c r="U101" s="2">
        <f t="shared" si="19"/>
        <v>600000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546562.28571428568</v>
      </c>
      <c r="Y101" s="2">
        <f t="shared" si="30"/>
        <v>34736960.881932564</v>
      </c>
      <c r="Z101" s="2" t="str">
        <f t="shared" si="8"/>
        <v>HERE</v>
      </c>
      <c r="AA101" s="2">
        <f>IF(Z101="HERE",Y101,AA100+Graph!$G$1*1000)</f>
        <v>34736960.881932564</v>
      </c>
      <c r="AB101" s="2">
        <f t="shared" si="21"/>
        <v>546562.28571428359</v>
      </c>
      <c r="AC101" s="2">
        <f t="shared" si="31"/>
        <v>1056367.7142857143</v>
      </c>
      <c r="AD101" s="3">
        <f t="shared" si="10"/>
        <v>34736960.881932564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20386472.858042415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36</v>
      </c>
      <c r="C102" s="7"/>
      <c r="D102" s="2" t="e">
        <f t="shared" si="12"/>
        <v>#N/A</v>
      </c>
      <c r="E102" s="2" t="e">
        <f t="shared" si="22"/>
        <v>#N/A</v>
      </c>
      <c r="F102" s="2">
        <v>682557.9120080471</v>
      </c>
      <c r="G102" s="2">
        <f t="shared" ref="G102:G165" si="35">IF(F102&gt;600000,$AK$31*1000,F102)</f>
        <v>595682.42857142852</v>
      </c>
      <c r="H102" s="2">
        <f t="shared" si="32"/>
        <v>35722407.873965941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702047.57142857322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685226.10757985711</v>
      </c>
      <c r="Q102" s="2">
        <f t="shared" ref="Q102:Q165" si="36">IF(P102&gt;600000,600000,P102)</f>
        <v>600000</v>
      </c>
      <c r="R102" s="2">
        <f t="shared" si="33"/>
        <v>36393328.596218228</v>
      </c>
      <c r="S102" s="2">
        <f t="shared" si="17"/>
        <v>595682.42857142538</v>
      </c>
      <c r="T102" s="2">
        <f t="shared" si="18"/>
        <v>4317.5714285714785</v>
      </c>
      <c r="U102" s="2">
        <f t="shared" si="19"/>
        <v>600000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546562.28571428568</v>
      </c>
      <c r="Y102" s="2">
        <f t="shared" si="30"/>
        <v>35283523.167646848</v>
      </c>
      <c r="Z102" s="2" t="str">
        <f t="shared" si="8"/>
        <v>HERE</v>
      </c>
      <c r="AA102" s="2">
        <f>IF(Z102="HERE",Y102,AA101+Graph!$G$1*1000)</f>
        <v>35283523.167646848</v>
      </c>
      <c r="AB102" s="2">
        <f t="shared" si="21"/>
        <v>546562.28571428359</v>
      </c>
      <c r="AC102" s="2">
        <f t="shared" si="31"/>
        <v>1109805.4285714286</v>
      </c>
      <c r="AD102" s="3">
        <f t="shared" si="10"/>
        <v>35283523.167646848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20879479.37999776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37</v>
      </c>
      <c r="C103" s="7"/>
      <c r="D103" s="2" t="e">
        <f t="shared" si="12"/>
        <v>#N/A</v>
      </c>
      <c r="E103" s="2" t="e">
        <f t="shared" si="22"/>
        <v>#N/A</v>
      </c>
      <c r="F103" s="2">
        <v>688512.50790825486</v>
      </c>
      <c r="G103" s="2">
        <f t="shared" si="35"/>
        <v>595682.42857142852</v>
      </c>
      <c r="H103" s="2">
        <f t="shared" si="32"/>
        <v>36318090.302537367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706365.1428571447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691167.32979503274</v>
      </c>
      <c r="Q103" s="2">
        <f t="shared" si="36"/>
        <v>600000</v>
      </c>
      <c r="R103" s="2">
        <f t="shared" si="33"/>
        <v>36993328.596218228</v>
      </c>
      <c r="S103" s="2">
        <f t="shared" si="17"/>
        <v>595682.42857142538</v>
      </c>
      <c r="T103" s="2">
        <f t="shared" si="18"/>
        <v>4317.5714285714785</v>
      </c>
      <c r="U103" s="2">
        <f t="shared" si="19"/>
        <v>600000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546562.28571428591</v>
      </c>
      <c r="Y103" s="2">
        <f t="shared" si="30"/>
        <v>35830085.453361131</v>
      </c>
      <c r="Z103" s="2" t="str">
        <f t="shared" si="8"/>
        <v>HERE</v>
      </c>
      <c r="AA103" s="2">
        <f>IF(Z103="HERE",Y103,AA102+Graph!$G$1*1000)</f>
        <v>35830085.453361131</v>
      </c>
      <c r="AB103" s="2">
        <f t="shared" si="21"/>
        <v>546562.28571428359</v>
      </c>
      <c r="AC103" s="2">
        <f t="shared" si="31"/>
        <v>1163243.1428571427</v>
      </c>
      <c r="AD103" s="3">
        <f t="shared" si="10"/>
        <v>35830085.453361131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21377833.00194677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38</v>
      </c>
      <c r="C104" s="7"/>
      <c r="D104" s="2" t="e">
        <f t="shared" si="12"/>
        <v>#N/A</v>
      </c>
      <c r="E104" s="2" t="e">
        <f t="shared" si="22"/>
        <v>#N/A</v>
      </c>
      <c r="F104" s="2">
        <v>694467.10380846262</v>
      </c>
      <c r="G104" s="2">
        <f t="shared" si="35"/>
        <v>595682.42857142852</v>
      </c>
      <c r="H104" s="2">
        <f t="shared" si="32"/>
        <v>36913772.731108792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710682.71428571618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697108.55201017857</v>
      </c>
      <c r="Q104" s="2">
        <f t="shared" si="36"/>
        <v>600000</v>
      </c>
      <c r="R104" s="2">
        <f t="shared" si="33"/>
        <v>37593328.596218228</v>
      </c>
      <c r="S104" s="2">
        <f t="shared" si="17"/>
        <v>595682.42857142538</v>
      </c>
      <c r="T104" s="2">
        <f t="shared" si="18"/>
        <v>4317.5714285714785</v>
      </c>
      <c r="U104" s="2">
        <f t="shared" si="19"/>
        <v>600000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546562.28571428568</v>
      </c>
      <c r="Y104" s="2">
        <f t="shared" si="30"/>
        <v>36376647.739075415</v>
      </c>
      <c r="Z104" s="2" t="str">
        <f t="shared" si="8"/>
        <v>HERE</v>
      </c>
      <c r="AA104" s="2">
        <f>IF(Z104="HERE",Y104,AA103+Graph!$G$1*1000)</f>
        <v>36376647.739075415</v>
      </c>
      <c r="AB104" s="2">
        <f t="shared" si="21"/>
        <v>546562.28571428359</v>
      </c>
      <c r="AC104" s="2">
        <f t="shared" si="31"/>
        <v>1216680.857142857</v>
      </c>
      <c r="AD104" s="3">
        <f t="shared" si="10"/>
        <v>36376647.739075415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21881533.723889407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39</v>
      </c>
      <c r="C105" s="7"/>
      <c r="D105" s="2" t="e">
        <f t="shared" si="12"/>
        <v>#N/A</v>
      </c>
      <c r="E105" s="2" t="e">
        <f t="shared" si="22"/>
        <v>#N/A</v>
      </c>
      <c r="F105" s="2">
        <v>700421.69970867038</v>
      </c>
      <c r="G105" s="2">
        <f t="shared" si="35"/>
        <v>595682.42857142852</v>
      </c>
      <c r="H105" s="2">
        <f t="shared" si="32"/>
        <v>37509455.159680218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715000.28571428766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703049.77422535419</v>
      </c>
      <c r="Q105" s="2">
        <f t="shared" si="36"/>
        <v>600000</v>
      </c>
      <c r="R105" s="2">
        <f t="shared" si="33"/>
        <v>38193328.596218228</v>
      </c>
      <c r="S105" s="2">
        <f t="shared" si="17"/>
        <v>595682.42857142538</v>
      </c>
      <c r="T105" s="2">
        <f t="shared" si="18"/>
        <v>4317.5714285714785</v>
      </c>
      <c r="U105" s="2">
        <f t="shared" si="19"/>
        <v>600000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546562.28571428568</v>
      </c>
      <c r="Y105" s="2">
        <f t="shared" si="30"/>
        <v>36923210.024789698</v>
      </c>
      <c r="Z105" s="2" t="str">
        <f t="shared" si="8"/>
        <v>HERE</v>
      </c>
      <c r="AA105" s="2">
        <f>IF(Z105="HERE",Y105,AA104+Graph!$G$1*1000)</f>
        <v>36923210.024789698</v>
      </c>
      <c r="AB105" s="2">
        <f t="shared" si="21"/>
        <v>546562.28571428359</v>
      </c>
      <c r="AC105" s="2">
        <f t="shared" si="31"/>
        <v>1270118.5714285714</v>
      </c>
      <c r="AD105" s="3">
        <f t="shared" si="10"/>
        <v>36923210.024789698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22390581.545825705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40</v>
      </c>
      <c r="C106" s="7"/>
      <c r="D106" s="2" t="e">
        <f t="shared" si="12"/>
        <v>#N/A</v>
      </c>
      <c r="E106" s="2" t="e">
        <f t="shared" si="22"/>
        <v>#N/A</v>
      </c>
      <c r="F106" s="2">
        <v>706376.29560887814</v>
      </c>
      <c r="G106" s="2">
        <f t="shared" si="35"/>
        <v>595682.42857142852</v>
      </c>
      <c r="H106" s="2">
        <f t="shared" si="32"/>
        <v>38105137.588251643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719317.85714285914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708990.99644050002</v>
      </c>
      <c r="Q106" s="2">
        <f t="shared" si="36"/>
        <v>600000</v>
      </c>
      <c r="R106" s="2">
        <f t="shared" si="33"/>
        <v>38793328.596218228</v>
      </c>
      <c r="S106" s="2">
        <f t="shared" si="17"/>
        <v>595682.42857142538</v>
      </c>
      <c r="T106" s="2">
        <f t="shared" si="18"/>
        <v>4317.5714285714785</v>
      </c>
      <c r="U106" s="2">
        <f t="shared" si="19"/>
        <v>600000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546562.28571428568</v>
      </c>
      <c r="Y106" s="2">
        <f t="shared" si="30"/>
        <v>37469772.310503982</v>
      </c>
      <c r="Z106" s="2" t="str">
        <f t="shared" si="8"/>
        <v>HERE</v>
      </c>
      <c r="AA106" s="2">
        <f>IF(Z106="HERE",Y106,AA105+Graph!$G$1*1000)</f>
        <v>37469772.310503982</v>
      </c>
      <c r="AB106" s="2">
        <f t="shared" si="21"/>
        <v>546562.28571428359</v>
      </c>
      <c r="AC106" s="2">
        <f t="shared" si="31"/>
        <v>1323556.2857142857</v>
      </c>
      <c r="AD106" s="3">
        <f t="shared" si="10"/>
        <v>37469772.310503982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22904976.467755631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41</v>
      </c>
      <c r="C107" s="7"/>
      <c r="D107" s="2" t="e">
        <f t="shared" si="12"/>
        <v>#N/A</v>
      </c>
      <c r="E107" s="2" t="e">
        <f t="shared" si="22"/>
        <v>#N/A</v>
      </c>
      <c r="F107" s="2">
        <v>712330.89150908589</v>
      </c>
      <c r="G107" s="2">
        <f t="shared" si="35"/>
        <v>595682.42857142852</v>
      </c>
      <c r="H107" s="2">
        <f t="shared" si="32"/>
        <v>38700820.016823068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723635.42857143062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714932.21865564585</v>
      </c>
      <c r="Q107" s="2">
        <f t="shared" si="36"/>
        <v>600000</v>
      </c>
      <c r="R107" s="2">
        <f t="shared" si="33"/>
        <v>39393328.596218228</v>
      </c>
      <c r="S107" s="2">
        <f t="shared" si="17"/>
        <v>595682.42857142538</v>
      </c>
      <c r="T107" s="2">
        <f t="shared" si="18"/>
        <v>4317.5714285714785</v>
      </c>
      <c r="U107" s="2">
        <f t="shared" si="19"/>
        <v>600000</v>
      </c>
      <c r="V107" s="2">
        <f t="shared" si="34"/>
        <v>1376994</v>
      </c>
      <c r="W107" s="2">
        <f t="shared" si="20"/>
        <v>53437.714285714319</v>
      </c>
      <c r="X107" s="2">
        <f t="shared" si="6"/>
        <v>546562.28571428568</v>
      </c>
      <c r="Y107" s="2">
        <f t="shared" si="30"/>
        <v>38016334.596218266</v>
      </c>
      <c r="Z107" s="2" t="str">
        <f t="shared" si="8"/>
        <v>HERE</v>
      </c>
      <c r="AA107" s="2">
        <f>IF(Z107="HERE",Y107,AA106+Graph!$G$1*1000)</f>
        <v>38016334.596218266</v>
      </c>
      <c r="AB107" s="2">
        <f t="shared" si="21"/>
        <v>546562.28571428359</v>
      </c>
      <c r="AC107" s="2">
        <f t="shared" si="31"/>
        <v>1376994</v>
      </c>
      <c r="AD107" s="3">
        <f t="shared" si="10"/>
        <v>38016334.596218266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23424718.489679214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42</v>
      </c>
      <c r="C108" s="7"/>
      <c r="D108" s="2" t="e">
        <f t="shared" si="12"/>
        <v>#N/A</v>
      </c>
      <c r="E108" s="2" t="e">
        <f t="shared" si="22"/>
        <v>#N/A</v>
      </c>
      <c r="F108" s="2">
        <v>718285.48740929365</v>
      </c>
      <c r="G108" s="2">
        <f t="shared" si="35"/>
        <v>595682.42857142852</v>
      </c>
      <c r="H108" s="2">
        <f t="shared" si="32"/>
        <v>39296502.445394494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727953.0000000021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720873.44087082148</v>
      </c>
      <c r="Q108" s="2">
        <f t="shared" si="36"/>
        <v>600000</v>
      </c>
      <c r="R108" s="2">
        <f t="shared" si="33"/>
        <v>39993328.596218228</v>
      </c>
      <c r="S108" s="2">
        <f t="shared" si="17"/>
        <v>595682.42857142538</v>
      </c>
      <c r="T108" s="2">
        <f t="shared" si="18"/>
        <v>4317.5714285714785</v>
      </c>
      <c r="U108" s="2">
        <f t="shared" si="19"/>
        <v>600000</v>
      </c>
      <c r="V108" s="2">
        <f t="shared" si="34"/>
        <v>1508825.75</v>
      </c>
      <c r="W108" s="2">
        <f t="shared" si="20"/>
        <v>131831.75</v>
      </c>
      <c r="X108" s="2">
        <f t="shared" si="6"/>
        <v>468168.25</v>
      </c>
      <c r="Y108" s="2">
        <f t="shared" si="30"/>
        <v>38484502.846218266</v>
      </c>
      <c r="Z108" s="2" t="str">
        <f t="shared" si="8"/>
        <v>HERE</v>
      </c>
      <c r="AA108" s="2">
        <f>IF(Z108="HERE",Y108,AA107+Graph!$G$1*1000)</f>
        <v>38484502.846218266</v>
      </c>
      <c r="AB108" s="2">
        <f t="shared" si="21"/>
        <v>468168.25</v>
      </c>
      <c r="AC108" s="2">
        <f t="shared" si="31"/>
        <v>1508825.75</v>
      </c>
      <c r="AD108" s="3">
        <f t="shared" si="10"/>
        <v>38484502.846218266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23949807.611596432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43</v>
      </c>
      <c r="C109" s="7"/>
      <c r="D109" s="2" t="e">
        <f t="shared" si="12"/>
        <v>#N/A</v>
      </c>
      <c r="E109" s="2" t="e">
        <f t="shared" si="22"/>
        <v>#N/A</v>
      </c>
      <c r="F109" s="2">
        <v>724240.08330950141</v>
      </c>
      <c r="G109" s="2">
        <f t="shared" si="35"/>
        <v>595682.42857142852</v>
      </c>
      <c r="H109" s="2">
        <f t="shared" si="32"/>
        <v>39892184.873965919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732270.57142857357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726814.6630859673</v>
      </c>
      <c r="Q109" s="2">
        <f t="shared" si="36"/>
        <v>600000</v>
      </c>
      <c r="R109" s="2">
        <f t="shared" si="33"/>
        <v>40593328.596218228</v>
      </c>
      <c r="S109" s="2">
        <f t="shared" si="17"/>
        <v>595682.42857142538</v>
      </c>
      <c r="T109" s="2">
        <f t="shared" si="18"/>
        <v>4317.5714285714785</v>
      </c>
      <c r="U109" s="2">
        <f t="shared" si="19"/>
        <v>600000</v>
      </c>
      <c r="V109" s="2">
        <f t="shared" si="34"/>
        <v>1640657.5</v>
      </c>
      <c r="W109" s="2">
        <f t="shared" si="20"/>
        <v>131831.75</v>
      </c>
      <c r="X109" s="2">
        <f t="shared" si="6"/>
        <v>468168.25</v>
      </c>
      <c r="Y109" s="2">
        <f t="shared" si="30"/>
        <v>38952671.096218266</v>
      </c>
      <c r="Z109" s="2" t="str">
        <f t="shared" si="8"/>
        <v>HERE</v>
      </c>
      <c r="AA109" s="2">
        <f>IF(Z109="HERE",Y109,AA108+Graph!$G$1*1000)</f>
        <v>38952671.096218266</v>
      </c>
      <c r="AB109" s="2">
        <f t="shared" si="21"/>
        <v>468168.25</v>
      </c>
      <c r="AC109" s="2">
        <f t="shared" si="31"/>
        <v>1640657.5</v>
      </c>
      <c r="AD109" s="3">
        <f t="shared" si="10"/>
        <v>38952671.096218266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24478399.736596435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44</v>
      </c>
      <c r="C110" s="7"/>
      <c r="D110" s="2" t="e">
        <f t="shared" si="12"/>
        <v>#N/A</v>
      </c>
      <c r="E110" s="2" t="e">
        <f t="shared" si="22"/>
        <v>#N/A</v>
      </c>
      <c r="F110" s="2">
        <v>730194.67920970917</v>
      </c>
      <c r="G110" s="2">
        <f t="shared" si="35"/>
        <v>595682.42857142852</v>
      </c>
      <c r="H110" s="2">
        <f t="shared" si="32"/>
        <v>40487867.302537344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736588.14285714505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732755.88530114293</v>
      </c>
      <c r="Q110" s="2">
        <f t="shared" si="36"/>
        <v>600000</v>
      </c>
      <c r="R110" s="2">
        <f t="shared" si="33"/>
        <v>41193328.596218228</v>
      </c>
      <c r="S110" s="2">
        <f t="shared" si="17"/>
        <v>595682.42857142538</v>
      </c>
      <c r="T110" s="2">
        <f t="shared" si="18"/>
        <v>4317.5714285714785</v>
      </c>
      <c r="U110" s="2">
        <f t="shared" si="19"/>
        <v>600000</v>
      </c>
      <c r="V110" s="2">
        <f t="shared" si="34"/>
        <v>1772489.25</v>
      </c>
      <c r="W110" s="2">
        <f t="shared" si="20"/>
        <v>131831.75</v>
      </c>
      <c r="X110" s="2">
        <f t="shared" si="6"/>
        <v>468168.25</v>
      </c>
      <c r="Y110" s="2">
        <f t="shared" si="30"/>
        <v>39420839.346218266</v>
      </c>
      <c r="Z110" s="2" t="str">
        <f t="shared" si="8"/>
        <v>HERE</v>
      </c>
      <c r="AA110" s="2">
        <f>IF(Z110="HERE",Y110,AA109+Graph!$G$1*1000)</f>
        <v>39420839.346218266</v>
      </c>
      <c r="AB110" s="2">
        <f t="shared" si="21"/>
        <v>468168.25</v>
      </c>
      <c r="AC110" s="2">
        <f t="shared" si="31"/>
        <v>1772489.25</v>
      </c>
      <c r="AD110" s="3">
        <f t="shared" si="10"/>
        <v>39420839.346218266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25006991.861596435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45</v>
      </c>
      <c r="C111" s="7"/>
      <c r="D111" s="2" t="e">
        <f t="shared" si="12"/>
        <v>#N/A</v>
      </c>
      <c r="E111" s="2" t="e">
        <f t="shared" si="22"/>
        <v>#N/A</v>
      </c>
      <c r="F111" s="2">
        <v>736149.27510991693</v>
      </c>
      <c r="G111" s="2">
        <f t="shared" si="35"/>
        <v>595682.42857142852</v>
      </c>
      <c r="H111" s="2">
        <f t="shared" si="32"/>
        <v>41083549.73110877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740905.71428571653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738697.10751628876</v>
      </c>
      <c r="Q111" s="2">
        <f t="shared" si="36"/>
        <v>600000</v>
      </c>
      <c r="R111" s="2">
        <f t="shared" si="33"/>
        <v>41793328.596218228</v>
      </c>
      <c r="S111" s="2">
        <f t="shared" si="17"/>
        <v>595682.42857142538</v>
      </c>
      <c r="T111" s="2">
        <f t="shared" si="18"/>
        <v>4317.5714285714785</v>
      </c>
      <c r="U111" s="2">
        <f t="shared" si="19"/>
        <v>600000</v>
      </c>
      <c r="V111" s="2">
        <f t="shared" si="34"/>
        <v>1904321</v>
      </c>
      <c r="W111" s="2">
        <f t="shared" si="20"/>
        <v>131831.75</v>
      </c>
      <c r="X111" s="2">
        <f t="shared" si="6"/>
        <v>468168.25</v>
      </c>
      <c r="Y111" s="2">
        <f t="shared" si="30"/>
        <v>39889007.596218266</v>
      </c>
      <c r="Z111" s="2" t="str">
        <f t="shared" si="8"/>
        <v>HERE</v>
      </c>
      <c r="AA111" s="2">
        <f>IF(Z111="HERE",Y111,AA110+Graph!$G$1*1000)</f>
        <v>39889007.596218266</v>
      </c>
      <c r="AB111" s="2">
        <f t="shared" si="21"/>
        <v>468168.25</v>
      </c>
      <c r="AC111" s="2">
        <f t="shared" si="31"/>
        <v>1904321</v>
      </c>
      <c r="AD111" s="3">
        <f t="shared" si="10"/>
        <v>39889007.596218266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25535583.986596439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46</v>
      </c>
      <c r="C112" s="7"/>
      <c r="D112" s="2" t="e">
        <f t="shared" si="12"/>
        <v>#N/A</v>
      </c>
      <c r="E112" s="2" t="e">
        <f t="shared" si="22"/>
        <v>#N/A</v>
      </c>
      <c r="F112" s="2">
        <v>742103.87101012468</v>
      </c>
      <c r="G112" s="2">
        <f t="shared" si="35"/>
        <v>595682.42857142852</v>
      </c>
      <c r="H112" s="2">
        <f t="shared" si="32"/>
        <v>41679232.159680195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745223.28571428801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744638.32973146439</v>
      </c>
      <c r="Q112" s="2">
        <f t="shared" si="36"/>
        <v>600000</v>
      </c>
      <c r="R112" s="2">
        <f t="shared" si="33"/>
        <v>42393328.596218228</v>
      </c>
      <c r="S112" s="2">
        <f t="shared" si="17"/>
        <v>595682.42857142538</v>
      </c>
      <c r="T112" s="2">
        <f t="shared" si="18"/>
        <v>4317.5714285714785</v>
      </c>
      <c r="U112" s="2">
        <f t="shared" si="19"/>
        <v>600000</v>
      </c>
      <c r="V112" s="2">
        <f t="shared" si="34"/>
        <v>2036152.75</v>
      </c>
      <c r="W112" s="2">
        <f t="shared" si="20"/>
        <v>131831.75</v>
      </c>
      <c r="X112" s="2">
        <f t="shared" si="6"/>
        <v>468168.25</v>
      </c>
      <c r="Y112" s="2">
        <f t="shared" si="30"/>
        <v>40357175.846218266</v>
      </c>
      <c r="Z112" s="2" t="str">
        <f t="shared" si="8"/>
        <v>HERE</v>
      </c>
      <c r="AA112" s="2">
        <f>IF(Z112="HERE",Y112,AA111+Graph!$G$1*1000)</f>
        <v>40357175.846218266</v>
      </c>
      <c r="AB112" s="2">
        <f t="shared" si="21"/>
        <v>468168.25</v>
      </c>
      <c r="AC112" s="2">
        <f t="shared" si="31"/>
        <v>2036152.75</v>
      </c>
      <c r="AD112" s="3">
        <f t="shared" si="10"/>
        <v>40357175.846218266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26064176.111596439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47</v>
      </c>
      <c r="C113" s="7"/>
      <c r="D113" s="2" t="e">
        <f t="shared" si="12"/>
        <v>#N/A</v>
      </c>
      <c r="E113" s="2" t="e">
        <f t="shared" si="22"/>
        <v>#N/A</v>
      </c>
      <c r="F113" s="2">
        <v>748058.46691033244</v>
      </c>
      <c r="G113" s="2">
        <f t="shared" si="35"/>
        <v>595682.42857142852</v>
      </c>
      <c r="H113" s="2">
        <f t="shared" si="32"/>
        <v>42274914.588251621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749540.85714285949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750579.55194661021</v>
      </c>
      <c r="Q113" s="2">
        <f t="shared" si="36"/>
        <v>600000</v>
      </c>
      <c r="R113" s="2">
        <f t="shared" si="33"/>
        <v>42993328.596218228</v>
      </c>
      <c r="S113" s="2">
        <f t="shared" si="17"/>
        <v>595682.42857142538</v>
      </c>
      <c r="T113" s="2">
        <f t="shared" si="18"/>
        <v>4317.5714285714785</v>
      </c>
      <c r="U113" s="2">
        <f t="shared" si="19"/>
        <v>600000</v>
      </c>
      <c r="V113" s="2">
        <f t="shared" si="34"/>
        <v>2167984.5</v>
      </c>
      <c r="W113" s="2">
        <f t="shared" si="20"/>
        <v>131831.75</v>
      </c>
      <c r="X113" s="2">
        <f t="shared" si="6"/>
        <v>468168.25</v>
      </c>
      <c r="Y113" s="2">
        <f t="shared" si="30"/>
        <v>40825344.096218266</v>
      </c>
      <c r="Z113" s="2" t="str">
        <f t="shared" si="8"/>
        <v>HERE</v>
      </c>
      <c r="AA113" s="2">
        <f>IF(Z113="HERE",Y113,AA112+Graph!$G$1*1000)</f>
        <v>40825344.096218266</v>
      </c>
      <c r="AB113" s="2">
        <f t="shared" si="21"/>
        <v>468168.25</v>
      </c>
      <c r="AC113" s="2">
        <f t="shared" si="31"/>
        <v>2167984.5</v>
      </c>
      <c r="AD113" s="3">
        <f t="shared" si="10"/>
        <v>40825344.096218266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26592768.236596439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48</v>
      </c>
      <c r="C114" s="7"/>
      <c r="D114" s="2" t="e">
        <f t="shared" si="12"/>
        <v>#N/A</v>
      </c>
      <c r="E114" s="2" t="e">
        <f t="shared" si="22"/>
        <v>#N/A</v>
      </c>
      <c r="F114" s="2">
        <v>754013.0628105402</v>
      </c>
      <c r="G114" s="2">
        <f t="shared" si="35"/>
        <v>595682.42857142852</v>
      </c>
      <c r="H114" s="2">
        <f t="shared" si="32"/>
        <v>42870597.016823046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753858.42857143097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756520.77416178584</v>
      </c>
      <c r="Q114" s="2">
        <f t="shared" si="36"/>
        <v>600000</v>
      </c>
      <c r="R114" s="2">
        <f t="shared" si="33"/>
        <v>43593328.596218228</v>
      </c>
      <c r="S114" s="2">
        <f t="shared" si="17"/>
        <v>595682.42857142538</v>
      </c>
      <c r="T114" s="2">
        <f t="shared" si="18"/>
        <v>4317.5714285714785</v>
      </c>
      <c r="U114" s="2">
        <f t="shared" si="19"/>
        <v>600000</v>
      </c>
      <c r="V114" s="2">
        <f t="shared" si="34"/>
        <v>2299816.25</v>
      </c>
      <c r="W114" s="2">
        <f t="shared" si="20"/>
        <v>131831.75</v>
      </c>
      <c r="X114" s="2">
        <f t="shared" si="6"/>
        <v>468168.25</v>
      </c>
      <c r="Y114" s="2">
        <f t="shared" si="30"/>
        <v>41293512.346218266</v>
      </c>
      <c r="Z114" s="2" t="str">
        <f t="shared" si="8"/>
        <v>HERE</v>
      </c>
      <c r="AA114" s="2">
        <f>IF(Z114="HERE",Y114,AA113+Graph!$G$1*1000)</f>
        <v>41293512.346218266</v>
      </c>
      <c r="AB114" s="2">
        <f t="shared" si="21"/>
        <v>468168.25</v>
      </c>
      <c r="AC114" s="2">
        <f t="shared" si="31"/>
        <v>2299816.25</v>
      </c>
      <c r="AD114" s="3">
        <f t="shared" si="10"/>
        <v>41293512.346218266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27121360.361596443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49</v>
      </c>
      <c r="C115" s="7"/>
      <c r="D115" s="2" t="e">
        <f t="shared" si="12"/>
        <v>#N/A</v>
      </c>
      <c r="E115" s="2" t="e">
        <f t="shared" si="22"/>
        <v>#N/A</v>
      </c>
      <c r="F115" s="2">
        <v>759967.65871074796</v>
      </c>
      <c r="G115" s="2">
        <f t="shared" si="35"/>
        <v>595682.42857142852</v>
      </c>
      <c r="H115" s="2">
        <f t="shared" si="32"/>
        <v>43466279.445394471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758176.00000000244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762461.99637693167</v>
      </c>
      <c r="Q115" s="2">
        <f t="shared" si="36"/>
        <v>600000</v>
      </c>
      <c r="R115" s="2">
        <f t="shared" si="33"/>
        <v>44193328.596218228</v>
      </c>
      <c r="S115" s="2">
        <f t="shared" si="17"/>
        <v>595682.42857142538</v>
      </c>
      <c r="T115" s="2">
        <f t="shared" si="18"/>
        <v>4317.5714285714785</v>
      </c>
      <c r="U115" s="2">
        <f t="shared" si="19"/>
        <v>600000</v>
      </c>
      <c r="V115" s="2">
        <f t="shared" si="34"/>
        <v>2431648</v>
      </c>
      <c r="W115" s="2">
        <f t="shared" si="20"/>
        <v>131831.75</v>
      </c>
      <c r="X115" s="2">
        <f t="shared" si="6"/>
        <v>468168.25</v>
      </c>
      <c r="Y115" s="2">
        <f t="shared" si="30"/>
        <v>41761680.596218266</v>
      </c>
      <c r="Z115" s="2" t="str">
        <f t="shared" si="8"/>
        <v>HERE</v>
      </c>
      <c r="AA115" s="2">
        <f>IF(Z115="HERE",Y115,AA114+Graph!$G$1*1000)</f>
        <v>41761680.596218266</v>
      </c>
      <c r="AB115" s="2">
        <f t="shared" si="21"/>
        <v>468168.25</v>
      </c>
      <c r="AC115" s="2">
        <f t="shared" si="31"/>
        <v>2431648</v>
      </c>
      <c r="AD115" s="3">
        <f t="shared" si="10"/>
        <v>41761680.596218266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27649952.486596443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50</v>
      </c>
      <c r="C116" s="7"/>
      <c r="D116" s="2" t="e">
        <f t="shared" si="12"/>
        <v>#N/A</v>
      </c>
      <c r="E116" s="2" t="e">
        <f t="shared" si="22"/>
        <v>#N/A</v>
      </c>
      <c r="F116" s="2">
        <v>765922.25461095572</v>
      </c>
      <c r="G116" s="2">
        <f t="shared" si="35"/>
        <v>595682.42857142852</v>
      </c>
      <c r="H116" s="2">
        <f t="shared" si="32"/>
        <v>44061961.873965897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762493.57142857392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768403.2185921073</v>
      </c>
      <c r="Q116" s="2">
        <f t="shared" si="36"/>
        <v>600000</v>
      </c>
      <c r="R116" s="2">
        <f t="shared" si="33"/>
        <v>44793328.596218228</v>
      </c>
      <c r="S116" s="2">
        <f t="shared" si="17"/>
        <v>595682.42857142538</v>
      </c>
      <c r="T116" s="2">
        <f t="shared" si="18"/>
        <v>4317.5714285714785</v>
      </c>
      <c r="U116" s="2">
        <f t="shared" si="19"/>
        <v>600000</v>
      </c>
      <c r="V116" s="2">
        <f t="shared" si="34"/>
        <v>2639309</v>
      </c>
      <c r="W116" s="2">
        <f t="shared" si="20"/>
        <v>207661</v>
      </c>
      <c r="X116" s="2">
        <f t="shared" si="6"/>
        <v>392339</v>
      </c>
      <c r="Y116" s="2">
        <f t="shared" si="30"/>
        <v>42154019.596218266</v>
      </c>
      <c r="Z116" s="2" t="str">
        <f t="shared" si="8"/>
        <v>HERE</v>
      </c>
      <c r="AA116" s="2">
        <f>IF(Z116="HERE",Y116,AA115+Graph!$G$1*1000)</f>
        <v>42154019.596218266</v>
      </c>
      <c r="AB116" s="2">
        <f t="shared" si="21"/>
        <v>392339</v>
      </c>
      <c r="AC116" s="2">
        <f t="shared" si="31"/>
        <v>2639309</v>
      </c>
      <c r="AD116" s="3">
        <f t="shared" si="10"/>
        <v>42154019.596218266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28178544.611596446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51</v>
      </c>
      <c r="C117" s="7"/>
      <c r="D117" s="2" t="e">
        <f t="shared" si="12"/>
        <v>#N/A</v>
      </c>
      <c r="E117" s="2" t="e">
        <f t="shared" si="22"/>
        <v>#N/A</v>
      </c>
      <c r="F117" s="2">
        <v>771876.85051116347</v>
      </c>
      <c r="G117" s="2">
        <f t="shared" si="35"/>
        <v>595682.42857142852</v>
      </c>
      <c r="H117" s="2">
        <f t="shared" si="32"/>
        <v>44657644.302537322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766811.1428571454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774344.44080725312</v>
      </c>
      <c r="Q117" s="2">
        <f t="shared" si="36"/>
        <v>600000</v>
      </c>
      <c r="R117" s="2">
        <f t="shared" si="33"/>
        <v>45393328.596218228</v>
      </c>
      <c r="S117" s="2">
        <f t="shared" si="17"/>
        <v>595682.42857142538</v>
      </c>
      <c r="T117" s="2">
        <f t="shared" si="18"/>
        <v>4317.5714285714785</v>
      </c>
      <c r="U117" s="2">
        <f t="shared" si="19"/>
        <v>600000</v>
      </c>
      <c r="V117" s="2">
        <f t="shared" si="34"/>
        <v>2918252</v>
      </c>
      <c r="W117" s="2">
        <f t="shared" si="20"/>
        <v>278943</v>
      </c>
      <c r="X117" s="2">
        <f t="shared" si="6"/>
        <v>321057</v>
      </c>
      <c r="Y117" s="2">
        <f t="shared" si="30"/>
        <v>42475076.596218266</v>
      </c>
      <c r="Z117" s="2" t="str">
        <f t="shared" si="8"/>
        <v>HERE</v>
      </c>
      <c r="AA117" s="2">
        <f>IF(Z117="HERE",Y117,AA116+Graph!$G$1*1000)</f>
        <v>42475076.596218266</v>
      </c>
      <c r="AB117" s="2">
        <f t="shared" si="21"/>
        <v>321057</v>
      </c>
      <c r="AC117" s="2">
        <f t="shared" si="31"/>
        <v>2918252</v>
      </c>
      <c r="AD117" s="3">
        <f t="shared" si="10"/>
        <v>42475076.596218266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28707136.736596446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52</v>
      </c>
      <c r="C118" s="7"/>
      <c r="D118" s="2" t="e">
        <f t="shared" si="12"/>
        <v>#N/A</v>
      </c>
      <c r="E118" s="2" t="e">
        <f t="shared" si="22"/>
        <v>#N/A</v>
      </c>
      <c r="F118" s="2">
        <v>777831.44641137123</v>
      </c>
      <c r="G118" s="2">
        <f t="shared" si="35"/>
        <v>595682.42857142852</v>
      </c>
      <c r="H118" s="2">
        <f t="shared" si="32"/>
        <v>45253326.731108747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771128.71428571688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780285.66302242875</v>
      </c>
      <c r="Q118" s="2">
        <f t="shared" si="36"/>
        <v>600000</v>
      </c>
      <c r="R118" s="2">
        <f t="shared" si="33"/>
        <v>45993328.596218228</v>
      </c>
      <c r="S118" s="2">
        <f t="shared" si="17"/>
        <v>595682.42857142538</v>
      </c>
      <c r="T118" s="2">
        <f t="shared" si="18"/>
        <v>4317.5714285714785</v>
      </c>
      <c r="U118" s="2">
        <f t="shared" si="19"/>
        <v>600000</v>
      </c>
      <c r="V118" s="2">
        <f t="shared" si="34"/>
        <v>3234946</v>
      </c>
      <c r="W118" s="2">
        <f t="shared" si="20"/>
        <v>316694</v>
      </c>
      <c r="X118" s="2">
        <f t="shared" si="6"/>
        <v>283306</v>
      </c>
      <c r="Y118" s="2">
        <f t="shared" si="30"/>
        <v>42758382.596218266</v>
      </c>
      <c r="Z118" s="2" t="str">
        <f t="shared" si="8"/>
        <v>HERE</v>
      </c>
      <c r="AA118" s="2">
        <f>IF(Z118="HERE",Y118,AA117+Graph!$G$1*1000)</f>
        <v>42758382.596218266</v>
      </c>
      <c r="AB118" s="2">
        <f t="shared" si="21"/>
        <v>283306</v>
      </c>
      <c r="AC118" s="2">
        <f t="shared" si="31"/>
        <v>3234946</v>
      </c>
      <c r="AD118" s="3">
        <f t="shared" si="10"/>
        <v>42758382.596218266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29235728.86159645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53</v>
      </c>
      <c r="C119" s="7"/>
      <c r="D119" s="2" t="e">
        <f t="shared" si="12"/>
        <v>#N/A</v>
      </c>
      <c r="E119" s="2" t="e">
        <f t="shared" si="22"/>
        <v>#N/A</v>
      </c>
      <c r="F119" s="2">
        <v>783786.04231157899</v>
      </c>
      <c r="G119" s="2">
        <f t="shared" si="35"/>
        <v>595682.42857142852</v>
      </c>
      <c r="H119" s="2">
        <f t="shared" si="32"/>
        <v>45849009.159680173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775446.28571428836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786226.88523757458</v>
      </c>
      <c r="Q119" s="2">
        <f t="shared" si="36"/>
        <v>600000</v>
      </c>
      <c r="R119" s="2">
        <f t="shared" si="33"/>
        <v>46593328.596218228</v>
      </c>
      <c r="S119" s="2">
        <f t="shared" si="17"/>
        <v>595682.42857142538</v>
      </c>
      <c r="T119" s="2">
        <f t="shared" si="18"/>
        <v>4317.5714285714785</v>
      </c>
      <c r="U119" s="2">
        <f t="shared" si="19"/>
        <v>600000</v>
      </c>
      <c r="V119" s="2">
        <f t="shared" si="34"/>
        <v>3559179</v>
      </c>
      <c r="W119" s="2">
        <f t="shared" si="20"/>
        <v>324233</v>
      </c>
      <c r="X119" s="2">
        <f t="shared" si="6"/>
        <v>275767</v>
      </c>
      <c r="Y119" s="2">
        <f t="shared" si="30"/>
        <v>43034149.596218266</v>
      </c>
      <c r="Z119" s="2" t="str">
        <f t="shared" si="8"/>
        <v>HERE</v>
      </c>
      <c r="AA119" s="2">
        <f>IF(Z119="HERE",Y119,AA118+Graph!$G$1*1000)</f>
        <v>43034149.596218266</v>
      </c>
      <c r="AB119" s="2">
        <f t="shared" si="21"/>
        <v>275767</v>
      </c>
      <c r="AC119" s="2">
        <f t="shared" si="31"/>
        <v>3559179</v>
      </c>
      <c r="AD119" s="3">
        <f t="shared" si="10"/>
        <v>43034149.596218266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29764320.98659645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54</v>
      </c>
      <c r="C120" s="7"/>
      <c r="D120" s="2" t="e">
        <f t="shared" si="12"/>
        <v>#N/A</v>
      </c>
      <c r="E120" s="2" t="e">
        <f t="shared" si="22"/>
        <v>#N/A</v>
      </c>
      <c r="F120" s="2">
        <v>789740.63821178675</v>
      </c>
      <c r="G120" s="2">
        <f t="shared" si="35"/>
        <v>595682.42857142852</v>
      </c>
      <c r="H120" s="2">
        <f t="shared" si="32"/>
        <v>46444691.588251598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779763.85714285984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792168.10745275021</v>
      </c>
      <c r="Q120" s="2">
        <f t="shared" si="36"/>
        <v>600000</v>
      </c>
      <c r="R120" s="2">
        <f t="shared" si="33"/>
        <v>47193328.596218228</v>
      </c>
      <c r="S120" s="2">
        <f t="shared" si="17"/>
        <v>595682.42857142538</v>
      </c>
      <c r="T120" s="2">
        <f t="shared" si="18"/>
        <v>4317.5714285714785</v>
      </c>
      <c r="U120" s="2">
        <f t="shared" si="19"/>
        <v>600000</v>
      </c>
      <c r="V120" s="2">
        <f t="shared" si="34"/>
        <v>3837094</v>
      </c>
      <c r="W120" s="2">
        <f t="shared" si="20"/>
        <v>277915</v>
      </c>
      <c r="X120" s="2">
        <f t="shared" si="6"/>
        <v>322085</v>
      </c>
      <c r="Y120" s="2">
        <f t="shared" si="30"/>
        <v>43356234.596218266</v>
      </c>
      <c r="Z120" s="2" t="str">
        <f t="shared" si="8"/>
        <v>HERE</v>
      </c>
      <c r="AA120" s="2">
        <f>IF(Z120="HERE",Y120,AA119+Graph!$G$1*1000)</f>
        <v>43356234.596218266</v>
      </c>
      <c r="AB120" s="2">
        <f t="shared" si="21"/>
        <v>322085</v>
      </c>
      <c r="AC120" s="2">
        <f t="shared" si="31"/>
        <v>3837094</v>
      </c>
      <c r="AD120" s="3">
        <f t="shared" si="10"/>
        <v>43356234.596218266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30292913.11159645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55</v>
      </c>
      <c r="C121" s="7"/>
      <c r="D121" s="2" t="e">
        <f t="shared" si="12"/>
        <v>#N/A</v>
      </c>
      <c r="E121" s="2" t="e">
        <f t="shared" si="22"/>
        <v>#N/A</v>
      </c>
      <c r="F121" s="2">
        <v>795695.2341119945</v>
      </c>
      <c r="G121" s="2">
        <f t="shared" si="35"/>
        <v>595682.42857142852</v>
      </c>
      <c r="H121" s="2">
        <f t="shared" si="32"/>
        <v>47040374.016823024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784081.42857143132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798109.32966789603</v>
      </c>
      <c r="Q121" s="2">
        <f t="shared" si="36"/>
        <v>600000</v>
      </c>
      <c r="R121" s="2">
        <f t="shared" si="33"/>
        <v>47793328.596218228</v>
      </c>
      <c r="S121" s="2">
        <f t="shared" si="17"/>
        <v>595682.42857142538</v>
      </c>
      <c r="T121" s="2">
        <f t="shared" si="18"/>
        <v>4317.5714285714785</v>
      </c>
      <c r="U121" s="2">
        <f t="shared" si="19"/>
        <v>600000</v>
      </c>
      <c r="V121" s="2">
        <f t="shared" si="34"/>
        <v>4062501</v>
      </c>
      <c r="W121" s="2">
        <f t="shared" si="20"/>
        <v>225407</v>
      </c>
      <c r="X121" s="2">
        <f t="shared" si="6"/>
        <v>374593</v>
      </c>
      <c r="Y121" s="2">
        <f t="shared" si="30"/>
        <v>43730827.596218266</v>
      </c>
      <c r="Z121" s="2" t="str">
        <f t="shared" si="8"/>
        <v>HERE</v>
      </c>
      <c r="AA121" s="2">
        <f>IF(Z121="HERE",Y121,AA120+Graph!$G$1*1000)</f>
        <v>43730827.596218266</v>
      </c>
      <c r="AB121" s="2">
        <f t="shared" si="21"/>
        <v>374593</v>
      </c>
      <c r="AC121" s="2">
        <f t="shared" si="31"/>
        <v>4062501</v>
      </c>
      <c r="AD121" s="3">
        <f t="shared" si="10"/>
        <v>43730827.596218266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30821505.236596454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56</v>
      </c>
      <c r="C122" s="7"/>
      <c r="D122" s="2" t="e">
        <f t="shared" si="12"/>
        <v>#N/A</v>
      </c>
      <c r="E122" s="2" t="e">
        <f t="shared" si="22"/>
        <v>#N/A</v>
      </c>
      <c r="F122" s="2">
        <v>801649.83001220226</v>
      </c>
      <c r="G122" s="2">
        <f t="shared" si="35"/>
        <v>595682.42857142852</v>
      </c>
      <c r="H122" s="2">
        <f t="shared" si="32"/>
        <v>47636056.445394449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788399.00000000279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804050.55188304186</v>
      </c>
      <c r="Q122" s="2">
        <f t="shared" si="36"/>
        <v>600000</v>
      </c>
      <c r="R122" s="2">
        <f t="shared" si="33"/>
        <v>48393328.596218228</v>
      </c>
      <c r="S122" s="2">
        <f t="shared" si="17"/>
        <v>595682.42857142538</v>
      </c>
      <c r="T122" s="2">
        <f t="shared" si="18"/>
        <v>4317.5714285714785</v>
      </c>
      <c r="U122" s="2">
        <f t="shared" si="19"/>
        <v>600000</v>
      </c>
      <c r="V122" s="2">
        <f t="shared" si="34"/>
        <v>4266577</v>
      </c>
      <c r="W122" s="2">
        <f t="shared" si="20"/>
        <v>204076</v>
      </c>
      <c r="X122" s="2">
        <f t="shared" si="6"/>
        <v>395924</v>
      </c>
      <c r="Y122" s="2">
        <f t="shared" si="30"/>
        <v>44126751.596218266</v>
      </c>
      <c r="Z122" s="2" t="str">
        <f t="shared" si="8"/>
        <v>HERE</v>
      </c>
      <c r="AA122" s="2">
        <f>IF(Z122="HERE",Y122,AA121+Graph!$G$1*1000)</f>
        <v>44126751.596218266</v>
      </c>
      <c r="AB122" s="2">
        <f t="shared" si="21"/>
        <v>395924</v>
      </c>
      <c r="AC122" s="2">
        <f t="shared" si="31"/>
        <v>4266577</v>
      </c>
      <c r="AD122" s="3">
        <f t="shared" si="10"/>
        <v>44126751.596218266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31316083.179453593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57</v>
      </c>
      <c r="C123" s="7"/>
      <c r="D123" s="2" t="e">
        <f t="shared" si="12"/>
        <v>#N/A</v>
      </c>
      <c r="E123" s="2" t="e">
        <f t="shared" si="22"/>
        <v>#N/A</v>
      </c>
      <c r="F123" s="2">
        <v>807604.42591241002</v>
      </c>
      <c r="G123" s="2">
        <f t="shared" si="35"/>
        <v>595682.42857142852</v>
      </c>
      <c r="H123" s="2">
        <f t="shared" si="32"/>
        <v>48231738.873965874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792716.57142857427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809991.77409821749</v>
      </c>
      <c r="Q123" s="2">
        <f t="shared" si="36"/>
        <v>600000</v>
      </c>
      <c r="R123" s="2">
        <f t="shared" si="33"/>
        <v>48993328.596218228</v>
      </c>
      <c r="S123" s="2">
        <f t="shared" si="17"/>
        <v>595682.42857142538</v>
      </c>
      <c r="T123" s="2">
        <f t="shared" si="18"/>
        <v>4317.5714285714785</v>
      </c>
      <c r="U123" s="2">
        <f t="shared" si="19"/>
        <v>600000</v>
      </c>
      <c r="V123" s="2">
        <f t="shared" si="34"/>
        <v>4609740</v>
      </c>
      <c r="W123" s="2">
        <f t="shared" si="20"/>
        <v>343163</v>
      </c>
      <c r="X123" s="2">
        <f t="shared" si="6"/>
        <v>256837</v>
      </c>
      <c r="Y123" s="2">
        <f t="shared" si="30"/>
        <v>44383588.596218266</v>
      </c>
      <c r="Z123" s="2" t="str">
        <f t="shared" si="8"/>
        <v>HERE</v>
      </c>
      <c r="AA123" s="2">
        <f>IF(Z123="HERE",Y123,AA122+Graph!$G$1*1000)</f>
        <v>44383588.596218266</v>
      </c>
      <c r="AB123" s="2">
        <f t="shared" si="21"/>
        <v>256837</v>
      </c>
      <c r="AC123" s="2">
        <f t="shared" si="31"/>
        <v>4609740</v>
      </c>
      <c r="AD123" s="3">
        <f t="shared" si="10"/>
        <v>44383588.596218266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31810661.122310735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58</v>
      </c>
      <c r="C124" s="7"/>
      <c r="D124" s="2" t="e">
        <f t="shared" si="12"/>
        <v>#N/A</v>
      </c>
      <c r="E124" s="2" t="e">
        <f t="shared" si="22"/>
        <v>#N/A</v>
      </c>
      <c r="F124" s="2">
        <v>813559.02181261778</v>
      </c>
      <c r="G124" s="2">
        <f t="shared" si="35"/>
        <v>595682.42857142852</v>
      </c>
      <c r="H124" s="2">
        <f t="shared" si="32"/>
        <v>48827421.3025373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797034.14285714575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815932.99631336331</v>
      </c>
      <c r="Q124" s="2">
        <f t="shared" si="36"/>
        <v>600000</v>
      </c>
      <c r="R124" s="2">
        <f t="shared" si="33"/>
        <v>49593328.596218228</v>
      </c>
      <c r="S124" s="2">
        <f t="shared" si="17"/>
        <v>595682.42857142538</v>
      </c>
      <c r="T124" s="2">
        <f t="shared" si="18"/>
        <v>4317.5714285714785</v>
      </c>
      <c r="U124" s="2">
        <f t="shared" si="19"/>
        <v>600000</v>
      </c>
      <c r="V124" s="2">
        <f t="shared" si="34"/>
        <v>4973248</v>
      </c>
      <c r="W124" s="2">
        <f t="shared" si="20"/>
        <v>363508</v>
      </c>
      <c r="X124" s="2">
        <f t="shared" si="6"/>
        <v>236492</v>
      </c>
      <c r="Y124" s="2">
        <f t="shared" si="30"/>
        <v>44620080.596218266</v>
      </c>
      <c r="Z124" s="2" t="str">
        <f t="shared" si="8"/>
        <v>HERE</v>
      </c>
      <c r="AA124" s="2">
        <f>IF(Z124="HERE",Y124,AA123+Graph!$G$1*1000)</f>
        <v>44620080.596218266</v>
      </c>
      <c r="AB124" s="2">
        <f t="shared" si="21"/>
        <v>236492</v>
      </c>
      <c r="AC124" s="2">
        <f t="shared" si="31"/>
        <v>4973248</v>
      </c>
      <c r="AD124" s="3">
        <f t="shared" si="10"/>
        <v>44620080.596218266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32305239.065167878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59</v>
      </c>
      <c r="C125" s="7"/>
      <c r="D125" s="2" t="e">
        <f t="shared" si="12"/>
        <v>#N/A</v>
      </c>
      <c r="E125" s="2" t="e">
        <f t="shared" si="22"/>
        <v>#N/A</v>
      </c>
      <c r="F125" s="2">
        <v>819513.61771282554</v>
      </c>
      <c r="G125" s="2">
        <f t="shared" si="35"/>
        <v>595682.42857142852</v>
      </c>
      <c r="H125" s="2">
        <f t="shared" si="32"/>
        <v>49423103.731108725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801351.71428571723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821874.21852853894</v>
      </c>
      <c r="Q125" s="2">
        <f t="shared" si="36"/>
        <v>600000</v>
      </c>
      <c r="R125" s="2">
        <f t="shared" si="33"/>
        <v>50193328.596218228</v>
      </c>
      <c r="S125" s="2">
        <f t="shared" si="17"/>
        <v>595682.42857142538</v>
      </c>
      <c r="T125" s="2">
        <f t="shared" si="18"/>
        <v>4317.5714285714785</v>
      </c>
      <c r="U125" s="2">
        <f t="shared" si="19"/>
        <v>600000</v>
      </c>
      <c r="V125" s="2">
        <f t="shared" si="34"/>
        <v>5383103</v>
      </c>
      <c r="W125" s="2">
        <f t="shared" si="20"/>
        <v>409855</v>
      </c>
      <c r="X125" s="2">
        <f t="shared" si="6"/>
        <v>190145</v>
      </c>
      <c r="Y125" s="2">
        <f t="shared" si="30"/>
        <v>44810225.596218266</v>
      </c>
      <c r="Z125" s="2" t="str">
        <f t="shared" si="8"/>
        <v>HERE</v>
      </c>
      <c r="AA125" s="2">
        <f>IF(Z125="HERE",Y125,AA124+Graph!$G$1*1000)</f>
        <v>44810225.596218266</v>
      </c>
      <c r="AB125" s="2">
        <f t="shared" si="21"/>
        <v>190145</v>
      </c>
      <c r="AC125" s="2">
        <f t="shared" si="31"/>
        <v>5383103</v>
      </c>
      <c r="AD125" s="3">
        <f t="shared" si="10"/>
        <v>44810225.596218266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32799817.008025017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60</v>
      </c>
      <c r="C126" s="7"/>
      <c r="D126" s="2" t="e">
        <f t="shared" si="12"/>
        <v>#N/A</v>
      </c>
      <c r="E126" s="2" t="e">
        <f t="shared" si="22"/>
        <v>#N/A</v>
      </c>
      <c r="F126" s="2">
        <v>825468.21361300349</v>
      </c>
      <c r="G126" s="2">
        <f t="shared" si="35"/>
        <v>595682.42857142852</v>
      </c>
      <c r="H126" s="2">
        <f t="shared" si="32"/>
        <v>50018786.15968015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805669.28571428871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827815.44074368477</v>
      </c>
      <c r="Q126" s="2">
        <f t="shared" si="36"/>
        <v>600000</v>
      </c>
      <c r="R126" s="2">
        <f t="shared" si="33"/>
        <v>50793328.596218228</v>
      </c>
      <c r="S126" s="2">
        <f t="shared" si="17"/>
        <v>595682.42857142538</v>
      </c>
      <c r="T126" s="2">
        <f t="shared" si="18"/>
        <v>4317.5714285714785</v>
      </c>
      <c r="U126" s="2">
        <f t="shared" si="19"/>
        <v>600000</v>
      </c>
      <c r="V126" s="2">
        <f t="shared" si="34"/>
        <v>5861351</v>
      </c>
      <c r="W126" s="2">
        <f t="shared" si="20"/>
        <v>478248</v>
      </c>
      <c r="X126" s="2">
        <f t="shared" si="6"/>
        <v>121752</v>
      </c>
      <c r="Y126" s="2">
        <f t="shared" si="30"/>
        <v>44931977.596218266</v>
      </c>
      <c r="Z126" s="2" t="str">
        <f t="shared" si="8"/>
        <v>HERE</v>
      </c>
      <c r="AA126" s="2">
        <f>IF(Z126="HERE",Y126,AA125+Graph!$G$1*1000)</f>
        <v>44931977.596218266</v>
      </c>
      <c r="AB126" s="2">
        <f t="shared" si="21"/>
        <v>121752</v>
      </c>
      <c r="AC126" s="2">
        <f t="shared" si="31"/>
        <v>5861351</v>
      </c>
      <c r="AD126" s="3">
        <f t="shared" si="10"/>
        <v>44931977.596218266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33294394.950882159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61</v>
      </c>
      <c r="C127" s="7"/>
      <c r="D127" s="2" t="e">
        <f t="shared" si="12"/>
        <v>#N/A</v>
      </c>
      <c r="E127" s="2" t="e">
        <f t="shared" si="22"/>
        <v>#N/A</v>
      </c>
      <c r="F127" s="2">
        <v>831422.80951321125</v>
      </c>
      <c r="G127" s="2">
        <f t="shared" si="35"/>
        <v>595682.42857142852</v>
      </c>
      <c r="H127" s="2">
        <f t="shared" si="32"/>
        <v>50614468.588251576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809986.85714286019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833756.6629588604</v>
      </c>
      <c r="Q127" s="2">
        <f t="shared" si="36"/>
        <v>600000</v>
      </c>
      <c r="R127" s="2">
        <f t="shared" si="33"/>
        <v>51393328.596218228</v>
      </c>
      <c r="S127" s="2">
        <f t="shared" si="17"/>
        <v>595682.42857142538</v>
      </c>
      <c r="T127" s="2">
        <f t="shared" si="18"/>
        <v>4317.5714285714785</v>
      </c>
      <c r="U127" s="2">
        <f t="shared" si="19"/>
        <v>600000</v>
      </c>
      <c r="V127" s="2">
        <f t="shared" si="34"/>
        <v>6353321</v>
      </c>
      <c r="W127" s="2">
        <f t="shared" si="20"/>
        <v>491970</v>
      </c>
      <c r="X127" s="2">
        <f t="shared" si="6"/>
        <v>108030</v>
      </c>
      <c r="Y127" s="2">
        <f t="shared" si="30"/>
        <v>45040007.596218266</v>
      </c>
      <c r="Z127" s="2" t="str">
        <f t="shared" si="8"/>
        <v>HERE</v>
      </c>
      <c r="AA127" s="2">
        <f>IF(Z127="HERE",Y127,AA126+Graph!$G$1*1000)</f>
        <v>45040007.596218266</v>
      </c>
      <c r="AB127" s="2">
        <f t="shared" si="21"/>
        <v>108030</v>
      </c>
      <c r="AC127" s="2">
        <f t="shared" si="31"/>
        <v>6353321</v>
      </c>
      <c r="AD127" s="3">
        <f t="shared" si="10"/>
        <v>45040007.596218266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33788972.893739305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62</v>
      </c>
      <c r="C128" s="7"/>
      <c r="D128" s="2" t="e">
        <f t="shared" si="12"/>
        <v>#N/A</v>
      </c>
      <c r="E128" s="2" t="e">
        <f t="shared" si="22"/>
        <v>#N/A</v>
      </c>
      <c r="F128" s="2">
        <v>837377.40541341901</v>
      </c>
      <c r="G128" s="2">
        <f t="shared" si="35"/>
        <v>595682.42857142852</v>
      </c>
      <c r="H128" s="2">
        <f t="shared" si="32"/>
        <v>51210151.016823001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814304.42857143166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839697.88517400622</v>
      </c>
      <c r="Q128" s="2">
        <f t="shared" si="36"/>
        <v>600000</v>
      </c>
      <c r="R128" s="2">
        <f t="shared" si="33"/>
        <v>51993328.596218228</v>
      </c>
      <c r="S128" s="2">
        <f t="shared" si="17"/>
        <v>595682.42857142538</v>
      </c>
      <c r="T128" s="2">
        <f t="shared" si="18"/>
        <v>4317.5714285714785</v>
      </c>
      <c r="U128" s="2">
        <f t="shared" si="19"/>
        <v>600000</v>
      </c>
      <c r="V128" s="2">
        <f t="shared" si="34"/>
        <v>6573570</v>
      </c>
      <c r="W128" s="2">
        <f t="shared" si="20"/>
        <v>220249</v>
      </c>
      <c r="X128" s="2">
        <f t="shared" si="6"/>
        <v>379751</v>
      </c>
      <c r="Y128" s="2">
        <f t="shared" si="30"/>
        <v>45419758.596218266</v>
      </c>
      <c r="Z128" s="2" t="str">
        <f t="shared" si="8"/>
        <v>HERE</v>
      </c>
      <c r="AA128" s="2">
        <f>IF(Z128="HERE",Y128,AA127+Graph!$G$1*1000)</f>
        <v>45419758.596218266</v>
      </c>
      <c r="AB128" s="2">
        <f t="shared" si="21"/>
        <v>379751</v>
      </c>
      <c r="AC128" s="2">
        <f t="shared" si="31"/>
        <v>6573570</v>
      </c>
      <c r="AD128" s="3">
        <f t="shared" si="10"/>
        <v>45419758.596218266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34283550.836596444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63</v>
      </c>
      <c r="C129" s="7"/>
      <c r="D129" s="2" t="e">
        <f t="shared" si="12"/>
        <v>#N/A</v>
      </c>
      <c r="E129" s="2" t="e">
        <f t="shared" si="22"/>
        <v>#N/A</v>
      </c>
      <c r="F129" s="2">
        <v>843332.00131362677</v>
      </c>
      <c r="G129" s="2">
        <f t="shared" si="35"/>
        <v>595682.42857142852</v>
      </c>
      <c r="H129" s="2">
        <f t="shared" si="32"/>
        <v>51805833.445394427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818622.00000000314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845639.10738918185</v>
      </c>
      <c r="Q129" s="2">
        <f t="shared" si="36"/>
        <v>600000</v>
      </c>
      <c r="R129" s="2">
        <f t="shared" si="33"/>
        <v>52593328.596218228</v>
      </c>
      <c r="S129" s="2">
        <f t="shared" si="17"/>
        <v>595682.42857142538</v>
      </c>
      <c r="T129" s="2">
        <f t="shared" si="18"/>
        <v>4317.5714285714785</v>
      </c>
      <c r="U129" s="2">
        <f t="shared" si="19"/>
        <v>600000</v>
      </c>
      <c r="V129" s="2">
        <f t="shared" si="34"/>
        <v>6853372</v>
      </c>
      <c r="W129" s="2">
        <f t="shared" si="20"/>
        <v>279802</v>
      </c>
      <c r="X129" s="2">
        <f t="shared" si="6"/>
        <v>320198</v>
      </c>
      <c r="Y129" s="2">
        <f t="shared" si="30"/>
        <v>45739956.596218266</v>
      </c>
      <c r="Z129" s="2" t="str">
        <f t="shared" si="8"/>
        <v>HERE</v>
      </c>
      <c r="AA129" s="2">
        <f>IF(Z129="HERE",Y129,AA128+Graph!$G$1*1000)</f>
        <v>45739956.596218266</v>
      </c>
      <c r="AB129" s="2">
        <f t="shared" si="21"/>
        <v>320198</v>
      </c>
      <c r="AC129" s="2">
        <f t="shared" si="31"/>
        <v>6853372</v>
      </c>
      <c r="AD129" s="3">
        <f t="shared" si="10"/>
        <v>45739956.596218266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34711493.84909644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64</v>
      </c>
      <c r="C130" s="7"/>
      <c r="D130" s="2" t="e">
        <f t="shared" si="12"/>
        <v>#N/A</v>
      </c>
      <c r="E130" s="2" t="e">
        <f t="shared" si="22"/>
        <v>#N/A</v>
      </c>
      <c r="F130" s="2">
        <v>849286.59721383452</v>
      </c>
      <c r="G130" s="2">
        <f t="shared" si="35"/>
        <v>595682.42857142852</v>
      </c>
      <c r="H130" s="2">
        <f t="shared" si="32"/>
        <v>52401515.873965852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822939.57142857462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851580.32960432768</v>
      </c>
      <c r="Q130" s="2">
        <f t="shared" si="36"/>
        <v>600000</v>
      </c>
      <c r="R130" s="2">
        <f t="shared" si="33"/>
        <v>53193328.596218228</v>
      </c>
      <c r="S130" s="2">
        <f t="shared" si="17"/>
        <v>595682.42857142538</v>
      </c>
      <c r="T130" s="2">
        <f t="shared" si="18"/>
        <v>4317.5714285714785</v>
      </c>
      <c r="U130" s="2">
        <f t="shared" si="19"/>
        <v>600000</v>
      </c>
      <c r="V130" s="2">
        <f t="shared" si="34"/>
        <v>7164387</v>
      </c>
      <c r="W130" s="2">
        <f t="shared" si="20"/>
        <v>311015</v>
      </c>
      <c r="X130" s="2">
        <f t="shared" si="6"/>
        <v>288985</v>
      </c>
      <c r="Y130" s="2">
        <f t="shared" si="30"/>
        <v>46028941.596218266</v>
      </c>
      <c r="Z130" s="2" t="str">
        <f t="shared" si="8"/>
        <v>HERE</v>
      </c>
      <c r="AA130" s="2">
        <f>IF(Z130="HERE",Y130,AA129+Graph!$G$1*1000)</f>
        <v>46028941.596218266</v>
      </c>
      <c r="AB130" s="2">
        <f t="shared" si="21"/>
        <v>288985</v>
      </c>
      <c r="AC130" s="2">
        <f t="shared" si="31"/>
        <v>7164387</v>
      </c>
      <c r="AD130" s="3">
        <f t="shared" si="10"/>
        <v>46028941.596218266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35139436.861596443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65</v>
      </c>
      <c r="C131" s="7"/>
      <c r="D131" s="2" t="e">
        <f t="shared" si="12"/>
        <v>#N/A</v>
      </c>
      <c r="E131" s="2" t="e">
        <f t="shared" si="22"/>
        <v>#N/A</v>
      </c>
      <c r="F131" s="2">
        <v>855241.19311404228</v>
      </c>
      <c r="G131" s="2">
        <f t="shared" si="35"/>
        <v>595682.42857142852</v>
      </c>
      <c r="H131" s="2">
        <f t="shared" si="32"/>
        <v>52997198.302537277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827257.1428571461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857521.55181950331</v>
      </c>
      <c r="Q131" s="2">
        <f t="shared" si="36"/>
        <v>600000</v>
      </c>
      <c r="R131" s="2">
        <f t="shared" si="33"/>
        <v>53793328.596218228</v>
      </c>
      <c r="S131" s="2">
        <f t="shared" si="17"/>
        <v>595682.42857142538</v>
      </c>
      <c r="T131" s="2">
        <f t="shared" si="18"/>
        <v>4317.5714285714785</v>
      </c>
      <c r="U131" s="2">
        <f t="shared" si="19"/>
        <v>600000</v>
      </c>
      <c r="V131" s="2">
        <f t="shared" si="34"/>
        <v>7447199</v>
      </c>
      <c r="W131" s="2">
        <f t="shared" si="20"/>
        <v>282812</v>
      </c>
      <c r="X131" s="2">
        <f t="shared" si="6"/>
        <v>317188</v>
      </c>
      <c r="Y131" s="2">
        <f t="shared" si="30"/>
        <v>46346129.596218266</v>
      </c>
      <c r="Z131" s="2" t="str">
        <f t="shared" si="8"/>
        <v>HERE</v>
      </c>
      <c r="AA131" s="2">
        <f>IF(Z131="HERE",Y131,AA130+Graph!$G$1*1000)</f>
        <v>46346129.596218266</v>
      </c>
      <c r="AB131" s="2">
        <f t="shared" si="21"/>
        <v>317188</v>
      </c>
      <c r="AC131" s="2">
        <f t="shared" si="31"/>
        <v>7447199</v>
      </c>
      <c r="AD131" s="3">
        <f t="shared" si="10"/>
        <v>46346129.596218266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35567379.874096438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66</v>
      </c>
      <c r="C132" s="7"/>
      <c r="D132" s="2" t="e">
        <f t="shared" si="12"/>
        <v>#N/A</v>
      </c>
      <c r="E132" s="2" t="e">
        <f t="shared" si="22"/>
        <v>#N/A</v>
      </c>
      <c r="F132" s="2">
        <v>861195.78901425004</v>
      </c>
      <c r="G132" s="2">
        <f t="shared" si="35"/>
        <v>595682.42857142852</v>
      </c>
      <c r="H132" s="2">
        <f t="shared" si="32"/>
        <v>53592880.731108703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831574.71428571758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863462.77403464913</v>
      </c>
      <c r="Q132" s="2">
        <f t="shared" si="36"/>
        <v>600000</v>
      </c>
      <c r="R132" s="2">
        <f t="shared" si="33"/>
        <v>54393328.596218228</v>
      </c>
      <c r="S132" s="2">
        <f t="shared" si="17"/>
        <v>595682.42857142538</v>
      </c>
      <c r="T132" s="2">
        <f t="shared" si="18"/>
        <v>4317.5714285714785</v>
      </c>
      <c r="U132" s="2">
        <f t="shared" si="19"/>
        <v>600000</v>
      </c>
      <c r="V132" s="2">
        <f t="shared" si="34"/>
        <v>7891184</v>
      </c>
      <c r="W132" s="2">
        <f t="shared" si="20"/>
        <v>443985</v>
      </c>
      <c r="X132" s="2">
        <f t="shared" si="6"/>
        <v>156015</v>
      </c>
      <c r="Y132" s="2">
        <f t="shared" si="30"/>
        <v>46502144.596218266</v>
      </c>
      <c r="Z132" s="2" t="str">
        <f t="shared" si="8"/>
        <v>HERE</v>
      </c>
      <c r="AA132" s="2">
        <f>IF(Z132="HERE",Y132,AA131+Graph!$G$1*1000)</f>
        <v>46502144.596218266</v>
      </c>
      <c r="AB132" s="2">
        <f t="shared" si="21"/>
        <v>156015</v>
      </c>
      <c r="AC132" s="2">
        <f t="shared" si="31"/>
        <v>7891184</v>
      </c>
      <c r="AD132" s="3">
        <f t="shared" si="10"/>
        <v>46502144.596218266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35995322.886596434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67</v>
      </c>
      <c r="C133" s="7"/>
      <c r="D133" s="2" t="e">
        <f t="shared" si="12"/>
        <v>#N/A</v>
      </c>
      <c r="E133" s="2" t="e">
        <f t="shared" si="22"/>
        <v>#N/A</v>
      </c>
      <c r="F133" s="2">
        <v>867150.3849144578</v>
      </c>
      <c r="G133" s="2">
        <f t="shared" si="35"/>
        <v>595682.42857142852</v>
      </c>
      <c r="H133" s="2">
        <f t="shared" si="32"/>
        <v>54188563.159680128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835892.28571428906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869403.99624982476</v>
      </c>
      <c r="Q133" s="2">
        <f t="shared" si="36"/>
        <v>600000</v>
      </c>
      <c r="R133" s="2">
        <f t="shared" si="33"/>
        <v>54993328.596218228</v>
      </c>
      <c r="S133" s="2">
        <f t="shared" si="17"/>
        <v>595682.42857142538</v>
      </c>
      <c r="T133" s="2">
        <f t="shared" si="18"/>
        <v>4317.5714285714785</v>
      </c>
      <c r="U133" s="2">
        <f t="shared" si="19"/>
        <v>600000</v>
      </c>
      <c r="V133" s="2">
        <f t="shared" si="34"/>
        <v>8378940</v>
      </c>
      <c r="W133" s="2">
        <f t="shared" si="20"/>
        <v>487756</v>
      </c>
      <c r="X133" s="2">
        <f t="shared" si="6"/>
        <v>112244</v>
      </c>
      <c r="Y133" s="2">
        <f t="shared" si="30"/>
        <v>46614388.596218266</v>
      </c>
      <c r="Z133" s="2" t="str">
        <f t="shared" si="8"/>
        <v>HERE</v>
      </c>
      <c r="AA133" s="2">
        <f>IF(Z133="HERE",Y133,AA132+Graph!$G$1*1000)</f>
        <v>46614388.596218266</v>
      </c>
      <c r="AB133" s="2">
        <f t="shared" si="21"/>
        <v>112244</v>
      </c>
      <c r="AC133" s="2">
        <f t="shared" si="31"/>
        <v>8378940</v>
      </c>
      <c r="AD133" s="3">
        <f t="shared" si="10"/>
        <v>46614388.596218266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36423265.899096444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68</v>
      </c>
      <c r="C134" s="7"/>
      <c r="D134" s="2" t="e">
        <f t="shared" si="12"/>
        <v>#N/A</v>
      </c>
      <c r="E134" s="2" t="e">
        <f t="shared" si="22"/>
        <v>#N/A</v>
      </c>
      <c r="F134" s="2">
        <v>873104.98081466556</v>
      </c>
      <c r="G134" s="2">
        <f t="shared" si="35"/>
        <v>595682.42857142852</v>
      </c>
      <c r="H134" s="2">
        <f t="shared" si="32"/>
        <v>54784245.588251553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840209.85714286054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875345.21846497059</v>
      </c>
      <c r="Q134" s="2">
        <f t="shared" si="36"/>
        <v>600000</v>
      </c>
      <c r="R134" s="2">
        <f t="shared" si="33"/>
        <v>55593328.596218228</v>
      </c>
      <c r="S134" s="2">
        <f t="shared" si="17"/>
        <v>595682.42857142538</v>
      </c>
      <c r="T134" s="2">
        <f t="shared" si="18"/>
        <v>4317.5714285714785</v>
      </c>
      <c r="U134" s="2">
        <f t="shared" si="19"/>
        <v>600000</v>
      </c>
      <c r="V134" s="2">
        <f t="shared" si="34"/>
        <v>8977329</v>
      </c>
      <c r="W134" s="2">
        <f t="shared" si="20"/>
        <v>598389</v>
      </c>
      <c r="X134" s="2">
        <f t="shared" si="6"/>
        <v>1611</v>
      </c>
      <c r="Y134" s="2">
        <f t="shared" si="30"/>
        <v>46615999.596218266</v>
      </c>
      <c r="Z134" s="2" t="str">
        <f t="shared" si="8"/>
        <v>HERE</v>
      </c>
      <c r="AA134" s="2">
        <f>IF(Z134="HERE",Y134,AA133+Graph!$G$1*1000)</f>
        <v>46615999.596218266</v>
      </c>
      <c r="AB134" s="2">
        <f t="shared" si="21"/>
        <v>1611</v>
      </c>
      <c r="AC134" s="2">
        <f t="shared" si="31"/>
        <v>8977329</v>
      </c>
      <c r="AD134" s="3">
        <f t="shared" si="10"/>
        <v>46615999.596218266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36851208.91159644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69</v>
      </c>
      <c r="C135" s="7"/>
      <c r="D135" s="2" t="e">
        <f t="shared" si="12"/>
        <v>#N/A</v>
      </c>
      <c r="E135" s="2" t="e">
        <f t="shared" si="22"/>
        <v>#N/A</v>
      </c>
      <c r="F135" s="2">
        <v>879059.57671487331</v>
      </c>
      <c r="G135" s="2">
        <f t="shared" si="35"/>
        <v>595682.42857142852</v>
      </c>
      <c r="H135" s="2">
        <f t="shared" si="32"/>
        <v>55379928.016822979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844527.42857143201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881286.44068011642</v>
      </c>
      <c r="Q135" s="2">
        <f t="shared" si="36"/>
        <v>600000</v>
      </c>
      <c r="R135" s="2">
        <f t="shared" si="33"/>
        <v>56193328.596218228</v>
      </c>
      <c r="S135" s="2">
        <f t="shared" si="17"/>
        <v>595682.42857142538</v>
      </c>
      <c r="T135" s="2">
        <f t="shared" si="18"/>
        <v>4317.5714285714785</v>
      </c>
      <c r="U135" s="2">
        <f t="shared" si="19"/>
        <v>600000</v>
      </c>
      <c r="V135" s="2">
        <f t="shared" si="34"/>
        <v>9296367</v>
      </c>
      <c r="W135" s="2">
        <f t="shared" si="20"/>
        <v>319038</v>
      </c>
      <c r="X135" s="2">
        <f t="shared" si="6"/>
        <v>280962</v>
      </c>
      <c r="Y135" s="2">
        <f t="shared" si="30"/>
        <v>46896961.596218266</v>
      </c>
      <c r="Z135" s="2" t="str">
        <f t="shared" si="8"/>
        <v>HERE</v>
      </c>
      <c r="AA135" s="2">
        <f>IF(Z135="HERE",Y135,AA134+Graph!$G$1*1000)</f>
        <v>46896961.596218266</v>
      </c>
      <c r="AB135" s="2">
        <f t="shared" si="21"/>
        <v>280962</v>
      </c>
      <c r="AC135" s="2">
        <f t="shared" si="31"/>
        <v>9296367</v>
      </c>
      <c r="AD135" s="3">
        <f t="shared" si="10"/>
        <v>46896961.596218266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37279151.924096443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70</v>
      </c>
      <c r="C136" s="7"/>
      <c r="D136" s="2" t="e">
        <f t="shared" si="12"/>
        <v>#N/A</v>
      </c>
      <c r="E136" s="2" t="e">
        <f t="shared" si="22"/>
        <v>#N/A</v>
      </c>
      <c r="F136" s="2">
        <v>885014.17261508107</v>
      </c>
      <c r="G136" s="2">
        <f t="shared" si="35"/>
        <v>595682.42857142852</v>
      </c>
      <c r="H136" s="2">
        <f t="shared" si="32"/>
        <v>55975610.445394404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848845.00000000349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887227.66289529204</v>
      </c>
      <c r="Q136" s="2">
        <f t="shared" si="36"/>
        <v>600000</v>
      </c>
      <c r="R136" s="2">
        <f t="shared" si="33"/>
        <v>56793328.596218228</v>
      </c>
      <c r="S136" s="2">
        <f t="shared" si="17"/>
        <v>595682.42857142538</v>
      </c>
      <c r="T136" s="2">
        <f t="shared" si="18"/>
        <v>4317.5714285714785</v>
      </c>
      <c r="U136" s="2">
        <f t="shared" si="19"/>
        <v>600000</v>
      </c>
      <c r="V136" s="2">
        <f t="shared" si="34"/>
        <v>9646715</v>
      </c>
      <c r="W136" s="2">
        <f t="shared" si="20"/>
        <v>350348</v>
      </c>
      <c r="X136" s="2">
        <f t="shared" si="6"/>
        <v>249652</v>
      </c>
      <c r="Y136" s="2">
        <f t="shared" si="30"/>
        <v>47146613.596218266</v>
      </c>
      <c r="Z136" s="2" t="str">
        <f t="shared" si="8"/>
        <v>HERE</v>
      </c>
      <c r="AA136" s="2">
        <f>IF(Z136="HERE",Y136,AA135+Graph!$G$1*1000)</f>
        <v>47146613.596218266</v>
      </c>
      <c r="AB136" s="2">
        <f t="shared" si="21"/>
        <v>249652</v>
      </c>
      <c r="AC136" s="2">
        <f t="shared" si="31"/>
        <v>9646715</v>
      </c>
      <c r="AD136" s="3">
        <f t="shared" si="10"/>
        <v>47146613.596218266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37707094.936596438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71</v>
      </c>
      <c r="C137" s="7"/>
      <c r="D137" s="2" t="e">
        <f t="shared" si="12"/>
        <v>#N/A</v>
      </c>
      <c r="E137" s="2" t="e">
        <f t="shared" si="22"/>
        <v>#N/A</v>
      </c>
      <c r="F137" s="2">
        <v>890968.76851528883</v>
      </c>
      <c r="G137" s="2">
        <f t="shared" si="35"/>
        <v>595682.42857142852</v>
      </c>
      <c r="H137" s="2">
        <f t="shared" si="32"/>
        <v>56571292.87396583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853162.57142857497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893168.88511043787</v>
      </c>
      <c r="Q137" s="2">
        <f t="shared" si="36"/>
        <v>600000</v>
      </c>
      <c r="R137" s="2">
        <f t="shared" si="33"/>
        <v>57393328.596218228</v>
      </c>
      <c r="S137" s="2">
        <f t="shared" si="17"/>
        <v>595682.42857142538</v>
      </c>
      <c r="T137" s="2">
        <f t="shared" si="18"/>
        <v>4317.5714285714785</v>
      </c>
      <c r="U137" s="2">
        <f t="shared" si="19"/>
        <v>600000</v>
      </c>
      <c r="V137" s="2">
        <f t="shared" si="34"/>
        <v>10021471</v>
      </c>
      <c r="W137" s="2">
        <f t="shared" si="20"/>
        <v>374756</v>
      </c>
      <c r="X137" s="2">
        <f t="shared" si="6"/>
        <v>225244</v>
      </c>
      <c r="Y137" s="2">
        <f t="shared" si="30"/>
        <v>47371857.596218266</v>
      </c>
      <c r="Z137" s="2" t="str">
        <f t="shared" si="8"/>
        <v>HERE</v>
      </c>
      <c r="AA137" s="2">
        <f>IF(Z137="HERE",Y137,AA136+Graph!$G$1*1000)</f>
        <v>47371857.596218266</v>
      </c>
      <c r="AB137" s="2">
        <f t="shared" si="21"/>
        <v>225244</v>
      </c>
      <c r="AC137" s="2">
        <f t="shared" si="31"/>
        <v>10021471</v>
      </c>
      <c r="AD137" s="3">
        <f t="shared" si="10"/>
        <v>47371857.596218266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38070583.086596444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72</v>
      </c>
      <c r="C138" s="7"/>
      <c r="D138" s="2" t="e">
        <f t="shared" si="12"/>
        <v>#N/A</v>
      </c>
      <c r="E138" s="2" t="e">
        <f t="shared" si="22"/>
        <v>#N/A</v>
      </c>
      <c r="F138" s="2">
        <v>896923.36441549659</v>
      </c>
      <c r="G138" s="2">
        <f t="shared" si="35"/>
        <v>595682.42857142852</v>
      </c>
      <c r="H138" s="2">
        <f t="shared" si="32"/>
        <v>57166975.302537255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857480.14285714645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899110.1073256135</v>
      </c>
      <c r="Q138" s="2">
        <f t="shared" si="36"/>
        <v>600000</v>
      </c>
      <c r="R138" s="2">
        <f t="shared" si="33"/>
        <v>57993328.596218228</v>
      </c>
      <c r="S138" s="2">
        <f t="shared" si="17"/>
        <v>595682.42857142538</v>
      </c>
      <c r="T138" s="2">
        <f t="shared" si="18"/>
        <v>4317.5714285714785</v>
      </c>
      <c r="U138" s="2">
        <f t="shared" si="19"/>
        <v>600000</v>
      </c>
      <c r="V138" s="2">
        <f t="shared" si="34"/>
        <v>10490487</v>
      </c>
      <c r="W138" s="2">
        <f t="shared" si="20"/>
        <v>469016</v>
      </c>
      <c r="X138" s="2">
        <f t="shared" si="6"/>
        <v>130984</v>
      </c>
      <c r="Y138" s="2">
        <f t="shared" si="30"/>
        <v>47502841.596218266</v>
      </c>
      <c r="Z138" s="2" t="str">
        <f t="shared" si="8"/>
        <v>HERE</v>
      </c>
      <c r="AA138" s="2">
        <f>IF(Z138="HERE",Y138,AA137+Graph!$G$1*1000)</f>
        <v>47502841.596218266</v>
      </c>
      <c r="AB138" s="2">
        <f t="shared" si="21"/>
        <v>130984</v>
      </c>
      <c r="AC138" s="2">
        <f t="shared" si="31"/>
        <v>10490487</v>
      </c>
      <c r="AD138" s="3">
        <f t="shared" si="10"/>
        <v>47502841.596218266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38373481.53659644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73</v>
      </c>
      <c r="C139" s="7"/>
      <c r="D139" s="2" t="e">
        <f t="shared" si="12"/>
        <v>#N/A</v>
      </c>
      <c r="E139" s="2" t="e">
        <f t="shared" si="22"/>
        <v>#N/A</v>
      </c>
      <c r="F139" s="2">
        <v>902877.96031570435</v>
      </c>
      <c r="G139" s="2">
        <f t="shared" si="35"/>
        <v>595682.42857142852</v>
      </c>
      <c r="H139" s="2">
        <f t="shared" si="32"/>
        <v>57762657.73110868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861797.71428571793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905051.32954075933</v>
      </c>
      <c r="Q139" s="2">
        <f t="shared" si="36"/>
        <v>600000</v>
      </c>
      <c r="R139" s="2">
        <f t="shared" si="33"/>
        <v>58593328.596218228</v>
      </c>
      <c r="S139" s="2">
        <f t="shared" si="17"/>
        <v>595682.42857142538</v>
      </c>
      <c r="T139" s="2">
        <f t="shared" si="18"/>
        <v>4317.5714285714785</v>
      </c>
      <c r="U139" s="2">
        <f t="shared" si="19"/>
        <v>600000</v>
      </c>
      <c r="V139" s="2">
        <f t="shared" si="34"/>
        <v>10971047</v>
      </c>
      <c r="W139" s="2">
        <f t="shared" si="20"/>
        <v>480560</v>
      </c>
      <c r="X139" s="2">
        <f t="shared" si="6"/>
        <v>119440</v>
      </c>
      <c r="Y139" s="2">
        <f t="shared" si="30"/>
        <v>47622281.596218266</v>
      </c>
      <c r="Z139" s="2" t="str">
        <f t="shared" si="8"/>
        <v>HERE</v>
      </c>
      <c r="AA139" s="2">
        <f>IF(Z139="HERE",Y139,AA138+Graph!$G$1*1000)</f>
        <v>47622281.596218266</v>
      </c>
      <c r="AB139" s="2">
        <f t="shared" si="21"/>
        <v>119440</v>
      </c>
      <c r="AC139" s="2">
        <f t="shared" si="31"/>
        <v>10971047</v>
      </c>
      <c r="AD139" s="3">
        <f t="shared" si="10"/>
        <v>47622281.596218266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38644291.636596434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74</v>
      </c>
      <c r="C140" s="7"/>
      <c r="D140" s="2" t="e">
        <f t="shared" si="12"/>
        <v>#N/A</v>
      </c>
      <c r="E140" s="2" t="e">
        <f t="shared" si="22"/>
        <v>#N/A</v>
      </c>
      <c r="F140" s="2">
        <v>908832.5562159121</v>
      </c>
      <c r="G140" s="2">
        <f t="shared" si="35"/>
        <v>595682.42857142852</v>
      </c>
      <c r="H140" s="2">
        <f t="shared" si="32"/>
        <v>58358340.159680106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866115.28571428941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910992.55175593495</v>
      </c>
      <c r="Q140" s="2">
        <f t="shared" si="36"/>
        <v>600000</v>
      </c>
      <c r="R140" s="2">
        <f t="shared" si="33"/>
        <v>59193328.596218228</v>
      </c>
      <c r="S140" s="2">
        <f t="shared" si="17"/>
        <v>595682.42857142538</v>
      </c>
      <c r="T140" s="2">
        <f t="shared" si="18"/>
        <v>4317.5714285714785</v>
      </c>
      <c r="U140" s="2">
        <f t="shared" si="19"/>
        <v>600000</v>
      </c>
      <c r="V140" s="2">
        <f t="shared" si="34"/>
        <v>11465210</v>
      </c>
      <c r="W140" s="2">
        <f t="shared" si="20"/>
        <v>494163</v>
      </c>
      <c r="X140" s="2">
        <f t="shared" si="6"/>
        <v>105837</v>
      </c>
      <c r="Y140" s="2">
        <f t="shared" si="30"/>
        <v>47728118.596218266</v>
      </c>
      <c r="Z140" s="2" t="str">
        <f t="shared" si="8"/>
        <v>HERE</v>
      </c>
      <c r="AA140" s="2">
        <f>IF(Z140="HERE",Y140,AA139+Graph!$G$1*1000)</f>
        <v>47728118.596218266</v>
      </c>
      <c r="AB140" s="2">
        <f t="shared" si="21"/>
        <v>105837</v>
      </c>
      <c r="AC140" s="2">
        <f t="shared" si="31"/>
        <v>11465210</v>
      </c>
      <c r="AD140" s="3">
        <f t="shared" si="10"/>
        <v>47728118.596218266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38908693.586596444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75</v>
      </c>
      <c r="C141" s="7"/>
      <c r="D141" s="2" t="e">
        <f t="shared" si="12"/>
        <v>#N/A</v>
      </c>
      <c r="E141" s="2" t="e">
        <f t="shared" si="22"/>
        <v>#N/A</v>
      </c>
      <c r="F141" s="2">
        <v>914787.15211611986</v>
      </c>
      <c r="G141" s="2">
        <f t="shared" si="35"/>
        <v>595682.42857142852</v>
      </c>
      <c r="H141" s="2">
        <f t="shared" si="32"/>
        <v>58954022.588251531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870432.85714286088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916933.77397108078</v>
      </c>
      <c r="Q141" s="2">
        <f t="shared" si="36"/>
        <v>600000</v>
      </c>
      <c r="R141" s="2">
        <f t="shared" si="33"/>
        <v>59793328.596218228</v>
      </c>
      <c r="S141" s="2">
        <f t="shared" si="17"/>
        <v>595682.42857142538</v>
      </c>
      <c r="T141" s="2">
        <f t="shared" si="18"/>
        <v>4317.5714285714785</v>
      </c>
      <c r="U141" s="2">
        <f t="shared" si="19"/>
        <v>600000</v>
      </c>
      <c r="V141" s="2">
        <f t="shared" si="34"/>
        <v>12014288</v>
      </c>
      <c r="W141" s="2">
        <f t="shared" si="20"/>
        <v>549078</v>
      </c>
      <c r="X141" s="2">
        <f t="shared" si="6"/>
        <v>50922</v>
      </c>
      <c r="Y141" s="2">
        <f t="shared" si="30"/>
        <v>47779040.596218266</v>
      </c>
      <c r="Z141" s="2" t="str">
        <f t="shared" si="8"/>
        <v>HERE</v>
      </c>
      <c r="AA141" s="2">
        <f>IF(Z141="HERE",Y141,AA140+Graph!$G$1*1000)</f>
        <v>47779040.596218266</v>
      </c>
      <c r="AB141" s="2">
        <f t="shared" si="21"/>
        <v>50922</v>
      </c>
      <c r="AC141" s="2">
        <f t="shared" si="31"/>
        <v>12014288</v>
      </c>
      <c r="AD141" s="3">
        <f t="shared" si="10"/>
        <v>47779040.596218266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39212465.836596444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76</v>
      </c>
      <c r="C142" s="7"/>
      <c r="D142" s="2" t="e">
        <f t="shared" si="12"/>
        <v>#N/A</v>
      </c>
      <c r="E142" s="2" t="e">
        <f t="shared" si="22"/>
        <v>#N/A</v>
      </c>
      <c r="F142" s="2">
        <v>920741.74801632762</v>
      </c>
      <c r="G142" s="2">
        <f t="shared" si="35"/>
        <v>595682.42857142852</v>
      </c>
      <c r="H142" s="2">
        <f t="shared" si="32"/>
        <v>59549705.016822957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874750.42857143236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922874.99618625641</v>
      </c>
      <c r="Q142" s="2">
        <f t="shared" si="36"/>
        <v>600000</v>
      </c>
      <c r="R142" s="2">
        <f t="shared" si="33"/>
        <v>60393328.596218228</v>
      </c>
      <c r="S142" s="2">
        <f t="shared" si="17"/>
        <v>595682.42857142538</v>
      </c>
      <c r="T142" s="2">
        <f t="shared" si="18"/>
        <v>4317.5714285714785</v>
      </c>
      <c r="U142" s="2">
        <f t="shared" si="19"/>
        <v>600000</v>
      </c>
      <c r="V142" s="2">
        <f t="shared" si="34"/>
        <v>12294006</v>
      </c>
      <c r="W142" s="2">
        <f t="shared" si="20"/>
        <v>279718</v>
      </c>
      <c r="X142" s="2">
        <f t="shared" si="6"/>
        <v>320282</v>
      </c>
      <c r="Y142" s="2">
        <f t="shared" si="30"/>
        <v>48099322.596218266</v>
      </c>
      <c r="Z142" s="2" t="str">
        <f t="shared" si="8"/>
        <v>HERE</v>
      </c>
      <c r="AA142" s="2">
        <f>IF(Z142="HERE",Y142,AA141+Graph!$G$1*1000)</f>
        <v>48099322.596218266</v>
      </c>
      <c r="AB142" s="2">
        <f t="shared" si="21"/>
        <v>320282</v>
      </c>
      <c r="AC142" s="2">
        <f t="shared" si="31"/>
        <v>12294006</v>
      </c>
      <c r="AD142" s="3">
        <f t="shared" si="10"/>
        <v>48099322.596218266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39560869.886596434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77</v>
      </c>
      <c r="C143" s="7"/>
      <c r="D143" s="2" t="e">
        <f t="shared" si="12"/>
        <v>#N/A</v>
      </c>
      <c r="E143" s="2" t="e">
        <f t="shared" si="22"/>
        <v>#N/A</v>
      </c>
      <c r="F143" s="2">
        <v>926696.34391653538</v>
      </c>
      <c r="G143" s="2">
        <f t="shared" si="35"/>
        <v>595682.42857142852</v>
      </c>
      <c r="H143" s="2">
        <f t="shared" si="32"/>
        <v>60145387.445394382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879068.00000000384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928816.21840140224</v>
      </c>
      <c r="Q143" s="2">
        <f t="shared" si="36"/>
        <v>600000</v>
      </c>
      <c r="R143" s="2">
        <f t="shared" si="33"/>
        <v>60993328.596218228</v>
      </c>
      <c r="S143" s="2">
        <f t="shared" si="17"/>
        <v>595682.42857142538</v>
      </c>
      <c r="T143" s="2">
        <f t="shared" si="18"/>
        <v>4317.5714285714785</v>
      </c>
      <c r="U143" s="2">
        <f t="shared" si="19"/>
        <v>600000</v>
      </c>
      <c r="V143" s="2">
        <f t="shared" si="34"/>
        <v>12646486</v>
      </c>
      <c r="W143" s="2">
        <f t="shared" si="20"/>
        <v>352480</v>
      </c>
      <c r="X143" s="2">
        <f t="shared" si="6"/>
        <v>247520</v>
      </c>
      <c r="Y143" s="2">
        <f t="shared" si="30"/>
        <v>48346842.596218266</v>
      </c>
      <c r="Z143" s="2" t="str">
        <f t="shared" si="8"/>
        <v>HERE</v>
      </c>
      <c r="AA143" s="2">
        <f>IF(Z143="HERE",Y143,AA142+Graph!$G$1*1000)</f>
        <v>48346842.596218266</v>
      </c>
      <c r="AB143" s="2">
        <f t="shared" si="21"/>
        <v>247520</v>
      </c>
      <c r="AC143" s="2">
        <f t="shared" si="31"/>
        <v>12646486</v>
      </c>
      <c r="AD143" s="3">
        <f t="shared" si="10"/>
        <v>48346842.596218266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39927405.28659644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78</v>
      </c>
      <c r="C144" s="7"/>
      <c r="D144" s="2" t="e">
        <f t="shared" si="12"/>
        <v>#N/A</v>
      </c>
      <c r="E144" s="2" t="e">
        <f t="shared" si="22"/>
        <v>#N/A</v>
      </c>
      <c r="F144" s="2">
        <v>932650.93981674314</v>
      </c>
      <c r="G144" s="2">
        <f t="shared" si="35"/>
        <v>595682.42857142852</v>
      </c>
      <c r="H144" s="2">
        <f t="shared" si="32"/>
        <v>60741069.873965807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883385.57142857532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934757.44061657786</v>
      </c>
      <c r="Q144" s="2">
        <f t="shared" si="36"/>
        <v>600000</v>
      </c>
      <c r="R144" s="2">
        <f t="shared" si="33"/>
        <v>61593328.596218228</v>
      </c>
      <c r="S144" s="2">
        <f t="shared" si="17"/>
        <v>595682.42857142538</v>
      </c>
      <c r="T144" s="2">
        <f t="shared" si="18"/>
        <v>4317.5714285714785</v>
      </c>
      <c r="U144" s="2">
        <f t="shared" si="19"/>
        <v>600000</v>
      </c>
      <c r="V144" s="2">
        <f t="shared" si="34"/>
        <v>13058298</v>
      </c>
      <c r="W144" s="2">
        <f t="shared" si="20"/>
        <v>411812</v>
      </c>
      <c r="X144" s="2">
        <f t="shared" si="6"/>
        <v>188188</v>
      </c>
      <c r="Y144" s="2">
        <f t="shared" si="30"/>
        <v>48535030.596218266</v>
      </c>
      <c r="Z144" s="2" t="str">
        <f t="shared" si="8"/>
        <v>HERE</v>
      </c>
      <c r="AA144" s="2">
        <f>IF(Z144="HERE",Y144,AA143+Graph!$G$1*1000)</f>
        <v>48535030.596218266</v>
      </c>
      <c r="AB144" s="2">
        <f t="shared" si="21"/>
        <v>188188</v>
      </c>
      <c r="AC144" s="2">
        <f t="shared" si="31"/>
        <v>13058298</v>
      </c>
      <c r="AD144" s="3">
        <f t="shared" si="10"/>
        <v>48535030.596218266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40175716.736596443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79</v>
      </c>
      <c r="C145" s="7"/>
      <c r="D145" s="2" t="e">
        <f t="shared" si="12"/>
        <v>#N/A</v>
      </c>
      <c r="E145" s="2" t="e">
        <f t="shared" si="22"/>
        <v>#N/A</v>
      </c>
      <c r="F145" s="2">
        <v>938605.53571695089</v>
      </c>
      <c r="G145" s="2">
        <f t="shared" si="35"/>
        <v>595682.42857142852</v>
      </c>
      <c r="H145" s="2">
        <f t="shared" si="32"/>
        <v>61336752.302537233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887703.1428571468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940698.66283172369</v>
      </c>
      <c r="Q145" s="2">
        <f t="shared" si="36"/>
        <v>600000</v>
      </c>
      <c r="R145" s="2">
        <f t="shared" si="33"/>
        <v>62193328.596218228</v>
      </c>
      <c r="S145" s="2">
        <f t="shared" si="17"/>
        <v>595682.42857142538</v>
      </c>
      <c r="T145" s="2">
        <f t="shared" si="18"/>
        <v>4317.5714285714785</v>
      </c>
      <c r="U145" s="2">
        <f t="shared" si="19"/>
        <v>600000</v>
      </c>
      <c r="V145" s="2">
        <f t="shared" si="34"/>
        <v>13509108</v>
      </c>
      <c r="W145" s="2">
        <f t="shared" si="20"/>
        <v>450810</v>
      </c>
      <c r="X145" s="2">
        <f t="shared" si="6"/>
        <v>149190</v>
      </c>
      <c r="Y145" s="2">
        <f t="shared" si="30"/>
        <v>48684220.596218266</v>
      </c>
      <c r="Z145" s="2" t="str">
        <f t="shared" si="8"/>
        <v>HERE</v>
      </c>
      <c r="AA145" s="2">
        <f>IF(Z145="HERE",Y145,AA144+Graph!$G$1*1000)</f>
        <v>48684220.596218266</v>
      </c>
      <c r="AB145" s="2">
        <f t="shared" si="21"/>
        <v>149190</v>
      </c>
      <c r="AC145" s="2">
        <f t="shared" si="31"/>
        <v>13509108</v>
      </c>
      <c r="AD145" s="3">
        <f t="shared" si="10"/>
        <v>48684220.596218266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40406734.936596438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80</v>
      </c>
      <c r="C146" s="7"/>
      <c r="D146" s="2" t="e">
        <f t="shared" si="12"/>
        <v>#N/A</v>
      </c>
      <c r="E146" s="2" t="e">
        <f t="shared" si="22"/>
        <v>#N/A</v>
      </c>
      <c r="F146" s="2">
        <v>944560.13161715865</v>
      </c>
      <c r="G146" s="2">
        <f t="shared" si="35"/>
        <v>595682.42857142852</v>
      </c>
      <c r="H146" s="2">
        <f t="shared" si="32"/>
        <v>61932434.731108658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892020.71428571828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946639.88504689932</v>
      </c>
      <c r="Q146" s="2">
        <f t="shared" si="36"/>
        <v>600000</v>
      </c>
      <c r="R146" s="2">
        <f t="shared" si="33"/>
        <v>62793328.596218228</v>
      </c>
      <c r="S146" s="2">
        <f t="shared" si="17"/>
        <v>595682.42857142538</v>
      </c>
      <c r="T146" s="2">
        <f t="shared" si="18"/>
        <v>4317.5714285714785</v>
      </c>
      <c r="U146" s="2">
        <f t="shared" si="19"/>
        <v>600000</v>
      </c>
      <c r="V146" s="2">
        <f t="shared" si="34"/>
        <v>14012224</v>
      </c>
      <c r="W146" s="2">
        <f t="shared" si="20"/>
        <v>503116</v>
      </c>
      <c r="X146" s="2">
        <f t="shared" si="6"/>
        <v>96884</v>
      </c>
      <c r="Y146" s="2">
        <f t="shared" si="30"/>
        <v>48781104.596218266</v>
      </c>
      <c r="Z146" s="2" t="str">
        <f t="shared" si="8"/>
        <v>HERE</v>
      </c>
      <c r="AA146" s="2">
        <f>IF(Z146="HERE",Y146,AA145+Graph!$G$1*1000)</f>
        <v>48781104.596218266</v>
      </c>
      <c r="AB146" s="2">
        <f t="shared" si="21"/>
        <v>96884</v>
      </c>
      <c r="AC146" s="2">
        <f t="shared" si="31"/>
        <v>14012224</v>
      </c>
      <c r="AD146" s="3">
        <f t="shared" si="10"/>
        <v>48781104.596218266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40598358.186596438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81</v>
      </c>
      <c r="C147" s="7"/>
      <c r="D147" s="2" t="e">
        <f t="shared" si="12"/>
        <v>#N/A</v>
      </c>
      <c r="E147" s="2" t="e">
        <f t="shared" si="22"/>
        <v>#N/A</v>
      </c>
      <c r="F147" s="2">
        <v>950514.72751736641</v>
      </c>
      <c r="G147" s="2">
        <f t="shared" si="35"/>
        <v>595682.42857142852</v>
      </c>
      <c r="H147" s="2">
        <f t="shared" si="32"/>
        <v>62528117.159680083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896338.28571428976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952581.10726204515</v>
      </c>
      <c r="Q147" s="2">
        <f t="shared" si="36"/>
        <v>600000</v>
      </c>
      <c r="R147" s="2">
        <f t="shared" si="33"/>
        <v>63393328.596218228</v>
      </c>
      <c r="S147" s="2">
        <f t="shared" si="17"/>
        <v>595682.42857142538</v>
      </c>
      <c r="T147" s="2">
        <f t="shared" si="18"/>
        <v>4317.5714285714785</v>
      </c>
      <c r="U147" s="2">
        <f t="shared" si="19"/>
        <v>600000</v>
      </c>
      <c r="V147" s="2">
        <f t="shared" si="34"/>
        <v>14556827</v>
      </c>
      <c r="W147" s="2">
        <f t="shared" si="20"/>
        <v>544603</v>
      </c>
      <c r="X147" s="2">
        <f t="shared" si="6"/>
        <v>55397</v>
      </c>
      <c r="Y147" s="2">
        <f t="shared" si="30"/>
        <v>48836501.596218266</v>
      </c>
      <c r="Z147" s="2" t="str">
        <f t="shared" si="8"/>
        <v>HERE</v>
      </c>
      <c r="AA147" s="2">
        <f>IF(Z147="HERE",Y147,AA146+Graph!$G$1*1000)</f>
        <v>48836501.596218266</v>
      </c>
      <c r="AB147" s="2">
        <f t="shared" si="21"/>
        <v>55397</v>
      </c>
      <c r="AC147" s="2">
        <f t="shared" si="31"/>
        <v>14556827</v>
      </c>
      <c r="AD147" s="3">
        <f t="shared" si="10"/>
        <v>48836501.596218266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40731847.386596434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82</v>
      </c>
      <c r="C148" s="7"/>
      <c r="D148" s="2" t="e">
        <f t="shared" si="12"/>
        <v>#N/A</v>
      </c>
      <c r="E148" s="2" t="e">
        <f t="shared" si="22"/>
        <v>#N/A</v>
      </c>
      <c r="F148" s="2">
        <v>956469.32341757417</v>
      </c>
      <c r="G148" s="2">
        <f t="shared" si="35"/>
        <v>595682.42857142852</v>
      </c>
      <c r="H148" s="2">
        <f t="shared" si="32"/>
        <v>63123799.588251509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900655.85714286123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958522.32947722077</v>
      </c>
      <c r="Q148" s="2">
        <f t="shared" si="36"/>
        <v>600000</v>
      </c>
      <c r="R148" s="2">
        <f t="shared" si="33"/>
        <v>63993328.596218228</v>
      </c>
      <c r="S148" s="2">
        <f t="shared" si="17"/>
        <v>595682.42857142538</v>
      </c>
      <c r="T148" s="2">
        <f t="shared" si="18"/>
        <v>4317.5714285714785</v>
      </c>
      <c r="U148" s="2">
        <f t="shared" si="19"/>
        <v>600000</v>
      </c>
      <c r="V148" s="2">
        <f t="shared" si="34"/>
        <v>15062189</v>
      </c>
      <c r="W148" s="2">
        <f t="shared" si="20"/>
        <v>505362</v>
      </c>
      <c r="X148" s="2">
        <f t="shared" si="6"/>
        <v>94638</v>
      </c>
      <c r="Y148" s="2">
        <f t="shared" si="30"/>
        <v>48931139.596218266</v>
      </c>
      <c r="Z148" s="2" t="str">
        <f t="shared" si="8"/>
        <v>HERE</v>
      </c>
      <c r="AA148" s="2">
        <f>IF(Z148="HERE",Y148,AA147+Graph!$G$1*1000)</f>
        <v>48931139.596218266</v>
      </c>
      <c r="AB148" s="2">
        <f t="shared" si="21"/>
        <v>94638</v>
      </c>
      <c r="AC148" s="2">
        <f t="shared" si="31"/>
        <v>15062189</v>
      </c>
      <c r="AD148" s="3">
        <f t="shared" si="10"/>
        <v>48931139.596218266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40853672.886596434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83</v>
      </c>
      <c r="C149" s="7"/>
      <c r="D149" s="2" t="e">
        <f t="shared" si="12"/>
        <v>#N/A</v>
      </c>
      <c r="E149" s="2" t="e">
        <f t="shared" si="22"/>
        <v>#N/A</v>
      </c>
      <c r="F149" s="2">
        <v>962423.91931778193</v>
      </c>
      <c r="G149" s="2">
        <f t="shared" si="35"/>
        <v>595682.42857142852</v>
      </c>
      <c r="H149" s="2">
        <f t="shared" si="32"/>
        <v>63719482.016822934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904973.42857143271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964463.5516923666</v>
      </c>
      <c r="Q149" s="2">
        <f t="shared" si="36"/>
        <v>600000</v>
      </c>
      <c r="R149" s="2">
        <f t="shared" si="33"/>
        <v>64593328.596218228</v>
      </c>
      <c r="S149" s="2">
        <f t="shared" si="17"/>
        <v>595682.42857142538</v>
      </c>
      <c r="T149" s="2">
        <f t="shared" si="18"/>
        <v>4317.5714285714785</v>
      </c>
      <c r="U149" s="2">
        <f t="shared" si="19"/>
        <v>600000</v>
      </c>
      <c r="V149" s="2">
        <f t="shared" si="34"/>
        <v>15300151</v>
      </c>
      <c r="W149" s="2">
        <f t="shared" si="20"/>
        <v>237962</v>
      </c>
      <c r="X149" s="2">
        <f t="shared" si="6"/>
        <v>362038</v>
      </c>
      <c r="Y149" s="2">
        <f t="shared" si="30"/>
        <v>49293177.596218266</v>
      </c>
      <c r="Z149" s="2" t="str">
        <f t="shared" si="8"/>
        <v>HERE</v>
      </c>
      <c r="AA149" s="2">
        <f>IF(Z149="HERE",Y149,AA148+Graph!$G$1*1000)</f>
        <v>49293177.596218266</v>
      </c>
      <c r="AB149" s="2">
        <f t="shared" si="21"/>
        <v>362038</v>
      </c>
      <c r="AC149" s="2">
        <f t="shared" si="31"/>
        <v>15300151</v>
      </c>
      <c r="AD149" s="3">
        <f t="shared" si="10"/>
        <v>49293177.596218266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41206461.236596443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84</v>
      </c>
      <c r="C150" s="7"/>
      <c r="D150" s="2" t="e">
        <f t="shared" si="12"/>
        <v>#N/A</v>
      </c>
      <c r="E150" s="2" t="e">
        <f t="shared" si="22"/>
        <v>#N/A</v>
      </c>
      <c r="F150" s="2">
        <v>968378.51521798968</v>
      </c>
      <c r="G150" s="2">
        <f t="shared" si="35"/>
        <v>595682.42857142852</v>
      </c>
      <c r="H150" s="2">
        <f t="shared" si="32"/>
        <v>64315164.44539436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909291.00000000419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970404.77390751243</v>
      </c>
      <c r="Q150" s="2">
        <f t="shared" si="36"/>
        <v>600000</v>
      </c>
      <c r="R150" s="2">
        <f t="shared" si="33"/>
        <v>65193328.596218228</v>
      </c>
      <c r="S150" s="2">
        <f t="shared" si="17"/>
        <v>595682.42857142538</v>
      </c>
      <c r="T150" s="2">
        <f t="shared" si="18"/>
        <v>4317.5714285714785</v>
      </c>
      <c r="U150" s="2">
        <f t="shared" si="19"/>
        <v>600000</v>
      </c>
      <c r="V150" s="2">
        <f t="shared" si="34"/>
        <v>15576107</v>
      </c>
      <c r="W150" s="2">
        <f t="shared" si="20"/>
        <v>275956</v>
      </c>
      <c r="X150" s="2">
        <f t="shared" si="6"/>
        <v>324044</v>
      </c>
      <c r="Y150" s="2">
        <f t="shared" si="30"/>
        <v>49617221.596218266</v>
      </c>
      <c r="Z150" s="2" t="str">
        <f t="shared" si="8"/>
        <v>HERE</v>
      </c>
      <c r="AA150" s="2">
        <f>IF(Z150="HERE",Y150,AA149+Graph!$G$1*1000)</f>
        <v>49617221.596218266</v>
      </c>
      <c r="AB150" s="2">
        <f t="shared" si="21"/>
        <v>324044</v>
      </c>
      <c r="AC150" s="2">
        <f t="shared" si="31"/>
        <v>15576107</v>
      </c>
      <c r="AD150" s="3">
        <f t="shared" si="10"/>
        <v>49617221.596218266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41508629.53659644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85</v>
      </c>
      <c r="C151" s="7"/>
      <c r="D151" s="2" t="e">
        <f t="shared" si="12"/>
        <v>#N/A</v>
      </c>
      <c r="E151" s="2" t="e">
        <f t="shared" si="22"/>
        <v>#N/A</v>
      </c>
      <c r="F151" s="2">
        <v>974333.11111816764</v>
      </c>
      <c r="G151" s="2">
        <f t="shared" si="35"/>
        <v>595682.42857142852</v>
      </c>
      <c r="H151" s="2">
        <f t="shared" si="32"/>
        <v>64910846.873965785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913608.57142857567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976345.99612268806</v>
      </c>
      <c r="Q151" s="2">
        <f t="shared" si="36"/>
        <v>600000</v>
      </c>
      <c r="R151" s="2">
        <f t="shared" si="33"/>
        <v>65793328.596218228</v>
      </c>
      <c r="S151" s="2">
        <f t="shared" si="17"/>
        <v>595682.42857142538</v>
      </c>
      <c r="T151" s="2">
        <f t="shared" si="18"/>
        <v>4317.5714285714785</v>
      </c>
      <c r="U151" s="2">
        <f t="shared" si="19"/>
        <v>600000</v>
      </c>
      <c r="V151" s="2">
        <f t="shared" si="34"/>
        <v>16050254.055500835</v>
      </c>
      <c r="W151" s="2">
        <f t="shared" si="20"/>
        <v>474147.05550083518</v>
      </c>
      <c r="X151" s="2">
        <f t="shared" si="6"/>
        <v>125852.94449916482</v>
      </c>
      <c r="Y151" s="2">
        <f t="shared" si="30"/>
        <v>49743074.54071743</v>
      </c>
      <c r="Z151" s="2" t="str">
        <f t="shared" si="8"/>
        <v>HERE</v>
      </c>
      <c r="AA151" s="2">
        <f>IF(Z151="HERE",Y151,AA150+Graph!$G$1*1000)</f>
        <v>49743074.54071743</v>
      </c>
      <c r="AB151" s="2">
        <f t="shared" si="21"/>
        <v>125852.94449916482</v>
      </c>
      <c r="AC151" s="2">
        <f t="shared" si="31"/>
        <v>16050254.055500835</v>
      </c>
      <c r="AD151" s="3">
        <f t="shared" si="10"/>
        <v>49743074.54071743</v>
      </c>
      <c r="AE151" s="2">
        <f>IF(AE149&gt;=52800000,52800000,IF(AB130=Graph!G$1*1000,AE150+Graph!G$1*1000,AC151))</f>
        <v>16050254.055500835</v>
      </c>
      <c r="AF151" s="3">
        <f t="shared" si="11"/>
        <v>16050254.055500835</v>
      </c>
      <c r="AG151" s="3">
        <f t="shared" si="29"/>
        <v>41784266.78659644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86</v>
      </c>
      <c r="C152" s="7"/>
      <c r="D152" s="2" t="e">
        <f t="shared" si="12"/>
        <v>#N/A</v>
      </c>
      <c r="E152" s="2" t="e">
        <f t="shared" si="22"/>
        <v>#N/A</v>
      </c>
      <c r="F152" s="2">
        <v>980287.7070183754</v>
      </c>
      <c r="G152" s="2">
        <f t="shared" si="35"/>
        <v>595682.42857142852</v>
      </c>
      <c r="H152" s="2">
        <f t="shared" si="32"/>
        <v>65506529.30253721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917926.14285714715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982287.21833783388</v>
      </c>
      <c r="Q152" s="2">
        <f t="shared" si="36"/>
        <v>600000</v>
      </c>
      <c r="R152" s="2">
        <f t="shared" si="33"/>
        <v>66393328.596218228</v>
      </c>
      <c r="S152" s="2">
        <f t="shared" si="17"/>
        <v>595682.42857142538</v>
      </c>
      <c r="T152" s="2">
        <f t="shared" si="18"/>
        <v>4317.5714285714785</v>
      </c>
      <c r="U152" s="2">
        <f t="shared" si="19"/>
        <v>600000</v>
      </c>
      <c r="V152" s="2">
        <f t="shared" si="34"/>
        <v>16530355.706901878</v>
      </c>
      <c r="W152" s="2">
        <f t="shared" si="20"/>
        <v>480101.65140104294</v>
      </c>
      <c r="X152" s="2">
        <f t="shared" si="6"/>
        <v>119898.34859895706</v>
      </c>
      <c r="Y152" s="2">
        <f t="shared" si="30"/>
        <v>49862972.889316387</v>
      </c>
      <c r="Z152" s="2" t="str">
        <f t="shared" si="8"/>
        <v>HERE</v>
      </c>
      <c r="AA152" s="2">
        <f>IF(Z152="HERE",Y152,AA151+Graph!$G$1*1000)</f>
        <v>49862972.889316387</v>
      </c>
      <c r="AB152" s="2">
        <f t="shared" si="21"/>
        <v>119898.34859895706</v>
      </c>
      <c r="AC152" s="2">
        <f t="shared" si="31"/>
        <v>16530355.706901878</v>
      </c>
      <c r="AD152" s="3">
        <f t="shared" si="10"/>
        <v>49862972.889316387</v>
      </c>
      <c r="AE152" s="2">
        <f>IF(AE150&gt;=52800000,52800000,IF(AB131=Graph!G$1*1000,AE151+Graph!G$1*1000,AC152))</f>
        <v>16530355.706901878</v>
      </c>
      <c r="AF152" s="3">
        <f t="shared" si="11"/>
        <v>16530355.706901878</v>
      </c>
      <c r="AG152" s="3">
        <f t="shared" si="29"/>
        <v>42083876.586596444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87</v>
      </c>
      <c r="C153" s="7"/>
      <c r="D153" s="2" t="e">
        <f t="shared" si="12"/>
        <v>#N/A</v>
      </c>
      <c r="E153" s="2" t="e">
        <f t="shared" si="22"/>
        <v>#N/A</v>
      </c>
      <c r="F153" s="2">
        <v>986242.30291858315</v>
      </c>
      <c r="G153" s="2">
        <f t="shared" si="35"/>
        <v>595682.42857142852</v>
      </c>
      <c r="H153" s="2">
        <f t="shared" si="32"/>
        <v>66102211.731108636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922243.71428571863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988228.44055300951</v>
      </c>
      <c r="Q153" s="2">
        <f t="shared" si="36"/>
        <v>600000</v>
      </c>
      <c r="R153" s="2">
        <f t="shared" si="33"/>
        <v>66993328.596218228</v>
      </c>
      <c r="S153" s="2">
        <f t="shared" si="17"/>
        <v>595682.42857142538</v>
      </c>
      <c r="T153" s="2">
        <f t="shared" si="18"/>
        <v>4317.5714285714785</v>
      </c>
      <c r="U153" s="2">
        <f t="shared" si="19"/>
        <v>600000</v>
      </c>
      <c r="V153" s="2">
        <f t="shared" si="34"/>
        <v>17016411.954203129</v>
      </c>
      <c r="W153" s="2">
        <f t="shared" si="20"/>
        <v>486056.2473012507</v>
      </c>
      <c r="X153" s="2">
        <f t="shared" si="6"/>
        <v>113943.7526987493</v>
      </c>
      <c r="Y153" s="2">
        <f t="shared" si="30"/>
        <v>49976916.642015137</v>
      </c>
      <c r="Z153" s="2" t="str">
        <f t="shared" si="8"/>
        <v>HERE</v>
      </c>
      <c r="AA153" s="2">
        <f>IF(Z153="HERE",Y153,AA152+Graph!$G$1*1000)</f>
        <v>49976916.642015137</v>
      </c>
      <c r="AB153" s="2">
        <f t="shared" si="21"/>
        <v>113943.7526987493</v>
      </c>
      <c r="AC153" s="2">
        <f t="shared" si="31"/>
        <v>17016411.954203129</v>
      </c>
      <c r="AD153" s="3">
        <f t="shared" si="10"/>
        <v>49976916.642015137</v>
      </c>
      <c r="AE153" s="2">
        <f>IF(AE151&gt;=52800000,52800000,IF(AB132=Graph!G$1*1000,AE152+Graph!G$1*1000,AC153))</f>
        <v>17016411.954203129</v>
      </c>
      <c r="AF153" s="3">
        <f t="shared" si="11"/>
        <v>17016411.954203129</v>
      </c>
      <c r="AG153" s="3">
        <f t="shared" si="29"/>
        <v>42246489.336596444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88</v>
      </c>
      <c r="C154" s="7"/>
      <c r="D154" s="2" t="e">
        <f t="shared" si="12"/>
        <v>#N/A</v>
      </c>
      <c r="E154" s="2" t="e">
        <f t="shared" si="22"/>
        <v>#N/A</v>
      </c>
      <c r="F154" s="2">
        <v>992196.89881879091</v>
      </c>
      <c r="G154" s="2">
        <f t="shared" si="35"/>
        <v>595682.42857142852</v>
      </c>
      <c r="H154" s="2">
        <f t="shared" si="32"/>
        <v>66697894.159680061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926561.2857142901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994169.66276815534</v>
      </c>
      <c r="Q154" s="2">
        <f t="shared" si="36"/>
        <v>600000</v>
      </c>
      <c r="R154" s="2">
        <f t="shared" si="33"/>
        <v>67593328.596218228</v>
      </c>
      <c r="S154" s="2">
        <f t="shared" si="17"/>
        <v>595682.42857142538</v>
      </c>
      <c r="T154" s="2">
        <f t="shared" si="18"/>
        <v>4317.5714285714785</v>
      </c>
      <c r="U154" s="2">
        <f t="shared" si="19"/>
        <v>600000</v>
      </c>
      <c r="V154" s="2">
        <f t="shared" si="34"/>
        <v>17508422.797404587</v>
      </c>
      <c r="W154" s="2">
        <f t="shared" si="20"/>
        <v>492010.84320145845</v>
      </c>
      <c r="X154" s="2">
        <f t="shared" si="6"/>
        <v>107989.15679854155</v>
      </c>
      <c r="Y154" s="2">
        <f t="shared" si="30"/>
        <v>50084905.798813678</v>
      </c>
      <c r="Z154" s="2" t="str">
        <f t="shared" si="8"/>
        <v>HERE</v>
      </c>
      <c r="AA154" s="2">
        <f>IF(Z154="HERE",Y154,AA153+Graph!$G$1*1000)</f>
        <v>50084905.798813678</v>
      </c>
      <c r="AB154" s="2">
        <f t="shared" si="21"/>
        <v>107989.15679854155</v>
      </c>
      <c r="AC154" s="2">
        <f t="shared" si="31"/>
        <v>17508422.797404587</v>
      </c>
      <c r="AD154" s="3">
        <f t="shared" si="10"/>
        <v>50084905.798813678</v>
      </c>
      <c r="AE154" s="2">
        <f>IF(AE152&gt;=52800000,52800000,IF(AB133=Graph!G$1*1000,AE153+Graph!G$1*1000,AC154))</f>
        <v>17508422.797404587</v>
      </c>
      <c r="AF154" s="3">
        <f t="shared" si="11"/>
        <v>17508422.797404587</v>
      </c>
      <c r="AG154" s="3">
        <f t="shared" si="29"/>
        <v>42371896.736596443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89</v>
      </c>
      <c r="C155" s="7"/>
      <c r="D155" s="2" t="e">
        <f t="shared" si="12"/>
        <v>#N/A</v>
      </c>
      <c r="E155" s="2" t="e">
        <f t="shared" si="22"/>
        <v>#N/A</v>
      </c>
      <c r="F155" s="2">
        <v>998151.49471899867</v>
      </c>
      <c r="G155" s="2">
        <f t="shared" si="35"/>
        <v>595682.42857142852</v>
      </c>
      <c r="H155" s="2">
        <f t="shared" si="32"/>
        <v>67293576.588251486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930878.85714286158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1000110.884983331</v>
      </c>
      <c r="Q155" s="2">
        <f t="shared" si="36"/>
        <v>600000</v>
      </c>
      <c r="R155" s="2">
        <f t="shared" si="33"/>
        <v>68193328.596218228</v>
      </c>
      <c r="S155" s="2">
        <f t="shared" si="17"/>
        <v>595682.42857142538</v>
      </c>
      <c r="T155" s="2">
        <f t="shared" si="18"/>
        <v>4317.5714285714785</v>
      </c>
      <c r="U155" s="2">
        <f t="shared" si="19"/>
        <v>600000</v>
      </c>
      <c r="V155" s="2">
        <f t="shared" si="34"/>
        <v>18006388.236506253</v>
      </c>
      <c r="W155" s="2">
        <f t="shared" si="20"/>
        <v>497965.43910166621</v>
      </c>
      <c r="X155" s="2">
        <f t="shared" si="6"/>
        <v>102034.56089833379</v>
      </c>
      <c r="Y155" s="2">
        <f t="shared" si="30"/>
        <v>50186940.359712012</v>
      </c>
      <c r="Z155" s="2" t="str">
        <f t="shared" si="8"/>
        <v>HERE</v>
      </c>
      <c r="AA155" s="2">
        <f>IF(Z155="HERE",Y155,AA154+Graph!$G$1*1000)</f>
        <v>50186940.359712012</v>
      </c>
      <c r="AB155" s="2">
        <f t="shared" si="21"/>
        <v>102034.56089833379</v>
      </c>
      <c r="AC155" s="2">
        <f t="shared" si="31"/>
        <v>18006388.236506253</v>
      </c>
      <c r="AD155" s="3">
        <f t="shared" si="10"/>
        <v>50186940.359712012</v>
      </c>
      <c r="AE155" s="2">
        <f>IF(AE153&gt;=52800000,52800000,IF(AB134=Graph!G$1*1000,AE154+Graph!G$1*1000,AC155))</f>
        <v>18006388.236506253</v>
      </c>
      <c r="AF155" s="3">
        <f t="shared" si="11"/>
        <v>18006388.236506253</v>
      </c>
      <c r="AG155" s="3">
        <f t="shared" si="29"/>
        <v>42403266.086596444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90</v>
      </c>
      <c r="C156" s="7"/>
      <c r="D156" s="2" t="e">
        <f t="shared" si="12"/>
        <v>#N/A</v>
      </c>
      <c r="E156" s="2" t="e">
        <f t="shared" si="22"/>
        <v>#N/A</v>
      </c>
      <c r="F156" s="2">
        <v>1004106.0906192064</v>
      </c>
      <c r="G156" s="2">
        <f t="shared" si="35"/>
        <v>595682.42857142852</v>
      </c>
      <c r="H156" s="2">
        <f t="shared" si="32"/>
        <v>67889259.016822919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935196.42857143306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1006052.1071984768</v>
      </c>
      <c r="Q156" s="2">
        <f t="shared" si="36"/>
        <v>600000</v>
      </c>
      <c r="R156" s="2">
        <f t="shared" si="33"/>
        <v>68793328.596218228</v>
      </c>
      <c r="S156" s="2">
        <f t="shared" si="17"/>
        <v>595682.42857143283</v>
      </c>
      <c r="T156" s="2">
        <f t="shared" si="18"/>
        <v>4317.5714285714785</v>
      </c>
      <c r="U156" s="2">
        <f t="shared" si="19"/>
        <v>600000</v>
      </c>
      <c r="V156" s="2">
        <f t="shared" si="34"/>
        <v>18510308.271508127</v>
      </c>
      <c r="W156" s="2">
        <f t="shared" si="20"/>
        <v>503920.03500187397</v>
      </c>
      <c r="X156" s="2">
        <f t="shared" si="6"/>
        <v>96079.96499812603</v>
      </c>
      <c r="Y156" s="2">
        <f t="shared" si="30"/>
        <v>50283020.324710138</v>
      </c>
      <c r="Z156" s="2" t="str">
        <f t="shared" si="8"/>
        <v>HERE</v>
      </c>
      <c r="AA156" s="2">
        <f>IF(Z156="HERE",Y156,AA155+Graph!$G$1*1000)</f>
        <v>50283020.324710138</v>
      </c>
      <c r="AB156" s="2">
        <f t="shared" si="21"/>
        <v>96079.96499812603</v>
      </c>
      <c r="AC156" s="2">
        <f t="shared" si="31"/>
        <v>18510308.271508127</v>
      </c>
      <c r="AD156" s="3">
        <f t="shared" si="10"/>
        <v>50283020.324710138</v>
      </c>
      <c r="AE156" s="2">
        <f>IF(AE154&gt;=52800000,52800000,IF(AB135=Graph!G$1*1000,AE155+Graph!G$1*1000,AC156))</f>
        <v>18510308.271508127</v>
      </c>
      <c r="AF156" s="3">
        <f t="shared" si="11"/>
        <v>18510308.271508127</v>
      </c>
      <c r="AG156" s="3">
        <f t="shared" si="29"/>
        <v>42672083.78659644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91</v>
      </c>
      <c r="C157" s="7"/>
      <c r="D157" s="2" t="e">
        <f t="shared" si="12"/>
        <v>#N/A</v>
      </c>
      <c r="E157" s="2" t="e">
        <f t="shared" si="22"/>
        <v>#N/A</v>
      </c>
      <c r="F157" s="2">
        <v>1010060.6865194142</v>
      </c>
      <c r="G157" s="2">
        <f t="shared" si="35"/>
        <v>595682.42857142852</v>
      </c>
      <c r="H157" s="2">
        <f t="shared" si="32"/>
        <v>68484941.445394352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939514.00000000454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1011993.3294136524</v>
      </c>
      <c r="Q157" s="2">
        <f t="shared" si="36"/>
        <v>600000</v>
      </c>
      <c r="R157" s="2">
        <f t="shared" si="33"/>
        <v>69393328.596218228</v>
      </c>
      <c r="S157" s="2">
        <f t="shared" si="17"/>
        <v>595682.42857143283</v>
      </c>
      <c r="T157" s="2">
        <f t="shared" si="18"/>
        <v>4317.5714285714785</v>
      </c>
      <c r="U157" s="2">
        <f t="shared" si="19"/>
        <v>600000</v>
      </c>
      <c r="V157" s="2">
        <f t="shared" si="34"/>
        <v>19020182.902410209</v>
      </c>
      <c r="W157" s="2">
        <f t="shared" si="20"/>
        <v>509874.63090208173</v>
      </c>
      <c r="X157" s="2">
        <f t="shared" si="6"/>
        <v>90125.369097918272</v>
      </c>
      <c r="Y157" s="2">
        <f t="shared" si="30"/>
        <v>50373145.693808056</v>
      </c>
      <c r="Z157" s="2" t="str">
        <f t="shared" si="8"/>
        <v>HERE</v>
      </c>
      <c r="AA157" s="2">
        <f>IF(Z157="HERE",Y157,AA156+Graph!$G$1*1000)</f>
        <v>50373145.693808056</v>
      </c>
      <c r="AB157" s="2">
        <f t="shared" si="21"/>
        <v>90125.369097918272</v>
      </c>
      <c r="AC157" s="2">
        <f t="shared" si="31"/>
        <v>19020182.902410209</v>
      </c>
      <c r="AD157" s="3">
        <f t="shared" si="10"/>
        <v>50373145.693808056</v>
      </c>
      <c r="AE157" s="2">
        <f>IF(AE155&gt;=52800000,52800000,IF(AB136=Graph!G$1*1000,AE156+Graph!G$1*1000,AC157))</f>
        <v>19020182.902410209</v>
      </c>
      <c r="AF157" s="3">
        <f t="shared" si="11"/>
        <v>19020182.902410209</v>
      </c>
      <c r="AG157" s="3">
        <f t="shared" si="29"/>
        <v>42914287.986596443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92</v>
      </c>
      <c r="C158" s="7"/>
      <c r="D158" s="2" t="e">
        <f t="shared" si="12"/>
        <v>#N/A</v>
      </c>
      <c r="E158" s="2" t="e">
        <f t="shared" si="22"/>
        <v>#N/A</v>
      </c>
      <c r="F158" s="2">
        <v>1016015.2824196219</v>
      </c>
      <c r="G158" s="2">
        <f t="shared" si="35"/>
        <v>595682.42857142852</v>
      </c>
      <c r="H158" s="2">
        <f t="shared" si="32"/>
        <v>69080623.873965785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943831.57142857602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1017934.5516287982</v>
      </c>
      <c r="Q158" s="2">
        <f t="shared" si="36"/>
        <v>600000</v>
      </c>
      <c r="R158" s="2">
        <f t="shared" si="33"/>
        <v>69993328.596218228</v>
      </c>
      <c r="S158" s="2">
        <f t="shared" si="17"/>
        <v>595682.42857143283</v>
      </c>
      <c r="T158" s="2">
        <f t="shared" si="18"/>
        <v>4317.5714285714785</v>
      </c>
      <c r="U158" s="2">
        <f t="shared" si="19"/>
        <v>600000</v>
      </c>
      <c r="V158" s="2">
        <f t="shared" si="34"/>
        <v>19536012.129212499</v>
      </c>
      <c r="W158" s="2">
        <f t="shared" si="20"/>
        <v>515829.22680228949</v>
      </c>
      <c r="X158" s="2">
        <f t="shared" si="6"/>
        <v>84170.773197710514</v>
      </c>
      <c r="Y158" s="2">
        <f t="shared" si="30"/>
        <v>50457316.467005767</v>
      </c>
      <c r="Z158" s="2" t="str">
        <f t="shared" si="8"/>
        <v>HERE</v>
      </c>
      <c r="AA158" s="2">
        <f>IF(Z158="HERE",Y158,AA157+Graph!$G$1*1000)</f>
        <v>50457316.467005767</v>
      </c>
      <c r="AB158" s="2">
        <f t="shared" si="21"/>
        <v>84170.773197710514</v>
      </c>
      <c r="AC158" s="2">
        <f t="shared" si="31"/>
        <v>19536012.129212499</v>
      </c>
      <c r="AD158" s="3">
        <f t="shared" si="10"/>
        <v>50457316.467005767</v>
      </c>
      <c r="AE158" s="2">
        <f>IF(AE156&gt;=52800000,52800000,IF(AB137=Graph!G$1*1000,AE157+Graph!G$1*1000,AC158))</f>
        <v>19536012.129212499</v>
      </c>
      <c r="AF158" s="3">
        <f t="shared" si="11"/>
        <v>19536012.129212499</v>
      </c>
      <c r="AG158" s="3">
        <f t="shared" si="29"/>
        <v>43135745.386596434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93</v>
      </c>
      <c r="C159" s="7"/>
      <c r="D159" s="2" t="e">
        <f t="shared" si="12"/>
        <v>#N/A</v>
      </c>
      <c r="E159" s="2" t="e">
        <f t="shared" si="22"/>
        <v>#N/A</v>
      </c>
      <c r="F159" s="2">
        <v>1021969.8783198297</v>
      </c>
      <c r="G159" s="2">
        <f t="shared" si="35"/>
        <v>595682.42857142852</v>
      </c>
      <c r="H159" s="2">
        <f t="shared" si="32"/>
        <v>69676306.302537218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948149.1428571475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1023875.7738439739</v>
      </c>
      <c r="Q159" s="2">
        <f t="shared" si="36"/>
        <v>600000</v>
      </c>
      <c r="R159" s="2">
        <f t="shared" si="33"/>
        <v>70593328.596218228</v>
      </c>
      <c r="S159" s="2">
        <f t="shared" si="17"/>
        <v>595682.42857143283</v>
      </c>
      <c r="T159" s="2">
        <f t="shared" si="18"/>
        <v>4317.5714285714785</v>
      </c>
      <c r="U159" s="2">
        <f t="shared" si="19"/>
        <v>600000</v>
      </c>
      <c r="V159" s="2">
        <f t="shared" si="34"/>
        <v>20057795.951914966</v>
      </c>
      <c r="W159" s="2">
        <f t="shared" si="20"/>
        <v>521783.82270246744</v>
      </c>
      <c r="X159" s="2">
        <f t="shared" si="6"/>
        <v>78216.177297532558</v>
      </c>
      <c r="Y159" s="2">
        <f t="shared" ref="Y159:Y222" si="37">IF(COUNT($C160)=0,IF(COUNT($C159)=1,C159,SUM(Y158+X159)),C159)</f>
        <v>50535532.644303299</v>
      </c>
      <c r="Z159" s="2" t="str">
        <f t="shared" si="8"/>
        <v>HERE</v>
      </c>
      <c r="AA159" s="2">
        <f>IF(Z159="HERE",Y159,AA158+Graph!$G$1*1000)</f>
        <v>50535532.644303299</v>
      </c>
      <c r="AB159" s="2">
        <f t="shared" si="21"/>
        <v>78216.177297532558</v>
      </c>
      <c r="AC159" s="2">
        <f t="shared" ref="AC159:AC222" si="38">IF(Z160="HERE",V159,AC158)</f>
        <v>20057795.951914966</v>
      </c>
      <c r="AD159" s="3">
        <f t="shared" si="10"/>
        <v>50535532.644303299</v>
      </c>
      <c r="AE159" s="2">
        <f>IF(AE157&gt;=52800000,52800000,IF(AB138=Graph!G$1*1000,AE158+Graph!G$1*1000,AC159))</f>
        <v>20057795.951914966</v>
      </c>
      <c r="AF159" s="3">
        <f t="shared" si="11"/>
        <v>20057795.951914966</v>
      </c>
      <c r="AG159" s="3">
        <f t="shared" si="29"/>
        <v>43277081.78659644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94</v>
      </c>
      <c r="C160" s="7"/>
      <c r="D160" s="2" t="e">
        <f t="shared" si="12"/>
        <v>#N/A</v>
      </c>
      <c r="E160" s="2" t="e">
        <f t="shared" si="22"/>
        <v>#N/A</v>
      </c>
      <c r="F160" s="2">
        <v>1027924.4742200375</v>
      </c>
      <c r="G160" s="2">
        <f t="shared" si="35"/>
        <v>595682.42857142852</v>
      </c>
      <c r="H160" s="2">
        <f t="shared" ref="H160:H223" si="39">IF(COUNT($C161)=0,IF(COUNT($C160)=1,C160,SUM(H159+G160)),C160)</f>
        <v>70271988.731108651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952466.71428571898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1029816.9960591197</v>
      </c>
      <c r="Q160" s="2">
        <f t="shared" si="36"/>
        <v>600000</v>
      </c>
      <c r="R160" s="2">
        <f t="shared" ref="R160:R223" si="40">IF(COUNT($C161)=0,IF(COUNT($C160)=1,M160,SUM(R159+Q160)),M160)</f>
        <v>71193328.596218228</v>
      </c>
      <c r="S160" s="2">
        <f t="shared" si="17"/>
        <v>595682.42857143283</v>
      </c>
      <c r="T160" s="2">
        <f t="shared" si="18"/>
        <v>4317.5714285714785</v>
      </c>
      <c r="U160" s="2">
        <f t="shared" si="19"/>
        <v>600000</v>
      </c>
      <c r="V160" s="2">
        <f t="shared" si="34"/>
        <v>20585534.370517641</v>
      </c>
      <c r="W160" s="2">
        <f t="shared" si="20"/>
        <v>527738.4186026752</v>
      </c>
      <c r="X160" s="2">
        <f t="shared" si="6"/>
        <v>72261.5813973248</v>
      </c>
      <c r="Y160" s="2">
        <f t="shared" si="37"/>
        <v>50607794.225700624</v>
      </c>
      <c r="Z160" s="2" t="str">
        <f t="shared" si="8"/>
        <v>HERE</v>
      </c>
      <c r="AA160" s="2">
        <f>IF(Z160="HERE",Y160,AA159+Graph!$G$1*1000)</f>
        <v>50607794.225700624</v>
      </c>
      <c r="AB160" s="2">
        <f t="shared" si="21"/>
        <v>72261.5813973248</v>
      </c>
      <c r="AC160" s="2">
        <f t="shared" si="38"/>
        <v>20585534.370517641</v>
      </c>
      <c r="AD160" s="3">
        <f t="shared" si="10"/>
        <v>50607794.225700624</v>
      </c>
      <c r="AE160" s="2">
        <f>IF(AE158&gt;=52800000,52800000,IF(AB139=Graph!G$1*1000,AE159+Graph!G$1*1000,AC160))</f>
        <v>20585534.370517641</v>
      </c>
      <c r="AF160" s="3">
        <f t="shared" si="11"/>
        <v>20585534.370517641</v>
      </c>
      <c r="AG160" s="3">
        <f t="shared" si="29"/>
        <v>43408605.78659644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95</v>
      </c>
      <c r="C161" s="7"/>
      <c r="D161" s="2" t="e">
        <f t="shared" si="12"/>
        <v>#N/A</v>
      </c>
      <c r="E161" s="2" t="e">
        <f t="shared" si="22"/>
        <v>#N/A</v>
      </c>
      <c r="F161" s="2">
        <v>1033879.0701202452</v>
      </c>
      <c r="G161" s="2">
        <f t="shared" si="35"/>
        <v>595682.42857142852</v>
      </c>
      <c r="H161" s="2">
        <f t="shared" si="39"/>
        <v>70867671.159680083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956784.28571429045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1035758.2182742953</v>
      </c>
      <c r="Q161" s="2">
        <f t="shared" si="36"/>
        <v>600000</v>
      </c>
      <c r="R161" s="2">
        <f t="shared" si="40"/>
        <v>71793328.596218228</v>
      </c>
      <c r="S161" s="2">
        <f t="shared" si="17"/>
        <v>595682.42857143283</v>
      </c>
      <c r="T161" s="2">
        <f t="shared" si="18"/>
        <v>4317.5714285714785</v>
      </c>
      <c r="U161" s="2">
        <f t="shared" si="19"/>
        <v>600000</v>
      </c>
      <c r="V161" s="2">
        <f t="shared" si="34"/>
        <v>21119227.385020524</v>
      </c>
      <c r="W161" s="2">
        <f t="shared" si="20"/>
        <v>533693.01450288296</v>
      </c>
      <c r="X161" s="2">
        <f t="shared" si="6"/>
        <v>66306.985497117043</v>
      </c>
      <c r="Y161" s="2">
        <f t="shared" si="37"/>
        <v>50674101.211197741</v>
      </c>
      <c r="Z161" s="2" t="str">
        <f t="shared" si="8"/>
        <v>HERE</v>
      </c>
      <c r="AA161" s="2">
        <f>IF(Z161="HERE",Y161,AA160+Graph!$G$1*1000)</f>
        <v>50674101.211197741</v>
      </c>
      <c r="AB161" s="2">
        <f t="shared" si="21"/>
        <v>66306.985497117043</v>
      </c>
      <c r="AC161" s="2">
        <f t="shared" si="38"/>
        <v>21119227.385020524</v>
      </c>
      <c r="AD161" s="3">
        <f t="shared" si="10"/>
        <v>50674101.211197741</v>
      </c>
      <c r="AE161" s="2">
        <f>IF(AE159&gt;=52800000,52800000,IF(AB140=Graph!G$1*1000,AE160+Graph!G$1*1000,AC161))</f>
        <v>21119227.385020524</v>
      </c>
      <c r="AF161" s="3">
        <f t="shared" si="11"/>
        <v>21119227.385020524</v>
      </c>
      <c r="AG161" s="3">
        <f t="shared" si="29"/>
        <v>43528567.236596443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96</v>
      </c>
      <c r="C162" s="7"/>
      <c r="D162" s="2" t="e">
        <f t="shared" si="12"/>
        <v>#N/A</v>
      </c>
      <c r="E162" s="2" t="e">
        <f t="shared" si="22"/>
        <v>#N/A</v>
      </c>
      <c r="F162" s="2">
        <v>1039833.666020453</v>
      </c>
      <c r="G162" s="2">
        <f t="shared" si="35"/>
        <v>595682.42857142852</v>
      </c>
      <c r="H162" s="2">
        <f t="shared" si="39"/>
        <v>71463353.588251516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961101.85714286193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1041699.4404894412</v>
      </c>
      <c r="Q162" s="2">
        <f t="shared" si="36"/>
        <v>600000</v>
      </c>
      <c r="R162" s="2">
        <f t="shared" si="40"/>
        <v>72393328.596218228</v>
      </c>
      <c r="S162" s="2">
        <f t="shared" si="17"/>
        <v>595682.42857143283</v>
      </c>
      <c r="T162" s="2">
        <f t="shared" si="18"/>
        <v>4317.5714285714785</v>
      </c>
      <c r="U162" s="2">
        <f t="shared" si="19"/>
        <v>600000</v>
      </c>
      <c r="V162" s="2">
        <f t="shared" si="34"/>
        <v>21658874.995423615</v>
      </c>
      <c r="W162" s="2">
        <f t="shared" si="20"/>
        <v>539647.61040309072</v>
      </c>
      <c r="X162" s="2">
        <f t="shared" si="6"/>
        <v>60352.389596909285</v>
      </c>
      <c r="Y162" s="2">
        <f t="shared" si="37"/>
        <v>50734453.600794651</v>
      </c>
      <c r="Z162" s="2" t="str">
        <f t="shared" si="8"/>
        <v>HERE</v>
      </c>
      <c r="AA162" s="2">
        <f>IF(Z162="HERE",Y162,AA161+Graph!$G$1*1000)</f>
        <v>50734453.600794651</v>
      </c>
      <c r="AB162" s="2">
        <f t="shared" si="21"/>
        <v>60352.389596909285</v>
      </c>
      <c r="AC162" s="2">
        <f t="shared" si="38"/>
        <v>21658874.995423615</v>
      </c>
      <c r="AD162" s="3">
        <f t="shared" si="10"/>
        <v>50734453.600794651</v>
      </c>
      <c r="AE162" s="2">
        <f>IF(AE160&gt;=52800000,52800000,IF(AB141=Graph!G$1*1000,AE161+Graph!G$1*1000,AC162))</f>
        <v>21658874.995423615</v>
      </c>
      <c r="AF162" s="3">
        <f t="shared" si="11"/>
        <v>21658874.995423615</v>
      </c>
      <c r="AG162" s="3">
        <f t="shared" si="29"/>
        <v>43601850.936596438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97</v>
      </c>
      <c r="C163" s="7"/>
      <c r="D163" s="2" t="e">
        <f t="shared" si="12"/>
        <v>#N/A</v>
      </c>
      <c r="E163" s="2" t="e">
        <f t="shared" si="22"/>
        <v>#N/A</v>
      </c>
      <c r="F163" s="2">
        <v>1045788.2619206607</v>
      </c>
      <c r="G163" s="2">
        <f t="shared" si="35"/>
        <v>595682.42857142852</v>
      </c>
      <c r="H163" s="2">
        <f t="shared" si="39"/>
        <v>72059036.016822949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965419.42857143341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1047640.6627046168</v>
      </c>
      <c r="Q163" s="2">
        <f t="shared" si="36"/>
        <v>600000</v>
      </c>
      <c r="R163" s="2">
        <f t="shared" si="40"/>
        <v>72993328.596218228</v>
      </c>
      <c r="S163" s="2">
        <f t="shared" si="17"/>
        <v>595682.42857143283</v>
      </c>
      <c r="T163" s="2">
        <f t="shared" si="18"/>
        <v>4317.5714285714785</v>
      </c>
      <c r="U163" s="2">
        <f t="shared" si="19"/>
        <v>600000</v>
      </c>
      <c r="V163" s="2">
        <f t="shared" si="34"/>
        <v>22204477.201726913</v>
      </c>
      <c r="W163" s="2">
        <f t="shared" si="20"/>
        <v>545602.20630329847</v>
      </c>
      <c r="X163" s="2">
        <f t="shared" si="6"/>
        <v>54397.793696701527</v>
      </c>
      <c r="Y163" s="2">
        <f t="shared" si="37"/>
        <v>50788851.394491352</v>
      </c>
      <c r="Z163" s="2" t="str">
        <f t="shared" si="8"/>
        <v>HERE</v>
      </c>
      <c r="AA163" s="2">
        <f>IF(Z163="HERE",Y163,AA162+Graph!$G$1*1000)</f>
        <v>50788851.394491352</v>
      </c>
      <c r="AB163" s="2">
        <f t="shared" si="21"/>
        <v>54397.793696701527</v>
      </c>
      <c r="AC163" s="2">
        <f t="shared" si="38"/>
        <v>22204477.201726913</v>
      </c>
      <c r="AD163" s="3">
        <f t="shared" si="10"/>
        <v>50788851.394491352</v>
      </c>
      <c r="AE163" s="2">
        <f>IF(AE161&gt;=52800000,52800000,IF(AB142=Graph!G$1*1000,AE162+Graph!G$1*1000,AC163))</f>
        <v>22204477.201726913</v>
      </c>
      <c r="AF163" s="3">
        <f t="shared" si="11"/>
        <v>22204477.201726913</v>
      </c>
      <c r="AG163" s="3">
        <f t="shared" si="29"/>
        <v>43904090.636596434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98</v>
      </c>
      <c r="C164" s="7"/>
      <c r="D164" s="2" t="e">
        <f t="shared" si="12"/>
        <v>#N/A</v>
      </c>
      <c r="E164" s="2" t="e">
        <f t="shared" si="22"/>
        <v>#N/A</v>
      </c>
      <c r="F164" s="2">
        <v>1051742.8578208685</v>
      </c>
      <c r="G164" s="2">
        <f t="shared" si="35"/>
        <v>595682.42857142852</v>
      </c>
      <c r="H164" s="2">
        <f t="shared" si="39"/>
        <v>72654718.445394382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969737.00000000489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1053581.8849197626</v>
      </c>
      <c r="Q164" s="2">
        <f t="shared" si="36"/>
        <v>600000</v>
      </c>
      <c r="R164" s="2">
        <f t="shared" si="40"/>
        <v>73593328.596218228</v>
      </c>
      <c r="S164" s="2">
        <f t="shared" si="17"/>
        <v>595682.42857143283</v>
      </c>
      <c r="T164" s="2">
        <f t="shared" si="18"/>
        <v>4317.5714285714785</v>
      </c>
      <c r="U164" s="2">
        <f t="shared" si="19"/>
        <v>600000</v>
      </c>
      <c r="V164" s="2">
        <f t="shared" si="34"/>
        <v>22756034.00393042</v>
      </c>
      <c r="W164" s="2">
        <f t="shared" si="20"/>
        <v>551556.80220350623</v>
      </c>
      <c r="X164" s="2">
        <f t="shared" si="6"/>
        <v>48443.197796493769</v>
      </c>
      <c r="Y164" s="2">
        <f t="shared" si="37"/>
        <v>50837294.592287846</v>
      </c>
      <c r="Z164" s="2" t="str">
        <f t="shared" si="8"/>
        <v>HERE</v>
      </c>
      <c r="AA164" s="2">
        <f>IF(Z164="HERE",Y164,AA163+Graph!$G$1*1000)</f>
        <v>50837294.592287846</v>
      </c>
      <c r="AB164" s="2">
        <f t="shared" si="21"/>
        <v>48443.197796493769</v>
      </c>
      <c r="AC164" s="2">
        <f t="shared" si="38"/>
        <v>22756034.00393042</v>
      </c>
      <c r="AD164" s="3">
        <f t="shared" si="10"/>
        <v>50837294.592287846</v>
      </c>
      <c r="AE164" s="2">
        <f>IF(AE162&gt;=52800000,52800000,IF(AB143=Graph!G$1*1000,AE163+Graph!G$1*1000,AC164))</f>
        <v>22756034.00393042</v>
      </c>
      <c r="AF164" s="3">
        <f t="shared" si="11"/>
        <v>22756034.00393042</v>
      </c>
      <c r="AG164" s="3">
        <f t="shared" si="29"/>
        <v>44144482.636596434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99</v>
      </c>
      <c r="C165" s="7"/>
      <c r="D165" s="2" t="e">
        <f t="shared" si="12"/>
        <v>#N/A</v>
      </c>
      <c r="E165" s="2" t="e">
        <f t="shared" si="22"/>
        <v>#N/A</v>
      </c>
      <c r="F165" s="2">
        <v>1057697.4537210763</v>
      </c>
      <c r="G165" s="2">
        <f t="shared" si="35"/>
        <v>595682.42857142852</v>
      </c>
      <c r="H165" s="2">
        <f t="shared" si="39"/>
        <v>73250400.873965815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974054.57142857637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1059523.1071349084</v>
      </c>
      <c r="Q165" s="2">
        <f t="shared" si="36"/>
        <v>600000</v>
      </c>
      <c r="R165" s="2">
        <f t="shared" si="40"/>
        <v>74193328.596218228</v>
      </c>
      <c r="S165" s="2">
        <f t="shared" si="17"/>
        <v>595682.42857143283</v>
      </c>
      <c r="T165" s="2">
        <f t="shared" si="18"/>
        <v>4317.5714285714785</v>
      </c>
      <c r="U165" s="2">
        <f t="shared" si="19"/>
        <v>600000</v>
      </c>
      <c r="V165" s="2">
        <f t="shared" si="34"/>
        <v>23313545.402034134</v>
      </c>
      <c r="W165" s="2">
        <f t="shared" si="20"/>
        <v>557511.39810371399</v>
      </c>
      <c r="X165" s="2">
        <f t="shared" si="6"/>
        <v>42488.601896286011</v>
      </c>
      <c r="Y165" s="2">
        <f t="shared" si="37"/>
        <v>50879783.194184132</v>
      </c>
      <c r="Z165" s="2" t="str">
        <f t="shared" si="8"/>
        <v>HERE</v>
      </c>
      <c r="AA165" s="2">
        <f>IF(Z165="HERE",Y165,AA164+Graph!$G$1*1000)</f>
        <v>50879783.194184132</v>
      </c>
      <c r="AB165" s="2">
        <f t="shared" si="21"/>
        <v>42488.601896286011</v>
      </c>
      <c r="AC165" s="2">
        <f t="shared" si="38"/>
        <v>23313545.402034134</v>
      </c>
      <c r="AD165" s="3">
        <f t="shared" si="10"/>
        <v>50879783.194184132</v>
      </c>
      <c r="AE165" s="2">
        <f>IF(AE163&gt;=52800000,52800000,IF(AB144=Graph!G$1*1000,AE164+Graph!G$1*1000,AC165))</f>
        <v>23313545.402034134</v>
      </c>
      <c r="AF165" s="3">
        <f t="shared" si="11"/>
        <v>23313545.402034134</v>
      </c>
      <c r="AG165" s="3">
        <f t="shared" si="29"/>
        <v>44334442.436596438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100</v>
      </c>
      <c r="C166" s="7"/>
      <c r="D166" s="2" t="e">
        <f t="shared" si="12"/>
        <v>#N/A</v>
      </c>
      <c r="E166" s="2" t="e">
        <f t="shared" si="22"/>
        <v>#N/A</v>
      </c>
      <c r="F166" s="2">
        <v>1063652.049621284</v>
      </c>
      <c r="G166" s="2">
        <f t="shared" ref="G166:G229" si="41">IF(F166&gt;600000,$AK$31*1000,F166)</f>
        <v>595682.42857142852</v>
      </c>
      <c r="H166" s="2">
        <f t="shared" si="39"/>
        <v>73846083.302537248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978372.14285714785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1065464.3293500841</v>
      </c>
      <c r="Q166" s="2">
        <f t="shared" ref="Q166:Q229" si="42">IF(P166&gt;600000,600000,P166)</f>
        <v>600000</v>
      </c>
      <c r="R166" s="2">
        <f t="shared" si="40"/>
        <v>74793328.596218228</v>
      </c>
      <c r="S166" s="2">
        <f t="shared" si="17"/>
        <v>595682.42857143283</v>
      </c>
      <c r="T166" s="2">
        <f t="shared" si="18"/>
        <v>4317.5714285714785</v>
      </c>
      <c r="U166" s="2">
        <f t="shared" si="19"/>
        <v>600000</v>
      </c>
      <c r="V166" s="2">
        <f t="shared" si="34"/>
        <v>23877011.396038055</v>
      </c>
      <c r="W166" s="2">
        <f t="shared" si="20"/>
        <v>563465.99400392175</v>
      </c>
      <c r="X166" s="2">
        <f t="shared" si="6"/>
        <v>36534.005996078253</v>
      </c>
      <c r="Y166" s="2">
        <f t="shared" si="37"/>
        <v>50916317.20018021</v>
      </c>
      <c r="Z166" s="2" t="str">
        <f t="shared" si="8"/>
        <v>HERE</v>
      </c>
      <c r="AA166" s="2">
        <f>IF(Z166="HERE",Y166,AA165+Graph!$G$1*1000)</f>
        <v>50916317.20018021</v>
      </c>
      <c r="AB166" s="2">
        <f t="shared" si="21"/>
        <v>36534.005996078253</v>
      </c>
      <c r="AC166" s="2">
        <f t="shared" si="38"/>
        <v>23877011.396038055</v>
      </c>
      <c r="AD166" s="3">
        <f t="shared" si="10"/>
        <v>50916317.20018021</v>
      </c>
      <c r="AE166" s="2">
        <f>IF(AE164&gt;=52800000,52800000,IF(AB145=Graph!G$1*1000,AE165+Graph!G$1*1000,AC166))</f>
        <v>23877011.396038055</v>
      </c>
      <c r="AF166" s="3">
        <f t="shared" si="11"/>
        <v>23877011.396038055</v>
      </c>
      <c r="AG166" s="3">
        <f t="shared" si="29"/>
        <v>44491253.936596438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101</v>
      </c>
      <c r="C167" s="7"/>
      <c r="D167" s="2" t="e">
        <f t="shared" si="12"/>
        <v>#N/A</v>
      </c>
      <c r="E167" s="2" t="e">
        <f t="shared" si="22"/>
        <v>#N/A</v>
      </c>
      <c r="F167" s="2">
        <v>1069606.6455214918</v>
      </c>
      <c r="G167" s="2">
        <f t="shared" si="41"/>
        <v>595682.42857142852</v>
      </c>
      <c r="H167" s="2">
        <f t="shared" si="39"/>
        <v>74441765.73110868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982689.71428571932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1071405.5515652299</v>
      </c>
      <c r="Q167" s="2">
        <f t="shared" si="42"/>
        <v>600000</v>
      </c>
      <c r="R167" s="2">
        <f t="shared" si="40"/>
        <v>75393328.596218228</v>
      </c>
      <c r="S167" s="2">
        <f t="shared" si="17"/>
        <v>595682.42857143283</v>
      </c>
      <c r="T167" s="2">
        <f t="shared" si="18"/>
        <v>4317.5714285714785</v>
      </c>
      <c r="U167" s="2">
        <f t="shared" si="19"/>
        <v>600000</v>
      </c>
      <c r="V167" s="2">
        <f t="shared" si="34"/>
        <v>24446431.985942185</v>
      </c>
      <c r="W167" s="2">
        <f t="shared" si="20"/>
        <v>569420.58990412951</v>
      </c>
      <c r="X167" s="2">
        <f t="shared" si="6"/>
        <v>30579.410095870495</v>
      </c>
      <c r="Y167" s="2">
        <f t="shared" si="37"/>
        <v>50946896.610276081</v>
      </c>
      <c r="Z167" s="2" t="str">
        <f t="shared" si="8"/>
        <v>HERE</v>
      </c>
      <c r="AA167" s="2">
        <f>IF(Z167="HERE",Y167,AA166+Graph!$G$1*1000)</f>
        <v>50946896.610276081</v>
      </c>
      <c r="AB167" s="2">
        <f t="shared" si="21"/>
        <v>30579.410095870495</v>
      </c>
      <c r="AC167" s="2">
        <f t="shared" si="38"/>
        <v>24446431.985942185</v>
      </c>
      <c r="AD167" s="3">
        <f t="shared" si="10"/>
        <v>50946896.610276081</v>
      </c>
      <c r="AE167" s="2">
        <f>IF(AE165&gt;=52800000,52800000,IF(AB146=Graph!G$1*1000,AE166+Graph!G$1*1000,AC167))</f>
        <v>24446431.985942185</v>
      </c>
      <c r="AF167" s="3">
        <f t="shared" si="11"/>
        <v>24446431.985942185</v>
      </c>
      <c r="AG167" s="3">
        <f t="shared" si="29"/>
        <v>44603605.336596444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102</v>
      </c>
      <c r="C168" s="7"/>
      <c r="D168" s="2" t="e">
        <f t="shared" si="12"/>
        <v>#N/A</v>
      </c>
      <c r="E168" s="2" t="e">
        <f t="shared" si="22"/>
        <v>#N/A</v>
      </c>
      <c r="F168" s="2">
        <v>1075561.2414216995</v>
      </c>
      <c r="G168" s="2">
        <f t="shared" si="41"/>
        <v>595682.42857142852</v>
      </c>
      <c r="H168" s="2">
        <f t="shared" si="39"/>
        <v>75037448.159680113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987007.2857142908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1077346.7737804055</v>
      </c>
      <c r="Q168" s="2">
        <f t="shared" si="42"/>
        <v>600000</v>
      </c>
      <c r="R168" s="2">
        <f t="shared" si="40"/>
        <v>75993328.596218228</v>
      </c>
      <c r="S168" s="2">
        <f t="shared" si="17"/>
        <v>595682.42857143283</v>
      </c>
      <c r="T168" s="2">
        <f t="shared" si="18"/>
        <v>4317.5714285714785</v>
      </c>
      <c r="U168" s="2">
        <f t="shared" si="19"/>
        <v>600000</v>
      </c>
      <c r="V168" s="2">
        <f t="shared" si="34"/>
        <v>25021807.171746522</v>
      </c>
      <c r="W168" s="2">
        <f t="shared" si="20"/>
        <v>575375.18580433726</v>
      </c>
      <c r="X168" s="2">
        <f t="shared" si="6"/>
        <v>24624.814195662737</v>
      </c>
      <c r="Y168" s="2">
        <f t="shared" si="37"/>
        <v>50971521.424471743</v>
      </c>
      <c r="Z168" s="2" t="str">
        <f t="shared" si="8"/>
        <v>HERE</v>
      </c>
      <c r="AA168" s="2">
        <f>IF(Z168="HERE",Y168,AA167+Graph!$G$1*1000)</f>
        <v>50971521.424471743</v>
      </c>
      <c r="AB168" s="2">
        <f t="shared" si="21"/>
        <v>24624.814195662737</v>
      </c>
      <c r="AC168" s="2">
        <f t="shared" si="38"/>
        <v>25021807.171746522</v>
      </c>
      <c r="AD168" s="3">
        <f t="shared" si="10"/>
        <v>50971521.424471743</v>
      </c>
      <c r="AE168" s="2">
        <f>IF(AE166&gt;=52800000,52800000,IF(AB147=Graph!G$1*1000,AE167+Graph!G$1*1000,AC168))</f>
        <v>25021807.171746522</v>
      </c>
      <c r="AF168" s="3">
        <f t="shared" si="11"/>
        <v>25021807.171746522</v>
      </c>
      <c r="AG168" s="3">
        <f t="shared" si="29"/>
        <v>44680692.78659644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103</v>
      </c>
      <c r="C169" s="7"/>
      <c r="D169" s="2" t="e">
        <f t="shared" si="12"/>
        <v>#N/A</v>
      </c>
      <c r="E169" s="2" t="e">
        <f t="shared" si="22"/>
        <v>#N/A</v>
      </c>
      <c r="F169" s="2">
        <v>1081515.8373219073</v>
      </c>
      <c r="G169" s="2">
        <f t="shared" si="41"/>
        <v>595682.42857142852</v>
      </c>
      <c r="H169" s="2">
        <f t="shared" si="39"/>
        <v>75633130.588251546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991324.85714286228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1083287.9959955513</v>
      </c>
      <c r="Q169" s="2">
        <f t="shared" si="42"/>
        <v>600000</v>
      </c>
      <c r="R169" s="2">
        <f t="shared" si="40"/>
        <v>76593328.596218228</v>
      </c>
      <c r="S169" s="2">
        <f t="shared" si="17"/>
        <v>595682.42857143283</v>
      </c>
      <c r="T169" s="2">
        <f t="shared" si="18"/>
        <v>4317.5714285714785</v>
      </c>
      <c r="U169" s="2">
        <f t="shared" si="19"/>
        <v>600000</v>
      </c>
      <c r="V169" s="2">
        <f t="shared" si="34"/>
        <v>25603136.953451067</v>
      </c>
      <c r="W169" s="2">
        <f t="shared" si="20"/>
        <v>581329.78170454502</v>
      </c>
      <c r="X169" s="2">
        <f t="shared" si="6"/>
        <v>18670.218295454979</v>
      </c>
      <c r="Y169" s="2">
        <f t="shared" si="37"/>
        <v>50990191.642767198</v>
      </c>
      <c r="Z169" s="2" t="str">
        <f t="shared" si="8"/>
        <v>HERE</v>
      </c>
      <c r="AA169" s="2">
        <f>IF(Z169="HERE",Y169,AA168+Graph!$G$1*1000)</f>
        <v>50990191.642767198</v>
      </c>
      <c r="AB169" s="2">
        <f t="shared" si="21"/>
        <v>18670.218295454979</v>
      </c>
      <c r="AC169" s="2">
        <f t="shared" si="38"/>
        <v>25603136.953451067</v>
      </c>
      <c r="AD169" s="3">
        <f t="shared" si="10"/>
        <v>50990191.642767198</v>
      </c>
      <c r="AE169" s="2">
        <f>IF(AE167&gt;=52800000,52800000,IF(AB148=Graph!G$1*1000,AE168+Graph!G$1*1000,AC169))</f>
        <v>25603136.953451067</v>
      </c>
      <c r="AF169" s="3">
        <f t="shared" si="11"/>
        <v>25603136.953451067</v>
      </c>
      <c r="AG169" s="3">
        <f t="shared" si="29"/>
        <v>44791135.086596444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104</v>
      </c>
      <c r="C170" s="7"/>
      <c r="D170" s="2" t="e">
        <f t="shared" si="12"/>
        <v>#N/A</v>
      </c>
      <c r="E170" s="2" t="e">
        <f t="shared" si="22"/>
        <v>#N/A</v>
      </c>
      <c r="F170" s="2">
        <v>1087470.433222115</v>
      </c>
      <c r="G170" s="2">
        <f t="shared" si="41"/>
        <v>595682.42857142852</v>
      </c>
      <c r="H170" s="2">
        <f t="shared" si="39"/>
        <v>76228813.016822979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995642.42857143376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1089229.218210727</v>
      </c>
      <c r="Q170" s="2">
        <f t="shared" si="42"/>
        <v>600000</v>
      </c>
      <c r="R170" s="2">
        <f t="shared" si="40"/>
        <v>77193328.596218228</v>
      </c>
      <c r="S170" s="2">
        <f t="shared" si="17"/>
        <v>595682.42857143283</v>
      </c>
      <c r="T170" s="2">
        <f t="shared" si="18"/>
        <v>4317.5714285714785</v>
      </c>
      <c r="U170" s="2">
        <f t="shared" si="19"/>
        <v>600000</v>
      </c>
      <c r="V170" s="2">
        <f t="shared" si="34"/>
        <v>26190421.33105582</v>
      </c>
      <c r="W170" s="2">
        <f t="shared" si="20"/>
        <v>587284.37760475278</v>
      </c>
      <c r="X170" s="2">
        <f t="shared" si="6"/>
        <v>12715.622395247221</v>
      </c>
      <c r="Y170" s="2">
        <f t="shared" si="37"/>
        <v>51002907.265162446</v>
      </c>
      <c r="Z170" s="2" t="str">
        <f t="shared" si="8"/>
        <v>HERE</v>
      </c>
      <c r="AA170" s="2">
        <f>IF(Z170="HERE",Y170,AA169+Graph!$G$1*1000)</f>
        <v>51002907.265162446</v>
      </c>
      <c r="AB170" s="2">
        <f t="shared" si="21"/>
        <v>12715.622395247221</v>
      </c>
      <c r="AC170" s="2">
        <f t="shared" si="38"/>
        <v>26190421.33105582</v>
      </c>
      <c r="AD170" s="3">
        <f t="shared" si="10"/>
        <v>51002907.265162446</v>
      </c>
      <c r="AE170" s="2">
        <f>IF(AE168&gt;=52800000,52800000,IF(AB149=Graph!G$1*1000,AE169+Graph!G$1*1000,AC170))</f>
        <v>26190421.33105582</v>
      </c>
      <c r="AF170" s="3">
        <f t="shared" si="11"/>
        <v>26190421.33105582</v>
      </c>
      <c r="AG170" s="3">
        <f t="shared" si="29"/>
        <v>45128867.386596434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105</v>
      </c>
      <c r="C171" s="7"/>
      <c r="D171" s="2" t="e">
        <f t="shared" si="12"/>
        <v>#N/A</v>
      </c>
      <c r="E171" s="2" t="e">
        <f t="shared" si="22"/>
        <v>#N/A</v>
      </c>
      <c r="F171" s="2">
        <v>1093425.0291223228</v>
      </c>
      <c r="G171" s="2">
        <f t="shared" si="41"/>
        <v>595682.42857142852</v>
      </c>
      <c r="H171" s="2">
        <f t="shared" si="39"/>
        <v>76824495.445394412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999960.00000000524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1095170.4404258728</v>
      </c>
      <c r="Q171" s="2">
        <f t="shared" si="42"/>
        <v>600000</v>
      </c>
      <c r="R171" s="2">
        <f t="shared" si="40"/>
        <v>77793328.596218228</v>
      </c>
      <c r="S171" s="2">
        <f t="shared" si="17"/>
        <v>595682.42857143283</v>
      </c>
      <c r="T171" s="2">
        <f t="shared" si="18"/>
        <v>4317.5714285714785</v>
      </c>
      <c r="U171" s="2">
        <f t="shared" si="19"/>
        <v>600000</v>
      </c>
      <c r="V171" s="2">
        <f t="shared" si="34"/>
        <v>26783660.304560781</v>
      </c>
      <c r="W171" s="2">
        <f t="shared" si="20"/>
        <v>593238.97350496054</v>
      </c>
      <c r="X171" s="2">
        <f t="shared" si="6"/>
        <v>6761.026495039463</v>
      </c>
      <c r="Y171" s="2">
        <f t="shared" si="37"/>
        <v>51009668.291657485</v>
      </c>
      <c r="Z171" s="2" t="str">
        <f t="shared" si="8"/>
        <v>HERE</v>
      </c>
      <c r="AA171" s="2">
        <f>IF(Z171="HERE",Y171,AA170+Graph!$G$1*1000)</f>
        <v>51009668.291657485</v>
      </c>
      <c r="AB171" s="2">
        <f t="shared" si="21"/>
        <v>6761.026495039463</v>
      </c>
      <c r="AC171" s="2">
        <f t="shared" si="38"/>
        <v>26783660.304560781</v>
      </c>
      <c r="AD171" s="3">
        <f t="shared" si="10"/>
        <v>51009668.291657485</v>
      </c>
      <c r="AE171" s="2">
        <f>IF(AE169&gt;=52800000,52800000,IF(AB150=Graph!G$1*1000,AE170+Graph!G$1*1000,AC171))</f>
        <v>26783660.304560781</v>
      </c>
      <c r="AF171" s="3">
        <f t="shared" si="11"/>
        <v>26783660.304560781</v>
      </c>
      <c r="AG171" s="3">
        <f t="shared" si="29"/>
        <v>45434304.78659644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106</v>
      </c>
      <c r="C172" s="7"/>
      <c r="D172" s="2" t="e">
        <f t="shared" si="12"/>
        <v>#N/A</v>
      </c>
      <c r="E172" s="2" t="e">
        <f t="shared" si="22"/>
        <v>#N/A</v>
      </c>
      <c r="F172" s="2">
        <v>1099379.6250225306</v>
      </c>
      <c r="G172" s="2">
        <f t="shared" si="41"/>
        <v>595682.42857142852</v>
      </c>
      <c r="H172" s="2">
        <f t="shared" si="39"/>
        <v>77420177.873965845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1004277.5714285767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1101111.6626410484</v>
      </c>
      <c r="Q172" s="2">
        <f t="shared" si="42"/>
        <v>600000</v>
      </c>
      <c r="R172" s="2">
        <f t="shared" si="40"/>
        <v>78393328.596218228</v>
      </c>
      <c r="S172" s="2">
        <f t="shared" si="17"/>
        <v>595682.42857143283</v>
      </c>
      <c r="T172" s="2">
        <f t="shared" si="18"/>
        <v>4317.5714285714785</v>
      </c>
      <c r="U172" s="2">
        <f t="shared" si="19"/>
        <v>600000</v>
      </c>
      <c r="V172" s="2">
        <f t="shared" si="34"/>
        <v>27382853.873965949</v>
      </c>
      <c r="W172" s="2">
        <f t="shared" si="20"/>
        <v>599193.56940516829</v>
      </c>
      <c r="X172" s="2">
        <f t="shared" si="6"/>
        <v>806.43059483170509</v>
      </c>
      <c r="Y172" s="2">
        <f t="shared" si="37"/>
        <v>51010474.722252317</v>
      </c>
      <c r="Z172" s="2" t="str">
        <f t="shared" si="8"/>
        <v>HERE</v>
      </c>
      <c r="AA172" s="2">
        <f>IF(Z172="HERE",Y172,AA171+Graph!$G$1*1000)</f>
        <v>51010474.722252317</v>
      </c>
      <c r="AB172" s="2">
        <f t="shared" si="21"/>
        <v>806.43059483170509</v>
      </c>
      <c r="AC172" s="2">
        <f t="shared" si="38"/>
        <v>27382853.873965949</v>
      </c>
      <c r="AD172" s="3">
        <f t="shared" si="10"/>
        <v>51010474.722252317</v>
      </c>
      <c r="AE172" s="2">
        <f>IF(AE170&gt;=52800000,52800000,IF(AB151=Graph!G$1*1000,AE171+Graph!G$1*1000,AC172))</f>
        <v>27382853.873965949</v>
      </c>
      <c r="AF172" s="3">
        <f t="shared" si="11"/>
        <v>27382853.873965949</v>
      </c>
      <c r="AG172" s="3">
        <f t="shared" si="29"/>
        <v>45571279.789420724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107</v>
      </c>
      <c r="C173" s="7"/>
      <c r="D173" s="2" t="e">
        <f t="shared" si="12"/>
        <v>#N/A</v>
      </c>
      <c r="E173" s="2" t="e">
        <f t="shared" si="22"/>
        <v>#N/A</v>
      </c>
      <c r="F173" s="2">
        <v>1105334.2209227383</v>
      </c>
      <c r="G173" s="2">
        <f t="shared" si="41"/>
        <v>595682.42857142852</v>
      </c>
      <c r="H173" s="2">
        <f t="shared" si="39"/>
        <v>78015860.302537277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1008595.1428571482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1107052.8848561943</v>
      </c>
      <c r="Q173" s="2">
        <f t="shared" si="42"/>
        <v>600000</v>
      </c>
      <c r="R173" s="2">
        <f t="shared" si="40"/>
        <v>78993328.596218228</v>
      </c>
      <c r="S173" s="2">
        <f t="shared" si="17"/>
        <v>595682.42857143283</v>
      </c>
      <c r="T173" s="2">
        <f t="shared" si="18"/>
        <v>4317.5714285714785</v>
      </c>
      <c r="U173" s="2">
        <f t="shared" si="19"/>
        <v>600000</v>
      </c>
      <c r="V173" s="2">
        <f t="shared" si="34"/>
        <v>27978536.302537378</v>
      </c>
      <c r="W173" s="2">
        <f t="shared" si="20"/>
        <v>595682.4285714291</v>
      </c>
      <c r="X173" s="2">
        <f t="shared" si="6"/>
        <v>4317.5714285708964</v>
      </c>
      <c r="Y173" s="2">
        <f t="shared" si="37"/>
        <v>51014792.293680891</v>
      </c>
      <c r="Z173" s="2" t="str">
        <f t="shared" si="8"/>
        <v>HERE</v>
      </c>
      <c r="AA173" s="2">
        <f>IF(Z173="HERE",Y173,AA172+Graph!$G$1*1000)</f>
        <v>51014792.293680891</v>
      </c>
      <c r="AB173" s="2">
        <f t="shared" si="21"/>
        <v>4317.5714285746217</v>
      </c>
      <c r="AC173" s="2">
        <f t="shared" si="38"/>
        <v>27978536.302537378</v>
      </c>
      <c r="AD173" s="3">
        <f t="shared" si="10"/>
        <v>51014792.293680891</v>
      </c>
      <c r="AE173" s="2">
        <f>IF(AE171&gt;=52800000,52800000,IF(AB152=Graph!G$1*1000,AE172+Graph!G$1*1000,AC173))</f>
        <v>27978536.302537378</v>
      </c>
      <c r="AF173" s="3">
        <f t="shared" si="11"/>
        <v>27978536.302537378</v>
      </c>
      <c r="AG173" s="3">
        <f t="shared" si="29"/>
        <v>45703193.385729842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108</v>
      </c>
      <c r="C174" s="7"/>
      <c r="D174" s="2" t="e">
        <f t="shared" si="12"/>
        <v>#N/A</v>
      </c>
      <c r="E174" s="2" t="e">
        <f t="shared" si="22"/>
        <v>#N/A</v>
      </c>
      <c r="F174" s="2">
        <v>1111288.8168229461</v>
      </c>
      <c r="G174" s="2">
        <f t="shared" si="41"/>
        <v>595682.42857142852</v>
      </c>
      <c r="H174" s="2">
        <f t="shared" si="39"/>
        <v>78611542.73110871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1012912.7142857197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1112994.1070713699</v>
      </c>
      <c r="Q174" s="2">
        <f t="shared" si="42"/>
        <v>600000</v>
      </c>
      <c r="R174" s="2">
        <f t="shared" si="40"/>
        <v>79593328.596218228</v>
      </c>
      <c r="S174" s="2">
        <f t="shared" si="17"/>
        <v>595682.42857143283</v>
      </c>
      <c r="T174" s="2">
        <f t="shared" si="18"/>
        <v>4317.5714285714785</v>
      </c>
      <c r="U174" s="2">
        <f t="shared" si="19"/>
        <v>600000</v>
      </c>
      <c r="V174" s="2">
        <f t="shared" si="34"/>
        <v>28574218.731108807</v>
      </c>
      <c r="W174" s="2">
        <f t="shared" si="20"/>
        <v>595682.4285714291</v>
      </c>
      <c r="X174" s="2">
        <f t="shared" si="6"/>
        <v>4317.5714285708964</v>
      </c>
      <c r="Y174" s="2">
        <f t="shared" si="37"/>
        <v>51019109.865109459</v>
      </c>
      <c r="Z174" s="2" t="str">
        <f t="shared" si="8"/>
        <v>HERE</v>
      </c>
      <c r="AA174" s="2">
        <f>IF(Z174="HERE",Y174,AA173+Graph!$G$1*1000)</f>
        <v>51019109.865109459</v>
      </c>
      <c r="AB174" s="2">
        <f t="shared" si="21"/>
        <v>4317.5714285671711</v>
      </c>
      <c r="AC174" s="2">
        <f t="shared" si="38"/>
        <v>28574218.731108807</v>
      </c>
      <c r="AD174" s="3">
        <f t="shared" si="10"/>
        <v>51019109.865109459</v>
      </c>
      <c r="AE174" s="2">
        <f>IF(AE172&gt;=52800000,52800000,IF(AB153=Graph!G$1*1000,AE173+Graph!G$1*1000,AC174))</f>
        <v>28574218.731108807</v>
      </c>
      <c r="AF174" s="3">
        <f t="shared" si="11"/>
        <v>28574218.731108807</v>
      </c>
      <c r="AG174" s="3">
        <f t="shared" si="29"/>
        <v>45830045.575523779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109</v>
      </c>
      <c r="C175" s="7"/>
      <c r="D175" s="2" t="e">
        <f t="shared" si="12"/>
        <v>#N/A</v>
      </c>
      <c r="E175" s="2" t="e">
        <f t="shared" si="22"/>
        <v>#N/A</v>
      </c>
      <c r="F175" s="2">
        <v>1117243.4127231538</v>
      </c>
      <c r="G175" s="2">
        <f t="shared" si="41"/>
        <v>595682.42857142852</v>
      </c>
      <c r="H175" s="2">
        <f t="shared" si="39"/>
        <v>79207225.159680143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1017230.2857142912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1118935.3292865157</v>
      </c>
      <c r="Q175" s="2">
        <f t="shared" si="42"/>
        <v>600000</v>
      </c>
      <c r="R175" s="2">
        <f t="shared" si="40"/>
        <v>80193328.596218228</v>
      </c>
      <c r="S175" s="2">
        <f t="shared" si="17"/>
        <v>595682.42857143283</v>
      </c>
      <c r="T175" s="2">
        <f t="shared" si="18"/>
        <v>4317.5714285714785</v>
      </c>
      <c r="U175" s="2">
        <f t="shared" si="19"/>
        <v>600000</v>
      </c>
      <c r="V175" s="2">
        <f t="shared" si="34"/>
        <v>29169901.159680236</v>
      </c>
      <c r="W175" s="2">
        <f t="shared" si="20"/>
        <v>595682.4285714291</v>
      </c>
      <c r="X175" s="2">
        <f t="shared" si="6"/>
        <v>4317.5714285708964</v>
      </c>
      <c r="Y175" s="2">
        <f t="shared" si="37"/>
        <v>51023427.436538026</v>
      </c>
      <c r="Z175" s="2" t="str">
        <f t="shared" si="8"/>
        <v>HERE</v>
      </c>
      <c r="AA175" s="2">
        <f>IF(Z175="HERE",Y175,AA174+Graph!$G$1*1000)</f>
        <v>51023427.436538026</v>
      </c>
      <c r="AB175" s="2">
        <f t="shared" si="21"/>
        <v>4317.5714285671711</v>
      </c>
      <c r="AC175" s="2">
        <f t="shared" si="38"/>
        <v>29169901.159680236</v>
      </c>
      <c r="AD175" s="3">
        <f t="shared" si="10"/>
        <v>51023427.436538026</v>
      </c>
      <c r="AE175" s="2">
        <f>IF(AE173&gt;=52800000,52800000,IF(AB154=Graph!G$1*1000,AE174+Graph!G$1*1000,AC175))</f>
        <v>29169901.159680236</v>
      </c>
      <c r="AF175" s="3">
        <f t="shared" si="11"/>
        <v>29169901.159680236</v>
      </c>
      <c r="AG175" s="3">
        <f t="shared" si="29"/>
        <v>45951836.358802535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110</v>
      </c>
      <c r="C176" s="7"/>
      <c r="D176" s="2" t="e">
        <f t="shared" si="12"/>
        <v>#N/A</v>
      </c>
      <c r="E176" s="2" t="e">
        <f t="shared" si="22"/>
        <v>#N/A</v>
      </c>
      <c r="F176" s="2">
        <v>1123198.0086233318</v>
      </c>
      <c r="G176" s="2">
        <f t="shared" si="41"/>
        <v>595682.42857142852</v>
      </c>
      <c r="H176" s="2">
        <f t="shared" si="39"/>
        <v>79802907.588251576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1021547.8571428626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1124876.5515016913</v>
      </c>
      <c r="Q176" s="2">
        <f t="shared" si="42"/>
        <v>600000</v>
      </c>
      <c r="R176" s="2">
        <f t="shared" si="40"/>
        <v>80793328.596218228</v>
      </c>
      <c r="S176" s="2">
        <f t="shared" si="17"/>
        <v>595682.42857143283</v>
      </c>
      <c r="T176" s="2">
        <f t="shared" si="18"/>
        <v>4317.5714285714785</v>
      </c>
      <c r="U176" s="2">
        <f t="shared" si="19"/>
        <v>600000</v>
      </c>
      <c r="V176" s="2">
        <f t="shared" si="34"/>
        <v>29765583.588251665</v>
      </c>
      <c r="W176" s="2">
        <f t="shared" si="20"/>
        <v>595682.4285714291</v>
      </c>
      <c r="X176" s="2">
        <f t="shared" si="6"/>
        <v>4317.5714285708964</v>
      </c>
      <c r="Y176" s="2">
        <f t="shared" si="37"/>
        <v>51027745.007966593</v>
      </c>
      <c r="Z176" s="2" t="str">
        <f t="shared" si="8"/>
        <v>HERE</v>
      </c>
      <c r="AA176" s="2">
        <f>IF(Z176="HERE",Y176,AA175+Graph!$G$1*1000)</f>
        <v>51027745.007966593</v>
      </c>
      <c r="AB176" s="2">
        <f t="shared" si="21"/>
        <v>4317.5714285671711</v>
      </c>
      <c r="AC176" s="2">
        <f t="shared" si="38"/>
        <v>29765583.588251665</v>
      </c>
      <c r="AD176" s="3">
        <f t="shared" si="10"/>
        <v>51027745.007966593</v>
      </c>
      <c r="AE176" s="2">
        <f>IF(AE174&gt;=52800000,52800000,IF(AB155=Graph!G$1*1000,AE175+Graph!G$1*1000,AC176))</f>
        <v>29765583.588251665</v>
      </c>
      <c r="AF176" s="3">
        <f t="shared" si="11"/>
        <v>29765583.588251665</v>
      </c>
      <c r="AG176" s="3">
        <f t="shared" si="29"/>
        <v>46068565.735566124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111</v>
      </c>
      <c r="C177" s="7"/>
      <c r="D177" s="2" t="e">
        <f t="shared" si="12"/>
        <v>#N/A</v>
      </c>
      <c r="E177" s="2" t="e">
        <f t="shared" si="22"/>
        <v>#N/A</v>
      </c>
      <c r="F177" s="2">
        <v>1129152.6045235395</v>
      </c>
      <c r="G177" s="2">
        <f t="shared" si="41"/>
        <v>595682.42857142852</v>
      </c>
      <c r="H177" s="2">
        <f t="shared" si="39"/>
        <v>80398590.016823009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1025865.4285714341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1130817.7737168372</v>
      </c>
      <c r="Q177" s="2">
        <f t="shared" si="42"/>
        <v>600000</v>
      </c>
      <c r="R177" s="2">
        <f t="shared" si="40"/>
        <v>81393328.596218228</v>
      </c>
      <c r="S177" s="2">
        <f t="shared" si="17"/>
        <v>595682.42857143283</v>
      </c>
      <c r="T177" s="2">
        <f t="shared" si="18"/>
        <v>4317.5714285714785</v>
      </c>
      <c r="U177" s="2">
        <f t="shared" si="19"/>
        <v>600000</v>
      </c>
      <c r="V177" s="2">
        <f t="shared" si="34"/>
        <v>30361266.016823094</v>
      </c>
      <c r="W177" s="2">
        <f t="shared" si="20"/>
        <v>595682.4285714291</v>
      </c>
      <c r="X177" s="2">
        <f t="shared" si="6"/>
        <v>4317.5714285708964</v>
      </c>
      <c r="Y177" s="2">
        <f t="shared" si="37"/>
        <v>51032062.57939516</v>
      </c>
      <c r="Z177" s="2" t="str">
        <f t="shared" si="8"/>
        <v>HERE</v>
      </c>
      <c r="AA177" s="2">
        <f>IF(Z177="HERE",Y177,AA176+Graph!$G$1*1000)</f>
        <v>51032062.57939516</v>
      </c>
      <c r="AB177" s="2">
        <f t="shared" si="21"/>
        <v>4317.5714285671711</v>
      </c>
      <c r="AC177" s="2">
        <f t="shared" si="38"/>
        <v>30361266.016823094</v>
      </c>
      <c r="AD177" s="3">
        <f t="shared" si="10"/>
        <v>51032062.57939516</v>
      </c>
      <c r="AE177" s="2">
        <f>IF(AE175&gt;=52800000,52800000,IF(AB156=Graph!G$1*1000,AE176+Graph!G$1*1000,AC177))</f>
        <v>30361266.016823094</v>
      </c>
      <c r="AF177" s="3">
        <f t="shared" si="11"/>
        <v>30361266.016823094</v>
      </c>
      <c r="AG177" s="3">
        <f t="shared" si="29"/>
        <v>46180233.705814525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112</v>
      </c>
      <c r="C178" s="7"/>
      <c r="D178" s="2" t="e">
        <f t="shared" si="12"/>
        <v>#N/A</v>
      </c>
      <c r="E178" s="2" t="e">
        <f t="shared" si="22"/>
        <v>#N/A</v>
      </c>
      <c r="F178" s="2">
        <v>1135107.2004237473</v>
      </c>
      <c r="G178" s="2">
        <f t="shared" si="41"/>
        <v>595682.42857142852</v>
      </c>
      <c r="H178" s="2">
        <f t="shared" si="39"/>
        <v>80994272.445394441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1030183.0000000056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1136758.9959320128</v>
      </c>
      <c r="Q178" s="2">
        <f t="shared" si="42"/>
        <v>600000</v>
      </c>
      <c r="R178" s="2">
        <f t="shared" si="40"/>
        <v>81993328.596218228</v>
      </c>
      <c r="S178" s="2">
        <f t="shared" si="17"/>
        <v>595682.42857143283</v>
      </c>
      <c r="T178" s="2">
        <f t="shared" si="18"/>
        <v>4317.5714285714785</v>
      </c>
      <c r="U178" s="2">
        <f t="shared" si="19"/>
        <v>600000</v>
      </c>
      <c r="V178" s="2">
        <f t="shared" si="34"/>
        <v>30956948.445394523</v>
      </c>
      <c r="W178" s="2">
        <f t="shared" si="20"/>
        <v>595682.4285714291</v>
      </c>
      <c r="X178" s="2">
        <f t="shared" si="6"/>
        <v>4317.5714285708964</v>
      </c>
      <c r="Y178" s="2">
        <f t="shared" si="37"/>
        <v>51036380.150823727</v>
      </c>
      <c r="Z178" s="2" t="str">
        <f t="shared" si="8"/>
        <v>HERE</v>
      </c>
      <c r="AA178" s="2">
        <f>IF(Z178="HERE",Y178,AA177+Graph!$G$1*1000)</f>
        <v>51036380.150823727</v>
      </c>
      <c r="AB178" s="2">
        <f t="shared" si="21"/>
        <v>4317.5714285671711</v>
      </c>
      <c r="AC178" s="2">
        <f t="shared" si="38"/>
        <v>30956948.445394523</v>
      </c>
      <c r="AD178" s="3">
        <f t="shared" si="10"/>
        <v>51036380.150823727</v>
      </c>
      <c r="AE178" s="2">
        <f>IF(AE176&gt;=52800000,52800000,IF(AB157=Graph!G$1*1000,AE177+Graph!G$1*1000,AC178))</f>
        <v>30956948.445394523</v>
      </c>
      <c r="AF178" s="3">
        <f t="shared" si="11"/>
        <v>30956948.445394523</v>
      </c>
      <c r="AG178" s="3">
        <f t="shared" si="29"/>
        <v>46286840.26954776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113</v>
      </c>
      <c r="C179" s="7"/>
      <c r="D179" s="2" t="e">
        <f t="shared" si="12"/>
        <v>#N/A</v>
      </c>
      <c r="E179" s="2" t="e">
        <f t="shared" si="22"/>
        <v>#N/A</v>
      </c>
      <c r="F179" s="2">
        <v>1141061.7963239551</v>
      </c>
      <c r="G179" s="2">
        <f t="shared" si="41"/>
        <v>595682.42857142852</v>
      </c>
      <c r="H179" s="2">
        <f t="shared" si="39"/>
        <v>81589954.873965874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1034500.5714285771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1142700.2181471586</v>
      </c>
      <c r="Q179" s="2">
        <f t="shared" si="42"/>
        <v>600000</v>
      </c>
      <c r="R179" s="2">
        <f t="shared" si="40"/>
        <v>82593328.596218228</v>
      </c>
      <c r="S179" s="2">
        <f t="shared" si="17"/>
        <v>595682.42857143283</v>
      </c>
      <c r="T179" s="2">
        <f t="shared" si="18"/>
        <v>4317.5714285714785</v>
      </c>
      <c r="U179" s="2">
        <f t="shared" si="19"/>
        <v>600000</v>
      </c>
      <c r="V179" s="2">
        <f t="shared" si="34"/>
        <v>31552630.873965953</v>
      </c>
      <c r="W179" s="2">
        <f t="shared" si="20"/>
        <v>595682.4285714291</v>
      </c>
      <c r="X179" s="2">
        <f t="shared" si="6"/>
        <v>4317.5714285708964</v>
      </c>
      <c r="Y179" s="2">
        <f t="shared" si="37"/>
        <v>51040697.722252294</v>
      </c>
      <c r="Z179" s="2" t="str">
        <f t="shared" si="8"/>
        <v>HERE</v>
      </c>
      <c r="AA179" s="2">
        <f>IF(Z179="HERE",Y179,AA178+Graph!$G$1*1000)</f>
        <v>51040697.722252294</v>
      </c>
      <c r="AB179" s="2">
        <f t="shared" si="21"/>
        <v>4317.5714285671711</v>
      </c>
      <c r="AC179" s="2">
        <f t="shared" si="38"/>
        <v>31552630.873965953</v>
      </c>
      <c r="AD179" s="3">
        <f t="shared" si="10"/>
        <v>51040697.722252294</v>
      </c>
      <c r="AE179" s="2">
        <f>IF(AE177&gt;=52800000,52800000,IF(AB158=Graph!G$1*1000,AE178+Graph!G$1*1000,AC179))</f>
        <v>31552630.873965953</v>
      </c>
      <c r="AF179" s="3">
        <f t="shared" si="11"/>
        <v>31552630.873965953</v>
      </c>
      <c r="AG179" s="3">
        <f t="shared" si="29"/>
        <v>46388385.426765814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114</v>
      </c>
      <c r="C180" s="7"/>
      <c r="D180" s="2" t="e">
        <f t="shared" si="12"/>
        <v>#N/A</v>
      </c>
      <c r="E180" s="2" t="e">
        <f t="shared" si="22"/>
        <v>#N/A</v>
      </c>
      <c r="F180" s="2">
        <v>1147016.3922241628</v>
      </c>
      <c r="G180" s="2">
        <f t="shared" si="41"/>
        <v>595682.42857142852</v>
      </c>
      <c r="H180" s="2">
        <f t="shared" si="39"/>
        <v>82185637.302537307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1038818.1428571485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1148641.4403623044</v>
      </c>
      <c r="Q180" s="2">
        <f t="shared" si="42"/>
        <v>600000</v>
      </c>
      <c r="R180" s="2">
        <f t="shared" si="40"/>
        <v>83193328.596218228</v>
      </c>
      <c r="S180" s="2">
        <f t="shared" si="17"/>
        <v>595682.42857143283</v>
      </c>
      <c r="T180" s="2">
        <f t="shared" si="18"/>
        <v>4317.5714285714785</v>
      </c>
      <c r="U180" s="2">
        <f t="shared" si="19"/>
        <v>600000</v>
      </c>
      <c r="V180" s="2">
        <f t="shared" si="34"/>
        <v>32148313.302537382</v>
      </c>
      <c r="W180" s="2">
        <f t="shared" si="20"/>
        <v>595682.4285714291</v>
      </c>
      <c r="X180" s="2">
        <f t="shared" si="6"/>
        <v>4317.5714285708964</v>
      </c>
      <c r="Y180" s="2">
        <f t="shared" si="37"/>
        <v>51045015.293680862</v>
      </c>
      <c r="Z180" s="2" t="str">
        <f t="shared" si="8"/>
        <v>HERE</v>
      </c>
      <c r="AA180" s="2">
        <f>IF(Z180="HERE",Y180,AA179+Graph!$G$1*1000)</f>
        <v>51045015.293680862</v>
      </c>
      <c r="AB180" s="2">
        <f t="shared" si="21"/>
        <v>4317.5714285671711</v>
      </c>
      <c r="AC180" s="2">
        <f t="shared" si="38"/>
        <v>32148313.302537382</v>
      </c>
      <c r="AD180" s="3">
        <f t="shared" si="10"/>
        <v>51045015.293680862</v>
      </c>
      <c r="AE180" s="2">
        <f>IF(AE178&gt;=52800000,52800000,IF(AB159=Graph!G$1*1000,AE179+Graph!G$1*1000,AC180))</f>
        <v>32148313.302537382</v>
      </c>
      <c r="AF180" s="3">
        <f t="shared" si="11"/>
        <v>32148313.302537382</v>
      </c>
      <c r="AG180" s="3">
        <f t="shared" si="29"/>
        <v>46484869.177468717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115</v>
      </c>
      <c r="C181" s="7"/>
      <c r="D181" s="2" t="e">
        <f t="shared" si="12"/>
        <v>#N/A</v>
      </c>
      <c r="E181" s="2" t="e">
        <f t="shared" si="22"/>
        <v>#N/A</v>
      </c>
      <c r="F181" s="2">
        <v>1152970.9881243706</v>
      </c>
      <c r="G181" s="2">
        <f t="shared" si="41"/>
        <v>595682.42857142852</v>
      </c>
      <c r="H181" s="2">
        <f t="shared" si="39"/>
        <v>82781319.73110874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1043135.71428572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1154582.6625774801</v>
      </c>
      <c r="Q181" s="2">
        <f t="shared" si="42"/>
        <v>600000</v>
      </c>
      <c r="R181" s="2">
        <f t="shared" si="40"/>
        <v>83793328.596218228</v>
      </c>
      <c r="S181" s="2">
        <f t="shared" si="17"/>
        <v>595682.42857143283</v>
      </c>
      <c r="T181" s="2">
        <f t="shared" si="18"/>
        <v>4317.5714285714785</v>
      </c>
      <c r="U181" s="2">
        <f t="shared" si="19"/>
        <v>600000</v>
      </c>
      <c r="V181" s="2">
        <f t="shared" si="34"/>
        <v>32743995.731108811</v>
      </c>
      <c r="W181" s="2">
        <f t="shared" si="20"/>
        <v>595682.4285714291</v>
      </c>
      <c r="X181" s="2">
        <f t="shared" si="6"/>
        <v>4317.5714285708964</v>
      </c>
      <c r="Y181" s="2">
        <f t="shared" si="37"/>
        <v>51049332.865109429</v>
      </c>
      <c r="Z181" s="2" t="str">
        <f t="shared" si="8"/>
        <v>HERE</v>
      </c>
      <c r="AA181" s="2">
        <f>IF(Z181="HERE",Y181,AA180+Graph!$G$1*1000)</f>
        <v>51049332.865109429</v>
      </c>
      <c r="AB181" s="2">
        <f t="shared" si="21"/>
        <v>4317.5714285671711</v>
      </c>
      <c r="AC181" s="2">
        <f t="shared" si="38"/>
        <v>32743995.731108811</v>
      </c>
      <c r="AD181" s="3">
        <f t="shared" si="10"/>
        <v>51049332.865109429</v>
      </c>
      <c r="AE181" s="2">
        <f>IF(AE179&gt;=52800000,52800000,IF(AB160=Graph!G$1*1000,AE180+Graph!G$1*1000,AC181))</f>
        <v>32743995.731108811</v>
      </c>
      <c r="AF181" s="3">
        <f t="shared" si="11"/>
        <v>32743995.731108811</v>
      </c>
      <c r="AG181" s="3">
        <f t="shared" si="29"/>
        <v>46576291.521656439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116</v>
      </c>
      <c r="C182" s="7"/>
      <c r="D182" s="2" t="e">
        <f t="shared" si="12"/>
        <v>#N/A</v>
      </c>
      <c r="E182" s="2" t="e">
        <f t="shared" si="22"/>
        <v>#N/A</v>
      </c>
      <c r="F182" s="2">
        <v>1158925.5840245783</v>
      </c>
      <c r="G182" s="2">
        <f t="shared" si="41"/>
        <v>595682.42857142852</v>
      </c>
      <c r="H182" s="2">
        <f t="shared" si="39"/>
        <v>83377002.159680173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1047453.2857142915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1160523.8847926259</v>
      </c>
      <c r="Q182" s="2">
        <f t="shared" si="42"/>
        <v>600000</v>
      </c>
      <c r="R182" s="2">
        <f t="shared" si="40"/>
        <v>84393328.596218228</v>
      </c>
      <c r="S182" s="2">
        <f t="shared" si="17"/>
        <v>595682.42857143283</v>
      </c>
      <c r="T182" s="2">
        <f t="shared" si="18"/>
        <v>4317.5714285714785</v>
      </c>
      <c r="U182" s="2">
        <f t="shared" si="19"/>
        <v>600000</v>
      </c>
      <c r="V182" s="2">
        <f t="shared" si="34"/>
        <v>33339678.15968024</v>
      </c>
      <c r="W182" s="2">
        <f t="shared" si="20"/>
        <v>595682.4285714291</v>
      </c>
      <c r="X182" s="2">
        <f t="shared" si="6"/>
        <v>4317.5714285708964</v>
      </c>
      <c r="Y182" s="2">
        <f t="shared" si="37"/>
        <v>51053650.436537996</v>
      </c>
      <c r="Z182" s="2" t="str">
        <f t="shared" si="8"/>
        <v>HERE</v>
      </c>
      <c r="AA182" s="2">
        <f>IF(Z182="HERE",Y182,AA181+Graph!$G$1*1000)</f>
        <v>51053650.436537996</v>
      </c>
      <c r="AB182" s="2">
        <f t="shared" si="21"/>
        <v>4317.5714285671711</v>
      </c>
      <c r="AC182" s="2">
        <f t="shared" si="38"/>
        <v>33339678.15968024</v>
      </c>
      <c r="AD182" s="3">
        <f t="shared" si="10"/>
        <v>51053650.436537996</v>
      </c>
      <c r="AE182" s="2">
        <f>IF(AE180&gt;=52800000,52800000,IF(AB161=Graph!G$1*1000,AE181+Graph!G$1*1000,AC182))</f>
        <v>33339678.15968024</v>
      </c>
      <c r="AF182" s="3">
        <f t="shared" si="11"/>
        <v>33339678.15968024</v>
      </c>
      <c r="AG182" s="3">
        <f t="shared" si="29"/>
        <v>46662652.459328994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117</v>
      </c>
      <c r="C183" s="7"/>
      <c r="D183" s="2" t="e">
        <f t="shared" si="12"/>
        <v>#N/A</v>
      </c>
      <c r="E183" s="2" t="e">
        <f t="shared" si="22"/>
        <v>#N/A</v>
      </c>
      <c r="F183" s="2">
        <v>1164880.1799247861</v>
      </c>
      <c r="G183" s="2">
        <f t="shared" si="41"/>
        <v>595682.42857142852</v>
      </c>
      <c r="H183" s="2">
        <f t="shared" si="39"/>
        <v>83972684.588251606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1051770.8571428629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1166465.1070078015</v>
      </c>
      <c r="Q183" s="2">
        <f t="shared" si="42"/>
        <v>600000</v>
      </c>
      <c r="R183" s="2">
        <f t="shared" si="40"/>
        <v>84993328.596218228</v>
      </c>
      <c r="S183" s="2">
        <f t="shared" si="17"/>
        <v>595682.42857143283</v>
      </c>
      <c r="T183" s="2">
        <f t="shared" si="18"/>
        <v>4317.571428571362</v>
      </c>
      <c r="U183" s="2">
        <f t="shared" si="19"/>
        <v>600000</v>
      </c>
      <c r="V183" s="2">
        <f t="shared" si="34"/>
        <v>33935360.588251665</v>
      </c>
      <c r="W183" s="2">
        <f t="shared" si="20"/>
        <v>595682.42857142538</v>
      </c>
      <c r="X183" s="2">
        <f t="shared" si="6"/>
        <v>4317.5714285746217</v>
      </c>
      <c r="Y183" s="2">
        <f t="shared" si="37"/>
        <v>51057968.007966571</v>
      </c>
      <c r="Z183" s="2" t="str">
        <f t="shared" si="8"/>
        <v>HERE</v>
      </c>
      <c r="AA183" s="2">
        <f>IF(Z183="HERE",Y183,AA182+Graph!$G$1*1000)</f>
        <v>51057968.007966571</v>
      </c>
      <c r="AB183" s="2">
        <f t="shared" si="21"/>
        <v>4317.5714285746217</v>
      </c>
      <c r="AC183" s="2">
        <f t="shared" si="38"/>
        <v>33935360.588251665</v>
      </c>
      <c r="AD183" s="3">
        <f t="shared" si="10"/>
        <v>51057968.007966571</v>
      </c>
      <c r="AE183" s="2">
        <f>IF(AE181&gt;=52800000,52800000,IF(AB162=Graph!G$1*1000,AE182+Graph!G$1*1000,AC183))</f>
        <v>33935360.588251665</v>
      </c>
      <c r="AF183" s="3">
        <f t="shared" si="11"/>
        <v>33935360.588251665</v>
      </c>
      <c r="AG183" s="3">
        <f t="shared" si="29"/>
        <v>46743951.990486361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118</v>
      </c>
      <c r="C184" s="7"/>
      <c r="D184" s="2" t="e">
        <f t="shared" si="12"/>
        <v>#N/A</v>
      </c>
      <c r="E184" s="2" t="e">
        <f t="shared" si="22"/>
        <v>#N/A</v>
      </c>
      <c r="F184" s="2">
        <v>1170834.7758249938</v>
      </c>
      <c r="G184" s="2">
        <f t="shared" si="41"/>
        <v>595682.42857142852</v>
      </c>
      <c r="H184" s="2">
        <f t="shared" si="39"/>
        <v>84568367.016823038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1056088.4285714342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1172406.3292229474</v>
      </c>
      <c r="Q184" s="2">
        <f t="shared" si="42"/>
        <v>600000</v>
      </c>
      <c r="R184" s="2">
        <f t="shared" si="40"/>
        <v>85593328.596218228</v>
      </c>
      <c r="S184" s="2">
        <f t="shared" si="17"/>
        <v>595682.42857143283</v>
      </c>
      <c r="T184" s="2">
        <f t="shared" si="18"/>
        <v>4317.571428571362</v>
      </c>
      <c r="U184" s="2">
        <f t="shared" si="19"/>
        <v>600000</v>
      </c>
      <c r="V184" s="2">
        <f t="shared" si="34"/>
        <v>34531043.016823091</v>
      </c>
      <c r="W184" s="2">
        <f t="shared" si="20"/>
        <v>595682.42857142538</v>
      </c>
      <c r="X184" s="2">
        <f t="shared" si="6"/>
        <v>4317.5714285746217</v>
      </c>
      <c r="Y184" s="2">
        <f t="shared" si="37"/>
        <v>51062285.579395145</v>
      </c>
      <c r="Z184" s="2" t="str">
        <f t="shared" si="8"/>
        <v>HERE</v>
      </c>
      <c r="AA184" s="2">
        <f>IF(Z184="HERE",Y184,AA183+Graph!$G$1*1000)</f>
        <v>51062285.579395145</v>
      </c>
      <c r="AB184" s="2">
        <f t="shared" si="21"/>
        <v>4317.5714285746217</v>
      </c>
      <c r="AC184" s="2">
        <f t="shared" si="38"/>
        <v>34531043.016823091</v>
      </c>
      <c r="AD184" s="3">
        <f t="shared" si="10"/>
        <v>51062285.579395145</v>
      </c>
      <c r="AE184" s="2">
        <f>IF(AE182&gt;=52800000,52800000,IF(AB163=Graph!G$1*1000,AE183+Graph!G$1*1000,AC184))</f>
        <v>34531043.016823091</v>
      </c>
      <c r="AF184" s="3">
        <f t="shared" si="11"/>
        <v>34531043.016823091</v>
      </c>
      <c r="AG184" s="3">
        <f t="shared" si="29"/>
        <v>46820190.115128562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119</v>
      </c>
      <c r="C185" s="7"/>
      <c r="D185" s="2" t="e">
        <f t="shared" si="12"/>
        <v>#N/A</v>
      </c>
      <c r="E185" s="2" t="e">
        <f t="shared" si="22"/>
        <v>#N/A</v>
      </c>
      <c r="F185" s="2">
        <v>1176789.3717252016</v>
      </c>
      <c r="G185" s="2">
        <f t="shared" si="41"/>
        <v>595682.42857142852</v>
      </c>
      <c r="H185" s="2">
        <f t="shared" si="39"/>
        <v>85164049.445394471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1060406.0000000056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1178347.551438123</v>
      </c>
      <c r="Q185" s="2">
        <f t="shared" si="42"/>
        <v>600000</v>
      </c>
      <c r="R185" s="2">
        <f t="shared" si="40"/>
        <v>86193328.596218228</v>
      </c>
      <c r="S185" s="2">
        <f t="shared" si="17"/>
        <v>595682.42857143283</v>
      </c>
      <c r="T185" s="2">
        <f t="shared" si="18"/>
        <v>4317.571428571362</v>
      </c>
      <c r="U185" s="2">
        <f t="shared" si="19"/>
        <v>600000</v>
      </c>
      <c r="V185" s="2">
        <f t="shared" si="34"/>
        <v>35126725.445394516</v>
      </c>
      <c r="W185" s="2">
        <f t="shared" si="20"/>
        <v>595682.42857142538</v>
      </c>
      <c r="X185" s="2">
        <f t="shared" si="6"/>
        <v>4317.5714285746217</v>
      </c>
      <c r="Y185" s="2">
        <f t="shared" si="37"/>
        <v>51066603.15082372</v>
      </c>
      <c r="Z185" s="2" t="str">
        <f t="shared" si="8"/>
        <v>HERE</v>
      </c>
      <c r="AA185" s="2">
        <f>IF(Z185="HERE",Y185,AA184+Graph!$G$1*1000)</f>
        <v>51066603.15082372</v>
      </c>
      <c r="AB185" s="2">
        <f t="shared" si="21"/>
        <v>4317.5714285746217</v>
      </c>
      <c r="AC185" s="2">
        <f t="shared" si="38"/>
        <v>35126725.445394516</v>
      </c>
      <c r="AD185" s="3">
        <f t="shared" si="10"/>
        <v>51066603.15082372</v>
      </c>
      <c r="AE185" s="2">
        <f>IF(AE183&gt;=52800000,52800000,IF(AB164=Graph!G$1*1000,AE184+Graph!G$1*1000,AC185))</f>
        <v>35126725.445394516</v>
      </c>
      <c r="AF185" s="3">
        <f t="shared" si="11"/>
        <v>35126725.445394516</v>
      </c>
      <c r="AG185" s="3">
        <f t="shared" si="29"/>
        <v>46891366.833255582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120</v>
      </c>
      <c r="C186" s="7"/>
      <c r="D186" s="2" t="e">
        <f t="shared" si="12"/>
        <v>#N/A</v>
      </c>
      <c r="E186" s="2" t="e">
        <f t="shared" si="22"/>
        <v>#N/A</v>
      </c>
      <c r="F186" s="2">
        <v>1182743.9676254094</v>
      </c>
      <c r="G186" s="2">
        <f t="shared" si="41"/>
        <v>595682.42857142852</v>
      </c>
      <c r="H186" s="2">
        <f t="shared" si="39"/>
        <v>85759731.873965904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1064723.5714285769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1184288.7736532688</v>
      </c>
      <c r="Q186" s="2">
        <f t="shared" si="42"/>
        <v>600000</v>
      </c>
      <c r="R186" s="2">
        <f t="shared" si="40"/>
        <v>86793328.596218228</v>
      </c>
      <c r="S186" s="2">
        <f t="shared" si="17"/>
        <v>595682.42857143283</v>
      </c>
      <c r="T186" s="2">
        <f t="shared" si="18"/>
        <v>4317.571428571362</v>
      </c>
      <c r="U186" s="2">
        <f t="shared" si="19"/>
        <v>600000</v>
      </c>
      <c r="V186" s="2">
        <f t="shared" si="34"/>
        <v>35722407.873965941</v>
      </c>
      <c r="W186" s="2">
        <f t="shared" si="20"/>
        <v>595682.42857142538</v>
      </c>
      <c r="X186" s="2">
        <f t="shared" si="6"/>
        <v>4317.5714285746217</v>
      </c>
      <c r="Y186" s="2">
        <f t="shared" si="37"/>
        <v>51070920.722252294</v>
      </c>
      <c r="Z186" s="2" t="str">
        <f t="shared" si="8"/>
        <v>HERE</v>
      </c>
      <c r="AA186" s="2">
        <f>IF(Z186="HERE",Y186,AA185+Graph!$G$1*1000)</f>
        <v>51070920.722252294</v>
      </c>
      <c r="AB186" s="2">
        <f t="shared" si="21"/>
        <v>4317.5714285746217</v>
      </c>
      <c r="AC186" s="2">
        <f t="shared" si="38"/>
        <v>35722407.873965941</v>
      </c>
      <c r="AD186" s="3">
        <f t="shared" si="10"/>
        <v>51070920.722252294</v>
      </c>
      <c r="AE186" s="2">
        <f>IF(AE184&gt;=52800000,52800000,IF(AB165=Graph!G$1*1000,AE185+Graph!G$1*1000,AC186))</f>
        <v>35722407.873965941</v>
      </c>
      <c r="AF186" s="3">
        <f t="shared" si="11"/>
        <v>35722407.873965941</v>
      </c>
      <c r="AG186" s="3">
        <f t="shared" si="29"/>
        <v>46957482.14486742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121</v>
      </c>
      <c r="C187" s="7"/>
      <c r="D187" s="2" t="e">
        <f t="shared" si="12"/>
        <v>#N/A</v>
      </c>
      <c r="E187" s="2" t="e">
        <f t="shared" si="22"/>
        <v>#N/A</v>
      </c>
      <c r="F187" s="2">
        <v>1188698.5635256171</v>
      </c>
      <c r="G187" s="2">
        <f t="shared" si="41"/>
        <v>595682.42857142852</v>
      </c>
      <c r="H187" s="2">
        <f t="shared" si="39"/>
        <v>86355414.302537337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1069041.1428571483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1190229.9958684444</v>
      </c>
      <c r="Q187" s="2">
        <f t="shared" si="42"/>
        <v>600000</v>
      </c>
      <c r="R187" s="2">
        <f t="shared" si="40"/>
        <v>87393328.596218228</v>
      </c>
      <c r="S187" s="2">
        <f t="shared" si="17"/>
        <v>595682.42857143283</v>
      </c>
      <c r="T187" s="2">
        <f t="shared" si="18"/>
        <v>4317.571428571362</v>
      </c>
      <c r="U187" s="2">
        <f t="shared" si="19"/>
        <v>600000</v>
      </c>
      <c r="V187" s="2">
        <f t="shared" si="34"/>
        <v>36318090.302537367</v>
      </c>
      <c r="W187" s="2">
        <f t="shared" si="20"/>
        <v>595682.42857142538</v>
      </c>
      <c r="X187" s="2">
        <f t="shared" si="6"/>
        <v>4317.5714285746217</v>
      </c>
      <c r="Y187" s="2">
        <f t="shared" si="37"/>
        <v>51075238.293680869</v>
      </c>
      <c r="Z187" s="2" t="str">
        <f t="shared" si="8"/>
        <v>HERE</v>
      </c>
      <c r="AA187" s="2">
        <f>IF(Z187="HERE",Y187,AA186+Graph!$G$1*1000)</f>
        <v>51075238.293680869</v>
      </c>
      <c r="AB187" s="2">
        <f t="shared" si="21"/>
        <v>4317.5714285746217</v>
      </c>
      <c r="AC187" s="2">
        <f t="shared" si="38"/>
        <v>36318090.302537367</v>
      </c>
      <c r="AD187" s="3">
        <f t="shared" si="10"/>
        <v>51075238.293680869</v>
      </c>
      <c r="AE187" s="2">
        <f>IF(AE185&gt;=52800000,52800000,IF(AB166=Graph!G$1*1000,AE186+Graph!G$1*1000,AC187))</f>
        <v>36318090.302537367</v>
      </c>
      <c r="AF187" s="3">
        <f t="shared" si="11"/>
        <v>36318090.302537367</v>
      </c>
      <c r="AG187" s="3">
        <f t="shared" si="29"/>
        <v>47018536.049964093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122</v>
      </c>
      <c r="C188" s="7"/>
      <c r="D188" s="2" t="e">
        <f t="shared" si="12"/>
        <v>#N/A</v>
      </c>
      <c r="E188" s="2" t="e">
        <f t="shared" si="22"/>
        <v>#N/A</v>
      </c>
      <c r="F188" s="2">
        <v>1194653.1594258249</v>
      </c>
      <c r="G188" s="2">
        <f t="shared" si="41"/>
        <v>595682.42857142852</v>
      </c>
      <c r="H188" s="2">
        <f t="shared" si="39"/>
        <v>86951096.73110877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1073358.7142857197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1196171.2180835903</v>
      </c>
      <c r="Q188" s="2">
        <f t="shared" si="42"/>
        <v>600000</v>
      </c>
      <c r="R188" s="2">
        <f t="shared" si="40"/>
        <v>87993328.596218228</v>
      </c>
      <c r="S188" s="2">
        <f t="shared" si="17"/>
        <v>595682.42857143283</v>
      </c>
      <c r="T188" s="2">
        <f t="shared" si="18"/>
        <v>4317.571428571362</v>
      </c>
      <c r="U188" s="2">
        <f t="shared" si="19"/>
        <v>600000</v>
      </c>
      <c r="V188" s="2">
        <f t="shared" si="34"/>
        <v>36913772.731108792</v>
      </c>
      <c r="W188" s="2">
        <f t="shared" si="20"/>
        <v>595682.42857142538</v>
      </c>
      <c r="X188" s="2">
        <f t="shared" si="6"/>
        <v>4317.5714285746217</v>
      </c>
      <c r="Y188" s="2">
        <f t="shared" si="37"/>
        <v>51079555.865109444</v>
      </c>
      <c r="Z188" s="2" t="str">
        <f t="shared" si="8"/>
        <v>HERE</v>
      </c>
      <c r="AA188" s="2">
        <f>IF(Z188="HERE",Y188,AA187+Graph!$G$1*1000)</f>
        <v>51079555.865109444</v>
      </c>
      <c r="AB188" s="2">
        <f t="shared" si="21"/>
        <v>4317.5714285746217</v>
      </c>
      <c r="AC188" s="2">
        <f t="shared" si="38"/>
        <v>36913772.731108792</v>
      </c>
      <c r="AD188" s="3">
        <f t="shared" si="10"/>
        <v>51079555.865109444</v>
      </c>
      <c r="AE188" s="2">
        <f>IF(AE186&gt;=52800000,52800000,IF(AB167=Graph!G$1*1000,AE187+Graph!G$1*1000,AC188))</f>
        <v>36913772.731108792</v>
      </c>
      <c r="AF188" s="3">
        <f t="shared" si="11"/>
        <v>36913772.731108792</v>
      </c>
      <c r="AG188" s="3">
        <f t="shared" si="29"/>
        <v>47074528.548545577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123</v>
      </c>
      <c r="C189" s="7"/>
      <c r="D189" s="2" t="e">
        <f t="shared" si="12"/>
        <v>#N/A</v>
      </c>
      <c r="E189" s="2" t="e">
        <f t="shared" si="22"/>
        <v>#N/A</v>
      </c>
      <c r="F189" s="2">
        <v>1200607.7553260326</v>
      </c>
      <c r="G189" s="2">
        <f t="shared" si="41"/>
        <v>595682.42857142852</v>
      </c>
      <c r="H189" s="2">
        <f t="shared" si="39"/>
        <v>87546779.159680203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1077676.285714291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1202112.4402987659</v>
      </c>
      <c r="Q189" s="2">
        <f t="shared" si="42"/>
        <v>600000</v>
      </c>
      <c r="R189" s="2">
        <f t="shared" si="40"/>
        <v>88593328.596218228</v>
      </c>
      <c r="S189" s="2">
        <f t="shared" si="17"/>
        <v>595682.42857143283</v>
      </c>
      <c r="T189" s="2">
        <f t="shared" si="18"/>
        <v>4317.571428571362</v>
      </c>
      <c r="U189" s="2">
        <f t="shared" si="19"/>
        <v>600000</v>
      </c>
      <c r="V189" s="2">
        <f t="shared" si="34"/>
        <v>37509455.159680218</v>
      </c>
      <c r="W189" s="2">
        <f t="shared" si="20"/>
        <v>595682.42857142538</v>
      </c>
      <c r="X189" s="2">
        <f t="shared" si="6"/>
        <v>4317.5714285746217</v>
      </c>
      <c r="Y189" s="2">
        <f t="shared" si="37"/>
        <v>51083873.436538018</v>
      </c>
      <c r="Z189" s="2" t="str">
        <f t="shared" si="8"/>
        <v>HERE</v>
      </c>
      <c r="AA189" s="2">
        <f>IF(Z189="HERE",Y189,AA188+Graph!$G$1*1000)</f>
        <v>51083873.436538018</v>
      </c>
      <c r="AB189" s="2">
        <f t="shared" si="21"/>
        <v>4317.5714285746217</v>
      </c>
      <c r="AC189" s="2">
        <f t="shared" si="38"/>
        <v>37509455.159680218</v>
      </c>
      <c r="AD189" s="3">
        <f t="shared" si="10"/>
        <v>51083873.436538018</v>
      </c>
      <c r="AE189" s="2">
        <f>IF(AE187&gt;=52800000,52800000,IF(AB168=Graph!G$1*1000,AE188+Graph!G$1*1000,AC189))</f>
        <v>37509455.159680218</v>
      </c>
      <c r="AF189" s="3">
        <f t="shared" si="11"/>
        <v>37509455.159680218</v>
      </c>
      <c r="AG189" s="3">
        <f t="shared" si="29"/>
        <v>47125459.640611894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124</v>
      </c>
      <c r="C190" s="7"/>
      <c r="D190" s="2" t="e">
        <f t="shared" si="12"/>
        <v>#N/A</v>
      </c>
      <c r="E190" s="2" t="e">
        <f t="shared" si="22"/>
        <v>#N/A</v>
      </c>
      <c r="F190" s="2">
        <v>1206562.3512262404</v>
      </c>
      <c r="G190" s="2">
        <f t="shared" si="41"/>
        <v>595682.42857142852</v>
      </c>
      <c r="H190" s="2">
        <f t="shared" si="39"/>
        <v>88142461.588251635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1081993.8571428624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1208053.6625139117</v>
      </c>
      <c r="Q190" s="2">
        <f t="shared" si="42"/>
        <v>600000</v>
      </c>
      <c r="R190" s="2">
        <f t="shared" si="40"/>
        <v>89193328.596218228</v>
      </c>
      <c r="S190" s="2">
        <f t="shared" si="17"/>
        <v>595682.42857143283</v>
      </c>
      <c r="T190" s="2">
        <f t="shared" si="18"/>
        <v>4317.571428571362</v>
      </c>
      <c r="U190" s="2">
        <f t="shared" si="19"/>
        <v>600000</v>
      </c>
      <c r="V190" s="2">
        <f t="shared" si="34"/>
        <v>38105137.588251643</v>
      </c>
      <c r="W190" s="2">
        <f t="shared" si="20"/>
        <v>595682.42857142538</v>
      </c>
      <c r="X190" s="2">
        <f t="shared" si="6"/>
        <v>4317.5714285746217</v>
      </c>
      <c r="Y190" s="2">
        <f t="shared" si="37"/>
        <v>51088191.007966593</v>
      </c>
      <c r="Z190" s="2" t="str">
        <f t="shared" si="8"/>
        <v>HERE</v>
      </c>
      <c r="AA190" s="2">
        <f>IF(Z190="HERE",Y190,AA189+Graph!$G$1*1000)</f>
        <v>51088191.007966593</v>
      </c>
      <c r="AB190" s="2">
        <f t="shared" si="21"/>
        <v>4317.5714285746217</v>
      </c>
      <c r="AC190" s="2">
        <f t="shared" si="38"/>
        <v>38105137.588251643</v>
      </c>
      <c r="AD190" s="3">
        <f t="shared" si="10"/>
        <v>51088191.007966593</v>
      </c>
      <c r="AE190" s="2">
        <f>IF(AE188&gt;=52800000,52800000,IF(AB169=Graph!G$1*1000,AE189+Graph!G$1*1000,AC190))</f>
        <v>38105137.588251643</v>
      </c>
      <c r="AF190" s="3">
        <f t="shared" si="11"/>
        <v>38105137.588251643</v>
      </c>
      <c r="AG190" s="3">
        <f t="shared" si="29"/>
        <v>47171329.326163031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125</v>
      </c>
      <c r="C191" s="7"/>
      <c r="D191" s="2" t="e">
        <f t="shared" si="12"/>
        <v>#N/A</v>
      </c>
      <c r="E191" s="2" t="e">
        <f t="shared" si="22"/>
        <v>#N/A</v>
      </c>
      <c r="F191" s="2">
        <v>1212516.9471264482</v>
      </c>
      <c r="G191" s="2">
        <f t="shared" si="41"/>
        <v>595682.42857142852</v>
      </c>
      <c r="H191" s="2">
        <f t="shared" si="39"/>
        <v>88738144.016823068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1086311.4285714338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1213994.8847290874</v>
      </c>
      <c r="Q191" s="2">
        <f t="shared" si="42"/>
        <v>600000</v>
      </c>
      <c r="R191" s="2">
        <f t="shared" si="40"/>
        <v>89793328.596218228</v>
      </c>
      <c r="S191" s="2">
        <f t="shared" si="17"/>
        <v>595682.42857143283</v>
      </c>
      <c r="T191" s="2">
        <f t="shared" si="18"/>
        <v>4317.571428571362</v>
      </c>
      <c r="U191" s="2">
        <f t="shared" si="19"/>
        <v>600000</v>
      </c>
      <c r="V191" s="2">
        <f t="shared" si="34"/>
        <v>38700820.016823068</v>
      </c>
      <c r="W191" s="2">
        <f t="shared" si="20"/>
        <v>595682.42857142538</v>
      </c>
      <c r="X191" s="2">
        <f t="shared" si="6"/>
        <v>4317.5714285746217</v>
      </c>
      <c r="Y191" s="2">
        <f t="shared" si="37"/>
        <v>51092508.579395168</v>
      </c>
      <c r="Z191" s="2" t="str">
        <f t="shared" si="8"/>
        <v>HERE</v>
      </c>
      <c r="AA191" s="2">
        <f>IF(Z191="HERE",Y191,AA190+Graph!$G$1*1000)</f>
        <v>51092508.579395168</v>
      </c>
      <c r="AB191" s="2">
        <f t="shared" si="21"/>
        <v>4317.5714285746217</v>
      </c>
      <c r="AC191" s="2">
        <f t="shared" si="38"/>
        <v>38700820.016823068</v>
      </c>
      <c r="AD191" s="3">
        <f t="shared" si="10"/>
        <v>51092508.579395168</v>
      </c>
      <c r="AE191" s="2">
        <f>IF(AE189&gt;=52800000,52800000,IF(AB170=Graph!G$1*1000,AE190+Graph!G$1*1000,AC191))</f>
        <v>38700820.016823068</v>
      </c>
      <c r="AF191" s="3">
        <f t="shared" si="11"/>
        <v>38700820.016823068</v>
      </c>
      <c r="AG191" s="3">
        <f t="shared" si="29"/>
        <v>47212137.605198987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126</v>
      </c>
      <c r="C192" s="7"/>
      <c r="D192" s="2" t="e">
        <f t="shared" si="12"/>
        <v>#N/A</v>
      </c>
      <c r="E192" s="2" t="e">
        <f t="shared" si="22"/>
        <v>#N/A</v>
      </c>
      <c r="F192" s="2">
        <v>1218471.5430266559</v>
      </c>
      <c r="G192" s="2">
        <f t="shared" si="41"/>
        <v>595682.42857142852</v>
      </c>
      <c r="H192" s="2">
        <f t="shared" si="39"/>
        <v>89333826.445394501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1090629.0000000051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1219936.1069442332</v>
      </c>
      <c r="Q192" s="2">
        <f t="shared" si="42"/>
        <v>600000</v>
      </c>
      <c r="R192" s="2">
        <f t="shared" si="40"/>
        <v>90393328.596218228</v>
      </c>
      <c r="S192" s="2">
        <f t="shared" si="17"/>
        <v>595682.42857143283</v>
      </c>
      <c r="T192" s="2">
        <f t="shared" si="18"/>
        <v>4317.571428571362</v>
      </c>
      <c r="U192" s="2">
        <f t="shared" si="19"/>
        <v>600000</v>
      </c>
      <c r="V192" s="2">
        <f t="shared" si="34"/>
        <v>39296502.445394494</v>
      </c>
      <c r="W192" s="2">
        <f t="shared" si="20"/>
        <v>595682.42857142538</v>
      </c>
      <c r="X192" s="2">
        <f t="shared" si="6"/>
        <v>4317.5714285746217</v>
      </c>
      <c r="Y192" s="2">
        <f t="shared" si="37"/>
        <v>51096826.150823742</v>
      </c>
      <c r="Z192" s="2" t="str">
        <f t="shared" si="8"/>
        <v>HERE</v>
      </c>
      <c r="AA192" s="2">
        <f>IF(Z192="HERE",Y192,AA191+Graph!$G$1*1000)</f>
        <v>51096826.150823742</v>
      </c>
      <c r="AB192" s="2">
        <f t="shared" si="21"/>
        <v>4317.5714285746217</v>
      </c>
      <c r="AC192" s="2">
        <f t="shared" si="38"/>
        <v>39296502.445394494</v>
      </c>
      <c r="AD192" s="3">
        <f t="shared" si="10"/>
        <v>51096826.150823742</v>
      </c>
      <c r="AE192" s="2">
        <f>IF(AE190&gt;=52800000,52800000,IF(AB171=Graph!G$1*1000,AE191+Graph!G$1*1000,AC192))</f>
        <v>39296502.445394494</v>
      </c>
      <c r="AF192" s="3">
        <f t="shared" si="11"/>
        <v>39296502.445394494</v>
      </c>
      <c r="AG192" s="3">
        <f t="shared" si="29"/>
        <v>47247884.477719776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127</v>
      </c>
      <c r="C193" s="7"/>
      <c r="D193" s="2" t="e">
        <f t="shared" si="12"/>
        <v>#N/A</v>
      </c>
      <c r="E193" s="2" t="e">
        <f t="shared" si="22"/>
        <v>#N/A</v>
      </c>
      <c r="F193" s="2">
        <v>1224426.1389268637</v>
      </c>
      <c r="G193" s="2">
        <f t="shared" si="41"/>
        <v>595682.42857142852</v>
      </c>
      <c r="H193" s="2">
        <f t="shared" si="39"/>
        <v>89929508.873965934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1094946.5714285765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1225877.3291594088</v>
      </c>
      <c r="Q193" s="2">
        <f t="shared" si="42"/>
        <v>600000</v>
      </c>
      <c r="R193" s="2">
        <f t="shared" si="40"/>
        <v>90993328.596218228</v>
      </c>
      <c r="S193" s="2">
        <f t="shared" si="17"/>
        <v>595682.42857143283</v>
      </c>
      <c r="T193" s="2">
        <f t="shared" si="18"/>
        <v>4317.571428571362</v>
      </c>
      <c r="U193" s="2">
        <f t="shared" si="19"/>
        <v>600000</v>
      </c>
      <c r="V193" s="2">
        <f t="shared" si="34"/>
        <v>39892184.873965919</v>
      </c>
      <c r="W193" s="2">
        <f t="shared" si="20"/>
        <v>595682.42857142538</v>
      </c>
      <c r="X193" s="2">
        <f t="shared" si="6"/>
        <v>4317.5714285746217</v>
      </c>
      <c r="Y193" s="2">
        <f t="shared" si="37"/>
        <v>51101143.722252317</v>
      </c>
      <c r="Z193" s="2" t="str">
        <f t="shared" si="8"/>
        <v>HERE</v>
      </c>
      <c r="AA193" s="2">
        <f>IF(Z193="HERE",Y193,AA192+Graph!$G$1*1000)</f>
        <v>51101143.722252317</v>
      </c>
      <c r="AB193" s="2">
        <f t="shared" si="21"/>
        <v>4317.5714285746217</v>
      </c>
      <c r="AC193" s="2">
        <f t="shared" si="38"/>
        <v>39892184.873965919</v>
      </c>
      <c r="AD193" s="3">
        <f t="shared" si="10"/>
        <v>51101143.722252317</v>
      </c>
      <c r="AE193" s="2">
        <f>IF(AE191&gt;=52800000,52800000,IF(AB172=Graph!G$1*1000,AE192+Graph!G$1*1000,AC193))</f>
        <v>39892184.873965919</v>
      </c>
      <c r="AF193" s="3">
        <f t="shared" si="11"/>
        <v>39892184.873965919</v>
      </c>
      <c r="AG193" s="3">
        <f t="shared" si="29"/>
        <v>47278569.943725377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128</v>
      </c>
      <c r="C194" s="7"/>
      <c r="D194" s="2" t="e">
        <f t="shared" si="12"/>
        <v>#N/A</v>
      </c>
      <c r="E194" s="2" t="e">
        <f t="shared" si="22"/>
        <v>#N/A</v>
      </c>
      <c r="F194" s="2">
        <v>1230380.7348270714</v>
      </c>
      <c r="G194" s="2">
        <f t="shared" si="41"/>
        <v>595682.42857142852</v>
      </c>
      <c r="H194" s="2">
        <f t="shared" si="39"/>
        <v>90525191.302537367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1099264.1428571478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1231818.5513745546</v>
      </c>
      <c r="Q194" s="2">
        <f t="shared" si="42"/>
        <v>600000</v>
      </c>
      <c r="R194" s="2">
        <f t="shared" si="40"/>
        <v>91593328.596218228</v>
      </c>
      <c r="S194" s="2">
        <f t="shared" si="17"/>
        <v>595682.42857143283</v>
      </c>
      <c r="T194" s="2">
        <f t="shared" si="18"/>
        <v>4317.571428571362</v>
      </c>
      <c r="U194" s="2">
        <f t="shared" si="19"/>
        <v>600000</v>
      </c>
      <c r="V194" s="2">
        <f t="shared" si="34"/>
        <v>40487867.302537344</v>
      </c>
      <c r="W194" s="2">
        <f t="shared" si="20"/>
        <v>595682.42857142538</v>
      </c>
      <c r="X194" s="2">
        <f t="shared" si="6"/>
        <v>4317.5714285746217</v>
      </c>
      <c r="Y194" s="2">
        <f t="shared" si="37"/>
        <v>51105461.293680891</v>
      </c>
      <c r="Z194" s="2" t="str">
        <f t="shared" si="8"/>
        <v>HERE</v>
      </c>
      <c r="AA194" s="2">
        <f>IF(Z194="HERE",Y194,AA193+Graph!$G$1*1000)</f>
        <v>51105461.293680891</v>
      </c>
      <c r="AB194" s="2">
        <f t="shared" si="21"/>
        <v>4317.5714285746217</v>
      </c>
      <c r="AC194" s="2">
        <f t="shared" si="38"/>
        <v>40487867.302537344</v>
      </c>
      <c r="AD194" s="3">
        <f t="shared" si="10"/>
        <v>51105461.293680891</v>
      </c>
      <c r="AE194" s="2">
        <f>IF(AE192&gt;=52800000,52800000,IF(AB173=Graph!G$1*1000,AE193+Graph!G$1*1000,AC194))</f>
        <v>40487867.302537344</v>
      </c>
      <c r="AF194" s="3">
        <f t="shared" si="11"/>
        <v>40487867.302537344</v>
      </c>
      <c r="AG194" s="3">
        <f t="shared" si="29"/>
        <v>47312239.879439667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129</v>
      </c>
      <c r="C195" s="7"/>
      <c r="D195" s="2" t="e">
        <f t="shared" si="12"/>
        <v>#N/A</v>
      </c>
      <c r="E195" s="2" t="e">
        <f t="shared" si="22"/>
        <v>#N/A</v>
      </c>
      <c r="F195" s="2">
        <v>1236335.3307272792</v>
      </c>
      <c r="G195" s="2">
        <f t="shared" si="41"/>
        <v>595682.42857142852</v>
      </c>
      <c r="H195" s="2">
        <f t="shared" si="39"/>
        <v>91120873.7311088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1103581.7142857192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1237759.7735897005</v>
      </c>
      <c r="Q195" s="2">
        <f t="shared" si="42"/>
        <v>600000</v>
      </c>
      <c r="R195" s="2">
        <f t="shared" si="40"/>
        <v>92193328.596218228</v>
      </c>
      <c r="S195" s="2">
        <f t="shared" si="17"/>
        <v>595682.42857143283</v>
      </c>
      <c r="T195" s="2">
        <f t="shared" si="18"/>
        <v>4317.571428571362</v>
      </c>
      <c r="U195" s="2">
        <f t="shared" si="19"/>
        <v>600000</v>
      </c>
      <c r="V195" s="2">
        <f t="shared" si="34"/>
        <v>41083549.73110877</v>
      </c>
      <c r="W195" s="2">
        <f t="shared" si="20"/>
        <v>595682.42857142538</v>
      </c>
      <c r="X195" s="2">
        <f t="shared" si="6"/>
        <v>4317.5714285746217</v>
      </c>
      <c r="Y195" s="2">
        <f t="shared" si="37"/>
        <v>51109778.865109466</v>
      </c>
      <c r="Z195" s="2" t="str">
        <f t="shared" si="8"/>
        <v>HERE</v>
      </c>
      <c r="AA195" s="2">
        <f>IF(Z195="HERE",Y195,AA194+Graph!$G$1*1000)</f>
        <v>51109778.865109466</v>
      </c>
      <c r="AB195" s="2">
        <f t="shared" si="21"/>
        <v>4317.5714285746217</v>
      </c>
      <c r="AC195" s="2">
        <f t="shared" si="38"/>
        <v>41083549.73110877</v>
      </c>
      <c r="AD195" s="3">
        <f t="shared" si="10"/>
        <v>51109778.865109466</v>
      </c>
      <c r="AE195" s="2">
        <f>IF(AE193&gt;=52800000,52800000,IF(AB174=Graph!G$1*1000,AE194+Graph!G$1*1000,AC195))</f>
        <v>41083549.73110877</v>
      </c>
      <c r="AF195" s="3">
        <f t="shared" si="11"/>
        <v>41083549.73110877</v>
      </c>
      <c r="AG195" s="3">
        <f t="shared" si="29"/>
        <v>47345909.815153949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130</v>
      </c>
      <c r="C196" s="7"/>
      <c r="D196" s="2" t="e">
        <f t="shared" si="12"/>
        <v>#N/A</v>
      </c>
      <c r="E196" s="2" t="e">
        <f t="shared" si="22"/>
        <v>#N/A</v>
      </c>
      <c r="F196" s="2">
        <v>1242289.9266274869</v>
      </c>
      <c r="G196" s="2">
        <f t="shared" si="41"/>
        <v>595682.42857142852</v>
      </c>
      <c r="H196" s="2">
        <f t="shared" si="39"/>
        <v>91716556.159680232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1107899.2857142906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1243700.9958048761</v>
      </c>
      <c r="Q196" s="2">
        <f t="shared" si="42"/>
        <v>600000</v>
      </c>
      <c r="R196" s="2">
        <f t="shared" si="40"/>
        <v>92793328.596218228</v>
      </c>
      <c r="S196" s="2">
        <f t="shared" si="17"/>
        <v>595682.42857143283</v>
      </c>
      <c r="T196" s="2">
        <f t="shared" si="18"/>
        <v>4317.571428571362</v>
      </c>
      <c r="U196" s="2">
        <f t="shared" si="19"/>
        <v>600000</v>
      </c>
      <c r="V196" s="2">
        <f t="shared" si="34"/>
        <v>41679232.159680195</v>
      </c>
      <c r="W196" s="2">
        <f t="shared" si="20"/>
        <v>595682.42857142538</v>
      </c>
      <c r="X196" s="2">
        <f t="shared" si="6"/>
        <v>4317.5714285746217</v>
      </c>
      <c r="Y196" s="2">
        <f t="shared" si="37"/>
        <v>51114096.436538041</v>
      </c>
      <c r="Z196" s="2" t="str">
        <f t="shared" si="8"/>
        <v>HERE</v>
      </c>
      <c r="AA196" s="2">
        <f>IF(Z196="HERE",Y196,AA195+Graph!$G$1*1000)</f>
        <v>51114096.436538041</v>
      </c>
      <c r="AB196" s="2">
        <f t="shared" si="21"/>
        <v>4317.5714285746217</v>
      </c>
      <c r="AC196" s="2">
        <f t="shared" si="38"/>
        <v>41679232.159680195</v>
      </c>
      <c r="AD196" s="3">
        <f t="shared" si="10"/>
        <v>51114096.436538041</v>
      </c>
      <c r="AE196" s="2">
        <f>IF(AE194&gt;=52800000,52800000,IF(AB175=Graph!G$1*1000,AE195+Graph!G$1*1000,AC196))</f>
        <v>41679232.159680195</v>
      </c>
      <c r="AF196" s="3">
        <f t="shared" si="11"/>
        <v>41679232.159680195</v>
      </c>
      <c r="AG196" s="3">
        <f t="shared" si="29"/>
        <v>47379579.750868231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131</v>
      </c>
      <c r="C197" s="7"/>
      <c r="D197" s="2" t="e">
        <f t="shared" si="12"/>
        <v>#N/A</v>
      </c>
      <c r="E197" s="2" t="e">
        <f t="shared" si="22"/>
        <v>#N/A</v>
      </c>
      <c r="F197" s="2">
        <v>1248244.5225276947</v>
      </c>
      <c r="G197" s="2">
        <f t="shared" si="41"/>
        <v>595682.42857142852</v>
      </c>
      <c r="H197" s="2">
        <f t="shared" si="39"/>
        <v>92312238.588251665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1112216.8571428619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1249642.2180200219</v>
      </c>
      <c r="Q197" s="2">
        <f t="shared" si="42"/>
        <v>600000</v>
      </c>
      <c r="R197" s="2">
        <f t="shared" si="40"/>
        <v>93393328.596218228</v>
      </c>
      <c r="S197" s="2">
        <f t="shared" si="17"/>
        <v>595682.42857143283</v>
      </c>
      <c r="T197" s="2">
        <f t="shared" si="18"/>
        <v>4317.571428571362</v>
      </c>
      <c r="U197" s="2">
        <f t="shared" si="19"/>
        <v>600000</v>
      </c>
      <c r="V197" s="2">
        <f t="shared" si="34"/>
        <v>42274914.588251621</v>
      </c>
      <c r="W197" s="2">
        <f t="shared" si="20"/>
        <v>595682.42857142538</v>
      </c>
      <c r="X197" s="2">
        <f t="shared" si="6"/>
        <v>4317.5714285746217</v>
      </c>
      <c r="Y197" s="2">
        <f t="shared" si="37"/>
        <v>51118414.007966615</v>
      </c>
      <c r="Z197" s="2" t="str">
        <f t="shared" si="8"/>
        <v>HERE</v>
      </c>
      <c r="AA197" s="2">
        <f>IF(Z197="HERE",Y197,AA196+Graph!$G$1*1000)</f>
        <v>51118414.007966615</v>
      </c>
      <c r="AB197" s="2">
        <f t="shared" si="21"/>
        <v>4317.5714285746217</v>
      </c>
      <c r="AC197" s="2">
        <f t="shared" si="38"/>
        <v>42274914.588251621</v>
      </c>
      <c r="AD197" s="3">
        <f t="shared" si="10"/>
        <v>51118414.007966615</v>
      </c>
      <c r="AE197" s="2">
        <f>IF(AE195&gt;=52800000,52800000,IF(AB176=Graph!G$1*1000,AE196+Graph!G$1*1000,AC197))</f>
        <v>42274914.588251621</v>
      </c>
      <c r="AF197" s="3">
        <f t="shared" si="11"/>
        <v>42274914.588251621</v>
      </c>
      <c r="AG197" s="3">
        <f t="shared" si="29"/>
        <v>47413249.686582513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132</v>
      </c>
      <c r="C198" s="7"/>
      <c r="D198" s="2" t="e">
        <f t="shared" si="12"/>
        <v>#N/A</v>
      </c>
      <c r="E198" s="2" t="e">
        <f t="shared" si="22"/>
        <v>#N/A</v>
      </c>
      <c r="F198" s="2">
        <v>1254199.1184279025</v>
      </c>
      <c r="G198" s="2">
        <f t="shared" si="41"/>
        <v>595682.42857142852</v>
      </c>
      <c r="H198" s="2">
        <f t="shared" si="39"/>
        <v>92907921.016823098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1116534.4285714333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1255583.4402351975</v>
      </c>
      <c r="Q198" s="2">
        <f t="shared" si="42"/>
        <v>600000</v>
      </c>
      <c r="R198" s="2">
        <f t="shared" si="40"/>
        <v>93993328.596218228</v>
      </c>
      <c r="S198" s="2">
        <f t="shared" si="17"/>
        <v>595682.42857143283</v>
      </c>
      <c r="T198" s="2">
        <f t="shared" si="18"/>
        <v>4317.571428571362</v>
      </c>
      <c r="U198" s="2">
        <f t="shared" si="19"/>
        <v>600000</v>
      </c>
      <c r="V198" s="2">
        <f t="shared" si="34"/>
        <v>42870597.016823046</v>
      </c>
      <c r="W198" s="2">
        <f t="shared" si="20"/>
        <v>595682.42857142538</v>
      </c>
      <c r="X198" s="2">
        <f t="shared" si="6"/>
        <v>4317.5714285746217</v>
      </c>
      <c r="Y198" s="2">
        <f t="shared" si="37"/>
        <v>51122731.57939519</v>
      </c>
      <c r="Z198" s="2" t="str">
        <f t="shared" si="8"/>
        <v>HERE</v>
      </c>
      <c r="AA198" s="2">
        <f>IF(Z198="HERE",Y198,AA197+Graph!$G$1*1000)</f>
        <v>51122731.57939519</v>
      </c>
      <c r="AB198" s="2">
        <f t="shared" si="21"/>
        <v>4317.5714285746217</v>
      </c>
      <c r="AC198" s="2">
        <f t="shared" si="38"/>
        <v>42870597.016823046</v>
      </c>
      <c r="AD198" s="3">
        <f t="shared" si="10"/>
        <v>51122731.57939519</v>
      </c>
      <c r="AE198" s="2">
        <f>IF(AE196&gt;=52800000,52800000,IF(AB177=Graph!G$1*1000,AE197+Graph!G$1*1000,AC198))</f>
        <v>42870597.016823046</v>
      </c>
      <c r="AF198" s="3">
        <f t="shared" si="11"/>
        <v>42870597.016823046</v>
      </c>
      <c r="AG198" s="3">
        <f t="shared" si="29"/>
        <v>47446919.622296795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133</v>
      </c>
      <c r="C199" s="7"/>
      <c r="D199" s="2" t="e">
        <f t="shared" si="12"/>
        <v>#N/A</v>
      </c>
      <c r="E199" s="2" t="e">
        <f t="shared" si="22"/>
        <v>#N/A</v>
      </c>
      <c r="F199" s="2">
        <v>1260153.7143281102</v>
      </c>
      <c r="G199" s="2">
        <f t="shared" si="41"/>
        <v>595682.42857142852</v>
      </c>
      <c r="H199" s="2">
        <f t="shared" si="39"/>
        <v>93503603.445394531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1120852.0000000047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1261524.6624503434</v>
      </c>
      <c r="Q199" s="2">
        <f t="shared" si="42"/>
        <v>600000</v>
      </c>
      <c r="R199" s="2">
        <f t="shared" si="40"/>
        <v>94593328.596218228</v>
      </c>
      <c r="S199" s="2">
        <f t="shared" si="17"/>
        <v>595682.42857143283</v>
      </c>
      <c r="T199" s="2">
        <f t="shared" si="18"/>
        <v>4317.571428571362</v>
      </c>
      <c r="U199" s="2">
        <f t="shared" si="19"/>
        <v>600000</v>
      </c>
      <c r="V199" s="2">
        <f t="shared" si="34"/>
        <v>43466279.445394471</v>
      </c>
      <c r="W199" s="2">
        <f t="shared" si="20"/>
        <v>595682.42857142538</v>
      </c>
      <c r="X199" s="2">
        <f t="shared" si="6"/>
        <v>4317.5714285746217</v>
      </c>
      <c r="Y199" s="2">
        <f t="shared" si="37"/>
        <v>51127049.150823765</v>
      </c>
      <c r="Z199" s="2" t="str">
        <f t="shared" si="8"/>
        <v>HERE</v>
      </c>
      <c r="AA199" s="2">
        <f>IF(Z199="HERE",Y199,AA198+Graph!$G$1*1000)</f>
        <v>51127049.150823765</v>
      </c>
      <c r="AB199" s="2">
        <f t="shared" si="21"/>
        <v>4317.5714285746217</v>
      </c>
      <c r="AC199" s="2">
        <f t="shared" si="38"/>
        <v>43466279.445394471</v>
      </c>
      <c r="AD199" s="3">
        <f t="shared" si="10"/>
        <v>51127049.150823765</v>
      </c>
      <c r="AE199" s="2">
        <f>IF(AE197&gt;=52800000,52800000,IF(AB178=Graph!G$1*1000,AE198+Graph!G$1*1000,AC199))</f>
        <v>43466279.445394471</v>
      </c>
      <c r="AF199" s="3">
        <f t="shared" si="11"/>
        <v>43466279.445394471</v>
      </c>
      <c r="AG199" s="3">
        <f t="shared" si="29"/>
        <v>47480589.558011077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134</v>
      </c>
      <c r="C200" s="7"/>
      <c r="D200" s="2" t="e">
        <f t="shared" si="12"/>
        <v>#N/A</v>
      </c>
      <c r="E200" s="2" t="e">
        <f t="shared" si="22"/>
        <v>#N/A</v>
      </c>
      <c r="F200" s="2">
        <v>1266108.310228318</v>
      </c>
      <c r="G200" s="2">
        <f t="shared" si="41"/>
        <v>595682.42857142852</v>
      </c>
      <c r="H200" s="2">
        <f t="shared" si="39"/>
        <v>94099285.873965964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1125169.571428576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1267465.884665519</v>
      </c>
      <c r="Q200" s="2">
        <f t="shared" si="42"/>
        <v>600000</v>
      </c>
      <c r="R200" s="2">
        <f t="shared" si="40"/>
        <v>95193328.596218228</v>
      </c>
      <c r="S200" s="2">
        <f t="shared" si="17"/>
        <v>595682.42857143283</v>
      </c>
      <c r="T200" s="2">
        <f t="shared" si="18"/>
        <v>4317.571428571362</v>
      </c>
      <c r="U200" s="2">
        <f t="shared" si="19"/>
        <v>600000</v>
      </c>
      <c r="V200" s="2">
        <f t="shared" si="34"/>
        <v>44061961.873965897</v>
      </c>
      <c r="W200" s="2">
        <f t="shared" si="20"/>
        <v>595682.42857142538</v>
      </c>
      <c r="X200" s="2">
        <f t="shared" si="6"/>
        <v>4317.5714285746217</v>
      </c>
      <c r="Y200" s="2">
        <f t="shared" si="37"/>
        <v>51131366.722252339</v>
      </c>
      <c r="Z200" s="2" t="str">
        <f t="shared" si="8"/>
        <v>HERE</v>
      </c>
      <c r="AA200" s="2">
        <f>IF(Z200="HERE",Y200,AA199+Graph!$G$1*1000)</f>
        <v>51131366.722252339</v>
      </c>
      <c r="AB200" s="2">
        <f t="shared" si="21"/>
        <v>4317.5714285746217</v>
      </c>
      <c r="AC200" s="2">
        <f t="shared" si="38"/>
        <v>44061961.873965897</v>
      </c>
      <c r="AD200" s="3">
        <f t="shared" si="10"/>
        <v>51131366.722252339</v>
      </c>
      <c r="AE200" s="2">
        <f>IF(AE198&gt;=52800000,52800000,IF(AB179=Graph!G$1*1000,AE199+Graph!G$1*1000,AC200))</f>
        <v>44061961.873965897</v>
      </c>
      <c r="AF200" s="3">
        <f t="shared" si="11"/>
        <v>44061961.873965897</v>
      </c>
      <c r="AG200" s="3">
        <f t="shared" si="29"/>
        <v>47514259.493725359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135</v>
      </c>
      <c r="C201" s="7"/>
      <c r="D201" s="2" t="e">
        <f t="shared" si="12"/>
        <v>#N/A</v>
      </c>
      <c r="E201" s="2" t="e">
        <f t="shared" si="22"/>
        <v>#N/A</v>
      </c>
      <c r="F201" s="2">
        <v>1272062.9061285257</v>
      </c>
      <c r="G201" s="2">
        <f t="shared" si="41"/>
        <v>595682.42857142852</v>
      </c>
      <c r="H201" s="2">
        <f t="shared" si="39"/>
        <v>94694968.302537397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1129487.1428571474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1273407.1068806648</v>
      </c>
      <c r="Q201" s="2">
        <f t="shared" si="42"/>
        <v>600000</v>
      </c>
      <c r="R201" s="2">
        <f t="shared" si="40"/>
        <v>95793328.596218228</v>
      </c>
      <c r="S201" s="2">
        <f t="shared" si="17"/>
        <v>595682.42857143283</v>
      </c>
      <c r="T201" s="2">
        <f t="shared" si="18"/>
        <v>4317.571428571362</v>
      </c>
      <c r="U201" s="2">
        <f t="shared" si="19"/>
        <v>600000</v>
      </c>
      <c r="V201" s="2">
        <f t="shared" si="34"/>
        <v>44657644.302537322</v>
      </c>
      <c r="W201" s="2">
        <f t="shared" si="20"/>
        <v>595682.42857142538</v>
      </c>
      <c r="X201" s="2">
        <f t="shared" si="6"/>
        <v>4317.5714285746217</v>
      </c>
      <c r="Y201" s="2">
        <f t="shared" si="37"/>
        <v>51135684.293680914</v>
      </c>
      <c r="Z201" s="2" t="str">
        <f t="shared" si="8"/>
        <v>HERE</v>
      </c>
      <c r="AA201" s="2">
        <f>IF(Z201="HERE",Y201,AA200+Graph!$G$1*1000)</f>
        <v>51135684.293680914</v>
      </c>
      <c r="AB201" s="2">
        <f t="shared" si="21"/>
        <v>4317.5714285746217</v>
      </c>
      <c r="AC201" s="2">
        <f t="shared" si="38"/>
        <v>44657644.302537322</v>
      </c>
      <c r="AD201" s="3">
        <f t="shared" si="10"/>
        <v>51135684.293680914</v>
      </c>
      <c r="AE201" s="2">
        <f>IF(AE199&gt;=52800000,52800000,IF(AB180=Graph!G$1*1000,AE200+Graph!G$1*1000,AC201))</f>
        <v>44657644.302537322</v>
      </c>
      <c r="AF201" s="3">
        <f t="shared" si="11"/>
        <v>44657644.302537322</v>
      </c>
      <c r="AG201" s="3">
        <f t="shared" si="29"/>
        <v>47547929.429439642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136</v>
      </c>
      <c r="C202" s="7"/>
      <c r="D202" s="2" t="e">
        <f t="shared" si="12"/>
        <v>#N/A</v>
      </c>
      <c r="E202" s="2" t="e">
        <f t="shared" si="22"/>
        <v>#N/A</v>
      </c>
      <c r="F202" s="2">
        <v>1278017.5020287037</v>
      </c>
      <c r="G202" s="2">
        <f t="shared" si="41"/>
        <v>595682.42857142852</v>
      </c>
      <c r="H202" s="2">
        <f t="shared" si="39"/>
        <v>95290650.731108829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1133804.7142857187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1279348.3290958405</v>
      </c>
      <c r="Q202" s="2">
        <f t="shared" si="42"/>
        <v>600000</v>
      </c>
      <c r="R202" s="2">
        <f t="shared" si="40"/>
        <v>96393328.596218228</v>
      </c>
      <c r="S202" s="2">
        <f t="shared" si="17"/>
        <v>595682.42857143283</v>
      </c>
      <c r="T202" s="2">
        <f t="shared" si="18"/>
        <v>4317.571428571362</v>
      </c>
      <c r="U202" s="2">
        <f t="shared" si="19"/>
        <v>600000</v>
      </c>
      <c r="V202" s="2">
        <f t="shared" si="34"/>
        <v>45253326.731108747</v>
      </c>
      <c r="W202" s="2">
        <f t="shared" si="20"/>
        <v>595682.42857142538</v>
      </c>
      <c r="X202" s="2">
        <f t="shared" si="6"/>
        <v>4317.5714285746217</v>
      </c>
      <c r="Y202" s="2">
        <f t="shared" si="37"/>
        <v>51140001.865109488</v>
      </c>
      <c r="Z202" s="2" t="str">
        <f t="shared" si="8"/>
        <v>HERE</v>
      </c>
      <c r="AA202" s="2">
        <f>IF(Z202="HERE",Y202,AA201+Graph!$G$1*1000)</f>
        <v>51140001.865109488</v>
      </c>
      <c r="AB202" s="2">
        <f t="shared" si="21"/>
        <v>4317.5714285746217</v>
      </c>
      <c r="AC202" s="2">
        <f t="shared" si="38"/>
        <v>45253326.731108747</v>
      </c>
      <c r="AD202" s="3">
        <f t="shared" si="10"/>
        <v>51140001.865109488</v>
      </c>
      <c r="AE202" s="2">
        <f>IF(AE200&gt;=52800000,52800000,IF(AB181=Graph!G$1*1000,AE201+Graph!G$1*1000,AC202))</f>
        <v>45253326.731108747</v>
      </c>
      <c r="AF202" s="3">
        <f t="shared" si="11"/>
        <v>45253326.731108747</v>
      </c>
      <c r="AG202" s="3">
        <f t="shared" si="29"/>
        <v>47581599.365153924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137</v>
      </c>
      <c r="C203" s="7"/>
      <c r="D203" s="2" t="e">
        <f t="shared" si="12"/>
        <v>#N/A</v>
      </c>
      <c r="E203" s="2" t="e">
        <f t="shared" si="22"/>
        <v>#N/A</v>
      </c>
      <c r="F203" s="2">
        <v>1283972.0979289114</v>
      </c>
      <c r="G203" s="2">
        <f t="shared" si="41"/>
        <v>595682.42857142852</v>
      </c>
      <c r="H203" s="2">
        <f t="shared" si="39"/>
        <v>95886333.159680262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1138122.2857142901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1285289.5513109863</v>
      </c>
      <c r="Q203" s="2">
        <f t="shared" si="42"/>
        <v>600000</v>
      </c>
      <c r="R203" s="2">
        <f t="shared" si="40"/>
        <v>96993328.596218228</v>
      </c>
      <c r="S203" s="2">
        <f t="shared" si="17"/>
        <v>595682.42857143283</v>
      </c>
      <c r="T203" s="2">
        <f t="shared" si="18"/>
        <v>4317.571428571362</v>
      </c>
      <c r="U203" s="2">
        <f t="shared" si="19"/>
        <v>600000</v>
      </c>
      <c r="V203" s="2">
        <f t="shared" si="34"/>
        <v>45849009.159680173</v>
      </c>
      <c r="W203" s="2">
        <f t="shared" si="20"/>
        <v>595682.42857142538</v>
      </c>
      <c r="X203" s="2">
        <f t="shared" si="6"/>
        <v>4317.5714285746217</v>
      </c>
      <c r="Y203" s="2">
        <f t="shared" si="37"/>
        <v>51144319.436538063</v>
      </c>
      <c r="Z203" s="2" t="str">
        <f t="shared" si="8"/>
        <v>HERE</v>
      </c>
      <c r="AA203" s="2">
        <f>IF(Z203="HERE",Y203,AA202+Graph!$G$1*1000)</f>
        <v>51144319.436538063</v>
      </c>
      <c r="AB203" s="2">
        <f t="shared" si="21"/>
        <v>4317.5714285746217</v>
      </c>
      <c r="AC203" s="2">
        <f t="shared" si="38"/>
        <v>45849009.159680173</v>
      </c>
      <c r="AD203" s="3">
        <f t="shared" si="10"/>
        <v>51144319.436538063</v>
      </c>
      <c r="AE203" s="2">
        <f>IF(AE201&gt;=52800000,52800000,IF(AB182=Graph!G$1*1000,AE202+Graph!G$1*1000,AC203))</f>
        <v>45849009.159680173</v>
      </c>
      <c r="AF203" s="3">
        <f t="shared" si="11"/>
        <v>45849009.159680173</v>
      </c>
      <c r="AG203" s="3">
        <f t="shared" si="29"/>
        <v>47615269.300868206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138</v>
      </c>
      <c r="C204" s="7"/>
      <c r="D204" s="2" t="e">
        <f t="shared" si="12"/>
        <v>#N/A</v>
      </c>
      <c r="E204" s="2" t="e">
        <f t="shared" si="22"/>
        <v>#N/A</v>
      </c>
      <c r="F204" s="2">
        <v>1289926.6938291192</v>
      </c>
      <c r="G204" s="2">
        <f t="shared" si="41"/>
        <v>595682.42857142852</v>
      </c>
      <c r="H204" s="2">
        <f t="shared" si="39"/>
        <v>96482015.588251695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1142439.8571428615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1291230.7735261619</v>
      </c>
      <c r="Q204" s="2">
        <f t="shared" si="42"/>
        <v>600000</v>
      </c>
      <c r="R204" s="2">
        <f t="shared" si="40"/>
        <v>97593328.596218228</v>
      </c>
      <c r="S204" s="2">
        <f t="shared" si="17"/>
        <v>595682.42857143283</v>
      </c>
      <c r="T204" s="2">
        <f t="shared" si="18"/>
        <v>4317.571428571362</v>
      </c>
      <c r="U204" s="2">
        <f t="shared" si="19"/>
        <v>600000</v>
      </c>
      <c r="V204" s="2">
        <f t="shared" si="34"/>
        <v>46444691.588251598</v>
      </c>
      <c r="W204" s="2">
        <f t="shared" si="20"/>
        <v>595682.42857142538</v>
      </c>
      <c r="X204" s="2">
        <f t="shared" si="6"/>
        <v>4317.5714285746217</v>
      </c>
      <c r="Y204" s="2">
        <f t="shared" si="37"/>
        <v>51148637.007966638</v>
      </c>
      <c r="Z204" s="2" t="str">
        <f t="shared" si="8"/>
        <v>HERE</v>
      </c>
      <c r="AA204" s="2">
        <f>IF(Z204="HERE",Y204,AA203+Graph!$G$1*1000)</f>
        <v>51148637.007966638</v>
      </c>
      <c r="AB204" s="2">
        <f t="shared" si="21"/>
        <v>4317.5714285746217</v>
      </c>
      <c r="AC204" s="2">
        <f t="shared" si="38"/>
        <v>46444691.588251598</v>
      </c>
      <c r="AD204" s="3">
        <f t="shared" si="10"/>
        <v>51148637.007966638</v>
      </c>
      <c r="AE204" s="2">
        <f>IF(AE202&gt;=52800000,52800000,IF(AB183=Graph!G$1*1000,AE203+Graph!G$1*1000,AC204))</f>
        <v>46444691.588251598</v>
      </c>
      <c r="AF204" s="3">
        <f t="shared" si="11"/>
        <v>46444691.588251598</v>
      </c>
      <c r="AG204" s="3">
        <f t="shared" si="29"/>
        <v>47648939.236582495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139</v>
      </c>
      <c r="C205" s="7"/>
      <c r="D205" s="2" t="e">
        <f t="shared" si="12"/>
        <v>#N/A</v>
      </c>
      <c r="E205" s="2" t="e">
        <f t="shared" si="22"/>
        <v>#N/A</v>
      </c>
      <c r="F205" s="2">
        <v>1295881.289729327</v>
      </c>
      <c r="G205" s="2">
        <f t="shared" si="41"/>
        <v>595682.42857142852</v>
      </c>
      <c r="H205" s="2">
        <f t="shared" si="39"/>
        <v>97077698.016823128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1146757.4285714328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1297171.9957413077</v>
      </c>
      <c r="Q205" s="2">
        <f t="shared" si="42"/>
        <v>600000</v>
      </c>
      <c r="R205" s="2">
        <f t="shared" si="40"/>
        <v>98193328.596218228</v>
      </c>
      <c r="S205" s="2">
        <f t="shared" si="17"/>
        <v>595682.42857143283</v>
      </c>
      <c r="T205" s="2">
        <f t="shared" si="18"/>
        <v>4317.571428571362</v>
      </c>
      <c r="U205" s="2">
        <f t="shared" si="19"/>
        <v>600000</v>
      </c>
      <c r="V205" s="2">
        <f t="shared" si="34"/>
        <v>47040374.016823024</v>
      </c>
      <c r="W205" s="2">
        <f t="shared" si="20"/>
        <v>595682.42857142538</v>
      </c>
      <c r="X205" s="2">
        <f t="shared" si="6"/>
        <v>4317.5714285746217</v>
      </c>
      <c r="Y205" s="2">
        <f t="shared" si="37"/>
        <v>51152954.579395212</v>
      </c>
      <c r="Z205" s="2" t="str">
        <f t="shared" si="8"/>
        <v>HERE</v>
      </c>
      <c r="AA205" s="2">
        <f>IF(Z205="HERE",Y205,AA204+Graph!$G$1*1000)</f>
        <v>51152954.579395212</v>
      </c>
      <c r="AB205" s="2">
        <f t="shared" si="21"/>
        <v>4317.5714285746217</v>
      </c>
      <c r="AC205" s="2">
        <f t="shared" si="38"/>
        <v>47040374.016823024</v>
      </c>
      <c r="AD205" s="3">
        <f t="shared" si="10"/>
        <v>51152954.579395212</v>
      </c>
      <c r="AE205" s="2">
        <f>IF(AE203&gt;=52800000,52800000,IF(AB184=Graph!G$1*1000,AE204+Graph!G$1*1000,AC205))</f>
        <v>47040374.016823024</v>
      </c>
      <c r="AF205" s="3">
        <f t="shared" si="11"/>
        <v>47040374.016823024</v>
      </c>
      <c r="AG205" s="3">
        <f t="shared" si="29"/>
        <v>47682609.172296785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140</v>
      </c>
      <c r="C206" s="7"/>
      <c r="D206" s="2" t="e">
        <f t="shared" si="12"/>
        <v>#N/A</v>
      </c>
      <c r="E206" s="2" t="e">
        <f t="shared" si="22"/>
        <v>#N/A</v>
      </c>
      <c r="F206" s="2">
        <v>1301835.8856295347</v>
      </c>
      <c r="G206" s="2">
        <f t="shared" si="41"/>
        <v>595682.42857142852</v>
      </c>
      <c r="H206" s="2">
        <f t="shared" si="39"/>
        <v>97673380.445394561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1151075.0000000042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1303113.2179564834</v>
      </c>
      <c r="Q206" s="2">
        <f t="shared" si="42"/>
        <v>600000</v>
      </c>
      <c r="R206" s="2">
        <f t="shared" si="40"/>
        <v>98793328.596218228</v>
      </c>
      <c r="S206" s="2">
        <f t="shared" si="17"/>
        <v>595682.42857143283</v>
      </c>
      <c r="T206" s="2">
        <f t="shared" si="18"/>
        <v>4317.571428571362</v>
      </c>
      <c r="U206" s="2">
        <f t="shared" si="19"/>
        <v>600000</v>
      </c>
      <c r="V206" s="2">
        <f t="shared" si="34"/>
        <v>47636056.445394449</v>
      </c>
      <c r="W206" s="2">
        <f t="shared" si="20"/>
        <v>595682.42857142538</v>
      </c>
      <c r="X206" s="2">
        <f t="shared" si="6"/>
        <v>4317.5714285746217</v>
      </c>
      <c r="Y206" s="2">
        <f t="shared" si="37"/>
        <v>51157272.150823787</v>
      </c>
      <c r="Z206" s="2" t="str">
        <f t="shared" si="8"/>
        <v>HERE</v>
      </c>
      <c r="AA206" s="2">
        <f>IF(Z206="HERE",Y206,AA205+Graph!$G$1*1000)</f>
        <v>51157272.150823787</v>
      </c>
      <c r="AB206" s="2">
        <f t="shared" si="21"/>
        <v>4317.5714285746217</v>
      </c>
      <c r="AC206" s="2">
        <f t="shared" si="38"/>
        <v>47636056.445394449</v>
      </c>
      <c r="AD206" s="3">
        <f t="shared" si="10"/>
        <v>51157272.150823787</v>
      </c>
      <c r="AE206" s="2">
        <f>IF(AE204&gt;=52800000,52800000,IF(AB185=Graph!G$1*1000,AE205+Graph!G$1*1000,AC206))</f>
        <v>47636056.445394449</v>
      </c>
      <c r="AF206" s="3">
        <f t="shared" si="11"/>
        <v>47636056.445394449</v>
      </c>
      <c r="AG206" s="3">
        <f t="shared" si="29"/>
        <v>47716279.108011074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141</v>
      </c>
      <c r="C207" s="7"/>
      <c r="D207" s="2" t="e">
        <f t="shared" si="12"/>
        <v>#N/A</v>
      </c>
      <c r="E207" s="2" t="e">
        <f t="shared" si="22"/>
        <v>#N/A</v>
      </c>
      <c r="F207" s="2">
        <v>1307790.4815297425</v>
      </c>
      <c r="G207" s="2">
        <f t="shared" si="41"/>
        <v>595682.42857142852</v>
      </c>
      <c r="H207" s="2">
        <f t="shared" si="39"/>
        <v>98269062.873965994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1155392.5714285756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1309054.4401716292</v>
      </c>
      <c r="Q207" s="2">
        <f t="shared" si="42"/>
        <v>600000</v>
      </c>
      <c r="R207" s="2">
        <f t="shared" si="40"/>
        <v>99393328.596218228</v>
      </c>
      <c r="S207" s="2">
        <f t="shared" si="17"/>
        <v>595682.42857143283</v>
      </c>
      <c r="T207" s="2">
        <f t="shared" si="18"/>
        <v>4317.571428571362</v>
      </c>
      <c r="U207" s="2">
        <f t="shared" si="19"/>
        <v>600000</v>
      </c>
      <c r="V207" s="2">
        <f t="shared" si="34"/>
        <v>48231738.873965874</v>
      </c>
      <c r="W207" s="2">
        <f t="shared" si="20"/>
        <v>595682.42857142538</v>
      </c>
      <c r="X207" s="2">
        <f t="shared" si="6"/>
        <v>4317.5714285746217</v>
      </c>
      <c r="Y207" s="2">
        <f t="shared" si="37"/>
        <v>51161589.722252361</v>
      </c>
      <c r="Z207" s="2" t="str">
        <f t="shared" si="8"/>
        <v>HERE</v>
      </c>
      <c r="AA207" s="2">
        <f>IF(Z207="HERE",Y207,AA206+Graph!$G$1*1000)</f>
        <v>51161589.722252361</v>
      </c>
      <c r="AB207" s="2">
        <f t="shared" si="21"/>
        <v>4317.5714285746217</v>
      </c>
      <c r="AC207" s="2">
        <f t="shared" si="38"/>
        <v>48231738.873965874</v>
      </c>
      <c r="AD207" s="3">
        <f t="shared" si="10"/>
        <v>51161589.722252361</v>
      </c>
      <c r="AE207" s="2">
        <f>IF(AE205&gt;=52800000,52800000,IF(AB186=Graph!G$1*1000,AE206+Graph!G$1*1000,AC207))</f>
        <v>48231738.873965874</v>
      </c>
      <c r="AF207" s="3">
        <f t="shared" si="11"/>
        <v>48231738.873965874</v>
      </c>
      <c r="AG207" s="3">
        <f t="shared" si="29"/>
        <v>47749949.043725364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142</v>
      </c>
      <c r="C208" s="7"/>
      <c r="D208" s="2" t="e">
        <f t="shared" si="12"/>
        <v>#N/A</v>
      </c>
      <c r="E208" s="2" t="e">
        <f t="shared" si="22"/>
        <v>#N/A</v>
      </c>
      <c r="F208" s="2">
        <v>1313745.0774299502</v>
      </c>
      <c r="G208" s="2">
        <f t="shared" si="41"/>
        <v>595682.42857142852</v>
      </c>
      <c r="H208" s="2">
        <f t="shared" si="39"/>
        <v>98864745.302537426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1159710.1428571469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1314995.662386775</v>
      </c>
      <c r="Q208" s="2">
        <f t="shared" si="42"/>
        <v>600000</v>
      </c>
      <c r="R208" s="2">
        <f t="shared" si="40"/>
        <v>99993328.596218228</v>
      </c>
      <c r="S208" s="2">
        <f t="shared" si="17"/>
        <v>595682.42857143283</v>
      </c>
      <c r="T208" s="2">
        <f t="shared" si="18"/>
        <v>4317.571428571362</v>
      </c>
      <c r="U208" s="2">
        <f t="shared" si="19"/>
        <v>600000</v>
      </c>
      <c r="V208" s="2">
        <f t="shared" si="34"/>
        <v>48827421.3025373</v>
      </c>
      <c r="W208" s="2">
        <f t="shared" si="20"/>
        <v>595682.42857142538</v>
      </c>
      <c r="X208" s="2">
        <f t="shared" si="6"/>
        <v>4317.5714285746217</v>
      </c>
      <c r="Y208" s="2">
        <f t="shared" si="37"/>
        <v>51165907.293680936</v>
      </c>
      <c r="Z208" s="2" t="str">
        <f t="shared" si="8"/>
        <v>HERE</v>
      </c>
      <c r="AA208" s="2">
        <f>IF(Z208="HERE",Y208,AA207+Graph!$G$1*1000)</f>
        <v>51165907.293680936</v>
      </c>
      <c r="AB208" s="2">
        <f t="shared" si="21"/>
        <v>4317.5714285746217</v>
      </c>
      <c r="AC208" s="2">
        <f t="shared" si="38"/>
        <v>48827421.3025373</v>
      </c>
      <c r="AD208" s="3">
        <f t="shared" si="10"/>
        <v>51165907.293680936</v>
      </c>
      <c r="AE208" s="2">
        <f>IF(AE206&gt;=52800000,52800000,IF(AB187=Graph!G$1*1000,AE207+Graph!G$1*1000,AC208))</f>
        <v>48827421.3025373</v>
      </c>
      <c r="AF208" s="3">
        <f t="shared" si="11"/>
        <v>48827421.3025373</v>
      </c>
      <c r="AG208" s="3">
        <f t="shared" si="29"/>
        <v>47783618.979439653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143</v>
      </c>
      <c r="C209" s="7"/>
      <c r="D209" s="2" t="e">
        <f t="shared" si="12"/>
        <v>#N/A</v>
      </c>
      <c r="E209" s="2" t="e">
        <f t="shared" si="22"/>
        <v>#N/A</v>
      </c>
      <c r="F209" s="2">
        <v>1319699.673330158</v>
      </c>
      <c r="G209" s="2">
        <f t="shared" si="41"/>
        <v>595682.42857142852</v>
      </c>
      <c r="H209" s="2">
        <f t="shared" si="39"/>
        <v>99460427.731108859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1164027.7142857183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1320936.8846019506</v>
      </c>
      <c r="Q209" s="2">
        <f t="shared" si="42"/>
        <v>600000</v>
      </c>
      <c r="R209" s="2">
        <f t="shared" si="40"/>
        <v>100593328.59621823</v>
      </c>
      <c r="S209" s="2">
        <f t="shared" si="17"/>
        <v>595682.42857143283</v>
      </c>
      <c r="T209" s="2">
        <f t="shared" si="18"/>
        <v>4317.571428571362</v>
      </c>
      <c r="U209" s="2">
        <f t="shared" si="19"/>
        <v>600000</v>
      </c>
      <c r="V209" s="2">
        <f t="shared" si="34"/>
        <v>49423103.731108725</v>
      </c>
      <c r="W209" s="2">
        <f t="shared" si="20"/>
        <v>595682.42857142538</v>
      </c>
      <c r="X209" s="2">
        <f t="shared" si="6"/>
        <v>4317.5714285746217</v>
      </c>
      <c r="Y209" s="2">
        <f t="shared" si="37"/>
        <v>51170224.865109511</v>
      </c>
      <c r="Z209" s="2" t="str">
        <f t="shared" si="8"/>
        <v>HERE</v>
      </c>
      <c r="AA209" s="2">
        <f>IF(Z209="HERE",Y209,AA208+Graph!$G$1*1000)</f>
        <v>51170224.865109511</v>
      </c>
      <c r="AB209" s="2">
        <f t="shared" si="21"/>
        <v>4317.5714285746217</v>
      </c>
      <c r="AC209" s="2">
        <f t="shared" si="38"/>
        <v>49423103.731108725</v>
      </c>
      <c r="AD209" s="3">
        <f t="shared" si="10"/>
        <v>51170224.865109511</v>
      </c>
      <c r="AE209" s="2">
        <f>IF(AE207&gt;=52800000,52800000,IF(AB188=Graph!G$1*1000,AE208+Graph!G$1*1000,AC209))</f>
        <v>49423103.731108725</v>
      </c>
      <c r="AF209" s="3">
        <f t="shared" si="11"/>
        <v>49423103.731108725</v>
      </c>
      <c r="AG209" s="3">
        <f t="shared" si="29"/>
        <v>47817288.915153943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144</v>
      </c>
      <c r="C210" s="7"/>
      <c r="D210" s="2" t="e">
        <f t="shared" si="12"/>
        <v>#N/A</v>
      </c>
      <c r="E210" s="2" t="e">
        <f t="shared" si="22"/>
        <v>#N/A</v>
      </c>
      <c r="F210" s="2">
        <v>1325654.2692303658</v>
      </c>
      <c r="G210" s="2">
        <f t="shared" si="41"/>
        <v>595682.42857142852</v>
      </c>
      <c r="H210" s="2">
        <f t="shared" si="39"/>
        <v>100056110.15968029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1168345.2857142896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1326878.1068170965</v>
      </c>
      <c r="Q210" s="2">
        <f t="shared" si="42"/>
        <v>600000</v>
      </c>
      <c r="R210" s="2">
        <f t="shared" si="40"/>
        <v>101193328.59621823</v>
      </c>
      <c r="S210" s="2">
        <f t="shared" si="17"/>
        <v>595682.42857143283</v>
      </c>
      <c r="T210" s="2">
        <f t="shared" si="18"/>
        <v>4317.571428571362</v>
      </c>
      <c r="U210" s="2">
        <f t="shared" si="19"/>
        <v>600000</v>
      </c>
      <c r="V210" s="2">
        <f t="shared" si="34"/>
        <v>50018786.15968015</v>
      </c>
      <c r="W210" s="2">
        <f t="shared" si="20"/>
        <v>595682.42857142538</v>
      </c>
      <c r="X210" s="2">
        <f t="shared" si="6"/>
        <v>4317.5714285746217</v>
      </c>
      <c r="Y210" s="2">
        <f t="shared" si="37"/>
        <v>51174542.436538085</v>
      </c>
      <c r="Z210" s="2" t="str">
        <f t="shared" si="8"/>
        <v>HERE</v>
      </c>
      <c r="AA210" s="2">
        <f>IF(Z210="HERE",Y210,AA209+Graph!$G$1*1000)</f>
        <v>51174542.436538085</v>
      </c>
      <c r="AB210" s="2">
        <f t="shared" si="21"/>
        <v>4317.5714285746217</v>
      </c>
      <c r="AC210" s="2">
        <f t="shared" si="38"/>
        <v>50018786.15968015</v>
      </c>
      <c r="AD210" s="3">
        <f t="shared" si="10"/>
        <v>51174542.436538085</v>
      </c>
      <c r="AE210" s="2">
        <f>IF(AE208&gt;=52800000,52800000,IF(AB189=Graph!G$1*1000,AE209+Graph!G$1*1000,AC210))</f>
        <v>50018786.15968015</v>
      </c>
      <c r="AF210" s="3">
        <f t="shared" si="11"/>
        <v>50018786.15968015</v>
      </c>
      <c r="AG210" s="3">
        <f t="shared" si="29"/>
        <v>47850958.850868233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145</v>
      </c>
      <c r="C211" s="7"/>
      <c r="D211" s="2" t="e">
        <f t="shared" si="12"/>
        <v>#N/A</v>
      </c>
      <c r="E211" s="2" t="e">
        <f t="shared" si="22"/>
        <v>#N/A</v>
      </c>
      <c r="F211" s="2">
        <v>1331608.8651305735</v>
      </c>
      <c r="G211" s="2">
        <f t="shared" si="41"/>
        <v>595682.42857142852</v>
      </c>
      <c r="H211" s="2">
        <f t="shared" si="39"/>
        <v>100651792.58825172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1172662.857142861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1332819.3290322721</v>
      </c>
      <c r="Q211" s="2">
        <f t="shared" si="42"/>
        <v>600000</v>
      </c>
      <c r="R211" s="2">
        <f t="shared" si="40"/>
        <v>101793328.59621823</v>
      </c>
      <c r="S211" s="2">
        <f t="shared" si="17"/>
        <v>595682.42857143283</v>
      </c>
      <c r="T211" s="2">
        <f t="shared" si="18"/>
        <v>4317.571428571362</v>
      </c>
      <c r="U211" s="2">
        <f t="shared" si="19"/>
        <v>600000</v>
      </c>
      <c r="V211" s="2">
        <f t="shared" si="34"/>
        <v>50614468.588251576</v>
      </c>
      <c r="W211" s="2">
        <f t="shared" si="20"/>
        <v>595682.42857142538</v>
      </c>
      <c r="X211" s="2">
        <f t="shared" si="6"/>
        <v>4317.5714285746217</v>
      </c>
      <c r="Y211" s="2">
        <f t="shared" si="37"/>
        <v>51178860.00796666</v>
      </c>
      <c r="Z211" s="2" t="str">
        <f t="shared" si="8"/>
        <v>HERE</v>
      </c>
      <c r="AA211" s="2">
        <f>IF(Z211="HERE",Y211,AA210+Graph!$G$1*1000)</f>
        <v>51178860.00796666</v>
      </c>
      <c r="AB211" s="2">
        <f t="shared" si="21"/>
        <v>4317.5714285746217</v>
      </c>
      <c r="AC211" s="2">
        <f t="shared" si="38"/>
        <v>50018786.15968015</v>
      </c>
      <c r="AD211" s="3">
        <f t="shared" si="10"/>
        <v>51178860.00796666</v>
      </c>
      <c r="AE211" s="2">
        <f>IF(AE209&gt;=52800000,52800000,IF(AB190=Graph!G$1*1000,AE210+Graph!G$1*1000,AC211))</f>
        <v>50018786.15968015</v>
      </c>
      <c r="AF211" s="3">
        <f t="shared" si="11"/>
        <v>50018786.15968015</v>
      </c>
      <c r="AG211" s="3">
        <f t="shared" si="29"/>
        <v>47884628.786582522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146</v>
      </c>
      <c r="C212" s="7"/>
      <c r="D212" s="2" t="e">
        <f t="shared" si="12"/>
        <v>#N/A</v>
      </c>
      <c r="E212" s="2" t="e">
        <f t="shared" si="22"/>
        <v>#N/A</v>
      </c>
      <c r="F212" s="2">
        <v>1337563.4610307813</v>
      </c>
      <c r="G212" s="2">
        <f t="shared" si="41"/>
        <v>595682.42857142852</v>
      </c>
      <c r="H212" s="2">
        <f t="shared" si="39"/>
        <v>101247475.01682316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1176980.4285714324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1338760.5512474179</v>
      </c>
      <c r="Q212" s="2">
        <f t="shared" si="42"/>
        <v>600000</v>
      </c>
      <c r="R212" s="2">
        <f t="shared" si="40"/>
        <v>102393328.59621823</v>
      </c>
      <c r="S212" s="2">
        <f t="shared" si="17"/>
        <v>595682.42857143283</v>
      </c>
      <c r="T212" s="2">
        <f t="shared" si="18"/>
        <v>4317.571428571362</v>
      </c>
      <c r="U212" s="2">
        <f t="shared" si="19"/>
        <v>600000</v>
      </c>
      <c r="V212" s="2">
        <f t="shared" si="34"/>
        <v>51210151.016823001</v>
      </c>
      <c r="W212" s="2">
        <f t="shared" si="20"/>
        <v>595682.42857142538</v>
      </c>
      <c r="X212" s="2">
        <f t="shared" si="6"/>
        <v>4317.5714285746217</v>
      </c>
      <c r="Y212" s="2">
        <f t="shared" si="37"/>
        <v>51183177.579395235</v>
      </c>
      <c r="Z212" s="2" t="str">
        <f t="shared" si="8"/>
        <v>MEEP</v>
      </c>
      <c r="AA212" s="2">
        <f>IF(Z212="HERE",Y212,AA211+Graph!$G$1*1000)</f>
        <v>51978860.00796666</v>
      </c>
      <c r="AB212" s="2">
        <f t="shared" si="21"/>
        <v>800000</v>
      </c>
      <c r="AC212" s="2">
        <f t="shared" si="38"/>
        <v>50018786.15968015</v>
      </c>
      <c r="AD212" s="3">
        <f t="shared" si="10"/>
        <v>51978860.00796666</v>
      </c>
      <c r="AE212" s="2">
        <f>IF(AE210&gt;=52800000,52800000,IF(AB191=Graph!G$1*1000,AE211+Graph!G$1*1000,AC212))</f>
        <v>50018786.15968015</v>
      </c>
      <c r="AF212" s="3">
        <f t="shared" si="11"/>
        <v>50018786.15968015</v>
      </c>
      <c r="AG212" s="3">
        <f t="shared" si="29"/>
        <v>47918298.722296804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147</v>
      </c>
      <c r="C213" s="7"/>
      <c r="D213" s="2" t="e">
        <f t="shared" si="12"/>
        <v>#N/A</v>
      </c>
      <c r="E213" s="2" t="e">
        <f t="shared" si="22"/>
        <v>#N/A</v>
      </c>
      <c r="F213" s="2">
        <v>1343518.056930989</v>
      </c>
      <c r="G213" s="2">
        <f t="shared" si="41"/>
        <v>595682.42857142852</v>
      </c>
      <c r="H213" s="2">
        <f t="shared" si="39"/>
        <v>101843157.44539459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1181298.0000000037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1344701.7734625936</v>
      </c>
      <c r="Q213" s="2">
        <f t="shared" si="42"/>
        <v>600000</v>
      </c>
      <c r="R213" s="2">
        <f t="shared" si="40"/>
        <v>102993328.59621823</v>
      </c>
      <c r="S213" s="2">
        <f t="shared" si="17"/>
        <v>595682.42857143283</v>
      </c>
      <c r="T213" s="2">
        <f t="shared" si="18"/>
        <v>4317.571428571362</v>
      </c>
      <c r="U213" s="2">
        <f t="shared" si="19"/>
        <v>600000</v>
      </c>
      <c r="V213" s="2">
        <f t="shared" si="34"/>
        <v>51805833.445394427</v>
      </c>
      <c r="W213" s="2">
        <f t="shared" si="20"/>
        <v>595682.42857142538</v>
      </c>
      <c r="X213" s="2">
        <f t="shared" si="6"/>
        <v>4317.5714285746217</v>
      </c>
      <c r="Y213" s="2">
        <f t="shared" si="37"/>
        <v>51187495.150823809</v>
      </c>
      <c r="Z213" s="2" t="str">
        <f t="shared" si="8"/>
        <v>MEEP</v>
      </c>
      <c r="AA213" s="2">
        <f>IF(Z213="HERE",Y213,AA212+Graph!$G$1*1000)</f>
        <v>52778860.00796666</v>
      </c>
      <c r="AB213" s="2">
        <f t="shared" si="21"/>
        <v>800000</v>
      </c>
      <c r="AC213" s="2">
        <f t="shared" si="38"/>
        <v>50018786.15968015</v>
      </c>
      <c r="AD213" s="3">
        <f t="shared" si="10"/>
        <v>52778860.00796666</v>
      </c>
      <c r="AE213" s="2">
        <f>IF(AE211&gt;=52800000,52800000,IF(AB192=Graph!G$1*1000,AE212+Graph!G$1*1000,AC213))</f>
        <v>50018786.15968015</v>
      </c>
      <c r="AF213" s="3">
        <f t="shared" si="11"/>
        <v>50018786.15968015</v>
      </c>
      <c r="AG213" s="3">
        <f t="shared" si="29"/>
        <v>47951968.658011094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148</v>
      </c>
      <c r="C214" s="7"/>
      <c r="D214" s="2" t="e">
        <f t="shared" si="12"/>
        <v>#N/A</v>
      </c>
      <c r="E214" s="2" t="e">
        <f t="shared" si="22"/>
        <v>#N/A</v>
      </c>
      <c r="F214" s="2">
        <v>1349472.6528311968</v>
      </c>
      <c r="G214" s="2">
        <f t="shared" si="41"/>
        <v>595682.42857142852</v>
      </c>
      <c r="H214" s="2">
        <f t="shared" si="39"/>
        <v>102438839.87396602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1185615.5714285751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1350642.9956777394</v>
      </c>
      <c r="Q214" s="2">
        <f t="shared" si="42"/>
        <v>600000</v>
      </c>
      <c r="R214" s="2">
        <f t="shared" si="40"/>
        <v>103593328.59621823</v>
      </c>
      <c r="S214" s="2">
        <f t="shared" si="17"/>
        <v>595682.42857143283</v>
      </c>
      <c r="T214" s="2">
        <f t="shared" si="18"/>
        <v>4317.571428571362</v>
      </c>
      <c r="U214" s="2">
        <f t="shared" si="19"/>
        <v>600000</v>
      </c>
      <c r="V214" s="2">
        <f t="shared" si="34"/>
        <v>52401515.873965852</v>
      </c>
      <c r="W214" s="2">
        <f t="shared" si="20"/>
        <v>595682.42857142538</v>
      </c>
      <c r="X214" s="2">
        <f t="shared" si="6"/>
        <v>4317.5714285746217</v>
      </c>
      <c r="Y214" s="2">
        <f t="shared" si="37"/>
        <v>51191812.722252384</v>
      </c>
      <c r="Z214" s="2" t="str">
        <f t="shared" si="8"/>
        <v>MEEP</v>
      </c>
      <c r="AA214" s="2">
        <f>IF(Z214="HERE",Y214,AA213+Graph!$G$1*1000)</f>
        <v>53578860.00796666</v>
      </c>
      <c r="AB214" s="2">
        <f t="shared" si="21"/>
        <v>800000</v>
      </c>
      <c r="AC214" s="2">
        <f t="shared" si="38"/>
        <v>50018786.15968015</v>
      </c>
      <c r="AD214" s="3">
        <f t="shared" si="10"/>
        <v>52800000</v>
      </c>
      <c r="AE214" s="2">
        <f>IF(AE212&gt;=52800000,52800000,IF(AB193=Graph!G$1*1000,AE213+Graph!G$1*1000,AC214))</f>
        <v>50018786.15968015</v>
      </c>
      <c r="AF214" s="3">
        <f t="shared" si="11"/>
        <v>50018786.15968015</v>
      </c>
      <c r="AG214" s="3">
        <f t="shared" si="29"/>
        <v>47985638.593725383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149</v>
      </c>
      <c r="C215" s="7"/>
      <c r="D215" s="2" t="e">
        <f t="shared" si="12"/>
        <v>#N/A</v>
      </c>
      <c r="E215" s="2" t="e">
        <f t="shared" si="22"/>
        <v>#N/A</v>
      </c>
      <c r="F215" s="2">
        <v>1355427.2487314045</v>
      </c>
      <c r="G215" s="2">
        <f t="shared" si="41"/>
        <v>595682.42857142852</v>
      </c>
      <c r="H215" s="2">
        <f t="shared" si="39"/>
        <v>103034522.30253746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1189933.1428571464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1356584.217892915</v>
      </c>
      <c r="Q215" s="2">
        <f t="shared" si="42"/>
        <v>600000</v>
      </c>
      <c r="R215" s="2">
        <f t="shared" si="40"/>
        <v>104193328.59621823</v>
      </c>
      <c r="S215" s="2">
        <f t="shared" si="17"/>
        <v>595682.42857143283</v>
      </c>
      <c r="T215" s="2">
        <f t="shared" si="18"/>
        <v>4317.571428571362</v>
      </c>
      <c r="U215" s="2">
        <f t="shared" si="19"/>
        <v>600000</v>
      </c>
      <c r="V215" s="2">
        <f t="shared" si="34"/>
        <v>52997198.302537277</v>
      </c>
      <c r="W215" s="2">
        <f t="shared" si="20"/>
        <v>595682.42857142538</v>
      </c>
      <c r="X215" s="2">
        <f t="shared" si="6"/>
        <v>4317.5714285746217</v>
      </c>
      <c r="Y215" s="2">
        <f t="shared" si="37"/>
        <v>51196130.293680958</v>
      </c>
      <c r="Z215" s="2" t="str">
        <f t="shared" si="8"/>
        <v>MEEP</v>
      </c>
      <c r="AA215" s="2">
        <f>IF(Z215="HERE",Y215,AA214+Graph!$G$1*1000)</f>
        <v>54378860.00796666</v>
      </c>
      <c r="AB215" s="2">
        <f t="shared" si="21"/>
        <v>800000</v>
      </c>
      <c r="AC215" s="2">
        <f t="shared" si="38"/>
        <v>50018786.15968015</v>
      </c>
      <c r="AD215" s="3">
        <f t="shared" si="10"/>
        <v>52800000</v>
      </c>
      <c r="AE215" s="2">
        <f>IF(AE213&gt;=52800000,52800000,IF(AB194=Graph!G$1*1000,AE214+Graph!G$1*1000,AC215))</f>
        <v>50018786.15968015</v>
      </c>
      <c r="AF215" s="3">
        <f t="shared" si="11"/>
        <v>50018786.15968015</v>
      </c>
      <c r="AG215" s="3">
        <f t="shared" si="29"/>
        <v>48019308.529439673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150</v>
      </c>
      <c r="C216" s="7"/>
      <c r="D216" s="2" t="e">
        <f t="shared" si="12"/>
        <v>#N/A</v>
      </c>
      <c r="E216" s="2" t="e">
        <f t="shared" si="22"/>
        <v>#N/A</v>
      </c>
      <c r="F216" s="2">
        <v>1361381.8446316123</v>
      </c>
      <c r="G216" s="2">
        <f t="shared" si="41"/>
        <v>595682.42857142852</v>
      </c>
      <c r="H216" s="2">
        <f t="shared" si="39"/>
        <v>103630204.73110889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1194250.7142857178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1362525.4401080608</v>
      </c>
      <c r="Q216" s="2">
        <f t="shared" si="42"/>
        <v>600000</v>
      </c>
      <c r="R216" s="2">
        <f t="shared" si="40"/>
        <v>104793328.59621823</v>
      </c>
      <c r="S216" s="2">
        <f t="shared" si="17"/>
        <v>595682.42857143283</v>
      </c>
      <c r="T216" s="2">
        <f t="shared" si="18"/>
        <v>4317.571428571362</v>
      </c>
      <c r="U216" s="2">
        <f t="shared" si="19"/>
        <v>600000</v>
      </c>
      <c r="V216" s="2">
        <f t="shared" si="34"/>
        <v>53592880.731108703</v>
      </c>
      <c r="W216" s="2">
        <f t="shared" si="20"/>
        <v>595682.42857142538</v>
      </c>
      <c r="X216" s="2">
        <f t="shared" si="6"/>
        <v>4317.5714285746217</v>
      </c>
      <c r="Y216" s="2">
        <f t="shared" si="37"/>
        <v>51200447.865109533</v>
      </c>
      <c r="Z216" s="2" t="str">
        <f t="shared" si="8"/>
        <v>MEEP</v>
      </c>
      <c r="AA216" s="2">
        <f>IF(Z216="HERE",Y216,AA215+Graph!$G$1*1000)</f>
        <v>55178860.00796666</v>
      </c>
      <c r="AB216" s="2">
        <f t="shared" si="21"/>
        <v>800000</v>
      </c>
      <c r="AC216" s="2">
        <f t="shared" si="38"/>
        <v>50018786.15968015</v>
      </c>
      <c r="AD216" s="3">
        <f t="shared" si="10"/>
        <v>52800000</v>
      </c>
      <c r="AE216" s="2">
        <f>IF(AE214&gt;=52800000,52800000,IF(AB195=Graph!G$1*1000,AE215+Graph!G$1*1000,AC216))</f>
        <v>50018786.15968015</v>
      </c>
      <c r="AF216" s="3">
        <f t="shared" si="11"/>
        <v>50018786.15968015</v>
      </c>
      <c r="AG216" s="3">
        <f t="shared" si="29"/>
        <v>48052978.465153962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151</v>
      </c>
      <c r="C217" s="7"/>
      <c r="D217" s="2" t="e">
        <f t="shared" si="12"/>
        <v>#N/A</v>
      </c>
      <c r="E217" s="2" t="e">
        <f t="shared" si="22"/>
        <v>#N/A</v>
      </c>
      <c r="F217" s="2">
        <v>1367336.4405318201</v>
      </c>
      <c r="G217" s="2">
        <f t="shared" si="41"/>
        <v>595682.42857142852</v>
      </c>
      <c r="H217" s="2">
        <f t="shared" si="39"/>
        <v>104225887.15968032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1198568.2857142892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1368466.6623232365</v>
      </c>
      <c r="Q217" s="2">
        <f t="shared" si="42"/>
        <v>600000</v>
      </c>
      <c r="R217" s="2">
        <f t="shared" si="40"/>
        <v>105393328.59621823</v>
      </c>
      <c r="S217" s="2">
        <f t="shared" si="17"/>
        <v>595682.42857143283</v>
      </c>
      <c r="T217" s="2">
        <f t="shared" si="18"/>
        <v>4317.571428571362</v>
      </c>
      <c r="U217" s="2">
        <f t="shared" si="19"/>
        <v>600000</v>
      </c>
      <c r="V217" s="2">
        <f t="shared" si="34"/>
        <v>54188563.159680128</v>
      </c>
      <c r="W217" s="2">
        <f t="shared" si="20"/>
        <v>595682.42857142538</v>
      </c>
      <c r="X217" s="2">
        <f t="shared" si="6"/>
        <v>4317.5714285746217</v>
      </c>
      <c r="Y217" s="2">
        <f t="shared" si="37"/>
        <v>51204765.436538108</v>
      </c>
      <c r="Z217" s="2" t="str">
        <f t="shared" si="8"/>
        <v>MEEP</v>
      </c>
      <c r="AA217" s="2">
        <f>IF(Z217="HERE",Y217,AA216+Graph!$G$1*1000)</f>
        <v>55978860.00796666</v>
      </c>
      <c r="AB217" s="2">
        <f t="shared" si="21"/>
        <v>800000</v>
      </c>
      <c r="AC217" s="2">
        <f t="shared" si="38"/>
        <v>50018786.15968015</v>
      </c>
      <c r="AD217" s="3">
        <f t="shared" si="10"/>
        <v>52800000</v>
      </c>
      <c r="AE217" s="2">
        <f>IF(AE215&gt;=52800000,52800000,IF(AB196=Graph!G$1*1000,AE216+Graph!G$1*1000,AC217))</f>
        <v>50018786.15968015</v>
      </c>
      <c r="AF217" s="3">
        <f t="shared" si="11"/>
        <v>50018786.15968015</v>
      </c>
      <c r="AG217" s="3">
        <f t="shared" si="29"/>
        <v>48086648.400868244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152</v>
      </c>
      <c r="C218" s="7"/>
      <c r="D218" s="2" t="e">
        <f t="shared" si="12"/>
        <v>#N/A</v>
      </c>
      <c r="E218" s="2" t="e">
        <f t="shared" si="22"/>
        <v>#N/A</v>
      </c>
      <c r="F218" s="2">
        <v>1373291.0364320278</v>
      </c>
      <c r="G218" s="2">
        <f t="shared" si="41"/>
        <v>595682.42857142852</v>
      </c>
      <c r="H218" s="2">
        <f t="shared" si="39"/>
        <v>104821569.58825175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1202885.8571428605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1374407.8845383823</v>
      </c>
      <c r="Q218" s="2">
        <f t="shared" si="42"/>
        <v>600000</v>
      </c>
      <c r="R218" s="2">
        <f t="shared" si="40"/>
        <v>105993328.59621823</v>
      </c>
      <c r="S218" s="2">
        <f t="shared" si="17"/>
        <v>595682.42857143283</v>
      </c>
      <c r="T218" s="2">
        <f t="shared" si="18"/>
        <v>4317.571428571362</v>
      </c>
      <c r="U218" s="2">
        <f t="shared" si="19"/>
        <v>600000</v>
      </c>
      <c r="V218" s="2">
        <f t="shared" si="34"/>
        <v>54784245.588251553</v>
      </c>
      <c r="W218" s="2">
        <f t="shared" si="20"/>
        <v>595682.42857142538</v>
      </c>
      <c r="X218" s="2">
        <f t="shared" si="6"/>
        <v>4317.5714285746217</v>
      </c>
      <c r="Y218" s="2">
        <f t="shared" si="37"/>
        <v>51209083.007966682</v>
      </c>
      <c r="Z218" s="2" t="str">
        <f t="shared" si="8"/>
        <v>MEEP</v>
      </c>
      <c r="AA218" s="2">
        <f>IF(Z218="HERE",Y218,AA217+Graph!$G$1*1000)</f>
        <v>56778860.00796666</v>
      </c>
      <c r="AB218" s="2">
        <f t="shared" si="21"/>
        <v>800000</v>
      </c>
      <c r="AC218" s="2">
        <f t="shared" si="38"/>
        <v>50018786.15968015</v>
      </c>
      <c r="AD218" s="3">
        <f t="shared" si="10"/>
        <v>52800000</v>
      </c>
      <c r="AE218" s="2">
        <f>IF(AE216&gt;=52800000,52800000,IF(AB197=Graph!G$1*1000,AE217+Graph!G$1*1000,AC218))</f>
        <v>50018786.15968015</v>
      </c>
      <c r="AF218" s="3">
        <f t="shared" si="11"/>
        <v>50018786.15968015</v>
      </c>
      <c r="AG218" s="3">
        <f t="shared" si="29"/>
        <v>48120318.336582534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153</v>
      </c>
      <c r="C219" s="7"/>
      <c r="D219" s="2" t="e">
        <f t="shared" si="12"/>
        <v>#N/A</v>
      </c>
      <c r="E219" s="2" t="e">
        <f t="shared" si="22"/>
        <v>#N/A</v>
      </c>
      <c r="F219" s="2">
        <v>1379245.6323322356</v>
      </c>
      <c r="G219" s="2">
        <f t="shared" si="41"/>
        <v>595682.42857142852</v>
      </c>
      <c r="H219" s="2">
        <f t="shared" si="39"/>
        <v>105417252.01682319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1207203.4285714319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1380349.1067535579</v>
      </c>
      <c r="Q219" s="2">
        <f t="shared" si="42"/>
        <v>600000</v>
      </c>
      <c r="R219" s="2">
        <f t="shared" si="40"/>
        <v>106593328.59621823</v>
      </c>
      <c r="S219" s="2">
        <f t="shared" si="17"/>
        <v>595682.42857143283</v>
      </c>
      <c r="T219" s="2">
        <f t="shared" si="18"/>
        <v>4317.571428571362</v>
      </c>
      <c r="U219" s="2">
        <f t="shared" si="19"/>
        <v>600000</v>
      </c>
      <c r="V219" s="2">
        <f t="shared" si="34"/>
        <v>55379928.016822979</v>
      </c>
      <c r="W219" s="2">
        <f t="shared" si="20"/>
        <v>595682.42857142538</v>
      </c>
      <c r="X219" s="2">
        <f t="shared" si="6"/>
        <v>4317.5714285746217</v>
      </c>
      <c r="Y219" s="2">
        <f t="shared" si="37"/>
        <v>51213400.579395257</v>
      </c>
      <c r="Z219" s="2" t="str">
        <f t="shared" si="8"/>
        <v>MEEP</v>
      </c>
      <c r="AA219" s="2">
        <f>IF(Z219="HERE",Y219,AA218+Graph!$G$1*1000)</f>
        <v>57578860.00796666</v>
      </c>
      <c r="AB219" s="2">
        <f t="shared" si="21"/>
        <v>800000</v>
      </c>
      <c r="AC219" s="2">
        <f t="shared" si="38"/>
        <v>50018786.15968015</v>
      </c>
      <c r="AD219" s="3">
        <f t="shared" si="10"/>
        <v>52800000</v>
      </c>
      <c r="AE219" s="2">
        <f>IF(AE217&gt;=52800000,52800000,IF(AB198=Graph!G$1*1000,AE218+Graph!G$1*1000,AC219))</f>
        <v>50018786.15968015</v>
      </c>
      <c r="AF219" s="3">
        <f t="shared" si="11"/>
        <v>50018786.15968015</v>
      </c>
      <c r="AG219" s="3">
        <f t="shared" si="29"/>
        <v>48153988.272296824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154</v>
      </c>
      <c r="C220" s="7"/>
      <c r="D220" s="2" t="e">
        <f t="shared" si="12"/>
        <v>#N/A</v>
      </c>
      <c r="E220" s="2" t="e">
        <f t="shared" si="22"/>
        <v>#N/A</v>
      </c>
      <c r="F220" s="2">
        <v>1385200.2282324433</v>
      </c>
      <c r="G220" s="2">
        <f t="shared" si="41"/>
        <v>595682.42857142852</v>
      </c>
      <c r="H220" s="2">
        <f t="shared" si="39"/>
        <v>106012934.44539462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1211521.0000000033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1386290.3289687037</v>
      </c>
      <c r="Q220" s="2">
        <f t="shared" si="42"/>
        <v>600000</v>
      </c>
      <c r="R220" s="2">
        <f t="shared" si="40"/>
        <v>107193328.59621823</v>
      </c>
      <c r="S220" s="2">
        <f t="shared" si="17"/>
        <v>595682.42857143283</v>
      </c>
      <c r="T220" s="2">
        <f t="shared" si="18"/>
        <v>4317.571428571362</v>
      </c>
      <c r="U220" s="2">
        <f t="shared" si="19"/>
        <v>600000</v>
      </c>
      <c r="V220" s="2">
        <f t="shared" si="34"/>
        <v>55975610.445394404</v>
      </c>
      <c r="W220" s="2">
        <f t="shared" si="20"/>
        <v>595682.42857142538</v>
      </c>
      <c r="X220" s="2">
        <f t="shared" si="6"/>
        <v>4317.5714285746217</v>
      </c>
      <c r="Y220" s="2">
        <f t="shared" si="37"/>
        <v>51217718.150823832</v>
      </c>
      <c r="Z220" s="2" t="str">
        <f t="shared" si="8"/>
        <v>MEEP</v>
      </c>
      <c r="AA220" s="2">
        <f>IF(Z220="HERE",Y220,AA219+Graph!$G$1*1000)</f>
        <v>58378860.00796666</v>
      </c>
      <c r="AB220" s="2">
        <f t="shared" si="21"/>
        <v>800000</v>
      </c>
      <c r="AC220" s="2">
        <f t="shared" si="38"/>
        <v>50018786.15968015</v>
      </c>
      <c r="AD220" s="3">
        <f t="shared" si="10"/>
        <v>52800000</v>
      </c>
      <c r="AE220" s="2">
        <f>IF(AE218&gt;=52800000,52800000,IF(AB199=Graph!G$1*1000,AE219+Graph!G$1*1000,AC220))</f>
        <v>50018786.15968015</v>
      </c>
      <c r="AF220" s="3">
        <f t="shared" si="11"/>
        <v>50018786.15968015</v>
      </c>
      <c r="AG220" s="3">
        <f t="shared" si="29"/>
        <v>48187658.208011113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155</v>
      </c>
      <c r="C221" s="7"/>
      <c r="D221" s="2" t="e">
        <f t="shared" si="12"/>
        <v>#N/A</v>
      </c>
      <c r="E221" s="2" t="e">
        <f t="shared" si="22"/>
        <v>#N/A</v>
      </c>
      <c r="F221" s="2">
        <v>1391154.8241326511</v>
      </c>
      <c r="G221" s="2">
        <f t="shared" si="41"/>
        <v>595682.42857142852</v>
      </c>
      <c r="H221" s="2">
        <f t="shared" si="39"/>
        <v>106608616.87396605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1215838.5714285746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1392231.5511838794</v>
      </c>
      <c r="Q221" s="2">
        <f t="shared" si="42"/>
        <v>600000</v>
      </c>
      <c r="R221" s="2">
        <f t="shared" si="40"/>
        <v>107793328.59621823</v>
      </c>
      <c r="S221" s="2">
        <f t="shared" si="17"/>
        <v>595682.42857143283</v>
      </c>
      <c r="T221" s="2">
        <f t="shared" si="18"/>
        <v>4317.571428571362</v>
      </c>
      <c r="U221" s="2">
        <f t="shared" si="19"/>
        <v>600000</v>
      </c>
      <c r="V221" s="2">
        <f t="shared" si="34"/>
        <v>56571292.87396583</v>
      </c>
      <c r="W221" s="2">
        <f t="shared" si="20"/>
        <v>595682.42857142538</v>
      </c>
      <c r="X221" s="2">
        <f t="shared" si="6"/>
        <v>4317.5714285746217</v>
      </c>
      <c r="Y221" s="2">
        <f t="shared" si="37"/>
        <v>51222035.722252406</v>
      </c>
      <c r="Z221" s="2" t="str">
        <f t="shared" si="8"/>
        <v>MEEP</v>
      </c>
      <c r="AA221" s="2">
        <f>IF(Z221="HERE",Y221,AA220+Graph!$G$1*1000)</f>
        <v>59178860.00796666</v>
      </c>
      <c r="AB221" s="2">
        <f t="shared" si="21"/>
        <v>800000</v>
      </c>
      <c r="AC221" s="2">
        <f t="shared" si="38"/>
        <v>50018786.15968015</v>
      </c>
      <c r="AD221" s="3">
        <f t="shared" si="10"/>
        <v>52800000</v>
      </c>
      <c r="AE221" s="2">
        <f>IF(AE219&gt;=52800000,52800000,IF(AB200=Graph!G$1*1000,AE220+Graph!G$1*1000,AC221))</f>
        <v>50018786.15968015</v>
      </c>
      <c r="AF221" s="3">
        <f t="shared" si="11"/>
        <v>50018786.15968015</v>
      </c>
      <c r="AG221" s="3">
        <f t="shared" si="29"/>
        <v>48221328.143725403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156</v>
      </c>
      <c r="C222" s="7"/>
      <c r="D222" s="2" t="e">
        <f t="shared" si="12"/>
        <v>#N/A</v>
      </c>
      <c r="E222" s="2" t="e">
        <f t="shared" si="22"/>
        <v>#N/A</v>
      </c>
      <c r="F222" s="2">
        <v>1397109.4200328588</v>
      </c>
      <c r="G222" s="2">
        <f t="shared" si="41"/>
        <v>595682.42857142852</v>
      </c>
      <c r="H222" s="2">
        <f t="shared" si="39"/>
        <v>107204299.30253749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1220156.142857146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1398172.7733990252</v>
      </c>
      <c r="Q222" s="2">
        <f t="shared" si="42"/>
        <v>600000</v>
      </c>
      <c r="R222" s="2">
        <f t="shared" si="40"/>
        <v>108393328.59621823</v>
      </c>
      <c r="S222" s="2">
        <f t="shared" si="17"/>
        <v>595682.42857143283</v>
      </c>
      <c r="T222" s="2">
        <f t="shared" si="18"/>
        <v>4317.571428571362</v>
      </c>
      <c r="U222" s="2">
        <f t="shared" si="19"/>
        <v>600000</v>
      </c>
      <c r="V222" s="2">
        <f t="shared" si="34"/>
        <v>57166975.302537255</v>
      </c>
      <c r="W222" s="2">
        <f t="shared" si="20"/>
        <v>595682.42857142538</v>
      </c>
      <c r="X222" s="2">
        <f t="shared" si="6"/>
        <v>4317.5714285746217</v>
      </c>
      <c r="Y222" s="2">
        <f t="shared" si="37"/>
        <v>51226353.293680981</v>
      </c>
      <c r="Z222" s="2" t="str">
        <f t="shared" si="8"/>
        <v>MEEP</v>
      </c>
      <c r="AA222" s="2">
        <f>IF(Z222="HERE",Y222,AA221+Graph!$G$1*1000)</f>
        <v>59978860.00796666</v>
      </c>
      <c r="AB222" s="2">
        <f t="shared" si="21"/>
        <v>800000</v>
      </c>
      <c r="AC222" s="2">
        <f t="shared" si="38"/>
        <v>50018786.15968015</v>
      </c>
      <c r="AD222" s="3">
        <f t="shared" si="10"/>
        <v>52800000</v>
      </c>
      <c r="AE222" s="2">
        <f>IF(AE220&gt;=52800000,52800000,IF(AB201=Graph!G$1*1000,AE221+Graph!G$1*1000,AC222))</f>
        <v>50018786.15968015</v>
      </c>
      <c r="AF222" s="3">
        <f t="shared" si="11"/>
        <v>50018786.15968015</v>
      </c>
      <c r="AG222" s="3">
        <f t="shared" si="29"/>
        <v>48254998.079439685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157</v>
      </c>
      <c r="C223" s="7"/>
      <c r="D223" s="2" t="e">
        <f t="shared" si="12"/>
        <v>#N/A</v>
      </c>
      <c r="E223" s="2" t="e">
        <f t="shared" si="22"/>
        <v>#N/A</v>
      </c>
      <c r="F223" s="2">
        <v>1403064.0159330666</v>
      </c>
      <c r="G223" s="2">
        <f t="shared" si="41"/>
        <v>595682.42857142852</v>
      </c>
      <c r="H223" s="2">
        <f t="shared" si="39"/>
        <v>107799981.73110892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1224473.7142857173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1404113.995614171</v>
      </c>
      <c r="Q223" s="2">
        <f t="shared" si="42"/>
        <v>600000</v>
      </c>
      <c r="R223" s="2">
        <f t="shared" si="40"/>
        <v>108993328.59621823</v>
      </c>
      <c r="S223" s="2">
        <f t="shared" si="17"/>
        <v>595682.42857143283</v>
      </c>
      <c r="T223" s="2">
        <f t="shared" si="18"/>
        <v>4317.571428571362</v>
      </c>
      <c r="U223" s="2">
        <f t="shared" si="19"/>
        <v>600000</v>
      </c>
      <c r="V223" s="2">
        <f t="shared" si="34"/>
        <v>57762657.73110868</v>
      </c>
      <c r="W223" s="2">
        <f t="shared" si="20"/>
        <v>595682.42857142538</v>
      </c>
      <c r="X223" s="2">
        <f t="shared" si="6"/>
        <v>4317.5714285746217</v>
      </c>
      <c r="Y223" s="2">
        <f t="shared" ref="Y223:Y286" si="43">IF(COUNT($C224)=0,IF(COUNT($C223)=1,C223,SUM(Y222+X223)),C223)</f>
        <v>51230670.865109555</v>
      </c>
      <c r="Z223" s="2" t="str">
        <f t="shared" si="8"/>
        <v>MEEP</v>
      </c>
      <c r="AA223" s="2">
        <f>IF(Z223="HERE",Y223,AA222+Graph!$G$1*1000)</f>
        <v>60778860.00796666</v>
      </c>
      <c r="AB223" s="2">
        <f t="shared" si="21"/>
        <v>800000</v>
      </c>
      <c r="AC223" s="2">
        <f t="shared" ref="AC223:AC286" si="44">IF(Z224="HERE",V223,AC222)</f>
        <v>50018786.15968015</v>
      </c>
      <c r="AD223" s="3">
        <f t="shared" si="10"/>
        <v>52800000</v>
      </c>
      <c r="AE223" s="2">
        <f>IF(AE221&gt;=52800000,52800000,IF(AB202=Graph!G$1*1000,AE222+Graph!G$1*1000,AC223))</f>
        <v>50018786.15968015</v>
      </c>
      <c r="AF223" s="3">
        <f t="shared" si="11"/>
        <v>50018786.15968015</v>
      </c>
      <c r="AG223" s="3">
        <f t="shared" si="29"/>
        <v>48288668.015153974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158</v>
      </c>
      <c r="C224" s="7"/>
      <c r="D224" s="2" t="e">
        <f t="shared" si="12"/>
        <v>#N/A</v>
      </c>
      <c r="E224" s="2" t="e">
        <f t="shared" si="22"/>
        <v>#N/A</v>
      </c>
      <c r="F224" s="2">
        <v>1409018.6118332744</v>
      </c>
      <c r="G224" s="2">
        <f t="shared" si="41"/>
        <v>595682.42857142852</v>
      </c>
      <c r="H224" s="2">
        <f t="shared" ref="H224:H287" si="45">IF(COUNT($C225)=0,IF(COUNT($C224)=1,C224,SUM(H223+G224)),C224)</f>
        <v>108395664.15968035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1228791.2857142887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1410055.2178293467</v>
      </c>
      <c r="Q224" s="2">
        <f t="shared" si="42"/>
        <v>600000</v>
      </c>
      <c r="R224" s="2">
        <f t="shared" ref="R224:R287" si="46">IF(COUNT($C225)=0,IF(COUNT($C224)=1,M224,SUM(R223+Q224)),M224)</f>
        <v>109593328.59621823</v>
      </c>
      <c r="S224" s="2">
        <f t="shared" si="17"/>
        <v>595682.42857143283</v>
      </c>
      <c r="T224" s="2">
        <f t="shared" si="18"/>
        <v>4317.571428571362</v>
      </c>
      <c r="U224" s="2">
        <f t="shared" si="19"/>
        <v>600000</v>
      </c>
      <c r="V224" s="2">
        <f t="shared" si="34"/>
        <v>58358340.159680106</v>
      </c>
      <c r="W224" s="2">
        <f t="shared" si="20"/>
        <v>595682.42857142538</v>
      </c>
      <c r="X224" s="2">
        <f t="shared" si="6"/>
        <v>4317.5714285746217</v>
      </c>
      <c r="Y224" s="2">
        <f t="shared" si="43"/>
        <v>51234988.43653813</v>
      </c>
      <c r="Z224" s="2" t="str">
        <f t="shared" si="8"/>
        <v>MEEP</v>
      </c>
      <c r="AA224" s="2">
        <f>IF(Z224="HERE",Y224,AA223+Graph!$G$1*1000)</f>
        <v>61578860.00796666</v>
      </c>
      <c r="AB224" s="2">
        <f t="shared" si="21"/>
        <v>800000</v>
      </c>
      <c r="AC224" s="2">
        <f t="shared" si="44"/>
        <v>50018786.15968015</v>
      </c>
      <c r="AD224" s="3">
        <f t="shared" si="10"/>
        <v>52800000</v>
      </c>
      <c r="AE224" s="2">
        <f>IF(AE222&gt;=52800000,52800000,IF(AB203=Graph!G$1*1000,AE223+Graph!G$1*1000,AC224))</f>
        <v>50018786.15968015</v>
      </c>
      <c r="AF224" s="3">
        <f t="shared" si="11"/>
        <v>50018786.15968015</v>
      </c>
      <c r="AG224" s="3">
        <f t="shared" si="29"/>
        <v>48322337.950868264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159</v>
      </c>
      <c r="C225" s="7"/>
      <c r="D225" s="2" t="e">
        <f t="shared" si="12"/>
        <v>#N/A</v>
      </c>
      <c r="E225" s="2" t="e">
        <f t="shared" si="22"/>
        <v>#N/A</v>
      </c>
      <c r="F225" s="2">
        <v>1414973.2077334821</v>
      </c>
      <c r="G225" s="2">
        <f t="shared" si="41"/>
        <v>595682.42857142852</v>
      </c>
      <c r="H225" s="2">
        <f t="shared" si="45"/>
        <v>108991346.58825178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1233108.8571428601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1415996.4400444925</v>
      </c>
      <c r="Q225" s="2">
        <f t="shared" si="42"/>
        <v>600000</v>
      </c>
      <c r="R225" s="2">
        <f t="shared" si="46"/>
        <v>110193328.59621823</v>
      </c>
      <c r="S225" s="2">
        <f t="shared" si="17"/>
        <v>595682.42857143283</v>
      </c>
      <c r="T225" s="2">
        <f t="shared" si="18"/>
        <v>4317.571428571362</v>
      </c>
      <c r="U225" s="2">
        <f t="shared" si="19"/>
        <v>600000</v>
      </c>
      <c r="V225" s="2">
        <f t="shared" si="34"/>
        <v>58954022.588251531</v>
      </c>
      <c r="W225" s="2">
        <f t="shared" si="20"/>
        <v>595682.42857142538</v>
      </c>
      <c r="X225" s="2">
        <f t="shared" si="6"/>
        <v>4317.5714285746217</v>
      </c>
      <c r="Y225" s="2">
        <f t="shared" si="43"/>
        <v>51239306.007966705</v>
      </c>
      <c r="Z225" s="2" t="str">
        <f t="shared" si="8"/>
        <v>MEEP</v>
      </c>
      <c r="AA225" s="2">
        <f>IF(Z225="HERE",Y225,AA224+Graph!$G$1*1000)</f>
        <v>62378860.00796666</v>
      </c>
      <c r="AB225" s="2">
        <f t="shared" si="21"/>
        <v>800000</v>
      </c>
      <c r="AC225" s="2">
        <f t="shared" si="44"/>
        <v>50018786.15968015</v>
      </c>
      <c r="AD225" s="3">
        <f t="shared" si="10"/>
        <v>52800000</v>
      </c>
      <c r="AE225" s="2">
        <f>IF(AE223&gt;=52800000,52800000,IF(AB204=Graph!G$1*1000,AE224+Graph!G$1*1000,AC225))</f>
        <v>50018786.15968015</v>
      </c>
      <c r="AF225" s="3">
        <f t="shared" si="11"/>
        <v>50018786.15968015</v>
      </c>
      <c r="AG225" s="3">
        <f t="shared" si="29"/>
        <v>48356007.886582553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160</v>
      </c>
      <c r="C226" s="7"/>
      <c r="D226" s="2" t="e">
        <f t="shared" si="12"/>
        <v>#N/A</v>
      </c>
      <c r="E226" s="2" t="e">
        <f t="shared" si="22"/>
        <v>#N/A</v>
      </c>
      <c r="F226" s="2">
        <v>1420927.8036336899</v>
      </c>
      <c r="G226" s="2">
        <f t="shared" si="41"/>
        <v>595682.42857142852</v>
      </c>
      <c r="H226" s="2">
        <f t="shared" si="45"/>
        <v>109587029.01682322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1237426.4285714314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1421937.6622596681</v>
      </c>
      <c r="Q226" s="2">
        <f t="shared" si="42"/>
        <v>600000</v>
      </c>
      <c r="R226" s="2">
        <f t="shared" si="46"/>
        <v>110793328.59621823</v>
      </c>
      <c r="S226" s="2">
        <f t="shared" si="17"/>
        <v>595682.42857143283</v>
      </c>
      <c r="T226" s="2">
        <f t="shared" si="18"/>
        <v>4317.571428571362</v>
      </c>
      <c r="U226" s="2">
        <f t="shared" si="19"/>
        <v>600000</v>
      </c>
      <c r="V226" s="2">
        <f t="shared" si="34"/>
        <v>59549705.016822957</v>
      </c>
      <c r="W226" s="2">
        <f t="shared" si="20"/>
        <v>595682.42857142538</v>
      </c>
      <c r="X226" s="2">
        <f t="shared" si="6"/>
        <v>4317.5714285746217</v>
      </c>
      <c r="Y226" s="2">
        <f t="shared" si="43"/>
        <v>51243623.579395279</v>
      </c>
      <c r="Z226" s="2" t="str">
        <f t="shared" si="8"/>
        <v>MEEP</v>
      </c>
      <c r="AA226" s="2">
        <f>IF(Z226="HERE",Y226,AA225+Graph!$G$1*1000)</f>
        <v>63178860.00796666</v>
      </c>
      <c r="AB226" s="2">
        <f t="shared" si="21"/>
        <v>800000</v>
      </c>
      <c r="AC226" s="2">
        <f t="shared" si="44"/>
        <v>50018786.15968015</v>
      </c>
      <c r="AD226" s="3">
        <f t="shared" si="10"/>
        <v>52800000</v>
      </c>
      <c r="AE226" s="2">
        <f>IF(AE224&gt;=52800000,52800000,IF(AB205=Graph!G$1*1000,AE225+Graph!G$1*1000,AC226))</f>
        <v>50018786.15968015</v>
      </c>
      <c r="AF226" s="3">
        <f t="shared" si="11"/>
        <v>50018786.15968015</v>
      </c>
      <c r="AG226" s="3">
        <f t="shared" si="29"/>
        <v>48389677.822296843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161</v>
      </c>
      <c r="C227" s="7"/>
      <c r="D227" s="2" t="e">
        <f t="shared" si="12"/>
        <v>#N/A</v>
      </c>
      <c r="E227" s="2" t="e">
        <f t="shared" si="22"/>
        <v>#N/A</v>
      </c>
      <c r="F227" s="2">
        <v>1426882.3995338678</v>
      </c>
      <c r="G227" s="2">
        <f t="shared" si="41"/>
        <v>595682.42857142852</v>
      </c>
      <c r="H227" s="2">
        <f t="shared" si="45"/>
        <v>110182711.44539465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1241744.0000000028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1427878.8844748139</v>
      </c>
      <c r="Q227" s="2">
        <f t="shared" si="42"/>
        <v>600000</v>
      </c>
      <c r="R227" s="2">
        <f t="shared" si="46"/>
        <v>111393328.59621823</v>
      </c>
      <c r="S227" s="2">
        <f t="shared" si="17"/>
        <v>595682.42857143283</v>
      </c>
      <c r="T227" s="2">
        <f t="shared" si="18"/>
        <v>4317.571428571362</v>
      </c>
      <c r="U227" s="2">
        <f t="shared" si="19"/>
        <v>600000</v>
      </c>
      <c r="V227" s="2">
        <f t="shared" si="34"/>
        <v>60145387.445394382</v>
      </c>
      <c r="W227" s="2">
        <f t="shared" si="20"/>
        <v>595682.42857142538</v>
      </c>
      <c r="X227" s="2">
        <f t="shared" si="6"/>
        <v>4317.5714285746217</v>
      </c>
      <c r="Y227" s="2">
        <f t="shared" si="43"/>
        <v>51247941.150823854</v>
      </c>
      <c r="Z227" s="2" t="str">
        <f t="shared" si="8"/>
        <v>MEEP</v>
      </c>
      <c r="AA227" s="2">
        <f>IF(Z227="HERE",Y227,AA226+Graph!$G$1*1000)</f>
        <v>63978860.00796666</v>
      </c>
      <c r="AB227" s="2">
        <f t="shared" si="21"/>
        <v>800000</v>
      </c>
      <c r="AC227" s="2">
        <f t="shared" si="44"/>
        <v>50018786.15968015</v>
      </c>
      <c r="AD227" s="3">
        <f t="shared" si="10"/>
        <v>52800000</v>
      </c>
      <c r="AE227" s="2">
        <f>IF(AE225&gt;=52800000,52800000,IF(AB206=Graph!G$1*1000,AE226+Graph!G$1*1000,AC227))</f>
        <v>50018786.15968015</v>
      </c>
      <c r="AF227" s="3">
        <f t="shared" si="11"/>
        <v>50018786.15968015</v>
      </c>
      <c r="AG227" s="3">
        <f t="shared" si="29"/>
        <v>48423347.758011132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162</v>
      </c>
      <c r="C228" s="7"/>
      <c r="D228" s="2" t="e">
        <f t="shared" si="12"/>
        <v>#N/A</v>
      </c>
      <c r="E228" s="2" t="e">
        <f t="shared" si="22"/>
        <v>#N/A</v>
      </c>
      <c r="F228" s="2">
        <v>1432836.9954340756</v>
      </c>
      <c r="G228" s="2">
        <f t="shared" si="41"/>
        <v>595682.42857142852</v>
      </c>
      <c r="H228" s="2">
        <f t="shared" si="45"/>
        <v>110778393.87396608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1246061.5714285742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1433820.1066899896</v>
      </c>
      <c r="Q228" s="2">
        <f t="shared" si="42"/>
        <v>600000</v>
      </c>
      <c r="R228" s="2">
        <f t="shared" si="46"/>
        <v>111993328.59621823</v>
      </c>
      <c r="S228" s="2">
        <f t="shared" si="17"/>
        <v>595682.42857143283</v>
      </c>
      <c r="T228" s="2">
        <f t="shared" si="18"/>
        <v>4317.571428571362</v>
      </c>
      <c r="U228" s="2">
        <f t="shared" si="19"/>
        <v>600000</v>
      </c>
      <c r="V228" s="2">
        <f t="shared" si="34"/>
        <v>60741069.873965807</v>
      </c>
      <c r="W228" s="2">
        <f t="shared" si="20"/>
        <v>595682.42857142538</v>
      </c>
      <c r="X228" s="2">
        <f t="shared" si="6"/>
        <v>4317.5714285746217</v>
      </c>
      <c r="Y228" s="2">
        <f t="shared" si="43"/>
        <v>51252258.722252429</v>
      </c>
      <c r="Z228" s="2" t="str">
        <f t="shared" si="8"/>
        <v>MEEP</v>
      </c>
      <c r="AA228" s="2">
        <f>IF(Z228="HERE",Y228,AA227+Graph!$G$1*1000)</f>
        <v>64778860.00796666</v>
      </c>
      <c r="AB228" s="2">
        <f t="shared" si="21"/>
        <v>800000</v>
      </c>
      <c r="AC228" s="2">
        <f t="shared" si="44"/>
        <v>50018786.15968015</v>
      </c>
      <c r="AD228" s="3">
        <f t="shared" si="10"/>
        <v>52800000</v>
      </c>
      <c r="AE228" s="2">
        <f>IF(AE226&gt;=52800000,52800000,IF(AB207=Graph!G$1*1000,AE227+Graph!G$1*1000,AC228))</f>
        <v>50018786.15968015</v>
      </c>
      <c r="AF228" s="3">
        <f t="shared" si="11"/>
        <v>50018786.15968015</v>
      </c>
      <c r="AG228" s="3">
        <f t="shared" si="29"/>
        <v>48457017.693725422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163</v>
      </c>
      <c r="C229" s="7"/>
      <c r="D229" s="2" t="e">
        <f t="shared" si="12"/>
        <v>#N/A</v>
      </c>
      <c r="E229" s="2" t="e">
        <f t="shared" si="22"/>
        <v>#N/A</v>
      </c>
      <c r="F229" s="2">
        <v>1438791.5913342834</v>
      </c>
      <c r="G229" s="2">
        <f t="shared" si="41"/>
        <v>595682.42857142852</v>
      </c>
      <c r="H229" s="2">
        <f t="shared" si="45"/>
        <v>111374076.30253752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1250379.1428571455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1439761.3289051354</v>
      </c>
      <c r="Q229" s="2">
        <f t="shared" si="42"/>
        <v>600000</v>
      </c>
      <c r="R229" s="2">
        <f t="shared" si="46"/>
        <v>112593328.59621823</v>
      </c>
      <c r="S229" s="2">
        <f t="shared" si="17"/>
        <v>595682.42857143283</v>
      </c>
      <c r="T229" s="2">
        <f t="shared" si="18"/>
        <v>4317.571428571362</v>
      </c>
      <c r="U229" s="2">
        <f t="shared" si="19"/>
        <v>600000</v>
      </c>
      <c r="V229" s="2">
        <f t="shared" si="34"/>
        <v>61336752.302537233</v>
      </c>
      <c r="W229" s="2">
        <f t="shared" si="20"/>
        <v>595682.42857142538</v>
      </c>
      <c r="X229" s="2">
        <f t="shared" si="6"/>
        <v>4317.5714285746217</v>
      </c>
      <c r="Y229" s="2">
        <f t="shared" si="43"/>
        <v>51256576.293681003</v>
      </c>
      <c r="Z229" s="2" t="str">
        <f t="shared" si="8"/>
        <v>MEEP</v>
      </c>
      <c r="AA229" s="2">
        <f>IF(Z229="HERE",Y229,AA228+Graph!$G$1*1000)</f>
        <v>65578860.00796666</v>
      </c>
      <c r="AB229" s="2">
        <f t="shared" si="21"/>
        <v>800000</v>
      </c>
      <c r="AC229" s="2">
        <f t="shared" si="44"/>
        <v>50018786.15968015</v>
      </c>
      <c r="AD229" s="3">
        <f t="shared" si="10"/>
        <v>52800000</v>
      </c>
      <c r="AE229" s="2">
        <f>IF(AE227&gt;=52800000,52800000,IF(AB208=Graph!G$1*1000,AE228+Graph!G$1*1000,AC229))</f>
        <v>50018786.15968015</v>
      </c>
      <c r="AF229" s="3">
        <f t="shared" si="11"/>
        <v>50018786.15968015</v>
      </c>
      <c r="AG229" s="3">
        <f t="shared" si="29"/>
        <v>48490687.629439712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164</v>
      </c>
      <c r="C230" s="7"/>
      <c r="D230" s="2" t="e">
        <f t="shared" si="12"/>
        <v>#N/A</v>
      </c>
      <c r="E230" s="2" t="e">
        <f t="shared" si="22"/>
        <v>#N/A</v>
      </c>
      <c r="F230" s="2">
        <v>1444746.1872344911</v>
      </c>
      <c r="G230" s="2">
        <f t="shared" ref="G230:G293" si="47">IF(F230&gt;600000,$AK$31*1000,F230)</f>
        <v>595682.42857142852</v>
      </c>
      <c r="H230" s="2">
        <f t="shared" si="45"/>
        <v>111969758.73110895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1254696.7142857169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1445702.551120311</v>
      </c>
      <c r="Q230" s="2">
        <f t="shared" ref="Q230:Q293" si="48">IF(P230&gt;600000,600000,P230)</f>
        <v>600000</v>
      </c>
      <c r="R230" s="2">
        <f t="shared" si="46"/>
        <v>113193328.59621823</v>
      </c>
      <c r="S230" s="2">
        <f t="shared" si="17"/>
        <v>595682.42857143283</v>
      </c>
      <c r="T230" s="2">
        <f t="shared" si="18"/>
        <v>4317.571428571362</v>
      </c>
      <c r="U230" s="2">
        <f t="shared" si="19"/>
        <v>600000</v>
      </c>
      <c r="V230" s="2">
        <f t="shared" si="34"/>
        <v>61932434.731108658</v>
      </c>
      <c r="W230" s="2">
        <f t="shared" si="20"/>
        <v>595682.42857142538</v>
      </c>
      <c r="X230" s="2">
        <f t="shared" si="6"/>
        <v>4317.5714285746217</v>
      </c>
      <c r="Y230" s="2">
        <f t="shared" si="43"/>
        <v>51260893.865109578</v>
      </c>
      <c r="Z230" s="2" t="str">
        <f t="shared" si="8"/>
        <v>MEEP</v>
      </c>
      <c r="AA230" s="2">
        <f>IF(Z230="HERE",Y230,AA229+Graph!$G$1*1000)</f>
        <v>66378860.00796666</v>
      </c>
      <c r="AB230" s="2">
        <f t="shared" si="21"/>
        <v>800000</v>
      </c>
      <c r="AC230" s="2">
        <f t="shared" si="44"/>
        <v>50018786.15968015</v>
      </c>
      <c r="AD230" s="3">
        <f t="shared" si="10"/>
        <v>52800000</v>
      </c>
      <c r="AE230" s="2">
        <f>IF(AE228&gt;=52800000,52800000,IF(AB209=Graph!G$1*1000,AE229+Graph!G$1*1000,AC230))</f>
        <v>50018786.15968015</v>
      </c>
      <c r="AF230" s="3">
        <f t="shared" si="11"/>
        <v>50018786.15968015</v>
      </c>
      <c r="AG230" s="3">
        <f t="shared" si="29"/>
        <v>48524357.565154001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165</v>
      </c>
      <c r="C231" s="7"/>
      <c r="D231" s="2" t="e">
        <f t="shared" si="12"/>
        <v>#N/A</v>
      </c>
      <c r="E231" s="2" t="e">
        <f t="shared" si="22"/>
        <v>#N/A</v>
      </c>
      <c r="F231" s="2">
        <v>1450700.7831346989</v>
      </c>
      <c r="G231" s="2">
        <f t="shared" si="47"/>
        <v>595682.42857142852</v>
      </c>
      <c r="H231" s="2">
        <f t="shared" si="45"/>
        <v>112565441.15968038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1259014.2857142882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1451643.7733354568</v>
      </c>
      <c r="Q231" s="2">
        <f t="shared" si="48"/>
        <v>600000</v>
      </c>
      <c r="R231" s="2">
        <f t="shared" si="46"/>
        <v>113793328.59621823</v>
      </c>
      <c r="S231" s="2">
        <f t="shared" si="17"/>
        <v>595682.42857143283</v>
      </c>
      <c r="T231" s="2">
        <f t="shared" si="18"/>
        <v>4317.571428571362</v>
      </c>
      <c r="U231" s="2">
        <f t="shared" si="19"/>
        <v>600000</v>
      </c>
      <c r="V231" s="2">
        <f t="shared" si="34"/>
        <v>62528117.159680083</v>
      </c>
      <c r="W231" s="2">
        <f t="shared" si="20"/>
        <v>595682.42857142538</v>
      </c>
      <c r="X231" s="2">
        <f t="shared" si="6"/>
        <v>4317.5714285746217</v>
      </c>
      <c r="Y231" s="2">
        <f t="shared" si="43"/>
        <v>51265211.436538152</v>
      </c>
      <c r="Z231" s="2" t="str">
        <f t="shared" si="8"/>
        <v>MEEP</v>
      </c>
      <c r="AA231" s="2">
        <f>IF(Z231="HERE",Y231,AA230+Graph!$G$1*1000)</f>
        <v>67178860.007966667</v>
      </c>
      <c r="AB231" s="2">
        <f t="shared" si="21"/>
        <v>800000.00000000745</v>
      </c>
      <c r="AC231" s="2">
        <f t="shared" si="44"/>
        <v>50018786.15968015</v>
      </c>
      <c r="AD231" s="3">
        <f t="shared" si="10"/>
        <v>52800000</v>
      </c>
      <c r="AE231" s="2">
        <f>IF(AE229&gt;=52800000,52800000,IF(AB210=Graph!G$1*1000,AE230+Graph!G$1*1000,AC231))</f>
        <v>50018786.15968015</v>
      </c>
      <c r="AF231" s="3">
        <f t="shared" si="11"/>
        <v>50018786.15968015</v>
      </c>
      <c r="AG231" s="3">
        <f t="shared" si="29"/>
        <v>48558027.500868291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166</v>
      </c>
      <c r="C232" s="7"/>
      <c r="D232" s="2" t="e">
        <f t="shared" si="12"/>
        <v>#N/A</v>
      </c>
      <c r="E232" s="2" t="e">
        <f t="shared" si="22"/>
        <v>#N/A</v>
      </c>
      <c r="F232" s="2">
        <v>1456655.3790349066</v>
      </c>
      <c r="G232" s="2">
        <f t="shared" si="47"/>
        <v>595682.42857142852</v>
      </c>
      <c r="H232" s="2">
        <f t="shared" si="45"/>
        <v>113161123.58825181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1263331.8571428596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1457584.9955506325</v>
      </c>
      <c r="Q232" s="2">
        <f t="shared" si="48"/>
        <v>600000</v>
      </c>
      <c r="R232" s="2">
        <f t="shared" si="46"/>
        <v>114393328.59621823</v>
      </c>
      <c r="S232" s="2">
        <f t="shared" si="17"/>
        <v>595682.42857143283</v>
      </c>
      <c r="T232" s="2">
        <f t="shared" si="18"/>
        <v>4317.571428571362</v>
      </c>
      <c r="U232" s="2">
        <f t="shared" si="19"/>
        <v>600000</v>
      </c>
      <c r="V232" s="2">
        <f t="shared" si="34"/>
        <v>63123799.588251509</v>
      </c>
      <c r="W232" s="2">
        <f t="shared" si="20"/>
        <v>595682.42857142538</v>
      </c>
      <c r="X232" s="2">
        <f t="shared" si="6"/>
        <v>4317.5714285746217</v>
      </c>
      <c r="Y232" s="2">
        <f t="shared" si="43"/>
        <v>51269529.007966727</v>
      </c>
      <c r="Z232" s="2" t="str">
        <f t="shared" si="8"/>
        <v>MEEP</v>
      </c>
      <c r="AA232" s="2">
        <f>IF(Z232="HERE",Y232,AA231+Graph!$G$1*1000)</f>
        <v>67978860.007966667</v>
      </c>
      <c r="AB232" s="2">
        <f t="shared" si="21"/>
        <v>800000</v>
      </c>
      <c r="AC232" s="2">
        <f t="shared" si="44"/>
        <v>50018786.15968015</v>
      </c>
      <c r="AD232" s="3">
        <f t="shared" si="10"/>
        <v>52800000</v>
      </c>
      <c r="AE232" s="2">
        <f>IF(AE230&gt;=52800000,52800000,IF(AB211=Graph!G$1*1000,AE231+Graph!G$1*1000,AC232))</f>
        <v>50018786.15968015</v>
      </c>
      <c r="AF232" s="3">
        <f t="shared" si="11"/>
        <v>50018786.15968015</v>
      </c>
      <c r="AG232" s="3">
        <f t="shared" si="29"/>
        <v>48561913.315154001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167</v>
      </c>
      <c r="C233" s="7"/>
      <c r="D233" s="2" t="e">
        <f t="shared" si="12"/>
        <v>#N/A</v>
      </c>
      <c r="E233" s="2" t="e">
        <f t="shared" si="22"/>
        <v>#N/A</v>
      </c>
      <c r="F233" s="2">
        <v>1462609.9749351144</v>
      </c>
      <c r="G233" s="2">
        <f t="shared" si="47"/>
        <v>595682.42857142852</v>
      </c>
      <c r="H233" s="2">
        <f t="shared" si="45"/>
        <v>113756806.01682325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1267649.428571431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1463526.2177657783</v>
      </c>
      <c r="Q233" s="2">
        <f t="shared" si="48"/>
        <v>600000</v>
      </c>
      <c r="R233" s="2">
        <f t="shared" si="46"/>
        <v>114993328.59621823</v>
      </c>
      <c r="S233" s="2">
        <f t="shared" si="17"/>
        <v>595682.42857143283</v>
      </c>
      <c r="T233" s="2">
        <f t="shared" si="18"/>
        <v>4317.571428571362</v>
      </c>
      <c r="U233" s="2">
        <f t="shared" si="19"/>
        <v>600000</v>
      </c>
      <c r="V233" s="2">
        <f t="shared" si="34"/>
        <v>63719482.016822934</v>
      </c>
      <c r="W233" s="2">
        <f t="shared" si="20"/>
        <v>595682.42857142538</v>
      </c>
      <c r="X233" s="2">
        <f t="shared" si="6"/>
        <v>4317.5714285746217</v>
      </c>
      <c r="Y233" s="2">
        <f t="shared" si="43"/>
        <v>51273846.579395302</v>
      </c>
      <c r="Z233" s="2" t="str">
        <f t="shared" si="8"/>
        <v>MEEP</v>
      </c>
      <c r="AA233" s="2">
        <f>IF(Z233="HERE",Y233,AA232+Graph!$G$1*1000)</f>
        <v>68778860.007966667</v>
      </c>
      <c r="AB233" s="2">
        <f t="shared" si="21"/>
        <v>800000</v>
      </c>
      <c r="AC233" s="2">
        <f t="shared" si="44"/>
        <v>50018786.15968015</v>
      </c>
      <c r="AD233" s="3">
        <f t="shared" si="10"/>
        <v>52800000</v>
      </c>
      <c r="AE233" s="2">
        <f>IF(AE231&gt;=52800000,52800000,IF(AB212=Graph!G$1*1000,AE232+Graph!G$1*1000,AC233))</f>
        <v>50818786.15968015</v>
      </c>
      <c r="AF233" s="3">
        <f t="shared" si="11"/>
        <v>50818786.15968015</v>
      </c>
      <c r="AG233" s="3">
        <f t="shared" si="29"/>
        <v>49281913.315154001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168</v>
      </c>
      <c r="C234" s="7"/>
      <c r="D234" s="2" t="e">
        <f t="shared" si="12"/>
        <v>#N/A</v>
      </c>
      <c r="E234" s="2" t="e">
        <f t="shared" si="22"/>
        <v>#N/A</v>
      </c>
      <c r="F234" s="2">
        <v>1468564.5708353221</v>
      </c>
      <c r="G234" s="2">
        <f t="shared" si="47"/>
        <v>595682.42857142852</v>
      </c>
      <c r="H234" s="2">
        <f t="shared" si="45"/>
        <v>114352488.44539468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1271967.0000000023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1469467.4399809539</v>
      </c>
      <c r="Q234" s="2">
        <f t="shared" si="48"/>
        <v>600000</v>
      </c>
      <c r="R234" s="2">
        <f t="shared" si="46"/>
        <v>115593328.59621823</v>
      </c>
      <c r="S234" s="2">
        <f t="shared" si="17"/>
        <v>595682.42857143283</v>
      </c>
      <c r="T234" s="2">
        <f t="shared" si="18"/>
        <v>4317.571428571362</v>
      </c>
      <c r="U234" s="2">
        <f t="shared" si="19"/>
        <v>600000</v>
      </c>
      <c r="V234" s="2">
        <f t="shared" si="34"/>
        <v>64315164.44539436</v>
      </c>
      <c r="W234" s="2">
        <f t="shared" si="20"/>
        <v>595682.42857142538</v>
      </c>
      <c r="X234" s="2">
        <f t="shared" si="6"/>
        <v>4317.5714285746217</v>
      </c>
      <c r="Y234" s="2">
        <f t="shared" si="43"/>
        <v>51278164.150823876</v>
      </c>
      <c r="Z234" s="2" t="str">
        <f t="shared" si="8"/>
        <v>MEEP</v>
      </c>
      <c r="AA234" s="2">
        <f>IF(Z234="HERE",Y234,AA233+Graph!$G$1*1000)</f>
        <v>69578860.007966667</v>
      </c>
      <c r="AB234" s="2">
        <f t="shared" si="21"/>
        <v>800000</v>
      </c>
      <c r="AC234" s="2">
        <f t="shared" si="44"/>
        <v>50018786.15968015</v>
      </c>
      <c r="AD234" s="3">
        <f t="shared" si="10"/>
        <v>52800000</v>
      </c>
      <c r="AE234" s="2">
        <f>IF(AE232&gt;=52800000,52800000,IF(AB213=Graph!G$1*1000,AE233+Graph!G$1*1000,AC234))</f>
        <v>51618786.15968015</v>
      </c>
      <c r="AF234" s="3">
        <f t="shared" si="11"/>
        <v>51618786.15968015</v>
      </c>
      <c r="AG234" s="3">
        <f t="shared" si="29"/>
        <v>50001913.315154001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169</v>
      </c>
      <c r="C235" s="7"/>
      <c r="D235" s="2" t="e">
        <f t="shared" si="12"/>
        <v>#N/A</v>
      </c>
      <c r="E235" s="2" t="e">
        <f t="shared" si="22"/>
        <v>#N/A</v>
      </c>
      <c r="F235" s="2">
        <v>1474519.1667355299</v>
      </c>
      <c r="G235" s="2">
        <f t="shared" si="47"/>
        <v>595682.42857142852</v>
      </c>
      <c r="H235" s="2">
        <f t="shared" si="45"/>
        <v>114948170.87396611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1276284.5714285737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1475408.6621960998</v>
      </c>
      <c r="Q235" s="2">
        <f t="shared" si="48"/>
        <v>600000</v>
      </c>
      <c r="R235" s="2">
        <f t="shared" si="46"/>
        <v>116193328.59621823</v>
      </c>
      <c r="S235" s="2">
        <f t="shared" si="17"/>
        <v>595682.42857143283</v>
      </c>
      <c r="T235" s="2">
        <f t="shared" si="18"/>
        <v>4317.571428571362</v>
      </c>
      <c r="U235" s="2">
        <f t="shared" si="19"/>
        <v>600000</v>
      </c>
      <c r="V235" s="2">
        <f t="shared" si="34"/>
        <v>64910846.873965785</v>
      </c>
      <c r="W235" s="2">
        <f t="shared" si="20"/>
        <v>595682.42857142538</v>
      </c>
      <c r="X235" s="2">
        <f t="shared" si="6"/>
        <v>4317.5714285746217</v>
      </c>
      <c r="Y235" s="2">
        <f t="shared" si="43"/>
        <v>51282481.722252451</v>
      </c>
      <c r="Z235" s="2" t="str">
        <f t="shared" si="8"/>
        <v>MEEP</v>
      </c>
      <c r="AA235" s="2">
        <f>IF(Z235="HERE",Y235,AA234+Graph!$G$1*1000)</f>
        <v>70378860.007966667</v>
      </c>
      <c r="AB235" s="2">
        <f t="shared" si="21"/>
        <v>800000</v>
      </c>
      <c r="AC235" s="2">
        <f t="shared" si="44"/>
        <v>50018786.15968015</v>
      </c>
      <c r="AD235" s="3">
        <f t="shared" si="10"/>
        <v>52800000</v>
      </c>
      <c r="AE235" s="2">
        <f>IF(AE233&gt;=52800000,52800000,IF(AB214=Graph!G$1*1000,AE234+Graph!G$1*1000,AC235))</f>
        <v>52418786.15968015</v>
      </c>
      <c r="AF235" s="3">
        <f t="shared" si="11"/>
        <v>52418786.15968015</v>
      </c>
      <c r="AG235" s="3">
        <f t="shared" si="29"/>
        <v>50020939.307984009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170</v>
      </c>
      <c r="C236" s="7"/>
      <c r="D236" s="2" t="e">
        <f t="shared" si="12"/>
        <v>#N/A</v>
      </c>
      <c r="E236" s="2" t="e">
        <f t="shared" si="22"/>
        <v>#N/A</v>
      </c>
      <c r="F236" s="2">
        <v>1480473.7626357377</v>
      </c>
      <c r="G236" s="2">
        <f t="shared" si="47"/>
        <v>595682.42857142852</v>
      </c>
      <c r="H236" s="2">
        <f t="shared" si="45"/>
        <v>115543853.30253755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1280602.1428571451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1481349.8844112754</v>
      </c>
      <c r="Q236" s="2">
        <f t="shared" si="48"/>
        <v>600000</v>
      </c>
      <c r="R236" s="2">
        <f t="shared" si="46"/>
        <v>116793328.59621823</v>
      </c>
      <c r="S236" s="2">
        <f t="shared" si="17"/>
        <v>595682.42857143283</v>
      </c>
      <c r="T236" s="2">
        <f t="shared" si="18"/>
        <v>4317.571428571362</v>
      </c>
      <c r="U236" s="2">
        <f t="shared" si="19"/>
        <v>600000</v>
      </c>
      <c r="V236" s="2">
        <f t="shared" si="34"/>
        <v>65506529.30253721</v>
      </c>
      <c r="W236" s="2">
        <f t="shared" si="20"/>
        <v>595682.42857142538</v>
      </c>
      <c r="X236" s="2">
        <f t="shared" si="6"/>
        <v>4317.5714285746217</v>
      </c>
      <c r="Y236" s="2">
        <f t="shared" si="43"/>
        <v>51286799.293681026</v>
      </c>
      <c r="Z236" s="2" t="str">
        <f t="shared" si="8"/>
        <v>MEEP</v>
      </c>
      <c r="AA236" s="2">
        <f>IF(Z236="HERE",Y236,AA235+Graph!$G$1*1000)</f>
        <v>71178860.007966667</v>
      </c>
      <c r="AB236" s="2">
        <f t="shared" si="21"/>
        <v>800000</v>
      </c>
      <c r="AC236" s="2">
        <f t="shared" si="44"/>
        <v>50018786.15968015</v>
      </c>
      <c r="AD236" s="3">
        <f t="shared" si="10"/>
        <v>52800000</v>
      </c>
      <c r="AE236" s="2">
        <f>IF(AE234&gt;=52800000,52800000,IF(AB215=Graph!G$1*1000,AE235+Graph!G$1*1000,AC236))</f>
        <v>53218786.15968015</v>
      </c>
      <c r="AF236" s="3">
        <f t="shared" si="11"/>
        <v>52800000</v>
      </c>
      <c r="AG236" s="3">
        <f t="shared" si="29"/>
        <v>50020939.307984009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171</v>
      </c>
      <c r="C237" s="7"/>
      <c r="D237" s="2" t="e">
        <f t="shared" si="12"/>
        <v>#N/A</v>
      </c>
      <c r="E237" s="2" t="e">
        <f t="shared" si="22"/>
        <v>#N/A</v>
      </c>
      <c r="F237" s="2">
        <v>1486428.3585359454</v>
      </c>
      <c r="G237" s="2">
        <f t="shared" si="47"/>
        <v>595682.42857142852</v>
      </c>
      <c r="H237" s="2">
        <f t="shared" si="45"/>
        <v>116139535.73110898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1284919.7142857164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1487291.1066264212</v>
      </c>
      <c r="Q237" s="2">
        <f t="shared" si="48"/>
        <v>600000</v>
      </c>
      <c r="R237" s="2">
        <f t="shared" si="46"/>
        <v>117393328.59621823</v>
      </c>
      <c r="S237" s="2">
        <f t="shared" si="17"/>
        <v>595682.42857143283</v>
      </c>
      <c r="T237" s="2">
        <f t="shared" si="18"/>
        <v>4317.571428571362</v>
      </c>
      <c r="U237" s="2">
        <f t="shared" si="19"/>
        <v>600000</v>
      </c>
      <c r="V237" s="2">
        <f t="shared" si="34"/>
        <v>66102211.731108636</v>
      </c>
      <c r="W237" s="2">
        <f t="shared" si="20"/>
        <v>595682.42857142538</v>
      </c>
      <c r="X237" s="2">
        <f t="shared" si="6"/>
        <v>4317.5714285746217</v>
      </c>
      <c r="Y237" s="2">
        <f t="shared" si="43"/>
        <v>51291116.8651096</v>
      </c>
      <c r="Z237" s="2" t="str">
        <f t="shared" si="8"/>
        <v>MEEP</v>
      </c>
      <c r="AA237" s="2">
        <f>IF(Z237="HERE",Y237,AA236+Graph!$G$1*1000)</f>
        <v>71978860.007966667</v>
      </c>
      <c r="AB237" s="2">
        <f t="shared" si="21"/>
        <v>800000</v>
      </c>
      <c r="AC237" s="2">
        <f t="shared" si="44"/>
        <v>50018786.15968015</v>
      </c>
      <c r="AD237" s="3">
        <f t="shared" si="10"/>
        <v>52800000</v>
      </c>
      <c r="AE237" s="2">
        <f>IF(AE235&gt;=52800000,52800000,IF(AB216=Graph!G$1*1000,AE236+Graph!G$1*1000,AC237))</f>
        <v>54018786.15968015</v>
      </c>
      <c r="AF237" s="3">
        <f t="shared" si="11"/>
        <v>52800000</v>
      </c>
      <c r="AG237" s="3">
        <f t="shared" si="29"/>
        <v>50020939.307984009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172</v>
      </c>
      <c r="C238" s="7"/>
      <c r="D238" s="2" t="e">
        <f t="shared" si="12"/>
        <v>#N/A</v>
      </c>
      <c r="E238" s="2" t="e">
        <f t="shared" si="22"/>
        <v>#N/A</v>
      </c>
      <c r="F238" s="2">
        <v>1492382.9544361532</v>
      </c>
      <c r="G238" s="2">
        <f t="shared" si="47"/>
        <v>595682.42857142852</v>
      </c>
      <c r="H238" s="2">
        <f t="shared" si="45"/>
        <v>116735218.15968041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1289237.2857142878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1493232.328841567</v>
      </c>
      <c r="Q238" s="2">
        <f t="shared" si="48"/>
        <v>600000</v>
      </c>
      <c r="R238" s="2">
        <f t="shared" si="46"/>
        <v>117993328.59621823</v>
      </c>
      <c r="S238" s="2">
        <f t="shared" si="17"/>
        <v>595682.42857143283</v>
      </c>
      <c r="T238" s="2">
        <f t="shared" si="18"/>
        <v>4317.571428571362</v>
      </c>
      <c r="U238" s="2">
        <f t="shared" si="19"/>
        <v>600000</v>
      </c>
      <c r="V238" s="2">
        <f t="shared" si="34"/>
        <v>66697894.159680061</v>
      </c>
      <c r="W238" s="2">
        <f t="shared" si="20"/>
        <v>595682.42857142538</v>
      </c>
      <c r="X238" s="2">
        <f t="shared" si="6"/>
        <v>4317.5714285746217</v>
      </c>
      <c r="Y238" s="2">
        <f t="shared" si="43"/>
        <v>51295434.436538175</v>
      </c>
      <c r="Z238" s="2" t="str">
        <f t="shared" si="8"/>
        <v>MEEP</v>
      </c>
      <c r="AA238" s="2">
        <f>IF(Z238="HERE",Y238,AA237+Graph!$G$1*1000)</f>
        <v>72778860.007966667</v>
      </c>
      <c r="AB238" s="2">
        <f t="shared" si="21"/>
        <v>800000</v>
      </c>
      <c r="AC238" s="2">
        <f t="shared" si="44"/>
        <v>50018786.15968015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50020939.307984009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173</v>
      </c>
      <c r="C239" s="7"/>
      <c r="D239" s="2" t="e">
        <f t="shared" si="12"/>
        <v>#N/A</v>
      </c>
      <c r="E239" s="2" t="e">
        <f t="shared" si="22"/>
        <v>#N/A</v>
      </c>
      <c r="F239" s="2">
        <v>1498337.5503363609</v>
      </c>
      <c r="G239" s="2">
        <f t="shared" si="47"/>
        <v>595682.42857142852</v>
      </c>
      <c r="H239" s="2">
        <f t="shared" si="45"/>
        <v>117330900.58825184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1293554.8571428591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1499173.5510567427</v>
      </c>
      <c r="Q239" s="2">
        <f t="shared" si="48"/>
        <v>600000</v>
      </c>
      <c r="R239" s="2">
        <f t="shared" si="46"/>
        <v>118593328.59621823</v>
      </c>
      <c r="S239" s="2">
        <f t="shared" si="17"/>
        <v>595682.42857143283</v>
      </c>
      <c r="T239" s="2">
        <f t="shared" si="18"/>
        <v>4317.571428571362</v>
      </c>
      <c r="U239" s="2">
        <f t="shared" si="19"/>
        <v>600000</v>
      </c>
      <c r="V239" s="2">
        <f t="shared" si="34"/>
        <v>67293576.588251486</v>
      </c>
      <c r="W239" s="2">
        <f t="shared" si="20"/>
        <v>595682.42857142538</v>
      </c>
      <c r="X239" s="2">
        <f t="shared" si="6"/>
        <v>4317.5714285746217</v>
      </c>
      <c r="Y239" s="2">
        <f t="shared" si="43"/>
        <v>51299752.007966749</v>
      </c>
      <c r="Z239" s="2" t="str">
        <f t="shared" si="8"/>
        <v>MEEP</v>
      </c>
      <c r="AA239" s="2">
        <f>IF(Z239="HERE",Y239,AA238+Graph!$G$1*1000)</f>
        <v>73578860.007966667</v>
      </c>
      <c r="AB239" s="2">
        <f t="shared" si="21"/>
        <v>800000</v>
      </c>
      <c r="AC239" s="2">
        <f t="shared" si="44"/>
        <v>50018786.15968015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50020939.307984009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174</v>
      </c>
      <c r="C240" s="7"/>
      <c r="D240" s="2" t="e">
        <f t="shared" si="12"/>
        <v>#N/A</v>
      </c>
      <c r="E240" s="2" t="e">
        <f t="shared" si="22"/>
        <v>#N/A</v>
      </c>
      <c r="F240" s="2">
        <v>1504292.1462365687</v>
      </c>
      <c r="G240" s="2">
        <f t="shared" si="47"/>
        <v>595682.42857142852</v>
      </c>
      <c r="H240" s="2">
        <f t="shared" si="45"/>
        <v>117926583.01682328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1297872.4285714305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1505114.7732718885</v>
      </c>
      <c r="Q240" s="2">
        <f t="shared" si="48"/>
        <v>600000</v>
      </c>
      <c r="R240" s="2">
        <f t="shared" si="46"/>
        <v>119193328.59621823</v>
      </c>
      <c r="S240" s="2">
        <f t="shared" si="17"/>
        <v>595682.42857143283</v>
      </c>
      <c r="T240" s="2">
        <f t="shared" si="18"/>
        <v>4317.571428571362</v>
      </c>
      <c r="U240" s="2">
        <f t="shared" si="19"/>
        <v>600000</v>
      </c>
      <c r="V240" s="2">
        <f t="shared" si="34"/>
        <v>67889259.016822919</v>
      </c>
      <c r="W240" s="2">
        <f t="shared" si="20"/>
        <v>595682.42857143283</v>
      </c>
      <c r="X240" s="2">
        <f t="shared" si="6"/>
        <v>4317.5714285671711</v>
      </c>
      <c r="Y240" s="2">
        <f t="shared" si="43"/>
        <v>51304069.579395317</v>
      </c>
      <c r="Z240" s="2" t="str">
        <f t="shared" si="8"/>
        <v>MEEP</v>
      </c>
      <c r="AA240" s="2">
        <f>IF(Z240="HERE",Y240,AA239+Graph!$G$1*1000)</f>
        <v>74378860.007966667</v>
      </c>
      <c r="AB240" s="2">
        <f t="shared" si="21"/>
        <v>800000</v>
      </c>
      <c r="AC240" s="2">
        <f t="shared" si="44"/>
        <v>50018786.15968015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50020939.307984009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175</v>
      </c>
      <c r="C241" s="7"/>
      <c r="D241" s="2" t="e">
        <f t="shared" si="12"/>
        <v>#N/A</v>
      </c>
      <c r="E241" s="2" t="e">
        <f t="shared" si="22"/>
        <v>#N/A</v>
      </c>
      <c r="F241" s="2">
        <v>1510246.7421367764</v>
      </c>
      <c r="G241" s="2">
        <f t="shared" si="47"/>
        <v>595682.42857142852</v>
      </c>
      <c r="H241" s="2">
        <f t="shared" si="45"/>
        <v>118522265.44539471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1302190.0000000019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1511055.9954870641</v>
      </c>
      <c r="Q241" s="2">
        <f t="shared" si="48"/>
        <v>600000</v>
      </c>
      <c r="R241" s="2">
        <f t="shared" si="46"/>
        <v>119793328.59621823</v>
      </c>
      <c r="S241" s="2">
        <f t="shared" si="17"/>
        <v>595682.42857143283</v>
      </c>
      <c r="T241" s="2">
        <f t="shared" si="18"/>
        <v>4317.571428571362</v>
      </c>
      <c r="U241" s="2">
        <f t="shared" si="19"/>
        <v>600000</v>
      </c>
      <c r="V241" s="2">
        <f t="shared" si="34"/>
        <v>68484941.445394352</v>
      </c>
      <c r="W241" s="2">
        <f t="shared" si="20"/>
        <v>595682.42857143283</v>
      </c>
      <c r="X241" s="2">
        <f t="shared" si="6"/>
        <v>4317.5714285671711</v>
      </c>
      <c r="Y241" s="2">
        <f t="shared" si="43"/>
        <v>51308387.150823884</v>
      </c>
      <c r="Z241" s="2" t="str">
        <f t="shared" si="8"/>
        <v>MEEP</v>
      </c>
      <c r="AA241" s="2">
        <f>IF(Z241="HERE",Y241,AA240+Graph!$G$1*1000)</f>
        <v>75178860.007966667</v>
      </c>
      <c r="AB241" s="2">
        <f t="shared" si="21"/>
        <v>800000</v>
      </c>
      <c r="AC241" s="2">
        <f t="shared" si="44"/>
        <v>50018786.15968015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50020939.307984009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176</v>
      </c>
      <c r="C242" s="7"/>
      <c r="D242" s="2" t="e">
        <f t="shared" si="12"/>
        <v>#N/A</v>
      </c>
      <c r="E242" s="2" t="e">
        <f t="shared" si="22"/>
        <v>#N/A</v>
      </c>
      <c r="F242" s="2">
        <v>1516201.3380369842</v>
      </c>
      <c r="G242" s="2">
        <f t="shared" si="47"/>
        <v>595682.42857142852</v>
      </c>
      <c r="H242" s="2">
        <f t="shared" si="45"/>
        <v>119117947.87396614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1306507.5714285732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1516997.2177022099</v>
      </c>
      <c r="Q242" s="2">
        <f t="shared" si="48"/>
        <v>600000</v>
      </c>
      <c r="R242" s="2">
        <f t="shared" si="46"/>
        <v>120393328.59621823</v>
      </c>
      <c r="S242" s="2">
        <f t="shared" si="17"/>
        <v>595682.42857143283</v>
      </c>
      <c r="T242" s="2">
        <f t="shared" si="18"/>
        <v>4317.571428571362</v>
      </c>
      <c r="U242" s="2">
        <f t="shared" si="19"/>
        <v>600000</v>
      </c>
      <c r="V242" s="2">
        <f t="shared" si="34"/>
        <v>69080623.873965785</v>
      </c>
      <c r="W242" s="2">
        <f t="shared" si="20"/>
        <v>595682.42857143283</v>
      </c>
      <c r="X242" s="2">
        <f t="shared" si="6"/>
        <v>4317.5714285671711</v>
      </c>
      <c r="Y242" s="2">
        <f t="shared" si="43"/>
        <v>51312704.722252451</v>
      </c>
      <c r="Z242" s="2" t="str">
        <f t="shared" si="8"/>
        <v>MEEP</v>
      </c>
      <c r="AA242" s="2">
        <f>IF(Z242="HERE",Y242,AA241+Graph!$G$1*1000)</f>
        <v>75978860.007966667</v>
      </c>
      <c r="AB242" s="2">
        <f t="shared" si="21"/>
        <v>800000</v>
      </c>
      <c r="AC242" s="2">
        <f t="shared" si="44"/>
        <v>50018786.15968015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50020939.307984009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177</v>
      </c>
      <c r="C243" s="7"/>
      <c r="D243" s="2" t="e">
        <f t="shared" si="12"/>
        <v>#N/A</v>
      </c>
      <c r="E243" s="2" t="e">
        <f t="shared" si="22"/>
        <v>#N/A</v>
      </c>
      <c r="F243" s="2">
        <v>1522155.933937192</v>
      </c>
      <c r="G243" s="2">
        <f t="shared" si="47"/>
        <v>595682.42857142852</v>
      </c>
      <c r="H243" s="2">
        <f t="shared" si="45"/>
        <v>119713630.30253758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1310825.1428571446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1522938.4399173856</v>
      </c>
      <c r="Q243" s="2">
        <f t="shared" si="48"/>
        <v>600000</v>
      </c>
      <c r="R243" s="2">
        <f t="shared" si="46"/>
        <v>120993328.59621823</v>
      </c>
      <c r="S243" s="2">
        <f t="shared" si="17"/>
        <v>595682.42857143283</v>
      </c>
      <c r="T243" s="2">
        <f t="shared" si="18"/>
        <v>4317.571428571362</v>
      </c>
      <c r="U243" s="2">
        <f t="shared" si="19"/>
        <v>600000</v>
      </c>
      <c r="V243" s="2">
        <f t="shared" si="34"/>
        <v>69676306.302537218</v>
      </c>
      <c r="W243" s="2">
        <f t="shared" si="20"/>
        <v>595682.42857143283</v>
      </c>
      <c r="X243" s="2">
        <f t="shared" si="6"/>
        <v>4317.5714285671711</v>
      </c>
      <c r="Y243" s="2">
        <f t="shared" si="43"/>
        <v>51317022.293681018</v>
      </c>
      <c r="Z243" s="2" t="str">
        <f t="shared" si="8"/>
        <v>MEEP</v>
      </c>
      <c r="AA243" s="2">
        <f>IF(Z243="HERE",Y243,AA242+Graph!$G$1*1000)</f>
        <v>76778860.007966667</v>
      </c>
      <c r="AB243" s="2">
        <f t="shared" si="21"/>
        <v>800000</v>
      </c>
      <c r="AC243" s="2">
        <f t="shared" si="44"/>
        <v>50018786.15968015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50020939.307984009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178</v>
      </c>
      <c r="C244" s="7"/>
      <c r="D244" s="2" t="e">
        <f t="shared" si="12"/>
        <v>#N/A</v>
      </c>
      <c r="E244" s="2" t="e">
        <f t="shared" si="22"/>
        <v>#N/A</v>
      </c>
      <c r="F244" s="2">
        <v>1528110.5298373997</v>
      </c>
      <c r="G244" s="2">
        <f t="shared" si="47"/>
        <v>595682.42857142852</v>
      </c>
      <c r="H244" s="2">
        <f t="shared" si="45"/>
        <v>120309312.73110901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1315142.7142857159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1528879.6621325314</v>
      </c>
      <c r="Q244" s="2">
        <f t="shared" si="48"/>
        <v>600000</v>
      </c>
      <c r="R244" s="2">
        <f t="shared" si="46"/>
        <v>121593328.59621823</v>
      </c>
      <c r="S244" s="2">
        <f t="shared" si="17"/>
        <v>595682.42857143283</v>
      </c>
      <c r="T244" s="2">
        <f t="shared" si="18"/>
        <v>4317.571428571362</v>
      </c>
      <c r="U244" s="2">
        <f t="shared" si="19"/>
        <v>600000</v>
      </c>
      <c r="V244" s="2">
        <f t="shared" si="34"/>
        <v>70271988.731108651</v>
      </c>
      <c r="W244" s="2">
        <f t="shared" si="20"/>
        <v>595682.42857143283</v>
      </c>
      <c r="X244" s="2">
        <f t="shared" si="6"/>
        <v>4317.5714285671711</v>
      </c>
      <c r="Y244" s="2">
        <f t="shared" si="43"/>
        <v>51321339.865109585</v>
      </c>
      <c r="Z244" s="2" t="str">
        <f t="shared" si="8"/>
        <v>MEEP</v>
      </c>
      <c r="AA244" s="2">
        <f>IF(Z244="HERE",Y244,AA243+Graph!$G$1*1000)</f>
        <v>77578860.007966667</v>
      </c>
      <c r="AB244" s="2">
        <f t="shared" si="21"/>
        <v>800000</v>
      </c>
      <c r="AC244" s="2">
        <f t="shared" si="44"/>
        <v>50018786.15968015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50020939.307984009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179</v>
      </c>
      <c r="C245" s="7"/>
      <c r="D245" s="2" t="e">
        <f t="shared" si="12"/>
        <v>#N/A</v>
      </c>
      <c r="E245" s="2" t="e">
        <f t="shared" si="22"/>
        <v>#N/A</v>
      </c>
      <c r="F245" s="2">
        <v>1534065.1257376075</v>
      </c>
      <c r="G245" s="2">
        <f t="shared" si="47"/>
        <v>595682.42857142852</v>
      </c>
      <c r="H245" s="2">
        <f t="shared" si="45"/>
        <v>120904995.15968044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1319460.2857142873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1534820.884347707</v>
      </c>
      <c r="Q245" s="2">
        <f t="shared" si="48"/>
        <v>600000</v>
      </c>
      <c r="R245" s="2">
        <f t="shared" si="46"/>
        <v>122193328.59621823</v>
      </c>
      <c r="S245" s="2">
        <f t="shared" si="17"/>
        <v>595682.42857143283</v>
      </c>
      <c r="T245" s="2">
        <f t="shared" si="18"/>
        <v>4317.571428571362</v>
      </c>
      <c r="U245" s="2">
        <f t="shared" si="19"/>
        <v>600000</v>
      </c>
      <c r="V245" s="2">
        <f t="shared" si="34"/>
        <v>70867671.159680083</v>
      </c>
      <c r="W245" s="2">
        <f t="shared" si="20"/>
        <v>595682.42857143283</v>
      </c>
      <c r="X245" s="2">
        <f t="shared" si="6"/>
        <v>4317.5714285671711</v>
      </c>
      <c r="Y245" s="2">
        <f t="shared" si="43"/>
        <v>51325657.436538152</v>
      </c>
      <c r="Z245" s="2" t="str">
        <f t="shared" si="8"/>
        <v>MEEP</v>
      </c>
      <c r="AA245" s="2">
        <f>IF(Z245="HERE",Y245,AA244+Graph!$G$1*1000)</f>
        <v>78378860.007966667</v>
      </c>
      <c r="AB245" s="2">
        <f t="shared" si="21"/>
        <v>800000</v>
      </c>
      <c r="AC245" s="2">
        <f t="shared" si="44"/>
        <v>50018786.15968015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50020939.307984009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180</v>
      </c>
      <c r="C246" s="7"/>
      <c r="D246" s="2" t="e">
        <f t="shared" si="12"/>
        <v>#N/A</v>
      </c>
      <c r="E246" s="2" t="e">
        <f t="shared" si="22"/>
        <v>#N/A</v>
      </c>
      <c r="F246" s="2">
        <v>1540019.7216378152</v>
      </c>
      <c r="G246" s="2">
        <f t="shared" si="47"/>
        <v>595682.42857142852</v>
      </c>
      <c r="H246" s="2">
        <f t="shared" si="45"/>
        <v>121500677.58825187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1323777.8571428587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1540762.1065628529</v>
      </c>
      <c r="Q246" s="2">
        <f t="shared" si="48"/>
        <v>600000</v>
      </c>
      <c r="R246" s="2">
        <f t="shared" si="46"/>
        <v>122793328.59621823</v>
      </c>
      <c r="S246" s="2">
        <f t="shared" si="17"/>
        <v>595682.42857143283</v>
      </c>
      <c r="T246" s="2">
        <f t="shared" si="18"/>
        <v>4317.571428571362</v>
      </c>
      <c r="U246" s="2">
        <f t="shared" si="19"/>
        <v>600000</v>
      </c>
      <c r="V246" s="2">
        <f t="shared" si="34"/>
        <v>71463353.588251516</v>
      </c>
      <c r="W246" s="2">
        <f t="shared" si="20"/>
        <v>595682.42857143283</v>
      </c>
      <c r="X246" s="2">
        <f t="shared" si="6"/>
        <v>4317.5714285671711</v>
      </c>
      <c r="Y246" s="2">
        <f t="shared" si="43"/>
        <v>51329975.00796672</v>
      </c>
      <c r="Z246" s="2" t="str">
        <f t="shared" si="8"/>
        <v>MEEP</v>
      </c>
      <c r="AA246" s="2">
        <f>IF(Z246="HERE",Y246,AA245+Graph!$G$1*1000)</f>
        <v>79178860.007966667</v>
      </c>
      <c r="AB246" s="2">
        <f t="shared" si="21"/>
        <v>800000</v>
      </c>
      <c r="AC246" s="2">
        <f t="shared" si="44"/>
        <v>50018786.15968015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50020939.307984009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181</v>
      </c>
      <c r="C247" s="7"/>
      <c r="D247" s="2" t="e">
        <f t="shared" si="12"/>
        <v>#N/A</v>
      </c>
      <c r="E247" s="2" t="e">
        <f t="shared" si="22"/>
        <v>#N/A</v>
      </c>
      <c r="F247" s="2">
        <v>1545974.317538023</v>
      </c>
      <c r="G247" s="2">
        <f t="shared" si="47"/>
        <v>595682.42857142852</v>
      </c>
      <c r="H247" s="2">
        <f t="shared" si="45"/>
        <v>122096360.01682331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1328095.42857143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1546703.3287780285</v>
      </c>
      <c r="Q247" s="2">
        <f t="shared" si="48"/>
        <v>600000</v>
      </c>
      <c r="R247" s="2">
        <f t="shared" si="46"/>
        <v>123393328.59621823</v>
      </c>
      <c r="S247" s="2">
        <f t="shared" si="17"/>
        <v>595682.42857143283</v>
      </c>
      <c r="T247" s="2">
        <f t="shared" si="18"/>
        <v>4317.571428571362</v>
      </c>
      <c r="U247" s="2">
        <f t="shared" si="19"/>
        <v>600000</v>
      </c>
      <c r="V247" s="2">
        <f t="shared" si="34"/>
        <v>72059036.016822949</v>
      </c>
      <c r="W247" s="2">
        <f t="shared" si="20"/>
        <v>595682.42857143283</v>
      </c>
      <c r="X247" s="2">
        <f t="shared" si="6"/>
        <v>4317.5714285671711</v>
      </c>
      <c r="Y247" s="2">
        <f t="shared" si="43"/>
        <v>51334292.579395287</v>
      </c>
      <c r="Z247" s="2" t="str">
        <f t="shared" si="8"/>
        <v>MEEP</v>
      </c>
      <c r="AA247" s="2">
        <f>IF(Z247="HERE",Y247,AA246+Graph!$G$1*1000)</f>
        <v>79978860.007966667</v>
      </c>
      <c r="AB247" s="2">
        <f t="shared" si="21"/>
        <v>800000</v>
      </c>
      <c r="AC247" s="2">
        <f t="shared" si="44"/>
        <v>50018786.15968015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50020939.307984009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182</v>
      </c>
      <c r="C248" s="7"/>
      <c r="D248" s="2" t="e">
        <f t="shared" si="12"/>
        <v>#N/A</v>
      </c>
      <c r="E248" s="2" t="e">
        <f t="shared" si="22"/>
        <v>#N/A</v>
      </c>
      <c r="F248" s="2">
        <v>1551928.9134382308</v>
      </c>
      <c r="G248" s="2">
        <f t="shared" si="47"/>
        <v>595682.42857142852</v>
      </c>
      <c r="H248" s="2">
        <f t="shared" si="45"/>
        <v>122692042.44539474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1332413.0000000014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1552644.5509931743</v>
      </c>
      <c r="Q248" s="2">
        <f t="shared" si="48"/>
        <v>600000</v>
      </c>
      <c r="R248" s="2">
        <f t="shared" si="46"/>
        <v>123993328.59621823</v>
      </c>
      <c r="S248" s="2">
        <f t="shared" si="17"/>
        <v>595682.42857143283</v>
      </c>
      <c r="T248" s="2">
        <f t="shared" si="18"/>
        <v>4317.571428571362</v>
      </c>
      <c r="U248" s="2">
        <f t="shared" si="19"/>
        <v>600000</v>
      </c>
      <c r="V248" s="2">
        <f t="shared" si="34"/>
        <v>72654718.445394382</v>
      </c>
      <c r="W248" s="2">
        <f t="shared" si="20"/>
        <v>595682.42857143283</v>
      </c>
      <c r="X248" s="2">
        <f t="shared" si="6"/>
        <v>4317.5714285671711</v>
      </c>
      <c r="Y248" s="2">
        <f t="shared" si="43"/>
        <v>51338610.150823854</v>
      </c>
      <c r="Z248" s="2" t="str">
        <f t="shared" si="8"/>
        <v>MEEP</v>
      </c>
      <c r="AA248" s="2">
        <f>IF(Z248="HERE",Y248,AA247+Graph!$G$1*1000)</f>
        <v>80778860.007966667</v>
      </c>
      <c r="AB248" s="2">
        <f t="shared" si="21"/>
        <v>800000</v>
      </c>
      <c r="AC248" s="2">
        <f t="shared" si="44"/>
        <v>50018786.15968015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50020939.307984009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183</v>
      </c>
      <c r="C249" s="7"/>
      <c r="D249" s="2" t="e">
        <f t="shared" si="12"/>
        <v>#N/A</v>
      </c>
      <c r="E249" s="2" t="e">
        <f t="shared" si="22"/>
        <v>#N/A</v>
      </c>
      <c r="F249" s="2">
        <v>1557883.5093384385</v>
      </c>
      <c r="G249" s="2">
        <f t="shared" si="47"/>
        <v>595682.42857142852</v>
      </c>
      <c r="H249" s="2">
        <f t="shared" si="45"/>
        <v>123287724.87396617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1336730.5714285728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1558585.7732083499</v>
      </c>
      <c r="Q249" s="2">
        <f t="shared" si="48"/>
        <v>600000</v>
      </c>
      <c r="R249" s="2">
        <f t="shared" si="46"/>
        <v>124593328.59621823</v>
      </c>
      <c r="S249" s="2">
        <f t="shared" si="17"/>
        <v>595682.42857143283</v>
      </c>
      <c r="T249" s="2">
        <f t="shared" si="18"/>
        <v>4317.571428571362</v>
      </c>
      <c r="U249" s="2">
        <f t="shared" si="19"/>
        <v>600000</v>
      </c>
      <c r="V249" s="2">
        <f t="shared" si="34"/>
        <v>73250400.873965815</v>
      </c>
      <c r="W249" s="2">
        <f t="shared" si="20"/>
        <v>595682.42857143283</v>
      </c>
      <c r="X249" s="2">
        <f t="shared" si="6"/>
        <v>4317.5714285671711</v>
      </c>
      <c r="Y249" s="2">
        <f t="shared" si="43"/>
        <v>51342927.722252421</v>
      </c>
      <c r="Z249" s="2" t="str">
        <f t="shared" si="8"/>
        <v>MEEP</v>
      </c>
      <c r="AA249" s="2">
        <f>IF(Z249="HERE",Y249,AA248+Graph!$G$1*1000)</f>
        <v>81578860.007966667</v>
      </c>
      <c r="AB249" s="2">
        <f t="shared" si="21"/>
        <v>800000</v>
      </c>
      <c r="AC249" s="2">
        <f t="shared" si="44"/>
        <v>50018786.15968015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50020939.307984009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184</v>
      </c>
      <c r="C250" s="7"/>
      <c r="D250" s="2" t="e">
        <f t="shared" si="12"/>
        <v>#N/A</v>
      </c>
      <c r="E250" s="2" t="e">
        <f t="shared" si="22"/>
        <v>#N/A</v>
      </c>
      <c r="F250" s="2">
        <v>1563838.1052386463</v>
      </c>
      <c r="G250" s="2">
        <f t="shared" si="47"/>
        <v>595682.42857142852</v>
      </c>
      <c r="H250" s="2">
        <f t="shared" si="45"/>
        <v>123883407.30253761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1341048.1428571441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1564526.9954234958</v>
      </c>
      <c r="Q250" s="2">
        <f t="shared" si="48"/>
        <v>600000</v>
      </c>
      <c r="R250" s="2">
        <f t="shared" si="46"/>
        <v>125193328.59621823</v>
      </c>
      <c r="S250" s="2">
        <f t="shared" si="17"/>
        <v>595682.42857143283</v>
      </c>
      <c r="T250" s="2">
        <f t="shared" si="18"/>
        <v>4317.571428571362</v>
      </c>
      <c r="U250" s="2">
        <f t="shared" si="19"/>
        <v>600000</v>
      </c>
      <c r="V250" s="2">
        <f t="shared" si="34"/>
        <v>73846083.302537248</v>
      </c>
      <c r="W250" s="2">
        <f t="shared" si="20"/>
        <v>595682.42857143283</v>
      </c>
      <c r="X250" s="2">
        <f t="shared" si="6"/>
        <v>4317.5714285671711</v>
      </c>
      <c r="Y250" s="2">
        <f t="shared" si="43"/>
        <v>51347245.293680988</v>
      </c>
      <c r="Z250" s="2" t="str">
        <f t="shared" si="8"/>
        <v>MEEP</v>
      </c>
      <c r="AA250" s="2">
        <f>IF(Z250="HERE",Y250,AA249+Graph!$G$1*1000)</f>
        <v>82378860.007966667</v>
      </c>
      <c r="AB250" s="2">
        <f t="shared" si="21"/>
        <v>800000</v>
      </c>
      <c r="AC250" s="2">
        <f t="shared" si="44"/>
        <v>50018786.15968015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50020939.307984009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185</v>
      </c>
      <c r="C251" s="7"/>
      <c r="D251" s="2" t="e">
        <f t="shared" si="12"/>
        <v>#N/A</v>
      </c>
      <c r="E251" s="2" t="e">
        <f t="shared" si="22"/>
        <v>#N/A</v>
      </c>
      <c r="F251" s="2">
        <v>1569792.701138854</v>
      </c>
      <c r="G251" s="2">
        <f t="shared" si="47"/>
        <v>595682.42857142852</v>
      </c>
      <c r="H251" s="2">
        <f t="shared" si="45"/>
        <v>124479089.73110904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1345365.7142857155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1570468.2176386714</v>
      </c>
      <c r="Q251" s="2">
        <f t="shared" si="48"/>
        <v>600000</v>
      </c>
      <c r="R251" s="2">
        <f t="shared" si="46"/>
        <v>125793328.59621823</v>
      </c>
      <c r="S251" s="2">
        <f t="shared" si="17"/>
        <v>595682.42857143283</v>
      </c>
      <c r="T251" s="2">
        <f t="shared" si="18"/>
        <v>4317.571428571362</v>
      </c>
      <c r="U251" s="2">
        <f t="shared" si="19"/>
        <v>600000</v>
      </c>
      <c r="V251" s="2">
        <f t="shared" si="34"/>
        <v>74441765.73110868</v>
      </c>
      <c r="W251" s="2">
        <f t="shared" si="20"/>
        <v>595682.42857143283</v>
      </c>
      <c r="X251" s="2">
        <f t="shared" si="6"/>
        <v>4317.5714285671711</v>
      </c>
      <c r="Y251" s="2">
        <f t="shared" si="43"/>
        <v>51351562.865109555</v>
      </c>
      <c r="Z251" s="2" t="str">
        <f t="shared" si="8"/>
        <v>MEEP</v>
      </c>
      <c r="AA251" s="2">
        <f>IF(Z251="HERE",Y251,AA250+Graph!$G$1*1000)</f>
        <v>83178860.007966667</v>
      </c>
      <c r="AB251" s="2">
        <f t="shared" si="21"/>
        <v>800000</v>
      </c>
      <c r="AC251" s="2">
        <f t="shared" si="44"/>
        <v>50018786.15968015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50020939.307984009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186</v>
      </c>
      <c r="C252" s="7"/>
      <c r="D252" s="2" t="e">
        <f t="shared" si="12"/>
        <v>#N/A</v>
      </c>
      <c r="E252" s="2" t="e">
        <f t="shared" si="22"/>
        <v>#N/A</v>
      </c>
      <c r="F252" s="2">
        <v>1575747.297039032</v>
      </c>
      <c r="G252" s="2">
        <f t="shared" si="47"/>
        <v>595682.42857142852</v>
      </c>
      <c r="H252" s="2">
        <f t="shared" si="45"/>
        <v>125074772.15968047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1349683.2857142868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1576409.4398538172</v>
      </c>
      <c r="Q252" s="2">
        <f t="shared" si="48"/>
        <v>600000</v>
      </c>
      <c r="R252" s="2">
        <f t="shared" si="46"/>
        <v>126393328.59621823</v>
      </c>
      <c r="S252" s="2">
        <f t="shared" si="17"/>
        <v>595682.42857143283</v>
      </c>
      <c r="T252" s="2">
        <f t="shared" si="18"/>
        <v>4317.571428571362</v>
      </c>
      <c r="U252" s="2">
        <f t="shared" si="19"/>
        <v>600000</v>
      </c>
      <c r="V252" s="2">
        <f t="shared" si="34"/>
        <v>75037448.159680113</v>
      </c>
      <c r="W252" s="2">
        <f t="shared" si="20"/>
        <v>595682.42857143283</v>
      </c>
      <c r="X252" s="2">
        <f t="shared" si="6"/>
        <v>4317.5714285671711</v>
      </c>
      <c r="Y252" s="2">
        <f t="shared" si="43"/>
        <v>51355880.436538123</v>
      </c>
      <c r="Z252" s="2" t="str">
        <f t="shared" si="8"/>
        <v>MEEP</v>
      </c>
      <c r="AA252" s="2">
        <f>IF(Z252="HERE",Y252,AA251+Graph!$G$1*1000)</f>
        <v>83978860.007966667</v>
      </c>
      <c r="AB252" s="2">
        <f t="shared" si="21"/>
        <v>800000</v>
      </c>
      <c r="AC252" s="2">
        <f t="shared" si="44"/>
        <v>50018786.15968015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50020939.307984009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187</v>
      </c>
      <c r="C253" s="7"/>
      <c r="D253" s="2" t="e">
        <f t="shared" si="12"/>
        <v>#N/A</v>
      </c>
      <c r="E253" s="2" t="e">
        <f t="shared" si="22"/>
        <v>#N/A</v>
      </c>
      <c r="F253" s="2">
        <v>1581701.8929392397</v>
      </c>
      <c r="G253" s="2">
        <f t="shared" si="47"/>
        <v>595682.42857142852</v>
      </c>
      <c r="H253" s="2">
        <f t="shared" si="45"/>
        <v>125670454.5882519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1354000.8571428582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1582350.6620689631</v>
      </c>
      <c r="Q253" s="2">
        <f t="shared" si="48"/>
        <v>600000</v>
      </c>
      <c r="R253" s="2">
        <f t="shared" si="46"/>
        <v>126993328.59621823</v>
      </c>
      <c r="S253" s="2">
        <f t="shared" si="17"/>
        <v>595682.42857143283</v>
      </c>
      <c r="T253" s="2">
        <f t="shared" si="18"/>
        <v>4317.571428571362</v>
      </c>
      <c r="U253" s="2">
        <f t="shared" si="19"/>
        <v>600000</v>
      </c>
      <c r="V253" s="2">
        <f t="shared" si="34"/>
        <v>75633130.588251546</v>
      </c>
      <c r="W253" s="2">
        <f t="shared" si="20"/>
        <v>595682.42857143283</v>
      </c>
      <c r="X253" s="2">
        <f t="shared" si="6"/>
        <v>4317.5714285671711</v>
      </c>
      <c r="Y253" s="2">
        <f t="shared" si="43"/>
        <v>51360198.00796669</v>
      </c>
      <c r="Z253" s="2" t="str">
        <f t="shared" si="8"/>
        <v>MEEP</v>
      </c>
      <c r="AA253" s="2">
        <f>IF(Z253="HERE",Y253,AA252+Graph!$G$1*1000)</f>
        <v>84778860.007966667</v>
      </c>
      <c r="AB253" s="2">
        <f t="shared" si="21"/>
        <v>800000</v>
      </c>
      <c r="AC253" s="2">
        <f t="shared" si="44"/>
        <v>50018786.15968015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50020939.307984009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188</v>
      </c>
      <c r="C254" s="7"/>
      <c r="D254" s="2" t="e">
        <f t="shared" si="12"/>
        <v>#N/A</v>
      </c>
      <c r="E254" s="2" t="e">
        <f t="shared" si="22"/>
        <v>#N/A</v>
      </c>
      <c r="F254" s="2">
        <v>1587656.4888394475</v>
      </c>
      <c r="G254" s="2">
        <f t="shared" si="47"/>
        <v>595682.42857142852</v>
      </c>
      <c r="H254" s="2">
        <f t="shared" si="45"/>
        <v>126266137.01682334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1358318.4285714296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1588291.8842841387</v>
      </c>
      <c r="Q254" s="2">
        <f t="shared" si="48"/>
        <v>600000</v>
      </c>
      <c r="R254" s="2">
        <f t="shared" si="46"/>
        <v>127593328.59621823</v>
      </c>
      <c r="S254" s="2">
        <f t="shared" si="17"/>
        <v>595682.42857143283</v>
      </c>
      <c r="T254" s="2">
        <f t="shared" si="18"/>
        <v>4317.571428571362</v>
      </c>
      <c r="U254" s="2">
        <f t="shared" si="19"/>
        <v>600000</v>
      </c>
      <c r="V254" s="2">
        <f t="shared" si="34"/>
        <v>76228813.016822979</v>
      </c>
      <c r="W254" s="2">
        <f t="shared" si="20"/>
        <v>595682.42857143283</v>
      </c>
      <c r="X254" s="2">
        <f t="shared" si="6"/>
        <v>4317.5714285671711</v>
      </c>
      <c r="Y254" s="2">
        <f t="shared" si="43"/>
        <v>51364515.579395257</v>
      </c>
      <c r="Z254" s="2" t="str">
        <f t="shared" si="8"/>
        <v>MEEP</v>
      </c>
      <c r="AA254" s="2">
        <f>IF(Z254="HERE",Y254,AA253+Graph!$G$1*1000)</f>
        <v>85578860.007966667</v>
      </c>
      <c r="AB254" s="2">
        <f t="shared" si="21"/>
        <v>800000</v>
      </c>
      <c r="AC254" s="2">
        <f t="shared" si="44"/>
        <v>50018786.15968015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50060939.307984009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189</v>
      </c>
      <c r="C255" s="7"/>
      <c r="D255" s="2" t="e">
        <f t="shared" si="12"/>
        <v>#N/A</v>
      </c>
      <c r="E255" s="2" t="e">
        <f t="shared" si="22"/>
        <v>#N/A</v>
      </c>
      <c r="F255" s="2">
        <v>1593611.0847396553</v>
      </c>
      <c r="G255" s="2">
        <f t="shared" si="47"/>
        <v>595682.42857142852</v>
      </c>
      <c r="H255" s="2">
        <f t="shared" si="45"/>
        <v>126861819.44539477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1362636.0000000009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1594233.1064992845</v>
      </c>
      <c r="Q255" s="2">
        <f t="shared" si="48"/>
        <v>600000</v>
      </c>
      <c r="R255" s="2">
        <f t="shared" si="46"/>
        <v>128193328.59621823</v>
      </c>
      <c r="S255" s="2">
        <f t="shared" si="17"/>
        <v>595682.42857143283</v>
      </c>
      <c r="T255" s="2">
        <f t="shared" si="18"/>
        <v>4317.571428571362</v>
      </c>
      <c r="U255" s="2">
        <f t="shared" si="19"/>
        <v>600000</v>
      </c>
      <c r="V255" s="2">
        <f t="shared" si="34"/>
        <v>76824495.445394412</v>
      </c>
      <c r="W255" s="2">
        <f t="shared" si="20"/>
        <v>595682.42857143283</v>
      </c>
      <c r="X255" s="2">
        <f t="shared" si="6"/>
        <v>4317.5714285671711</v>
      </c>
      <c r="Y255" s="2">
        <f t="shared" si="43"/>
        <v>51368833.150823824</v>
      </c>
      <c r="Z255" s="2" t="str">
        <f t="shared" si="8"/>
        <v>MEEP</v>
      </c>
      <c r="AA255" s="2">
        <f>IF(Z255="HERE",Y255,AA254+Graph!$G$1*1000)</f>
        <v>86378860.007966667</v>
      </c>
      <c r="AB255" s="2">
        <f t="shared" si="21"/>
        <v>800000</v>
      </c>
      <c r="AC255" s="2">
        <f t="shared" si="44"/>
        <v>50018786.15968015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50100939.307984009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190</v>
      </c>
      <c r="C256" s="7"/>
      <c r="D256" s="2" t="e">
        <f t="shared" si="12"/>
        <v>#N/A</v>
      </c>
      <c r="E256" s="2" t="e">
        <f t="shared" si="22"/>
        <v>#N/A</v>
      </c>
      <c r="F256" s="2">
        <v>1599565.680639863</v>
      </c>
      <c r="G256" s="2">
        <f t="shared" si="47"/>
        <v>595682.42857142852</v>
      </c>
      <c r="H256" s="2">
        <f t="shared" si="45"/>
        <v>127457501.8739662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1366953.5714285723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1600174.3287144601</v>
      </c>
      <c r="Q256" s="2">
        <f t="shared" si="48"/>
        <v>600000</v>
      </c>
      <c r="R256" s="2">
        <f t="shared" si="46"/>
        <v>128793328.59621823</v>
      </c>
      <c r="S256" s="2">
        <f t="shared" si="17"/>
        <v>595682.42857143283</v>
      </c>
      <c r="T256" s="2">
        <f t="shared" si="18"/>
        <v>4317.571428571362</v>
      </c>
      <c r="U256" s="2">
        <f t="shared" si="19"/>
        <v>600000</v>
      </c>
      <c r="V256" s="2">
        <f t="shared" si="34"/>
        <v>77420177.873965845</v>
      </c>
      <c r="W256" s="2">
        <f t="shared" si="20"/>
        <v>595682.42857143283</v>
      </c>
      <c r="X256" s="2">
        <f t="shared" si="6"/>
        <v>4317.5714285671711</v>
      </c>
      <c r="Y256" s="2">
        <f t="shared" si="43"/>
        <v>51373150.722252391</v>
      </c>
      <c r="Z256" s="2" t="str">
        <f t="shared" si="8"/>
        <v>MEEP</v>
      </c>
      <c r="AA256" s="2">
        <f>IF(Z256="HERE",Y256,AA255+Graph!$G$1*1000)</f>
        <v>87178860.007966667</v>
      </c>
      <c r="AB256" s="2">
        <f t="shared" si="21"/>
        <v>800000</v>
      </c>
      <c r="AC256" s="2">
        <f t="shared" si="44"/>
        <v>50018786.15968015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50140939.307984009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191</v>
      </c>
      <c r="C257" s="7"/>
      <c r="D257" s="2" t="e">
        <f t="shared" si="12"/>
        <v>#N/A</v>
      </c>
      <c r="E257" s="2" t="e">
        <f t="shared" si="22"/>
        <v>#N/A</v>
      </c>
      <c r="F257" s="2">
        <v>1605520.2765400708</v>
      </c>
      <c r="G257" s="2">
        <f t="shared" si="47"/>
        <v>595682.42857142852</v>
      </c>
      <c r="H257" s="2">
        <f t="shared" si="45"/>
        <v>128053184.30253763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1371271.1428571437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1606115.550929606</v>
      </c>
      <c r="Q257" s="2">
        <f t="shared" si="48"/>
        <v>600000</v>
      </c>
      <c r="R257" s="2">
        <f t="shared" si="46"/>
        <v>129393328.59621823</v>
      </c>
      <c r="S257" s="2">
        <f t="shared" si="17"/>
        <v>595682.42857143283</v>
      </c>
      <c r="T257" s="2">
        <f t="shared" si="18"/>
        <v>4317.571428571362</v>
      </c>
      <c r="U257" s="2">
        <f t="shared" si="19"/>
        <v>600000</v>
      </c>
      <c r="V257" s="2">
        <f t="shared" si="34"/>
        <v>78015860.302537277</v>
      </c>
      <c r="W257" s="2">
        <f t="shared" si="20"/>
        <v>595682.42857143283</v>
      </c>
      <c r="X257" s="2">
        <f t="shared" si="6"/>
        <v>4317.5714285671711</v>
      </c>
      <c r="Y257" s="2">
        <f t="shared" si="43"/>
        <v>51377468.293680958</v>
      </c>
      <c r="Z257" s="2" t="str">
        <f t="shared" si="8"/>
        <v>MEEP</v>
      </c>
      <c r="AA257" s="2">
        <f>IF(Z257="HERE",Y257,AA256+Graph!$G$1*1000)</f>
        <v>87978860.007966667</v>
      </c>
      <c r="AB257" s="2">
        <f t="shared" si="21"/>
        <v>800000</v>
      </c>
      <c r="AC257" s="2">
        <f t="shared" si="44"/>
        <v>50018786.15968015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192</v>
      </c>
      <c r="C258" s="7"/>
      <c r="D258" s="2" t="e">
        <f t="shared" si="12"/>
        <v>#N/A</v>
      </c>
      <c r="E258" s="2" t="e">
        <f t="shared" si="22"/>
        <v>#N/A</v>
      </c>
      <c r="F258" s="2">
        <v>1611474.8724402785</v>
      </c>
      <c r="G258" s="2">
        <f t="shared" si="47"/>
        <v>595682.42857142852</v>
      </c>
      <c r="H258" s="2">
        <f t="shared" si="45"/>
        <v>128648866.73110907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1375588.714285715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1612056.7731447816</v>
      </c>
      <c r="Q258" s="2">
        <f t="shared" si="48"/>
        <v>600000</v>
      </c>
      <c r="R258" s="2">
        <f t="shared" si="46"/>
        <v>129993328.59621823</v>
      </c>
      <c r="S258" s="2">
        <f t="shared" si="17"/>
        <v>595682.42857143283</v>
      </c>
      <c r="T258" s="2">
        <f t="shared" si="18"/>
        <v>4317.571428571362</v>
      </c>
      <c r="U258" s="2">
        <f t="shared" si="19"/>
        <v>600000</v>
      </c>
      <c r="V258" s="2">
        <f t="shared" si="34"/>
        <v>78611542.73110871</v>
      </c>
      <c r="W258" s="2">
        <f t="shared" si="20"/>
        <v>595682.42857143283</v>
      </c>
      <c r="X258" s="2">
        <f t="shared" si="6"/>
        <v>4317.5714285671711</v>
      </c>
      <c r="Y258" s="2">
        <f t="shared" si="43"/>
        <v>51381785.865109526</v>
      </c>
      <c r="Z258" s="2" t="str">
        <f t="shared" si="8"/>
        <v>MEEP</v>
      </c>
      <c r="AA258" s="2">
        <f>IF(Z258="HERE",Y258,AA257+Graph!$G$1*1000)</f>
        <v>88778860.007966667</v>
      </c>
      <c r="AB258" s="2">
        <f t="shared" si="21"/>
        <v>800000</v>
      </c>
      <c r="AC258" s="2">
        <f t="shared" si="44"/>
        <v>50018786.15968015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193</v>
      </c>
      <c r="C259" s="7"/>
      <c r="D259" s="2" t="e">
        <f t="shared" si="12"/>
        <v>#N/A</v>
      </c>
      <c r="E259" s="2" t="e">
        <f t="shared" si="22"/>
        <v>#N/A</v>
      </c>
      <c r="F259" s="2">
        <v>1617429.4683404863</v>
      </c>
      <c r="G259" s="2">
        <f t="shared" si="47"/>
        <v>595682.42857142852</v>
      </c>
      <c r="H259" s="2">
        <f t="shared" si="45"/>
        <v>129244549.1596805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1379906.2857142864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1617997.9953599274</v>
      </c>
      <c r="Q259" s="2">
        <f t="shared" si="48"/>
        <v>600000</v>
      </c>
      <c r="R259" s="2">
        <f t="shared" si="46"/>
        <v>130593328.59621823</v>
      </c>
      <c r="S259" s="2">
        <f t="shared" si="17"/>
        <v>595682.42857143283</v>
      </c>
      <c r="T259" s="2">
        <f t="shared" si="18"/>
        <v>4317.571428571362</v>
      </c>
      <c r="U259" s="2">
        <f t="shared" si="19"/>
        <v>600000</v>
      </c>
      <c r="V259" s="2">
        <f t="shared" si="34"/>
        <v>79207225.159680143</v>
      </c>
      <c r="W259" s="2">
        <f t="shared" si="20"/>
        <v>595682.42857143283</v>
      </c>
      <c r="X259" s="2">
        <f t="shared" si="6"/>
        <v>4317.5714285671711</v>
      </c>
      <c r="Y259" s="2">
        <f t="shared" si="43"/>
        <v>51386103.436538093</v>
      </c>
      <c r="Z259" s="2" t="str">
        <f t="shared" si="8"/>
        <v>MEEP</v>
      </c>
      <c r="AA259" s="2">
        <f>IF(Z259="HERE",Y259,AA258+Graph!$G$1*1000)</f>
        <v>89578860.007966667</v>
      </c>
      <c r="AB259" s="2">
        <f t="shared" si="21"/>
        <v>800000</v>
      </c>
      <c r="AC259" s="2">
        <f t="shared" si="44"/>
        <v>50018786.15968015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194</v>
      </c>
      <c r="C260" s="7"/>
      <c r="D260" s="2" t="e">
        <f t="shared" si="12"/>
        <v>#N/A</v>
      </c>
      <c r="E260" s="2" t="e">
        <f t="shared" si="22"/>
        <v>#N/A</v>
      </c>
      <c r="F260" s="2">
        <v>1623384.064240694</v>
      </c>
      <c r="G260" s="2">
        <f t="shared" si="47"/>
        <v>595682.42857142852</v>
      </c>
      <c r="H260" s="2">
        <f t="shared" si="45"/>
        <v>129840231.58825193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1384223.8571428577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1623939.217575103</v>
      </c>
      <c r="Q260" s="2">
        <f t="shared" si="48"/>
        <v>600000</v>
      </c>
      <c r="R260" s="2">
        <f t="shared" si="46"/>
        <v>131193328.59621823</v>
      </c>
      <c r="S260" s="2">
        <f t="shared" si="17"/>
        <v>595682.42857143283</v>
      </c>
      <c r="T260" s="2">
        <f t="shared" si="18"/>
        <v>4317.571428571362</v>
      </c>
      <c r="U260" s="2">
        <f t="shared" si="19"/>
        <v>600000</v>
      </c>
      <c r="V260" s="2">
        <f t="shared" si="34"/>
        <v>79802907.588251576</v>
      </c>
      <c r="W260" s="2">
        <f t="shared" si="20"/>
        <v>595682.42857143283</v>
      </c>
      <c r="X260" s="2">
        <f t="shared" si="6"/>
        <v>4317.5714285671711</v>
      </c>
      <c r="Y260" s="2">
        <f t="shared" si="43"/>
        <v>51390421.00796666</v>
      </c>
      <c r="Z260" s="2" t="str">
        <f t="shared" si="8"/>
        <v>MEEP</v>
      </c>
      <c r="AA260" s="2">
        <f>IF(Z260="HERE",Y260,AA259+Graph!$G$1*1000)</f>
        <v>90378860.007966667</v>
      </c>
      <c r="AB260" s="2">
        <f t="shared" si="21"/>
        <v>800000</v>
      </c>
      <c r="AC260" s="2">
        <f t="shared" si="44"/>
        <v>50018786.15968015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195</v>
      </c>
      <c r="C261" s="7"/>
      <c r="D261" s="2" t="e">
        <f t="shared" si="12"/>
        <v>#N/A</v>
      </c>
      <c r="E261" s="2" t="e">
        <f t="shared" si="22"/>
        <v>#N/A</v>
      </c>
      <c r="F261" s="2">
        <v>1629338.6601409018</v>
      </c>
      <c r="G261" s="2">
        <f t="shared" si="47"/>
        <v>595682.42857142852</v>
      </c>
      <c r="H261" s="2">
        <f t="shared" si="45"/>
        <v>130435914.01682337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1388541.4285714291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1629880.4397902489</v>
      </c>
      <c r="Q261" s="2">
        <f t="shared" si="48"/>
        <v>600000</v>
      </c>
      <c r="R261" s="2">
        <f t="shared" si="46"/>
        <v>131793328.59621823</v>
      </c>
      <c r="S261" s="2">
        <f t="shared" si="17"/>
        <v>595682.42857143283</v>
      </c>
      <c r="T261" s="2">
        <f t="shared" si="18"/>
        <v>4317.571428571362</v>
      </c>
      <c r="U261" s="2">
        <f t="shared" si="19"/>
        <v>600000</v>
      </c>
      <c r="V261" s="2">
        <f t="shared" si="34"/>
        <v>80398590.016823009</v>
      </c>
      <c r="W261" s="2">
        <f t="shared" si="20"/>
        <v>595682.42857143283</v>
      </c>
      <c r="X261" s="2">
        <f t="shared" si="6"/>
        <v>4317.5714285671711</v>
      </c>
      <c r="Y261" s="2">
        <f t="shared" si="43"/>
        <v>51394738.579395227</v>
      </c>
      <c r="Z261" s="2" t="str">
        <f t="shared" si="8"/>
        <v>MEEP</v>
      </c>
      <c r="AA261" s="2">
        <f>IF(Z261="HERE",Y261,AA260+Graph!$G$1*1000)</f>
        <v>91178860.007966667</v>
      </c>
      <c r="AB261" s="2">
        <f t="shared" si="21"/>
        <v>800000</v>
      </c>
      <c r="AC261" s="2">
        <f t="shared" si="44"/>
        <v>50018786.15968015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196</v>
      </c>
      <c r="C262" s="7"/>
      <c r="D262" s="2" t="e">
        <f t="shared" si="12"/>
        <v>#N/A</v>
      </c>
      <c r="E262" s="2" t="e">
        <f t="shared" si="22"/>
        <v>#N/A</v>
      </c>
      <c r="F262" s="2">
        <v>1635293.2560411096</v>
      </c>
      <c r="G262" s="2">
        <f t="shared" si="47"/>
        <v>595682.42857142852</v>
      </c>
      <c r="H262" s="2">
        <f t="shared" si="45"/>
        <v>131031596.4453948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1392859.0000000005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1635821.6620054245</v>
      </c>
      <c r="Q262" s="2">
        <f t="shared" si="48"/>
        <v>600000</v>
      </c>
      <c r="R262" s="2">
        <f t="shared" si="46"/>
        <v>132393328.59621823</v>
      </c>
      <c r="S262" s="2">
        <f t="shared" si="17"/>
        <v>595682.42857143283</v>
      </c>
      <c r="T262" s="2">
        <f t="shared" si="18"/>
        <v>4317.571428571362</v>
      </c>
      <c r="U262" s="2">
        <f t="shared" si="19"/>
        <v>600000</v>
      </c>
      <c r="V262" s="2">
        <f t="shared" si="34"/>
        <v>80994272.445394441</v>
      </c>
      <c r="W262" s="2">
        <f t="shared" si="20"/>
        <v>595682.42857143283</v>
      </c>
      <c r="X262" s="2">
        <f t="shared" si="6"/>
        <v>4317.5714285671711</v>
      </c>
      <c r="Y262" s="2">
        <f t="shared" si="43"/>
        <v>51399056.150823794</v>
      </c>
      <c r="Z262" s="2" t="str">
        <f t="shared" si="8"/>
        <v>MEEP</v>
      </c>
      <c r="AA262" s="2">
        <f>IF(Z262="HERE",Y262,AA261+Graph!$G$1*1000)</f>
        <v>91978860.007966667</v>
      </c>
      <c r="AB262" s="2">
        <f t="shared" si="21"/>
        <v>800000</v>
      </c>
      <c r="AC262" s="2">
        <f t="shared" si="44"/>
        <v>50018786.15968015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197</v>
      </c>
      <c r="C263" s="7"/>
      <c r="D263" s="2" t="e">
        <f t="shared" si="12"/>
        <v>#N/A</v>
      </c>
      <c r="E263" s="2" t="e">
        <f t="shared" si="22"/>
        <v>#N/A</v>
      </c>
      <c r="F263" s="2">
        <v>1641247.8519413173</v>
      </c>
      <c r="G263" s="2">
        <f t="shared" si="47"/>
        <v>595682.42857142852</v>
      </c>
      <c r="H263" s="2">
        <f t="shared" si="45"/>
        <v>131627278.87396623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1397176.5714285718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1641762.8842205703</v>
      </c>
      <c r="Q263" s="2">
        <f t="shared" si="48"/>
        <v>600000</v>
      </c>
      <c r="R263" s="2">
        <f t="shared" si="46"/>
        <v>132993328.59621823</v>
      </c>
      <c r="S263" s="2">
        <f t="shared" si="17"/>
        <v>595682.42857143283</v>
      </c>
      <c r="T263" s="2">
        <f t="shared" si="18"/>
        <v>4317.571428571362</v>
      </c>
      <c r="U263" s="2">
        <f t="shared" si="19"/>
        <v>600000</v>
      </c>
      <c r="V263" s="2">
        <f t="shared" si="34"/>
        <v>81589954.873965874</v>
      </c>
      <c r="W263" s="2">
        <f t="shared" si="20"/>
        <v>595682.42857143283</v>
      </c>
      <c r="X263" s="2">
        <f t="shared" si="6"/>
        <v>4317.5714285671711</v>
      </c>
      <c r="Y263" s="2">
        <f t="shared" si="43"/>
        <v>51403373.722252361</v>
      </c>
      <c r="Z263" s="2" t="str">
        <f t="shared" si="8"/>
        <v>MEEP</v>
      </c>
      <c r="AA263" s="2">
        <f>IF(Z263="HERE",Y263,AA262+Graph!$G$1*1000)</f>
        <v>92778860.007966667</v>
      </c>
      <c r="AB263" s="2">
        <f t="shared" si="21"/>
        <v>800000</v>
      </c>
      <c r="AC263" s="2">
        <f t="shared" si="44"/>
        <v>50018786.15968015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198</v>
      </c>
      <c r="C264" s="7"/>
      <c r="D264" s="2" t="e">
        <f t="shared" si="12"/>
        <v>#N/A</v>
      </c>
      <c r="E264" s="2" t="e">
        <f t="shared" si="22"/>
        <v>#N/A</v>
      </c>
      <c r="F264" s="2">
        <v>1647202.4478415251</v>
      </c>
      <c r="G264" s="2">
        <f t="shared" si="47"/>
        <v>595682.42857142852</v>
      </c>
      <c r="H264" s="2">
        <f t="shared" si="45"/>
        <v>132222961.30253766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1401494.1428571432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1647704.106435746</v>
      </c>
      <c r="Q264" s="2">
        <f t="shared" si="48"/>
        <v>600000</v>
      </c>
      <c r="R264" s="2">
        <f t="shared" si="46"/>
        <v>133593328.59621823</v>
      </c>
      <c r="S264" s="2">
        <f t="shared" si="17"/>
        <v>595682.42857143283</v>
      </c>
      <c r="T264" s="2">
        <f t="shared" si="18"/>
        <v>4317.571428571362</v>
      </c>
      <c r="U264" s="2">
        <f t="shared" si="19"/>
        <v>600000</v>
      </c>
      <c r="V264" s="2">
        <f t="shared" si="34"/>
        <v>82185637.302537307</v>
      </c>
      <c r="W264" s="2">
        <f t="shared" si="20"/>
        <v>595682.42857143283</v>
      </c>
      <c r="X264" s="2">
        <f t="shared" si="6"/>
        <v>4317.5714285671711</v>
      </c>
      <c r="Y264" s="2">
        <f t="shared" si="43"/>
        <v>51407691.293680929</v>
      </c>
      <c r="Z264" s="2" t="str">
        <f t="shared" si="8"/>
        <v>MEEP</v>
      </c>
      <c r="AA264" s="2">
        <f>IF(Z264="HERE",Y264,AA263+Graph!$G$1*1000)</f>
        <v>93578860.007966667</v>
      </c>
      <c r="AB264" s="2">
        <f t="shared" si="21"/>
        <v>800000</v>
      </c>
      <c r="AC264" s="2">
        <f t="shared" si="44"/>
        <v>50018786.15968015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199</v>
      </c>
      <c r="C265" s="7"/>
      <c r="D265" s="2" t="e">
        <f t="shared" si="12"/>
        <v>#N/A</v>
      </c>
      <c r="E265" s="2" t="e">
        <f t="shared" si="22"/>
        <v>#N/A</v>
      </c>
      <c r="F265" s="2">
        <v>1653157.0437417328</v>
      </c>
      <c r="G265" s="2">
        <f t="shared" si="47"/>
        <v>595682.42857142852</v>
      </c>
      <c r="H265" s="2">
        <f t="shared" si="45"/>
        <v>132818643.7311091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1405811.7142857146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1653645.3286508918</v>
      </c>
      <c r="Q265" s="2">
        <f t="shared" si="48"/>
        <v>600000</v>
      </c>
      <c r="R265" s="2">
        <f t="shared" si="46"/>
        <v>134193328.59621823</v>
      </c>
      <c r="S265" s="2">
        <f t="shared" si="17"/>
        <v>595682.42857143283</v>
      </c>
      <c r="T265" s="2">
        <f t="shared" si="18"/>
        <v>4317.571428571362</v>
      </c>
      <c r="U265" s="2">
        <f t="shared" si="19"/>
        <v>600000</v>
      </c>
      <c r="V265" s="2">
        <f t="shared" si="34"/>
        <v>82781319.73110874</v>
      </c>
      <c r="W265" s="2">
        <f t="shared" si="20"/>
        <v>595682.42857143283</v>
      </c>
      <c r="X265" s="2">
        <f t="shared" si="6"/>
        <v>4317.5714285671711</v>
      </c>
      <c r="Y265" s="2">
        <f t="shared" si="43"/>
        <v>51412008.865109496</v>
      </c>
      <c r="Z265" s="2" t="str">
        <f t="shared" si="8"/>
        <v>MEEP</v>
      </c>
      <c r="AA265" s="2">
        <f>IF(Z265="HERE",Y265,AA264+Graph!$G$1*1000)</f>
        <v>94378860.007966667</v>
      </c>
      <c r="AB265" s="2">
        <f t="shared" si="21"/>
        <v>800000</v>
      </c>
      <c r="AC265" s="2">
        <f t="shared" si="44"/>
        <v>50018786.15968015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200</v>
      </c>
      <c r="C266" s="7"/>
      <c r="D266" s="2" t="e">
        <f t="shared" si="12"/>
        <v>#N/A</v>
      </c>
      <c r="E266" s="2" t="e">
        <f t="shared" si="22"/>
        <v>#N/A</v>
      </c>
      <c r="F266" s="2">
        <v>1659111.6396419406</v>
      </c>
      <c r="G266" s="2">
        <f t="shared" si="47"/>
        <v>595682.42857142852</v>
      </c>
      <c r="H266" s="2">
        <f t="shared" si="45"/>
        <v>133414326.15968053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1410129.2857142859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1659586.5508660376</v>
      </c>
      <c r="Q266" s="2">
        <f t="shared" si="48"/>
        <v>600000</v>
      </c>
      <c r="R266" s="2">
        <f t="shared" si="46"/>
        <v>134793328.59621823</v>
      </c>
      <c r="S266" s="2">
        <f t="shared" si="17"/>
        <v>595682.42857143283</v>
      </c>
      <c r="T266" s="2">
        <f t="shared" si="18"/>
        <v>4317.571428571362</v>
      </c>
      <c r="U266" s="2">
        <f t="shared" si="19"/>
        <v>600000</v>
      </c>
      <c r="V266" s="2">
        <f t="shared" si="34"/>
        <v>83377002.159680173</v>
      </c>
      <c r="W266" s="2">
        <f t="shared" si="20"/>
        <v>595682.42857143283</v>
      </c>
      <c r="X266" s="2">
        <f t="shared" si="6"/>
        <v>4317.5714285671711</v>
      </c>
      <c r="Y266" s="2">
        <f t="shared" si="43"/>
        <v>51416326.436538063</v>
      </c>
      <c r="Z266" s="2" t="str">
        <f t="shared" si="8"/>
        <v>MEEP</v>
      </c>
      <c r="AA266" s="2">
        <f>IF(Z266="HERE",Y266,AA265+Graph!$G$1*1000)</f>
        <v>95178860.007966667</v>
      </c>
      <c r="AB266" s="2">
        <f t="shared" si="21"/>
        <v>800000</v>
      </c>
      <c r="AC266" s="2">
        <f t="shared" si="44"/>
        <v>50018786.15968015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201</v>
      </c>
      <c r="C267" s="7"/>
      <c r="D267" s="2" t="e">
        <f t="shared" si="12"/>
        <v>#N/A</v>
      </c>
      <c r="E267" s="2" t="e">
        <f t="shared" si="22"/>
        <v>#N/A</v>
      </c>
      <c r="F267" s="2">
        <v>1665066.2355421484</v>
      </c>
      <c r="G267" s="2">
        <f t="shared" si="47"/>
        <v>595682.42857142852</v>
      </c>
      <c r="H267" s="2">
        <f t="shared" si="45"/>
        <v>134010008.58825196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1414446.8571428573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1665527.7730812132</v>
      </c>
      <c r="Q267" s="2">
        <f t="shared" si="48"/>
        <v>600000</v>
      </c>
      <c r="R267" s="2">
        <f t="shared" si="46"/>
        <v>135393328.59621823</v>
      </c>
      <c r="S267" s="2">
        <f t="shared" si="17"/>
        <v>595682.42857143283</v>
      </c>
      <c r="T267" s="2">
        <f t="shared" si="18"/>
        <v>4317.571428571362</v>
      </c>
      <c r="U267" s="2">
        <f t="shared" si="19"/>
        <v>600000</v>
      </c>
      <c r="V267" s="2">
        <f t="shared" si="34"/>
        <v>83972684.588251606</v>
      </c>
      <c r="W267" s="2">
        <f t="shared" si="20"/>
        <v>595682.42857143283</v>
      </c>
      <c r="X267" s="2">
        <f t="shared" si="6"/>
        <v>4317.5714285671711</v>
      </c>
      <c r="Y267" s="2">
        <f t="shared" si="43"/>
        <v>51420644.00796663</v>
      </c>
      <c r="Z267" s="2" t="str">
        <f t="shared" si="8"/>
        <v>MEEP</v>
      </c>
      <c r="AA267" s="2">
        <f>IF(Z267="HERE",Y267,AA266+Graph!$G$1*1000)</f>
        <v>95978860.007966667</v>
      </c>
      <c r="AB267" s="2">
        <f t="shared" si="21"/>
        <v>800000</v>
      </c>
      <c r="AC267" s="2">
        <f t="shared" si="44"/>
        <v>50018786.15968015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202</v>
      </c>
      <c r="C268" s="7"/>
      <c r="D268" s="2" t="e">
        <f t="shared" si="12"/>
        <v>#N/A</v>
      </c>
      <c r="E268" s="2" t="e">
        <f t="shared" si="22"/>
        <v>#N/A</v>
      </c>
      <c r="F268" s="2">
        <v>1671020.8314423561</v>
      </c>
      <c r="G268" s="2">
        <f t="shared" si="47"/>
        <v>595682.42857142852</v>
      </c>
      <c r="H268" s="2">
        <f t="shared" si="45"/>
        <v>134605691.01682338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1418764.4285714286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1671468.9952963591</v>
      </c>
      <c r="Q268" s="2">
        <f t="shared" si="48"/>
        <v>600000</v>
      </c>
      <c r="R268" s="2">
        <f t="shared" si="46"/>
        <v>135993328.59621823</v>
      </c>
      <c r="S268" s="2">
        <f t="shared" si="17"/>
        <v>595682.42857141793</v>
      </c>
      <c r="T268" s="2">
        <f t="shared" si="18"/>
        <v>4317.571428571362</v>
      </c>
      <c r="U268" s="2">
        <f t="shared" si="19"/>
        <v>600000</v>
      </c>
      <c r="V268" s="2">
        <f t="shared" si="34"/>
        <v>84568367.016823038</v>
      </c>
      <c r="W268" s="2">
        <f t="shared" si="20"/>
        <v>595682.42857143283</v>
      </c>
      <c r="X268" s="2">
        <f t="shared" si="6"/>
        <v>4317.5714285671711</v>
      </c>
      <c r="Y268" s="2">
        <f t="shared" si="43"/>
        <v>51424961.579395197</v>
      </c>
      <c r="Z268" s="2" t="str">
        <f t="shared" si="8"/>
        <v>MEEP</v>
      </c>
      <c r="AA268" s="2">
        <f>IF(Z268="HERE",Y268,AA267+Graph!$G$1*1000)</f>
        <v>96778860.007966667</v>
      </c>
      <c r="AB268" s="2">
        <f t="shared" si="21"/>
        <v>800000</v>
      </c>
      <c r="AC268" s="2">
        <f t="shared" si="44"/>
        <v>50018786.15968015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203</v>
      </c>
      <c r="C269" s="7"/>
      <c r="D269" s="2" t="e">
        <f t="shared" si="12"/>
        <v>#N/A</v>
      </c>
      <c r="E269" s="2" t="e">
        <f t="shared" si="22"/>
        <v>#N/A</v>
      </c>
      <c r="F269" s="2">
        <v>1676975.4273425639</v>
      </c>
      <c r="G269" s="2">
        <f t="shared" si="47"/>
        <v>595682.42857142852</v>
      </c>
      <c r="H269" s="2">
        <f t="shared" si="45"/>
        <v>135201373.44539481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1423082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1677410.2175115347</v>
      </c>
      <c r="Q269" s="2">
        <f t="shared" si="48"/>
        <v>600000</v>
      </c>
      <c r="R269" s="2">
        <f t="shared" si="46"/>
        <v>136593328.59621823</v>
      </c>
      <c r="S269" s="2">
        <f t="shared" si="17"/>
        <v>595682.42857143283</v>
      </c>
      <c r="T269" s="2">
        <f t="shared" si="18"/>
        <v>4317.571428571362</v>
      </c>
      <c r="U269" s="2">
        <f t="shared" si="19"/>
        <v>600000</v>
      </c>
      <c r="V269" s="2">
        <f t="shared" si="34"/>
        <v>85164049.445394471</v>
      </c>
      <c r="W269" s="2">
        <f t="shared" si="20"/>
        <v>595682.42857143283</v>
      </c>
      <c r="X269" s="2">
        <f t="shared" si="6"/>
        <v>4317.5714285671711</v>
      </c>
      <c r="Y269" s="2">
        <f t="shared" si="43"/>
        <v>51429279.150823765</v>
      </c>
      <c r="Z269" s="2" t="str">
        <f t="shared" si="8"/>
        <v>MEEP</v>
      </c>
      <c r="AA269" s="2">
        <f>IF(Z269="HERE",Y269,AA268+Graph!$G$1*1000)</f>
        <v>97578860.007966667</v>
      </c>
      <c r="AB269" s="2">
        <f t="shared" si="21"/>
        <v>800000</v>
      </c>
      <c r="AC269" s="2">
        <f t="shared" si="44"/>
        <v>50018786.15968015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204</v>
      </c>
      <c r="C270" s="7"/>
      <c r="D270" s="2" t="e">
        <f t="shared" si="12"/>
        <v>#N/A</v>
      </c>
      <c r="E270" s="2" t="e">
        <f t="shared" si="22"/>
        <v>#N/A</v>
      </c>
      <c r="F270" s="2">
        <v>1682930.0232427716</v>
      </c>
      <c r="G270" s="2">
        <f t="shared" si="47"/>
        <v>595682.42857142852</v>
      </c>
      <c r="H270" s="2">
        <f t="shared" si="45"/>
        <v>135797055.87396625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1427399.5714285714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1683351.4397266805</v>
      </c>
      <c r="Q270" s="2">
        <f t="shared" si="48"/>
        <v>600000</v>
      </c>
      <c r="R270" s="2">
        <f t="shared" si="46"/>
        <v>137193328.59621823</v>
      </c>
      <c r="S270" s="2">
        <f t="shared" si="17"/>
        <v>595682.42857143283</v>
      </c>
      <c r="T270" s="2">
        <f t="shared" si="18"/>
        <v>4317.571428571362</v>
      </c>
      <c r="U270" s="2">
        <f t="shared" si="19"/>
        <v>600000</v>
      </c>
      <c r="V270" s="2">
        <f t="shared" si="34"/>
        <v>85759731.873965904</v>
      </c>
      <c r="W270" s="2">
        <f t="shared" si="20"/>
        <v>595682.42857143283</v>
      </c>
      <c r="X270" s="2">
        <f t="shared" si="6"/>
        <v>4317.5714285671711</v>
      </c>
      <c r="Y270" s="2">
        <f t="shared" si="43"/>
        <v>51433596.722252332</v>
      </c>
      <c r="Z270" s="2" t="str">
        <f t="shared" si="8"/>
        <v>MEEP</v>
      </c>
      <c r="AA270" s="2">
        <f>IF(Z270="HERE",Y270,AA269+Graph!$G$1*1000)</f>
        <v>98378860.007966667</v>
      </c>
      <c r="AB270" s="2">
        <f t="shared" si="21"/>
        <v>800000</v>
      </c>
      <c r="AC270" s="2">
        <f t="shared" si="44"/>
        <v>50018786.15968015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205</v>
      </c>
      <c r="C271" s="7"/>
      <c r="D271" s="2" t="e">
        <f t="shared" si="12"/>
        <v>#N/A</v>
      </c>
      <c r="E271" s="2" t="e">
        <f t="shared" si="22"/>
        <v>#N/A</v>
      </c>
      <c r="F271" s="2">
        <v>1688884.6191429794</v>
      </c>
      <c r="G271" s="2">
        <f t="shared" si="47"/>
        <v>595682.42857142852</v>
      </c>
      <c r="H271" s="2">
        <f t="shared" si="45"/>
        <v>136392738.30253768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1431717.1428571427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1689292.6619418561</v>
      </c>
      <c r="Q271" s="2">
        <f t="shared" si="48"/>
        <v>600000</v>
      </c>
      <c r="R271" s="2">
        <f t="shared" si="46"/>
        <v>137793328.59621823</v>
      </c>
      <c r="S271" s="2">
        <f t="shared" si="17"/>
        <v>595682.42857143283</v>
      </c>
      <c r="T271" s="2">
        <f t="shared" si="18"/>
        <v>4317.571428571362</v>
      </c>
      <c r="U271" s="2">
        <f t="shared" si="19"/>
        <v>600000</v>
      </c>
      <c r="V271" s="2">
        <f t="shared" si="34"/>
        <v>86355414.302537337</v>
      </c>
      <c r="W271" s="2">
        <f t="shared" si="20"/>
        <v>595682.42857143283</v>
      </c>
      <c r="X271" s="2">
        <f t="shared" si="6"/>
        <v>4317.5714285671711</v>
      </c>
      <c r="Y271" s="2">
        <f t="shared" si="43"/>
        <v>51437914.293680899</v>
      </c>
      <c r="Z271" s="2" t="str">
        <f t="shared" si="8"/>
        <v>MEEP</v>
      </c>
      <c r="AA271" s="2">
        <f>IF(Z271="HERE",Y271,AA270+Graph!$G$1*1000)</f>
        <v>99178860.007966667</v>
      </c>
      <c r="AB271" s="2">
        <f t="shared" si="21"/>
        <v>800000</v>
      </c>
      <c r="AC271" s="2">
        <f t="shared" si="44"/>
        <v>50018786.15968015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206</v>
      </c>
      <c r="C272" s="7"/>
      <c r="D272" s="2" t="e">
        <f t="shared" si="12"/>
        <v>#N/A</v>
      </c>
      <c r="E272" s="2" t="e">
        <f t="shared" si="22"/>
        <v>#N/A</v>
      </c>
      <c r="F272" s="2">
        <v>1694839.2150431871</v>
      </c>
      <c r="G272" s="2">
        <f t="shared" si="47"/>
        <v>595682.42857142852</v>
      </c>
      <c r="H272" s="2">
        <f t="shared" si="45"/>
        <v>136988420.73110911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1436034.7142857141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1695233.884157002</v>
      </c>
      <c r="Q272" s="2">
        <f t="shared" si="48"/>
        <v>600000</v>
      </c>
      <c r="R272" s="2">
        <f t="shared" si="46"/>
        <v>138393328.59621823</v>
      </c>
      <c r="S272" s="2">
        <f t="shared" si="17"/>
        <v>595682.42857143283</v>
      </c>
      <c r="T272" s="2">
        <f t="shared" si="18"/>
        <v>4317.571428571362</v>
      </c>
      <c r="U272" s="2">
        <f t="shared" si="19"/>
        <v>600000</v>
      </c>
      <c r="V272" s="2">
        <f t="shared" si="34"/>
        <v>86951096.73110877</v>
      </c>
      <c r="W272" s="2">
        <f t="shared" si="20"/>
        <v>595682.42857143283</v>
      </c>
      <c r="X272" s="2">
        <f t="shared" si="6"/>
        <v>4317.5714285671711</v>
      </c>
      <c r="Y272" s="2">
        <f t="shared" si="43"/>
        <v>51442231.865109466</v>
      </c>
      <c r="Z272" s="2" t="str">
        <f t="shared" si="8"/>
        <v>MEEP</v>
      </c>
      <c r="AA272" s="2">
        <f>IF(Z272="HERE",Y272,AA271+Graph!$G$1*1000)</f>
        <v>99978860.007966667</v>
      </c>
      <c r="AB272" s="2">
        <f t="shared" si="21"/>
        <v>800000</v>
      </c>
      <c r="AC272" s="2">
        <f t="shared" si="44"/>
        <v>50018786.15968015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207</v>
      </c>
      <c r="C273" s="7"/>
      <c r="D273" s="2" t="e">
        <f t="shared" si="12"/>
        <v>#N/A</v>
      </c>
      <c r="E273" s="2" t="e">
        <f t="shared" si="22"/>
        <v>#N/A</v>
      </c>
      <c r="F273" s="2">
        <v>1700793.8109433949</v>
      </c>
      <c r="G273" s="2">
        <f t="shared" si="47"/>
        <v>595682.42857142852</v>
      </c>
      <c r="H273" s="2">
        <f t="shared" si="45"/>
        <v>137584103.15968055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1440352.2857142854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1701175.1063721776</v>
      </c>
      <c r="Q273" s="2">
        <f t="shared" si="48"/>
        <v>600000</v>
      </c>
      <c r="R273" s="2">
        <f t="shared" si="46"/>
        <v>138993328.59621823</v>
      </c>
      <c r="S273" s="2">
        <f t="shared" si="17"/>
        <v>595682.42857143283</v>
      </c>
      <c r="T273" s="2">
        <f t="shared" si="18"/>
        <v>4317.571428571362</v>
      </c>
      <c r="U273" s="2">
        <f t="shared" si="19"/>
        <v>600000</v>
      </c>
      <c r="V273" s="2">
        <f t="shared" si="34"/>
        <v>87546779.159680203</v>
      </c>
      <c r="W273" s="2">
        <f t="shared" si="20"/>
        <v>595682.42857143283</v>
      </c>
      <c r="X273" s="2">
        <f t="shared" si="6"/>
        <v>4317.5714285671711</v>
      </c>
      <c r="Y273" s="2">
        <f t="shared" si="43"/>
        <v>51446549.436538033</v>
      </c>
      <c r="Z273" s="2" t="str">
        <f t="shared" si="8"/>
        <v>MEEP</v>
      </c>
      <c r="AA273" s="2">
        <f>IF(Z273="HERE",Y273,AA272+Graph!$G$1*1000)</f>
        <v>100778860.00796667</v>
      </c>
      <c r="AB273" s="2">
        <f t="shared" si="21"/>
        <v>800000</v>
      </c>
      <c r="AC273" s="2">
        <f t="shared" si="44"/>
        <v>50018786.15968015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208</v>
      </c>
      <c r="C274" s="7"/>
      <c r="D274" s="2" t="e">
        <f t="shared" si="12"/>
        <v>#N/A</v>
      </c>
      <c r="E274" s="2" t="e">
        <f t="shared" si="22"/>
        <v>#N/A</v>
      </c>
      <c r="F274" s="2">
        <v>1706748.4068436027</v>
      </c>
      <c r="G274" s="2">
        <f t="shared" si="47"/>
        <v>595682.42857142852</v>
      </c>
      <c r="H274" s="2">
        <f t="shared" si="45"/>
        <v>138179785.58825198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1444669.8571428568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1707116.3285873234</v>
      </c>
      <c r="Q274" s="2">
        <f t="shared" si="48"/>
        <v>600000</v>
      </c>
      <c r="R274" s="2">
        <f t="shared" si="46"/>
        <v>139593328.59621823</v>
      </c>
      <c r="S274" s="2">
        <f t="shared" si="17"/>
        <v>595682.42857143283</v>
      </c>
      <c r="T274" s="2">
        <f t="shared" si="18"/>
        <v>4317.571428571362</v>
      </c>
      <c r="U274" s="2">
        <f t="shared" si="19"/>
        <v>600000</v>
      </c>
      <c r="V274" s="2">
        <f t="shared" si="34"/>
        <v>88142461.588251635</v>
      </c>
      <c r="W274" s="2">
        <f t="shared" si="20"/>
        <v>595682.42857143283</v>
      </c>
      <c r="X274" s="2">
        <f t="shared" si="6"/>
        <v>4317.5714285671711</v>
      </c>
      <c r="Y274" s="2">
        <f t="shared" si="43"/>
        <v>51450867.0079666</v>
      </c>
      <c r="Z274" s="2" t="str">
        <f t="shared" si="8"/>
        <v>MEEP</v>
      </c>
      <c r="AA274" s="2">
        <f>IF(Z274="HERE",Y274,AA273+Graph!$G$1*1000)</f>
        <v>101578860.00796667</v>
      </c>
      <c r="AB274" s="2">
        <f t="shared" si="21"/>
        <v>800000</v>
      </c>
      <c r="AC274" s="2">
        <f t="shared" si="44"/>
        <v>50018786.15968015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209</v>
      </c>
      <c r="C275" s="7"/>
      <c r="D275" s="2" t="e">
        <f t="shared" si="12"/>
        <v>#N/A</v>
      </c>
      <c r="E275" s="2" t="e">
        <f t="shared" si="22"/>
        <v>#N/A</v>
      </c>
      <c r="F275" s="2">
        <v>1712703.0027438104</v>
      </c>
      <c r="G275" s="2">
        <f t="shared" si="47"/>
        <v>595682.42857142852</v>
      </c>
      <c r="H275" s="2">
        <f t="shared" si="45"/>
        <v>138775468.01682341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1448987.4285714282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1713057.5508024991</v>
      </c>
      <c r="Q275" s="2">
        <f t="shared" si="48"/>
        <v>600000</v>
      </c>
      <c r="R275" s="2">
        <f t="shared" si="46"/>
        <v>140193328.59621823</v>
      </c>
      <c r="S275" s="2">
        <f t="shared" si="17"/>
        <v>595682.42857143283</v>
      </c>
      <c r="T275" s="2">
        <f t="shared" si="18"/>
        <v>4317.571428571362</v>
      </c>
      <c r="U275" s="2">
        <f t="shared" si="19"/>
        <v>600000</v>
      </c>
      <c r="V275" s="2">
        <f t="shared" si="34"/>
        <v>88738144.016823068</v>
      </c>
      <c r="W275" s="2">
        <f t="shared" si="20"/>
        <v>595682.42857143283</v>
      </c>
      <c r="X275" s="2">
        <f t="shared" si="6"/>
        <v>4317.5714285671711</v>
      </c>
      <c r="Y275" s="2">
        <f t="shared" si="43"/>
        <v>51455184.579395168</v>
      </c>
      <c r="Z275" s="2" t="str">
        <f t="shared" si="8"/>
        <v>MEEP</v>
      </c>
      <c r="AA275" s="2">
        <f>IF(Z275="HERE",Y275,AA274+Graph!$G$1*1000)</f>
        <v>102378860.00796667</v>
      </c>
      <c r="AB275" s="2">
        <f t="shared" si="21"/>
        <v>800000</v>
      </c>
      <c r="AC275" s="2">
        <f t="shared" si="44"/>
        <v>50018786.15968015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210</v>
      </c>
      <c r="C276" s="7"/>
      <c r="D276" s="2" t="e">
        <f t="shared" si="12"/>
        <v>#N/A</v>
      </c>
      <c r="E276" s="2" t="e">
        <f t="shared" si="22"/>
        <v>#N/A</v>
      </c>
      <c r="F276" s="2">
        <v>1718657.5986440182</v>
      </c>
      <c r="G276" s="2">
        <f t="shared" si="47"/>
        <v>595682.42857142852</v>
      </c>
      <c r="H276" s="2">
        <f t="shared" si="45"/>
        <v>139371150.44539484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1453304.9999999995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1718998.7730176449</v>
      </c>
      <c r="Q276" s="2">
        <f t="shared" si="48"/>
        <v>600000</v>
      </c>
      <c r="R276" s="2">
        <f t="shared" si="46"/>
        <v>140793328.59621823</v>
      </c>
      <c r="S276" s="2">
        <f t="shared" si="17"/>
        <v>595682.42857143283</v>
      </c>
      <c r="T276" s="2">
        <f t="shared" si="18"/>
        <v>4317.571428571362</v>
      </c>
      <c r="U276" s="2">
        <f t="shared" si="19"/>
        <v>600000</v>
      </c>
      <c r="V276" s="2">
        <f t="shared" si="34"/>
        <v>89333826.445394501</v>
      </c>
      <c r="W276" s="2">
        <f t="shared" si="20"/>
        <v>595682.42857143283</v>
      </c>
      <c r="X276" s="2">
        <f t="shared" si="6"/>
        <v>4317.5714285671711</v>
      </c>
      <c r="Y276" s="2">
        <f t="shared" si="43"/>
        <v>51459502.150823735</v>
      </c>
      <c r="Z276" s="2" t="str">
        <f t="shared" si="8"/>
        <v>MEEP</v>
      </c>
      <c r="AA276" s="2">
        <f>IF(Z276="HERE",Y276,AA275+Graph!$G$1*1000)</f>
        <v>103178860.00796667</v>
      </c>
      <c r="AB276" s="2">
        <f t="shared" si="21"/>
        <v>800000</v>
      </c>
      <c r="AC276" s="2">
        <f t="shared" si="44"/>
        <v>50018786.15968015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211</v>
      </c>
      <c r="C277" s="7"/>
      <c r="D277" s="2" t="e">
        <f t="shared" si="12"/>
        <v>#N/A</v>
      </c>
      <c r="E277" s="2" t="e">
        <f t="shared" si="22"/>
        <v>#N/A</v>
      </c>
      <c r="F277" s="2">
        <v>1724612.1945441961</v>
      </c>
      <c r="G277" s="2">
        <f t="shared" si="47"/>
        <v>595682.42857142852</v>
      </c>
      <c r="H277" s="2">
        <f t="shared" si="45"/>
        <v>139966832.87396628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1457622.5714285709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1724939.9952328205</v>
      </c>
      <c r="Q277" s="2">
        <f t="shared" si="48"/>
        <v>600000</v>
      </c>
      <c r="R277" s="2">
        <f t="shared" si="46"/>
        <v>141393328.59621823</v>
      </c>
      <c r="S277" s="2">
        <f t="shared" si="17"/>
        <v>595682.42857143283</v>
      </c>
      <c r="T277" s="2">
        <f t="shared" si="18"/>
        <v>4317.571428571362</v>
      </c>
      <c r="U277" s="2">
        <f t="shared" si="19"/>
        <v>600000</v>
      </c>
      <c r="V277" s="2">
        <f t="shared" si="34"/>
        <v>89929508.873965934</v>
      </c>
      <c r="W277" s="2">
        <f t="shared" si="20"/>
        <v>595682.42857143283</v>
      </c>
      <c r="X277" s="2">
        <f t="shared" si="6"/>
        <v>4317.5714285671711</v>
      </c>
      <c r="Y277" s="2">
        <f t="shared" si="43"/>
        <v>51463819.722252302</v>
      </c>
      <c r="Z277" s="2" t="str">
        <f t="shared" si="8"/>
        <v>MEEP</v>
      </c>
      <c r="AA277" s="2">
        <f>IF(Z277="HERE",Y277,AA276+Graph!$G$1*1000)</f>
        <v>103978860.00796667</v>
      </c>
      <c r="AB277" s="2">
        <f t="shared" si="21"/>
        <v>800000</v>
      </c>
      <c r="AC277" s="2">
        <f t="shared" si="44"/>
        <v>50018786.15968015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212</v>
      </c>
      <c r="C278" s="7"/>
      <c r="D278" s="2" t="e">
        <f t="shared" si="12"/>
        <v>#N/A</v>
      </c>
      <c r="E278" s="2" t="e">
        <f t="shared" si="22"/>
        <v>#N/A</v>
      </c>
      <c r="F278" s="2">
        <v>1730566.7904444039</v>
      </c>
      <c r="G278" s="2">
        <f t="shared" si="47"/>
        <v>595682.42857142852</v>
      </c>
      <c r="H278" s="2">
        <f t="shared" si="45"/>
        <v>140562515.30253771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1461940.1428571423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1730881.2174479663</v>
      </c>
      <c r="Q278" s="2">
        <f t="shared" si="48"/>
        <v>600000</v>
      </c>
      <c r="R278" s="2">
        <f t="shared" si="46"/>
        <v>141993328.59621823</v>
      </c>
      <c r="S278" s="2">
        <f t="shared" si="17"/>
        <v>595682.42857143283</v>
      </c>
      <c r="T278" s="2">
        <f t="shared" si="18"/>
        <v>4317.571428571362</v>
      </c>
      <c r="U278" s="2">
        <f t="shared" si="19"/>
        <v>600000</v>
      </c>
      <c r="V278" s="2">
        <f t="shared" si="34"/>
        <v>90525191.302537367</v>
      </c>
      <c r="W278" s="2">
        <f t="shared" si="20"/>
        <v>595682.42857143283</v>
      </c>
      <c r="X278" s="2">
        <f t="shared" si="6"/>
        <v>4317.5714285671711</v>
      </c>
      <c r="Y278" s="2">
        <f t="shared" si="43"/>
        <v>51468137.293680869</v>
      </c>
      <c r="Z278" s="2" t="str">
        <f t="shared" si="8"/>
        <v>MEEP</v>
      </c>
      <c r="AA278" s="2">
        <f>IF(Z278="HERE",Y278,AA277+Graph!$G$1*1000)</f>
        <v>104778860.00796667</v>
      </c>
      <c r="AB278" s="2">
        <f t="shared" si="21"/>
        <v>800000</v>
      </c>
      <c r="AC278" s="2">
        <f t="shared" si="44"/>
        <v>50018786.15968015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213</v>
      </c>
      <c r="C279" s="7"/>
      <c r="D279" s="2" t="e">
        <f t="shared" si="12"/>
        <v>#N/A</v>
      </c>
      <c r="E279" s="2" t="e">
        <f t="shared" si="22"/>
        <v>#N/A</v>
      </c>
      <c r="F279" s="2">
        <v>1736521.3863446116</v>
      </c>
      <c r="G279" s="2">
        <f t="shared" si="47"/>
        <v>595682.42857142852</v>
      </c>
      <c r="H279" s="2">
        <f t="shared" si="45"/>
        <v>141158197.73110914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1466257.7142857136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1736822.439663142</v>
      </c>
      <c r="Q279" s="2">
        <f t="shared" si="48"/>
        <v>600000</v>
      </c>
      <c r="R279" s="2">
        <f t="shared" si="46"/>
        <v>142593328.59621823</v>
      </c>
      <c r="S279" s="2">
        <f t="shared" si="17"/>
        <v>595682.42857143283</v>
      </c>
      <c r="T279" s="2">
        <f t="shared" si="18"/>
        <v>4317.571428571362</v>
      </c>
      <c r="U279" s="2">
        <f t="shared" si="19"/>
        <v>600000</v>
      </c>
      <c r="V279" s="2">
        <f t="shared" si="34"/>
        <v>91120873.7311088</v>
      </c>
      <c r="W279" s="2">
        <f t="shared" si="20"/>
        <v>595682.42857143283</v>
      </c>
      <c r="X279" s="2">
        <f t="shared" si="6"/>
        <v>4317.5714285671711</v>
      </c>
      <c r="Y279" s="2">
        <f t="shared" si="43"/>
        <v>51472454.865109436</v>
      </c>
      <c r="Z279" s="2" t="str">
        <f t="shared" si="8"/>
        <v>MEEP</v>
      </c>
      <c r="AA279" s="2">
        <f>IF(Z279="HERE",Y279,AA278+Graph!$G$1*1000)</f>
        <v>105578860.00796667</v>
      </c>
      <c r="AB279" s="2">
        <f t="shared" si="21"/>
        <v>800000</v>
      </c>
      <c r="AC279" s="2">
        <f t="shared" si="44"/>
        <v>50018786.15968015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214</v>
      </c>
      <c r="C280" s="7"/>
      <c r="D280" s="2" t="e">
        <f t="shared" si="12"/>
        <v>#N/A</v>
      </c>
      <c r="E280" s="2" t="e">
        <f t="shared" si="22"/>
        <v>#N/A</v>
      </c>
      <c r="F280" s="2">
        <v>1742475.9822448194</v>
      </c>
      <c r="G280" s="2">
        <f t="shared" si="47"/>
        <v>595682.42857142852</v>
      </c>
      <c r="H280" s="2">
        <f t="shared" si="45"/>
        <v>141753880.15968058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1470575.285714285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1742763.6618782878</v>
      </c>
      <c r="Q280" s="2">
        <f t="shared" si="48"/>
        <v>600000</v>
      </c>
      <c r="R280" s="2">
        <f t="shared" si="46"/>
        <v>143193328.59621823</v>
      </c>
      <c r="S280" s="2">
        <f t="shared" si="17"/>
        <v>595682.42857143283</v>
      </c>
      <c r="T280" s="2">
        <f t="shared" si="18"/>
        <v>4317.571428571362</v>
      </c>
      <c r="U280" s="2">
        <f t="shared" si="19"/>
        <v>600000</v>
      </c>
      <c r="V280" s="2">
        <f t="shared" si="34"/>
        <v>91716556.159680232</v>
      </c>
      <c r="W280" s="2">
        <f t="shared" si="20"/>
        <v>595682.42857143283</v>
      </c>
      <c r="X280" s="2">
        <f t="shared" si="6"/>
        <v>4317.5714285671711</v>
      </c>
      <c r="Y280" s="2">
        <f t="shared" si="43"/>
        <v>51476772.436538003</v>
      </c>
      <c r="Z280" s="2" t="str">
        <f t="shared" si="8"/>
        <v>MEEP</v>
      </c>
      <c r="AA280" s="2">
        <f>IF(Z280="HERE",Y280,AA279+Graph!$G$1*1000)</f>
        <v>106378860.00796667</v>
      </c>
      <c r="AB280" s="2">
        <f t="shared" si="21"/>
        <v>800000</v>
      </c>
      <c r="AC280" s="2">
        <f t="shared" si="44"/>
        <v>50018786.15968015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215</v>
      </c>
      <c r="C281" s="7"/>
      <c r="D281" s="2" t="e">
        <f t="shared" si="12"/>
        <v>#N/A</v>
      </c>
      <c r="E281" s="2" t="e">
        <f t="shared" si="22"/>
        <v>#N/A</v>
      </c>
      <c r="F281" s="2">
        <v>1748430.5781450272</v>
      </c>
      <c r="G281" s="2">
        <f t="shared" si="47"/>
        <v>595682.42857142852</v>
      </c>
      <c r="H281" s="2">
        <f t="shared" si="45"/>
        <v>142349562.58825201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1474892.8571428563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1748704.8840934336</v>
      </c>
      <c r="Q281" s="2">
        <f t="shared" si="48"/>
        <v>600000</v>
      </c>
      <c r="R281" s="2">
        <f t="shared" si="46"/>
        <v>143793328.59621823</v>
      </c>
      <c r="S281" s="2">
        <f t="shared" si="17"/>
        <v>595682.42857143283</v>
      </c>
      <c r="T281" s="2">
        <f t="shared" si="18"/>
        <v>4317.571428571362</v>
      </c>
      <c r="U281" s="2">
        <f t="shared" si="19"/>
        <v>600000</v>
      </c>
      <c r="V281" s="2">
        <f t="shared" si="34"/>
        <v>92312238.588251665</v>
      </c>
      <c r="W281" s="2">
        <f t="shared" si="20"/>
        <v>595682.42857143283</v>
      </c>
      <c r="X281" s="2">
        <f t="shared" si="6"/>
        <v>4317.5714285671711</v>
      </c>
      <c r="Y281" s="2">
        <f t="shared" si="43"/>
        <v>51481090.007966571</v>
      </c>
      <c r="Z281" s="2" t="str">
        <f t="shared" si="8"/>
        <v>MEEP</v>
      </c>
      <c r="AA281" s="2">
        <f>IF(Z281="HERE",Y281,AA280+Graph!$G$1*1000)</f>
        <v>107178860.00796667</v>
      </c>
      <c r="AB281" s="2">
        <f t="shared" si="21"/>
        <v>800000</v>
      </c>
      <c r="AC281" s="2">
        <f t="shared" si="44"/>
        <v>50018786.15968015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216</v>
      </c>
      <c r="C282" s="7"/>
      <c r="D282" s="2" t="e">
        <f t="shared" si="12"/>
        <v>#N/A</v>
      </c>
      <c r="E282" s="2" t="e">
        <f t="shared" si="22"/>
        <v>#N/A</v>
      </c>
      <c r="F282" s="2">
        <v>1754385.1740452349</v>
      </c>
      <c r="G282" s="2">
        <f t="shared" si="47"/>
        <v>595682.42857142852</v>
      </c>
      <c r="H282" s="2">
        <f t="shared" si="45"/>
        <v>142945245.01682344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1479210.4285714277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1754646.1063086092</v>
      </c>
      <c r="Q282" s="2">
        <f t="shared" si="48"/>
        <v>600000</v>
      </c>
      <c r="R282" s="2">
        <f t="shared" si="46"/>
        <v>144393328.59621823</v>
      </c>
      <c r="S282" s="2">
        <f t="shared" si="17"/>
        <v>595682.42857143283</v>
      </c>
      <c r="T282" s="2">
        <f t="shared" si="18"/>
        <v>4317.571428571362</v>
      </c>
      <c r="U282" s="2">
        <f t="shared" si="19"/>
        <v>600000</v>
      </c>
      <c r="V282" s="2">
        <f t="shared" si="34"/>
        <v>92907921.016823098</v>
      </c>
      <c r="W282" s="2">
        <f t="shared" si="20"/>
        <v>595682.42857143283</v>
      </c>
      <c r="X282" s="2">
        <f t="shared" si="6"/>
        <v>4317.5714285671711</v>
      </c>
      <c r="Y282" s="2">
        <f t="shared" si="43"/>
        <v>51485407.579395138</v>
      </c>
      <c r="Z282" s="2" t="str">
        <f t="shared" si="8"/>
        <v>MEEP</v>
      </c>
      <c r="AA282" s="2">
        <f>IF(Z282="HERE",Y282,AA281+Graph!$G$1*1000)</f>
        <v>107978860.00796667</v>
      </c>
      <c r="AB282" s="2">
        <f t="shared" si="21"/>
        <v>800000</v>
      </c>
      <c r="AC282" s="2">
        <f t="shared" si="44"/>
        <v>50018786.15968015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217</v>
      </c>
      <c r="C283" s="7"/>
      <c r="D283" s="2" t="e">
        <f t="shared" si="12"/>
        <v>#N/A</v>
      </c>
      <c r="E283" s="2" t="e">
        <f t="shared" si="22"/>
        <v>#N/A</v>
      </c>
      <c r="F283" s="2">
        <v>1760339.7699454427</v>
      </c>
      <c r="G283" s="2">
        <f t="shared" si="47"/>
        <v>595682.42857142852</v>
      </c>
      <c r="H283" s="2">
        <f t="shared" si="45"/>
        <v>143540927.44539487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1483527.9999999991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1760587.3285237551</v>
      </c>
      <c r="Q283" s="2">
        <f t="shared" si="48"/>
        <v>600000</v>
      </c>
      <c r="R283" s="2">
        <f t="shared" si="46"/>
        <v>144993328.59621823</v>
      </c>
      <c r="S283" s="2">
        <f t="shared" si="17"/>
        <v>595682.42857143283</v>
      </c>
      <c r="T283" s="2">
        <f t="shared" si="18"/>
        <v>4317.571428571362</v>
      </c>
      <c r="U283" s="2">
        <f t="shared" si="19"/>
        <v>600000</v>
      </c>
      <c r="V283" s="2">
        <f t="shared" si="34"/>
        <v>93503603.445394531</v>
      </c>
      <c r="W283" s="2">
        <f t="shared" si="20"/>
        <v>595682.42857143283</v>
      </c>
      <c r="X283" s="2">
        <f t="shared" si="6"/>
        <v>4317.5714285671711</v>
      </c>
      <c r="Y283" s="2">
        <f t="shared" si="43"/>
        <v>51489725.150823705</v>
      </c>
      <c r="Z283" s="2" t="str">
        <f t="shared" si="8"/>
        <v>MEEP</v>
      </c>
      <c r="AA283" s="2">
        <f>IF(Z283="HERE",Y283,AA282+Graph!$G$1*1000)</f>
        <v>108778860.00796667</v>
      </c>
      <c r="AB283" s="2">
        <f t="shared" si="21"/>
        <v>800000</v>
      </c>
      <c r="AC283" s="2">
        <f t="shared" si="44"/>
        <v>50018786.15968015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218</v>
      </c>
      <c r="C284" s="7"/>
      <c r="D284" s="2" t="e">
        <f t="shared" si="12"/>
        <v>#N/A</v>
      </c>
      <c r="E284" s="2" t="e">
        <f t="shared" si="22"/>
        <v>#N/A</v>
      </c>
      <c r="F284" s="2">
        <v>1766294.3658456504</v>
      </c>
      <c r="G284" s="2">
        <f t="shared" si="47"/>
        <v>595682.42857142852</v>
      </c>
      <c r="H284" s="2">
        <f t="shared" si="45"/>
        <v>144136609.87396631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1487845.5714285704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1766528.5507389307</v>
      </c>
      <c r="Q284" s="2">
        <f t="shared" si="48"/>
        <v>600000</v>
      </c>
      <c r="R284" s="2">
        <f t="shared" si="46"/>
        <v>145593328.59621823</v>
      </c>
      <c r="S284" s="2">
        <f t="shared" si="17"/>
        <v>595682.42857143283</v>
      </c>
      <c r="T284" s="2">
        <f t="shared" si="18"/>
        <v>4317.571428571362</v>
      </c>
      <c r="U284" s="2">
        <f t="shared" si="19"/>
        <v>600000</v>
      </c>
      <c r="V284" s="2">
        <f t="shared" si="34"/>
        <v>94099285.873965964</v>
      </c>
      <c r="W284" s="2">
        <f t="shared" si="20"/>
        <v>595682.42857143283</v>
      </c>
      <c r="X284" s="2">
        <f t="shared" si="6"/>
        <v>4317.5714285671711</v>
      </c>
      <c r="Y284" s="2">
        <f t="shared" si="43"/>
        <v>51494042.722252272</v>
      </c>
      <c r="Z284" s="2" t="str">
        <f t="shared" si="8"/>
        <v>MEEP</v>
      </c>
      <c r="AA284" s="2">
        <f>IF(Z284="HERE",Y284,AA283+Graph!$G$1*1000)</f>
        <v>109578860.00796667</v>
      </c>
      <c r="AB284" s="2">
        <f t="shared" si="21"/>
        <v>800000</v>
      </c>
      <c r="AC284" s="2">
        <f t="shared" si="44"/>
        <v>50018786.15968015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219</v>
      </c>
      <c r="C285" s="7"/>
      <c r="D285" s="2" t="e">
        <f t="shared" si="12"/>
        <v>#N/A</v>
      </c>
      <c r="E285" s="2" t="e">
        <f t="shared" si="22"/>
        <v>#N/A</v>
      </c>
      <c r="F285" s="2">
        <v>1772248.9617458582</v>
      </c>
      <c r="G285" s="2">
        <f t="shared" si="47"/>
        <v>595682.42857142852</v>
      </c>
      <c r="H285" s="2">
        <f t="shared" si="45"/>
        <v>144732292.30253774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1492163.1428571418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1772469.7729540765</v>
      </c>
      <c r="Q285" s="2">
        <f t="shared" si="48"/>
        <v>600000</v>
      </c>
      <c r="R285" s="2">
        <f t="shared" si="46"/>
        <v>146193328.59621823</v>
      </c>
      <c r="S285" s="2">
        <f t="shared" si="17"/>
        <v>595682.42857143283</v>
      </c>
      <c r="T285" s="2">
        <f t="shared" si="18"/>
        <v>4317.571428571362</v>
      </c>
      <c r="U285" s="2">
        <f t="shared" si="19"/>
        <v>600000</v>
      </c>
      <c r="V285" s="2">
        <f t="shared" si="34"/>
        <v>94694968.302537397</v>
      </c>
      <c r="W285" s="2">
        <f t="shared" si="20"/>
        <v>595682.42857143283</v>
      </c>
      <c r="X285" s="2">
        <f t="shared" si="6"/>
        <v>4317.5714285671711</v>
      </c>
      <c r="Y285" s="2">
        <f t="shared" si="43"/>
        <v>51498360.293680839</v>
      </c>
      <c r="Z285" s="2" t="str">
        <f t="shared" si="8"/>
        <v>MEEP</v>
      </c>
      <c r="AA285" s="2">
        <f>IF(Z285="HERE",Y285,AA284+Graph!$G$1*1000)</f>
        <v>110378860.00796667</v>
      </c>
      <c r="AB285" s="2">
        <f t="shared" si="21"/>
        <v>800000</v>
      </c>
      <c r="AC285" s="2">
        <f t="shared" si="44"/>
        <v>50018786.15968015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220</v>
      </c>
      <c r="C286" s="7"/>
      <c r="D286" s="2" t="e">
        <f t="shared" si="12"/>
        <v>#N/A</v>
      </c>
      <c r="E286" s="2" t="e">
        <f t="shared" si="22"/>
        <v>#N/A</v>
      </c>
      <c r="F286" s="2">
        <v>1778203.557646066</v>
      </c>
      <c r="G286" s="2">
        <f t="shared" si="47"/>
        <v>595682.42857142852</v>
      </c>
      <c r="H286" s="2">
        <f t="shared" si="45"/>
        <v>145327974.73110917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1496480.7142857132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1778410.9951692522</v>
      </c>
      <c r="Q286" s="2">
        <f t="shared" si="48"/>
        <v>600000</v>
      </c>
      <c r="R286" s="2">
        <f t="shared" si="46"/>
        <v>146793328.59621823</v>
      </c>
      <c r="S286" s="2">
        <f t="shared" si="17"/>
        <v>595682.42857143283</v>
      </c>
      <c r="T286" s="2">
        <f t="shared" si="18"/>
        <v>4317.571428571362</v>
      </c>
      <c r="U286" s="2">
        <f t="shared" si="19"/>
        <v>600000</v>
      </c>
      <c r="V286" s="2">
        <f t="shared" si="34"/>
        <v>95290650.731108829</v>
      </c>
      <c r="W286" s="2">
        <f t="shared" si="20"/>
        <v>595682.42857143283</v>
      </c>
      <c r="X286" s="2">
        <f t="shared" ref="X286:X385" si="51">SUM(U286-W286)</f>
        <v>4317.5714285671711</v>
      </c>
      <c r="Y286" s="2">
        <f t="shared" si="43"/>
        <v>51502677.865109406</v>
      </c>
      <c r="Z286" s="2" t="str">
        <f t="shared" ref="Z286:Z385" si="52">IF(V286&lt;Y286,"HERE","MEEP")</f>
        <v>MEEP</v>
      </c>
      <c r="AA286" s="2">
        <f>IF(Z286="HERE",Y286,AA285+Graph!$G$1*1000)</f>
        <v>111178860.00796667</v>
      </c>
      <c r="AB286" s="2">
        <f t="shared" si="21"/>
        <v>800000</v>
      </c>
      <c r="AC286" s="2">
        <f t="shared" si="44"/>
        <v>50018786.15968015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221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1784158.1535462737</v>
      </c>
      <c r="G287" s="2">
        <f t="shared" si="47"/>
        <v>595682.42857142852</v>
      </c>
      <c r="H287" s="2">
        <f t="shared" si="45"/>
        <v>145923657.1596806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1500798.2857142845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1784352.217384398</v>
      </c>
      <c r="Q287" s="2">
        <f t="shared" si="48"/>
        <v>600000</v>
      </c>
      <c r="R287" s="2">
        <f t="shared" si="46"/>
        <v>147393328.59621823</v>
      </c>
      <c r="S287" s="2">
        <f t="shared" ref="S287:S385" si="58">SUM(H287-H286)</f>
        <v>595682.42857143283</v>
      </c>
      <c r="T287" s="2">
        <f t="shared" ref="T287:T385" si="59">SUM(L287-L286)</f>
        <v>4317.571428571362</v>
      </c>
      <c r="U287" s="2">
        <f t="shared" ref="U287:U385" si="60">SUM(R287-R286)</f>
        <v>600000</v>
      </c>
      <c r="V287" s="2">
        <f t="shared" si="34"/>
        <v>95886333.159680262</v>
      </c>
      <c r="W287" s="2">
        <f t="shared" ref="W287:W385" si="61">SUM(V287-V286)</f>
        <v>595682.42857143283</v>
      </c>
      <c r="X287" s="2">
        <f t="shared" si="51"/>
        <v>4317.5714285671711</v>
      </c>
      <c r="Y287" s="2">
        <f t="shared" ref="Y287:Y350" si="62">IF(COUNT($C288)=0,IF(COUNT($C287)=1,C287,SUM(Y286+X287)),C287)</f>
        <v>51506995.436537974</v>
      </c>
      <c r="Z287" s="2" t="str">
        <f t="shared" si="52"/>
        <v>MEEP</v>
      </c>
      <c r="AA287" s="2">
        <f>IF(Z287="HERE",Y287,AA286+Graph!$G$1*1000)</f>
        <v>111978860.00796667</v>
      </c>
      <c r="AB287" s="2">
        <f t="shared" ref="AB287:AB385" si="63">SUM(AA287-AA286)</f>
        <v>800000</v>
      </c>
      <c r="AC287" s="2">
        <f t="shared" ref="AC287:AC350" si="64">IF(Z288="HERE",V287,AC286)</f>
        <v>50018786.15968015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222</v>
      </c>
      <c r="C288" s="7"/>
      <c r="D288" s="2" t="e">
        <f t="shared" si="55"/>
        <v>#N/A</v>
      </c>
      <c r="E288" s="2" t="e">
        <f t="shared" si="22"/>
        <v>#N/A</v>
      </c>
      <c r="F288" s="2">
        <v>1790112.7494464815</v>
      </c>
      <c r="G288" s="2">
        <f t="shared" si="47"/>
        <v>595682.42857142852</v>
      </c>
      <c r="H288" s="2">
        <f t="shared" ref="H288:H351" si="65">IF(COUNT($C289)=0,IF(COUNT($C288)=1,C288,SUM(H287+G288)),C288)</f>
        <v>146519339.58825204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1505115.8571428559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1790293.4395995736</v>
      </c>
      <c r="Q288" s="2">
        <f t="shared" si="48"/>
        <v>600000</v>
      </c>
      <c r="R288" s="2">
        <f t="shared" ref="R288:R351" si="66">IF(COUNT($C289)=0,IF(COUNT($C288)=1,M288,SUM(R287+Q288)),M288)</f>
        <v>147993328.59621823</v>
      </c>
      <c r="S288" s="2">
        <f t="shared" si="58"/>
        <v>595682.42857143283</v>
      </c>
      <c r="T288" s="2">
        <f t="shared" si="59"/>
        <v>4317.571428571362</v>
      </c>
      <c r="U288" s="2">
        <f t="shared" si="60"/>
        <v>600000</v>
      </c>
      <c r="V288" s="2">
        <f t="shared" si="34"/>
        <v>96482015.588251695</v>
      </c>
      <c r="W288" s="2">
        <f t="shared" si="61"/>
        <v>595682.42857143283</v>
      </c>
      <c r="X288" s="2">
        <f t="shared" si="51"/>
        <v>4317.5714285671711</v>
      </c>
      <c r="Y288" s="2">
        <f t="shared" si="62"/>
        <v>51511313.007966541</v>
      </c>
      <c r="Z288" s="2" t="str">
        <f t="shared" si="52"/>
        <v>MEEP</v>
      </c>
      <c r="AA288" s="2">
        <f>IF(Z288="HERE",Y288,AA287+Graph!$G$1*1000)</f>
        <v>112778860.00796667</v>
      </c>
      <c r="AB288" s="2">
        <f t="shared" si="63"/>
        <v>800000</v>
      </c>
      <c r="AC288" s="2">
        <f t="shared" si="64"/>
        <v>50018786.15968015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223</v>
      </c>
      <c r="C289" s="7"/>
      <c r="D289" s="2" t="e">
        <f t="shared" si="55"/>
        <v>#N/A</v>
      </c>
      <c r="E289" s="2" t="e">
        <f t="shared" si="22"/>
        <v>#N/A</v>
      </c>
      <c r="F289" s="2">
        <v>1796067.3453466892</v>
      </c>
      <c r="G289" s="2">
        <f t="shared" si="47"/>
        <v>595682.42857142852</v>
      </c>
      <c r="H289" s="2">
        <f t="shared" si="65"/>
        <v>147115022.01682347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1509433.4285714272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1796234.6618147194</v>
      </c>
      <c r="Q289" s="2">
        <f t="shared" si="48"/>
        <v>600000</v>
      </c>
      <c r="R289" s="2">
        <f t="shared" si="66"/>
        <v>148593328.59621823</v>
      </c>
      <c r="S289" s="2">
        <f t="shared" si="58"/>
        <v>595682.42857143283</v>
      </c>
      <c r="T289" s="2">
        <f t="shared" si="59"/>
        <v>4317.571428571362</v>
      </c>
      <c r="U289" s="2">
        <f t="shared" si="60"/>
        <v>600000</v>
      </c>
      <c r="V289" s="2">
        <f t="shared" si="34"/>
        <v>97077698.016823128</v>
      </c>
      <c r="W289" s="2">
        <f t="shared" si="61"/>
        <v>595682.42857143283</v>
      </c>
      <c r="X289" s="2">
        <f t="shared" si="51"/>
        <v>4317.5714285671711</v>
      </c>
      <c r="Y289" s="2">
        <f t="shared" si="62"/>
        <v>51515630.579395108</v>
      </c>
      <c r="Z289" s="2" t="str">
        <f t="shared" si="52"/>
        <v>MEEP</v>
      </c>
      <c r="AA289" s="2">
        <f>IF(Z289="HERE",Y289,AA288+Graph!$G$1*1000)</f>
        <v>113578860.00796667</v>
      </c>
      <c r="AB289" s="2">
        <f t="shared" si="63"/>
        <v>800000</v>
      </c>
      <c r="AC289" s="2">
        <f t="shared" si="64"/>
        <v>50018786.15968015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224</v>
      </c>
      <c r="C290" s="7"/>
      <c r="D290" s="2" t="e">
        <f t="shared" si="55"/>
        <v>#N/A</v>
      </c>
      <c r="E290" s="2" t="e">
        <f t="shared" si="22"/>
        <v>#N/A</v>
      </c>
      <c r="F290" s="2">
        <v>1802021.941246897</v>
      </c>
      <c r="G290" s="2">
        <f t="shared" si="47"/>
        <v>595682.42857142852</v>
      </c>
      <c r="H290" s="2">
        <f t="shared" si="65"/>
        <v>147710704.4453949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1513750.9999999986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1802175.8840298951</v>
      </c>
      <c r="Q290" s="2">
        <f t="shared" si="48"/>
        <v>600000</v>
      </c>
      <c r="R290" s="2">
        <f t="shared" si="66"/>
        <v>149193328.59621823</v>
      </c>
      <c r="S290" s="2">
        <f t="shared" si="58"/>
        <v>595682.42857143283</v>
      </c>
      <c r="T290" s="2">
        <f t="shared" si="59"/>
        <v>4317.571428571362</v>
      </c>
      <c r="U290" s="2">
        <f t="shared" si="60"/>
        <v>600000</v>
      </c>
      <c r="V290" s="2">
        <f t="shared" si="34"/>
        <v>97673380.445394561</v>
      </c>
      <c r="W290" s="2">
        <f t="shared" si="61"/>
        <v>595682.42857143283</v>
      </c>
      <c r="X290" s="2">
        <f t="shared" si="51"/>
        <v>4317.5714285671711</v>
      </c>
      <c r="Y290" s="2">
        <f t="shared" si="62"/>
        <v>51519948.150823675</v>
      </c>
      <c r="Z290" s="2" t="str">
        <f t="shared" si="52"/>
        <v>MEEP</v>
      </c>
      <c r="AA290" s="2">
        <f>IF(Z290="HERE",Y290,AA289+Graph!$G$1*1000)</f>
        <v>114378860.00796667</v>
      </c>
      <c r="AB290" s="2">
        <f t="shared" si="63"/>
        <v>800000</v>
      </c>
      <c r="AC290" s="2">
        <f t="shared" si="64"/>
        <v>50018786.15968015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225</v>
      </c>
      <c r="C291" s="7"/>
      <c r="D291" s="2" t="e">
        <f t="shared" si="55"/>
        <v>#N/A</v>
      </c>
      <c r="E291" s="2" t="e">
        <f t="shared" si="22"/>
        <v>#N/A</v>
      </c>
      <c r="F291" s="2">
        <v>1807976.5371471047</v>
      </c>
      <c r="G291" s="2">
        <f t="shared" si="47"/>
        <v>595682.42857142852</v>
      </c>
      <c r="H291" s="2">
        <f t="shared" si="65"/>
        <v>148306386.87396634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1518068.57142857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1808117.1062450409</v>
      </c>
      <c r="Q291" s="2">
        <f t="shared" si="48"/>
        <v>600000</v>
      </c>
      <c r="R291" s="2">
        <f t="shared" si="66"/>
        <v>149793328.59621823</v>
      </c>
      <c r="S291" s="2">
        <f t="shared" si="58"/>
        <v>595682.42857143283</v>
      </c>
      <c r="T291" s="2">
        <f t="shared" si="59"/>
        <v>4317.571428571362</v>
      </c>
      <c r="U291" s="2">
        <f t="shared" si="60"/>
        <v>600000</v>
      </c>
      <c r="V291" s="2">
        <f t="shared" si="34"/>
        <v>98269062.873965994</v>
      </c>
      <c r="W291" s="2">
        <f t="shared" si="61"/>
        <v>595682.42857143283</v>
      </c>
      <c r="X291" s="2">
        <f t="shared" si="51"/>
        <v>4317.5714285671711</v>
      </c>
      <c r="Y291" s="2">
        <f t="shared" si="62"/>
        <v>51524265.722252242</v>
      </c>
      <c r="Z291" s="2" t="str">
        <f t="shared" si="52"/>
        <v>MEEP</v>
      </c>
      <c r="AA291" s="2">
        <f>IF(Z291="HERE",Y291,AA290+Graph!$G$1*1000)</f>
        <v>115178860.00796667</v>
      </c>
      <c r="AB291" s="2">
        <f t="shared" si="63"/>
        <v>800000</v>
      </c>
      <c r="AC291" s="2">
        <f t="shared" si="64"/>
        <v>50018786.15968015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226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1813931.1330473125</v>
      </c>
      <c r="G292" s="2">
        <f t="shared" si="47"/>
        <v>595682.42857142852</v>
      </c>
      <c r="H292" s="2">
        <f t="shared" si="65"/>
        <v>148902069.30253777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1522386.1428571413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1814058.3284602165</v>
      </c>
      <c r="Q292" s="2">
        <f t="shared" si="48"/>
        <v>600000</v>
      </c>
      <c r="R292" s="2">
        <f t="shared" si="66"/>
        <v>150393328.59621823</v>
      </c>
      <c r="S292" s="2">
        <f t="shared" si="58"/>
        <v>595682.42857143283</v>
      </c>
      <c r="T292" s="2">
        <f t="shared" si="59"/>
        <v>4317.571428571362</v>
      </c>
      <c r="U292" s="2">
        <f t="shared" si="60"/>
        <v>600000</v>
      </c>
      <c r="V292" s="2">
        <f t="shared" si="34"/>
        <v>98864745.302537426</v>
      </c>
      <c r="W292" s="2">
        <f t="shared" si="61"/>
        <v>595682.42857143283</v>
      </c>
      <c r="X292" s="2">
        <f t="shared" si="51"/>
        <v>4317.5714285671711</v>
      </c>
      <c r="Y292" s="2">
        <f t="shared" si="62"/>
        <v>51528583.293680809</v>
      </c>
      <c r="Z292" s="2" t="str">
        <f t="shared" si="52"/>
        <v>MEEP</v>
      </c>
      <c r="AA292" s="2">
        <f>IF(Z292="HERE",Y292,AA291+Graph!$G$1*1000)</f>
        <v>115978860.00796667</v>
      </c>
      <c r="AB292" s="2">
        <f t="shared" si="63"/>
        <v>800000</v>
      </c>
      <c r="AC292" s="2">
        <f t="shared" si="64"/>
        <v>50018786.15968015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227</v>
      </c>
      <c r="C293" s="7"/>
      <c r="D293" s="2" t="e">
        <f t="shared" si="55"/>
        <v>#N/A</v>
      </c>
      <c r="E293" s="2" t="e">
        <f t="shared" si="67"/>
        <v>#N/A</v>
      </c>
      <c r="F293" s="2">
        <v>1819885.7289475203</v>
      </c>
      <c r="G293" s="2">
        <f t="shared" si="47"/>
        <v>595682.42857142852</v>
      </c>
      <c r="H293" s="2">
        <f t="shared" si="65"/>
        <v>149497751.7311092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1526703.7142857127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1819999.5506753623</v>
      </c>
      <c r="Q293" s="2">
        <f t="shared" si="48"/>
        <v>600000</v>
      </c>
      <c r="R293" s="2">
        <f t="shared" si="66"/>
        <v>150993328.59621823</v>
      </c>
      <c r="S293" s="2">
        <f t="shared" si="58"/>
        <v>595682.42857143283</v>
      </c>
      <c r="T293" s="2">
        <f t="shared" si="59"/>
        <v>4317.571428571362</v>
      </c>
      <c r="U293" s="2">
        <f t="shared" si="60"/>
        <v>600000</v>
      </c>
      <c r="V293" s="2">
        <f t="shared" si="34"/>
        <v>99460427.731108859</v>
      </c>
      <c r="W293" s="2">
        <f t="shared" si="61"/>
        <v>595682.42857143283</v>
      </c>
      <c r="X293" s="2">
        <f t="shared" si="51"/>
        <v>4317.5714285671711</v>
      </c>
      <c r="Y293" s="2">
        <f t="shared" si="62"/>
        <v>51532900.865109377</v>
      </c>
      <c r="Z293" s="2" t="str">
        <f t="shared" si="52"/>
        <v>MEEP</v>
      </c>
      <c r="AA293" s="2">
        <f>IF(Z293="HERE",Y293,AA292+Graph!$G$1*1000)</f>
        <v>116778860.00796667</v>
      </c>
      <c r="AB293" s="2">
        <f t="shared" si="63"/>
        <v>800000</v>
      </c>
      <c r="AC293" s="2">
        <f t="shared" si="64"/>
        <v>50018786.15968015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228</v>
      </c>
      <c r="C294" s="7"/>
      <c r="D294" s="2" t="e">
        <f t="shared" si="55"/>
        <v>#N/A</v>
      </c>
      <c r="E294" s="2" t="e">
        <f t="shared" si="67"/>
        <v>#N/A</v>
      </c>
      <c r="F294" s="2">
        <v>1825840.324847728</v>
      </c>
      <c r="G294" s="2">
        <f t="shared" ref="G294:G357" si="70">IF(F294&gt;600000,$AK$31*1000,F294)</f>
        <v>595682.42857142852</v>
      </c>
      <c r="H294" s="2">
        <f t="shared" si="65"/>
        <v>150093434.15968063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1531021.2857142841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1825940.772890538</v>
      </c>
      <c r="Q294" s="2">
        <f t="shared" ref="Q294:Q357" si="71">IF(P294&gt;600000,600000,P294)</f>
        <v>600000</v>
      </c>
      <c r="R294" s="2">
        <f t="shared" si="66"/>
        <v>151593328.59621823</v>
      </c>
      <c r="S294" s="2">
        <f t="shared" si="58"/>
        <v>595682.42857143283</v>
      </c>
      <c r="T294" s="2">
        <f t="shared" si="59"/>
        <v>4317.571428571362</v>
      </c>
      <c r="U294" s="2">
        <f t="shared" si="60"/>
        <v>600000</v>
      </c>
      <c r="V294" s="2">
        <f t="shared" si="34"/>
        <v>100056110.15968029</v>
      </c>
      <c r="W294" s="2">
        <f t="shared" si="61"/>
        <v>595682.42857143283</v>
      </c>
      <c r="X294" s="2">
        <f t="shared" si="51"/>
        <v>4317.5714285671711</v>
      </c>
      <c r="Y294" s="2">
        <f t="shared" si="62"/>
        <v>51537218.436537944</v>
      </c>
      <c r="Z294" s="2" t="str">
        <f t="shared" si="52"/>
        <v>MEEP</v>
      </c>
      <c r="AA294" s="2">
        <f>IF(Z294="HERE",Y294,AA293+Graph!$G$1*1000)</f>
        <v>117578860.00796667</v>
      </c>
      <c r="AB294" s="2">
        <f t="shared" si="63"/>
        <v>800000</v>
      </c>
      <c r="AC294" s="2">
        <f t="shared" si="64"/>
        <v>50018786.15968015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229</v>
      </c>
      <c r="C295" s="7"/>
      <c r="D295" s="2" t="e">
        <f t="shared" si="55"/>
        <v>#N/A</v>
      </c>
      <c r="E295" s="2" t="e">
        <f t="shared" si="67"/>
        <v>#N/A</v>
      </c>
      <c r="F295" s="2">
        <v>1831794.9207479358</v>
      </c>
      <c r="G295" s="2">
        <f t="shared" si="70"/>
        <v>595682.42857142852</v>
      </c>
      <c r="H295" s="2">
        <f t="shared" si="65"/>
        <v>150689116.58825207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1535338.8571428554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1831881.9951056838</v>
      </c>
      <c r="Q295" s="2">
        <f t="shared" si="71"/>
        <v>600000</v>
      </c>
      <c r="R295" s="2">
        <f t="shared" si="66"/>
        <v>152193328.59621823</v>
      </c>
      <c r="S295" s="2">
        <f t="shared" si="58"/>
        <v>595682.42857143283</v>
      </c>
      <c r="T295" s="2">
        <f t="shared" si="59"/>
        <v>4317.571428571362</v>
      </c>
      <c r="U295" s="2">
        <f t="shared" si="60"/>
        <v>600000</v>
      </c>
      <c r="V295" s="2">
        <f t="shared" si="34"/>
        <v>100651792.58825172</v>
      </c>
      <c r="W295" s="2">
        <f t="shared" si="61"/>
        <v>595682.42857143283</v>
      </c>
      <c r="X295" s="2">
        <f t="shared" si="51"/>
        <v>4317.5714285671711</v>
      </c>
      <c r="Y295" s="2">
        <f t="shared" si="62"/>
        <v>51541536.007966511</v>
      </c>
      <c r="Z295" s="2" t="str">
        <f t="shared" si="52"/>
        <v>MEEP</v>
      </c>
      <c r="AA295" s="2">
        <f>IF(Z295="HERE",Y295,AA294+Graph!$G$1*1000)</f>
        <v>118378860.00796667</v>
      </c>
      <c r="AB295" s="2">
        <f t="shared" si="63"/>
        <v>800000</v>
      </c>
      <c r="AC295" s="2">
        <f t="shared" si="64"/>
        <v>50018786.15968015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230</v>
      </c>
      <c r="C296" s="7"/>
      <c r="D296" s="2" t="e">
        <f t="shared" si="55"/>
        <v>#N/A</v>
      </c>
      <c r="E296" s="2" t="e">
        <f t="shared" si="67"/>
        <v>#N/A</v>
      </c>
      <c r="F296" s="2">
        <v>1837749.5166481435</v>
      </c>
      <c r="G296" s="2">
        <f t="shared" si="70"/>
        <v>595682.42857142852</v>
      </c>
      <c r="H296" s="2">
        <f t="shared" si="65"/>
        <v>151284799.0168235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1539656.4285714268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1837823.2173208296</v>
      </c>
      <c r="Q296" s="2">
        <f t="shared" si="71"/>
        <v>600000</v>
      </c>
      <c r="R296" s="2">
        <f t="shared" si="66"/>
        <v>152793328.59621823</v>
      </c>
      <c r="S296" s="2">
        <f t="shared" si="58"/>
        <v>595682.42857143283</v>
      </c>
      <c r="T296" s="2">
        <f t="shared" si="59"/>
        <v>4317.571428571362</v>
      </c>
      <c r="U296" s="2">
        <f t="shared" si="60"/>
        <v>600000</v>
      </c>
      <c r="V296" s="2">
        <f t="shared" si="34"/>
        <v>101247475.01682316</v>
      </c>
      <c r="W296" s="2">
        <f t="shared" si="61"/>
        <v>595682.42857143283</v>
      </c>
      <c r="X296" s="2">
        <f t="shared" si="51"/>
        <v>4317.5714285671711</v>
      </c>
      <c r="Y296" s="2">
        <f t="shared" si="62"/>
        <v>51545853.579395078</v>
      </c>
      <c r="Z296" s="2" t="str">
        <f t="shared" si="52"/>
        <v>MEEP</v>
      </c>
      <c r="AA296" s="2">
        <f>IF(Z296="HERE",Y296,AA295+Graph!$G$1*1000)</f>
        <v>119178860.00796667</v>
      </c>
      <c r="AB296" s="2">
        <f t="shared" si="63"/>
        <v>800000</v>
      </c>
      <c r="AC296" s="2">
        <f t="shared" si="64"/>
        <v>50018786.15968015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231</v>
      </c>
      <c r="C297" s="7"/>
      <c r="D297" s="2" t="e">
        <f t="shared" si="55"/>
        <v>#N/A</v>
      </c>
      <c r="E297" s="2" t="e">
        <f t="shared" si="67"/>
        <v>#N/A</v>
      </c>
      <c r="F297" s="2">
        <v>1843704.1125483513</v>
      </c>
      <c r="G297" s="2">
        <f t="shared" si="70"/>
        <v>595682.42857142852</v>
      </c>
      <c r="H297" s="2">
        <f t="shared" si="65"/>
        <v>151880481.44539493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1543973.9999999981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1843764.4395360053</v>
      </c>
      <c r="Q297" s="2">
        <f t="shared" si="71"/>
        <v>600000</v>
      </c>
      <c r="R297" s="2">
        <f t="shared" si="66"/>
        <v>153393328.59621823</v>
      </c>
      <c r="S297" s="2">
        <f t="shared" si="58"/>
        <v>595682.42857143283</v>
      </c>
      <c r="T297" s="2">
        <f t="shared" si="59"/>
        <v>4317.571428571362</v>
      </c>
      <c r="U297" s="2">
        <f t="shared" si="60"/>
        <v>600000</v>
      </c>
      <c r="V297" s="2">
        <f t="shared" si="34"/>
        <v>101843157.44539459</v>
      </c>
      <c r="W297" s="2">
        <f t="shared" si="61"/>
        <v>595682.42857143283</v>
      </c>
      <c r="X297" s="2">
        <f t="shared" si="51"/>
        <v>4317.5714285671711</v>
      </c>
      <c r="Y297" s="2">
        <f t="shared" si="62"/>
        <v>51550171.150823645</v>
      </c>
      <c r="Z297" s="2" t="str">
        <f t="shared" si="52"/>
        <v>MEEP</v>
      </c>
      <c r="AA297" s="2">
        <f>IF(Z297="HERE",Y297,AA296+Graph!$G$1*1000)</f>
        <v>119978860.00796667</v>
      </c>
      <c r="AB297" s="2">
        <f t="shared" si="63"/>
        <v>800000</v>
      </c>
      <c r="AC297" s="2">
        <f t="shared" si="64"/>
        <v>50018786.15968015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232</v>
      </c>
      <c r="C298" s="7"/>
      <c r="D298" s="2" t="e">
        <f t="shared" si="55"/>
        <v>#N/A</v>
      </c>
      <c r="E298" s="2" t="e">
        <f t="shared" si="67"/>
        <v>#N/A</v>
      </c>
      <c r="F298" s="2">
        <v>1849658.708448559</v>
      </c>
      <c r="G298" s="2">
        <f t="shared" si="70"/>
        <v>595682.42857142852</v>
      </c>
      <c r="H298" s="2">
        <f t="shared" si="65"/>
        <v>152476163.87396637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1548291.5714285695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1849705.6617511511</v>
      </c>
      <c r="Q298" s="2">
        <f t="shared" si="71"/>
        <v>600000</v>
      </c>
      <c r="R298" s="2">
        <f t="shared" si="66"/>
        <v>153993328.59621823</v>
      </c>
      <c r="S298" s="2">
        <f t="shared" si="58"/>
        <v>595682.42857143283</v>
      </c>
      <c r="T298" s="2">
        <f t="shared" si="59"/>
        <v>4317.571428571362</v>
      </c>
      <c r="U298" s="2">
        <f t="shared" si="60"/>
        <v>600000</v>
      </c>
      <c r="V298" s="2">
        <f t="shared" si="34"/>
        <v>102438839.87396602</v>
      </c>
      <c r="W298" s="2">
        <f t="shared" si="61"/>
        <v>595682.42857143283</v>
      </c>
      <c r="X298" s="2">
        <f t="shared" si="51"/>
        <v>4317.5714285671711</v>
      </c>
      <c r="Y298" s="2">
        <f t="shared" si="62"/>
        <v>51554488.722252212</v>
      </c>
      <c r="Z298" s="2" t="str">
        <f t="shared" si="52"/>
        <v>MEEP</v>
      </c>
      <c r="AA298" s="2">
        <f>IF(Z298="HERE",Y298,AA297+Graph!$G$1*1000)</f>
        <v>120778860.00796667</v>
      </c>
      <c r="AB298" s="2">
        <f t="shared" si="63"/>
        <v>800000</v>
      </c>
      <c r="AC298" s="2">
        <f t="shared" si="64"/>
        <v>50018786.15968015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233</v>
      </c>
      <c r="C299" s="7"/>
      <c r="D299" s="2" t="e">
        <f t="shared" si="55"/>
        <v>#N/A</v>
      </c>
      <c r="E299" s="2" t="e">
        <f t="shared" si="67"/>
        <v>#N/A</v>
      </c>
      <c r="F299" s="2">
        <v>1855613.3043487668</v>
      </c>
      <c r="G299" s="2">
        <f t="shared" si="70"/>
        <v>595682.42857142852</v>
      </c>
      <c r="H299" s="2">
        <f t="shared" si="65"/>
        <v>153071846.3025378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1552609.1428571409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1855646.8839663267</v>
      </c>
      <c r="Q299" s="2">
        <f t="shared" si="71"/>
        <v>600000</v>
      </c>
      <c r="R299" s="2">
        <f t="shared" si="66"/>
        <v>154593328.59621823</v>
      </c>
      <c r="S299" s="2">
        <f t="shared" si="58"/>
        <v>595682.42857143283</v>
      </c>
      <c r="T299" s="2">
        <f t="shared" si="59"/>
        <v>4317.571428571362</v>
      </c>
      <c r="U299" s="2">
        <f t="shared" si="60"/>
        <v>600000</v>
      </c>
      <c r="V299" s="2">
        <f t="shared" si="34"/>
        <v>103034522.30253746</v>
      </c>
      <c r="W299" s="2">
        <f t="shared" si="61"/>
        <v>595682.42857143283</v>
      </c>
      <c r="X299" s="2">
        <f t="shared" si="51"/>
        <v>4317.5714285671711</v>
      </c>
      <c r="Y299" s="2">
        <f t="shared" si="62"/>
        <v>51558806.29368078</v>
      </c>
      <c r="Z299" s="2" t="str">
        <f t="shared" si="52"/>
        <v>MEEP</v>
      </c>
      <c r="AA299" s="2">
        <f>IF(Z299="HERE",Y299,AA298+Graph!$G$1*1000)</f>
        <v>121578860.00796667</v>
      </c>
      <c r="AB299" s="2">
        <f t="shared" si="63"/>
        <v>800000</v>
      </c>
      <c r="AC299" s="2">
        <f t="shared" si="64"/>
        <v>50018786.15968015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234</v>
      </c>
      <c r="C300" s="7"/>
      <c r="D300" s="2" t="e">
        <f t="shared" si="55"/>
        <v>#N/A</v>
      </c>
      <c r="E300" s="2" t="e">
        <f t="shared" si="67"/>
        <v>#N/A</v>
      </c>
      <c r="F300" s="2">
        <v>1861567.9002489746</v>
      </c>
      <c r="G300" s="2">
        <f t="shared" si="70"/>
        <v>595682.42857142852</v>
      </c>
      <c r="H300" s="2">
        <f t="shared" si="65"/>
        <v>153667528.73110923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1556926.7142857122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1861588.1061814725</v>
      </c>
      <c r="Q300" s="2">
        <f t="shared" si="71"/>
        <v>600000</v>
      </c>
      <c r="R300" s="2">
        <f t="shared" si="66"/>
        <v>155193328.59621823</v>
      </c>
      <c r="S300" s="2">
        <f t="shared" si="58"/>
        <v>595682.42857143283</v>
      </c>
      <c r="T300" s="2">
        <f t="shared" si="59"/>
        <v>4317.571428571362</v>
      </c>
      <c r="U300" s="2">
        <f t="shared" si="60"/>
        <v>600000</v>
      </c>
      <c r="V300" s="2">
        <f t="shared" si="34"/>
        <v>103630204.73110889</v>
      </c>
      <c r="W300" s="2">
        <f t="shared" si="61"/>
        <v>595682.42857143283</v>
      </c>
      <c r="X300" s="2">
        <f t="shared" si="51"/>
        <v>4317.5714285671711</v>
      </c>
      <c r="Y300" s="2">
        <f t="shared" si="62"/>
        <v>51563123.865109347</v>
      </c>
      <c r="Z300" s="2" t="str">
        <f t="shared" si="52"/>
        <v>MEEP</v>
      </c>
      <c r="AA300" s="2">
        <f>IF(Z300="HERE",Y300,AA299+Graph!$G$1*1000)</f>
        <v>122378860.00796667</v>
      </c>
      <c r="AB300" s="2">
        <f t="shared" si="63"/>
        <v>800000</v>
      </c>
      <c r="AC300" s="2">
        <f t="shared" si="64"/>
        <v>50018786.15968015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235</v>
      </c>
      <c r="C301" s="7"/>
      <c r="D301" s="2" t="e">
        <f t="shared" si="55"/>
        <v>#N/A</v>
      </c>
      <c r="E301" s="2" t="e">
        <f t="shared" si="67"/>
        <v>#N/A</v>
      </c>
      <c r="F301" s="2">
        <v>1867522.4961491823</v>
      </c>
      <c r="G301" s="2">
        <f t="shared" si="70"/>
        <v>595682.42857142852</v>
      </c>
      <c r="H301" s="2">
        <f t="shared" si="65"/>
        <v>154263211.15968066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1561244.2857142836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1867529.3283966482</v>
      </c>
      <c r="Q301" s="2">
        <f t="shared" si="71"/>
        <v>600000</v>
      </c>
      <c r="R301" s="2">
        <f t="shared" si="66"/>
        <v>155793328.59621823</v>
      </c>
      <c r="S301" s="2">
        <f t="shared" si="58"/>
        <v>595682.42857143283</v>
      </c>
      <c r="T301" s="2">
        <f t="shared" si="59"/>
        <v>4317.571428571362</v>
      </c>
      <c r="U301" s="2">
        <f t="shared" si="60"/>
        <v>600000</v>
      </c>
      <c r="V301" s="2">
        <f t="shared" si="34"/>
        <v>104225887.15968032</v>
      </c>
      <c r="W301" s="2">
        <f t="shared" si="61"/>
        <v>595682.42857143283</v>
      </c>
      <c r="X301" s="2">
        <f t="shared" si="51"/>
        <v>4317.5714285671711</v>
      </c>
      <c r="Y301" s="2">
        <f t="shared" si="62"/>
        <v>51567441.436537914</v>
      </c>
      <c r="Z301" s="2" t="str">
        <f t="shared" si="52"/>
        <v>MEEP</v>
      </c>
      <c r="AA301" s="2">
        <f>IF(Z301="HERE",Y301,AA300+Graph!$G$1*1000)</f>
        <v>123178860.00796667</v>
      </c>
      <c r="AB301" s="2">
        <f t="shared" si="63"/>
        <v>800000</v>
      </c>
      <c r="AC301" s="2">
        <f t="shared" si="64"/>
        <v>50018786.15968015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236</v>
      </c>
      <c r="C302" s="7"/>
      <c r="D302" s="2" t="e">
        <f t="shared" si="55"/>
        <v>#N/A</v>
      </c>
      <c r="E302" s="2" t="e">
        <f t="shared" si="67"/>
        <v>#N/A</v>
      </c>
      <c r="F302" s="2">
        <v>1873477.0920493901</v>
      </c>
      <c r="G302" s="2">
        <f t="shared" si="70"/>
        <v>595682.42857142852</v>
      </c>
      <c r="H302" s="2">
        <f t="shared" si="65"/>
        <v>154858893.5882521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1565561.8571428549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1873470.550611794</v>
      </c>
      <c r="Q302" s="2">
        <f t="shared" si="71"/>
        <v>600000</v>
      </c>
      <c r="R302" s="2">
        <f t="shared" si="66"/>
        <v>156393328.59621823</v>
      </c>
      <c r="S302" s="2">
        <f t="shared" si="58"/>
        <v>595682.42857143283</v>
      </c>
      <c r="T302" s="2">
        <f t="shared" si="59"/>
        <v>4317.571428571362</v>
      </c>
      <c r="U302" s="2">
        <f t="shared" si="60"/>
        <v>600000</v>
      </c>
      <c r="V302" s="2">
        <f t="shared" si="34"/>
        <v>104821569.58825175</v>
      </c>
      <c r="W302" s="2">
        <f t="shared" si="61"/>
        <v>595682.42857143283</v>
      </c>
      <c r="X302" s="2">
        <f t="shared" si="51"/>
        <v>4317.5714285671711</v>
      </c>
      <c r="Y302" s="2">
        <f t="shared" si="62"/>
        <v>51571759.007966481</v>
      </c>
      <c r="Z302" s="2" t="str">
        <f t="shared" si="52"/>
        <v>MEEP</v>
      </c>
      <c r="AA302" s="2">
        <f>IF(Z302="HERE",Y302,AA301+Graph!$G$1*1000)</f>
        <v>123978860.00796667</v>
      </c>
      <c r="AB302" s="2">
        <f t="shared" si="63"/>
        <v>800000</v>
      </c>
      <c r="AC302" s="2">
        <f t="shared" si="64"/>
        <v>50018786.15968015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237</v>
      </c>
      <c r="C303" s="7"/>
      <c r="D303" s="2" t="e">
        <f t="shared" si="55"/>
        <v>#N/A</v>
      </c>
      <c r="E303" s="2" t="e">
        <f t="shared" si="67"/>
        <v>#N/A</v>
      </c>
      <c r="F303" s="2">
        <v>1879431.687949568</v>
      </c>
      <c r="G303" s="2">
        <f t="shared" si="70"/>
        <v>595682.42857142852</v>
      </c>
      <c r="H303" s="2">
        <f t="shared" si="65"/>
        <v>155454576.01682353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1569879.4285714263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1879411.7728269696</v>
      </c>
      <c r="Q303" s="2">
        <f t="shared" si="71"/>
        <v>600000</v>
      </c>
      <c r="R303" s="2">
        <f t="shared" si="66"/>
        <v>156993328.59621823</v>
      </c>
      <c r="S303" s="2">
        <f t="shared" si="58"/>
        <v>595682.42857143283</v>
      </c>
      <c r="T303" s="2">
        <f t="shared" si="59"/>
        <v>4317.571428571362</v>
      </c>
      <c r="U303" s="2">
        <f t="shared" si="60"/>
        <v>600000</v>
      </c>
      <c r="V303" s="2">
        <f t="shared" si="34"/>
        <v>105417252.01682319</v>
      </c>
      <c r="W303" s="2">
        <f t="shared" si="61"/>
        <v>595682.42857143283</v>
      </c>
      <c r="X303" s="2">
        <f t="shared" si="51"/>
        <v>4317.5714285671711</v>
      </c>
      <c r="Y303" s="2">
        <f t="shared" si="62"/>
        <v>51576076.579395048</v>
      </c>
      <c r="Z303" s="2" t="str">
        <f t="shared" si="52"/>
        <v>MEEP</v>
      </c>
      <c r="AA303" s="2">
        <f>IF(Z303="HERE",Y303,AA302+Graph!$G$1*1000)</f>
        <v>124778860.00796667</v>
      </c>
      <c r="AB303" s="2">
        <f t="shared" si="63"/>
        <v>800000</v>
      </c>
      <c r="AC303" s="2">
        <f t="shared" si="64"/>
        <v>50018786.15968015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238</v>
      </c>
      <c r="C304" s="7"/>
      <c r="D304" s="2" t="e">
        <f t="shared" si="55"/>
        <v>#N/A</v>
      </c>
      <c r="E304" s="2" t="e">
        <f t="shared" si="67"/>
        <v>#N/A</v>
      </c>
      <c r="F304" s="2">
        <v>1885386.2838497758</v>
      </c>
      <c r="G304" s="2">
        <f t="shared" si="70"/>
        <v>595682.42857142852</v>
      </c>
      <c r="H304" s="2">
        <f t="shared" si="65"/>
        <v>156050258.44539496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1574196.9999999977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1885352.9950421154</v>
      </c>
      <c r="Q304" s="2">
        <f t="shared" si="71"/>
        <v>600000</v>
      </c>
      <c r="R304" s="2">
        <f t="shared" si="66"/>
        <v>157593328.59621823</v>
      </c>
      <c r="S304" s="2">
        <f t="shared" si="58"/>
        <v>595682.42857143283</v>
      </c>
      <c r="T304" s="2">
        <f t="shared" si="59"/>
        <v>4317.571428571362</v>
      </c>
      <c r="U304" s="2">
        <f t="shared" si="60"/>
        <v>600000</v>
      </c>
      <c r="V304" s="2">
        <f t="shared" si="34"/>
        <v>106012934.44539462</v>
      </c>
      <c r="W304" s="2">
        <f t="shared" si="61"/>
        <v>595682.42857143283</v>
      </c>
      <c r="X304" s="2">
        <f t="shared" si="51"/>
        <v>4317.5714285671711</v>
      </c>
      <c r="Y304" s="2">
        <f t="shared" si="62"/>
        <v>51580394.150823615</v>
      </c>
      <c r="Z304" s="2" t="str">
        <f t="shared" si="52"/>
        <v>MEEP</v>
      </c>
      <c r="AA304" s="2">
        <f>IF(Z304="HERE",Y304,AA303+Graph!$G$1*1000)</f>
        <v>125578860.00796667</v>
      </c>
      <c r="AB304" s="2">
        <f t="shared" si="63"/>
        <v>800000</v>
      </c>
      <c r="AC304" s="2">
        <f t="shared" si="64"/>
        <v>50018786.15968015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239</v>
      </c>
      <c r="C305" s="7"/>
      <c r="D305" s="2" t="e">
        <f t="shared" si="55"/>
        <v>#N/A</v>
      </c>
      <c r="E305" s="2" t="e">
        <f t="shared" si="67"/>
        <v>#N/A</v>
      </c>
      <c r="F305" s="2">
        <v>1891340.8797499835</v>
      </c>
      <c r="G305" s="2">
        <f t="shared" si="70"/>
        <v>595682.42857142852</v>
      </c>
      <c r="H305" s="2">
        <f t="shared" si="65"/>
        <v>156645940.8739664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1578514.571428569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1891294.2172572911</v>
      </c>
      <c r="Q305" s="2">
        <f t="shared" si="71"/>
        <v>600000</v>
      </c>
      <c r="R305" s="2">
        <f t="shared" si="66"/>
        <v>158193328.59621823</v>
      </c>
      <c r="S305" s="2">
        <f t="shared" si="58"/>
        <v>595682.42857143283</v>
      </c>
      <c r="T305" s="2">
        <f t="shared" si="59"/>
        <v>4317.571428571362</v>
      </c>
      <c r="U305" s="2">
        <f t="shared" si="60"/>
        <v>600000</v>
      </c>
      <c r="V305" s="2">
        <f t="shared" si="34"/>
        <v>106608616.87396605</v>
      </c>
      <c r="W305" s="2">
        <f t="shared" si="61"/>
        <v>595682.42857143283</v>
      </c>
      <c r="X305" s="2">
        <f t="shared" si="51"/>
        <v>4317.5714285671711</v>
      </c>
      <c r="Y305" s="2">
        <f t="shared" si="62"/>
        <v>51584711.722252183</v>
      </c>
      <c r="Z305" s="2" t="str">
        <f t="shared" si="52"/>
        <v>MEEP</v>
      </c>
      <c r="AA305" s="2">
        <f>IF(Z305="HERE",Y305,AA304+Graph!$G$1*1000)</f>
        <v>126378860.00796667</v>
      </c>
      <c r="AB305" s="2">
        <f t="shared" si="63"/>
        <v>800000</v>
      </c>
      <c r="AC305" s="2">
        <f t="shared" si="64"/>
        <v>50018786.15968015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240</v>
      </c>
      <c r="C306" s="7"/>
      <c r="D306" s="2" t="e">
        <f t="shared" si="55"/>
        <v>#N/A</v>
      </c>
      <c r="E306" s="2" t="e">
        <f t="shared" si="67"/>
        <v>#N/A</v>
      </c>
      <c r="F306" s="2">
        <v>1897295.4756501913</v>
      </c>
      <c r="G306" s="2">
        <f t="shared" si="70"/>
        <v>595682.42857142852</v>
      </c>
      <c r="H306" s="2">
        <f t="shared" si="65"/>
        <v>157241623.30253783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1582832.1428571404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1897235.4394724369</v>
      </c>
      <c r="Q306" s="2">
        <f t="shared" si="71"/>
        <v>600000</v>
      </c>
      <c r="R306" s="2">
        <f t="shared" si="66"/>
        <v>158793328.59621823</v>
      </c>
      <c r="S306" s="2">
        <f t="shared" si="58"/>
        <v>595682.42857143283</v>
      </c>
      <c r="T306" s="2">
        <f t="shared" si="59"/>
        <v>4317.571428571362</v>
      </c>
      <c r="U306" s="2">
        <f t="shared" si="60"/>
        <v>600000</v>
      </c>
      <c r="V306" s="2">
        <f t="shared" si="34"/>
        <v>107204299.30253749</v>
      </c>
      <c r="W306" s="2">
        <f t="shared" si="61"/>
        <v>595682.42857143283</v>
      </c>
      <c r="X306" s="2">
        <f t="shared" si="51"/>
        <v>4317.5714285671711</v>
      </c>
      <c r="Y306" s="2">
        <f t="shared" si="62"/>
        <v>51589029.29368075</v>
      </c>
      <c r="Z306" s="2" t="str">
        <f t="shared" si="52"/>
        <v>MEEP</v>
      </c>
      <c r="AA306" s="2">
        <f>IF(Z306="HERE",Y306,AA305+Graph!$G$1*1000)</f>
        <v>127178860.00796667</v>
      </c>
      <c r="AB306" s="2">
        <f t="shared" si="63"/>
        <v>800000</v>
      </c>
      <c r="AC306" s="2">
        <f t="shared" si="64"/>
        <v>50018786.15968015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241</v>
      </c>
      <c r="C307" s="7"/>
      <c r="D307" s="2" t="e">
        <f t="shared" si="55"/>
        <v>#N/A</v>
      </c>
      <c r="E307" s="2" t="e">
        <f t="shared" si="67"/>
        <v>#N/A</v>
      </c>
      <c r="F307" s="2">
        <v>1903250.0715503991</v>
      </c>
      <c r="G307" s="2">
        <f t="shared" si="70"/>
        <v>595682.42857142852</v>
      </c>
      <c r="H307" s="2">
        <f t="shared" si="65"/>
        <v>157837305.73110926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1587149.7142857118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1903176.6616876125</v>
      </c>
      <c r="Q307" s="2">
        <f t="shared" si="71"/>
        <v>600000</v>
      </c>
      <c r="R307" s="2">
        <f t="shared" si="66"/>
        <v>159393328.59621823</v>
      </c>
      <c r="S307" s="2">
        <f t="shared" si="58"/>
        <v>595682.42857143283</v>
      </c>
      <c r="T307" s="2">
        <f t="shared" si="59"/>
        <v>4317.571428571362</v>
      </c>
      <c r="U307" s="2">
        <f t="shared" si="60"/>
        <v>600000</v>
      </c>
      <c r="V307" s="2">
        <f t="shared" si="34"/>
        <v>107799981.73110892</v>
      </c>
      <c r="W307" s="2">
        <f t="shared" si="61"/>
        <v>595682.42857143283</v>
      </c>
      <c r="X307" s="2">
        <f t="shared" si="51"/>
        <v>4317.5714285671711</v>
      </c>
      <c r="Y307" s="2">
        <f t="shared" si="62"/>
        <v>51593346.865109317</v>
      </c>
      <c r="Z307" s="2" t="str">
        <f t="shared" si="52"/>
        <v>MEEP</v>
      </c>
      <c r="AA307" s="2">
        <f>IF(Z307="HERE",Y307,AA306+Graph!$G$1*1000)</f>
        <v>127978860.00796667</v>
      </c>
      <c r="AB307" s="2">
        <f t="shared" si="63"/>
        <v>800000</v>
      </c>
      <c r="AC307" s="2">
        <f t="shared" si="64"/>
        <v>50018786.15968015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242</v>
      </c>
      <c r="C308" s="7"/>
      <c r="D308" s="2" t="e">
        <f t="shared" si="55"/>
        <v>#N/A</v>
      </c>
      <c r="E308" s="2" t="e">
        <f t="shared" si="67"/>
        <v>#N/A</v>
      </c>
      <c r="F308" s="2">
        <v>1909204.6674506068</v>
      </c>
      <c r="G308" s="2">
        <f t="shared" si="70"/>
        <v>595682.42857142852</v>
      </c>
      <c r="H308" s="2">
        <f t="shared" si="65"/>
        <v>158432988.15968069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1591467.2857142831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1909117.8839027584</v>
      </c>
      <c r="Q308" s="2">
        <f t="shared" si="71"/>
        <v>600000</v>
      </c>
      <c r="R308" s="2">
        <f t="shared" si="66"/>
        <v>159993328.59621823</v>
      </c>
      <c r="S308" s="2">
        <f t="shared" si="58"/>
        <v>595682.42857143283</v>
      </c>
      <c r="T308" s="2">
        <f t="shared" si="59"/>
        <v>4317.571428571362</v>
      </c>
      <c r="U308" s="2">
        <f t="shared" si="60"/>
        <v>600000</v>
      </c>
      <c r="V308" s="2">
        <f t="shared" si="34"/>
        <v>108395664.15968035</v>
      </c>
      <c r="W308" s="2">
        <f t="shared" si="61"/>
        <v>595682.42857143283</v>
      </c>
      <c r="X308" s="2">
        <f t="shared" si="51"/>
        <v>4317.5714285671711</v>
      </c>
      <c r="Y308" s="2">
        <f t="shared" si="62"/>
        <v>51597664.436537884</v>
      </c>
      <c r="Z308" s="2" t="str">
        <f t="shared" si="52"/>
        <v>MEEP</v>
      </c>
      <c r="AA308" s="2">
        <f>IF(Z308="HERE",Y308,AA307+Graph!$G$1*1000)</f>
        <v>128778860.00796667</v>
      </c>
      <c r="AB308" s="2">
        <f t="shared" si="63"/>
        <v>800000</v>
      </c>
      <c r="AC308" s="2">
        <f t="shared" si="64"/>
        <v>50018786.15968015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243</v>
      </c>
      <c r="C309" s="7"/>
      <c r="D309" s="2" t="e">
        <f t="shared" si="55"/>
        <v>#N/A</v>
      </c>
      <c r="E309" s="2" t="e">
        <f t="shared" si="67"/>
        <v>#N/A</v>
      </c>
      <c r="F309" s="2">
        <v>1915159.2633508146</v>
      </c>
      <c r="G309" s="2">
        <f t="shared" si="70"/>
        <v>595682.42857142852</v>
      </c>
      <c r="H309" s="2">
        <f t="shared" si="65"/>
        <v>159028670.58825213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1595784.8571428545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1915059.106117934</v>
      </c>
      <c r="Q309" s="2">
        <f t="shared" si="71"/>
        <v>600000</v>
      </c>
      <c r="R309" s="2">
        <f t="shared" si="66"/>
        <v>160593328.59621823</v>
      </c>
      <c r="S309" s="2">
        <f t="shared" si="58"/>
        <v>595682.42857143283</v>
      </c>
      <c r="T309" s="2">
        <f t="shared" si="59"/>
        <v>4317.571428571362</v>
      </c>
      <c r="U309" s="2">
        <f t="shared" si="60"/>
        <v>600000</v>
      </c>
      <c r="V309" s="2">
        <f t="shared" si="34"/>
        <v>108991346.58825178</v>
      </c>
      <c r="W309" s="2">
        <f t="shared" si="61"/>
        <v>595682.42857143283</v>
      </c>
      <c r="X309" s="2">
        <f t="shared" si="51"/>
        <v>4317.5714285671711</v>
      </c>
      <c r="Y309" s="2">
        <f t="shared" si="62"/>
        <v>51601982.007966451</v>
      </c>
      <c r="Z309" s="2" t="str">
        <f t="shared" si="52"/>
        <v>MEEP</v>
      </c>
      <c r="AA309" s="2">
        <f>IF(Z309="HERE",Y309,AA308+Graph!$G$1*1000)</f>
        <v>129578860.00796667</v>
      </c>
      <c r="AB309" s="2">
        <f t="shared" si="63"/>
        <v>800000</v>
      </c>
      <c r="AC309" s="2">
        <f t="shared" si="64"/>
        <v>50018786.15968015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244</v>
      </c>
      <c r="C310" s="7"/>
      <c r="D310" s="2" t="e">
        <f t="shared" si="55"/>
        <v>#N/A</v>
      </c>
      <c r="E310" s="2" t="e">
        <f t="shared" si="67"/>
        <v>#N/A</v>
      </c>
      <c r="F310" s="2">
        <v>1921113.8592510223</v>
      </c>
      <c r="G310" s="2">
        <f t="shared" si="70"/>
        <v>595682.42857142852</v>
      </c>
      <c r="H310" s="2">
        <f t="shared" si="65"/>
        <v>159624353.01682356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1600102.4285714258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1921000.3283330798</v>
      </c>
      <c r="Q310" s="2">
        <f t="shared" si="71"/>
        <v>600000</v>
      </c>
      <c r="R310" s="2">
        <f t="shared" si="66"/>
        <v>161193328.59621823</v>
      </c>
      <c r="S310" s="2">
        <f t="shared" si="58"/>
        <v>595682.42857143283</v>
      </c>
      <c r="T310" s="2">
        <f t="shared" si="59"/>
        <v>4317.571428571362</v>
      </c>
      <c r="U310" s="2">
        <f t="shared" si="60"/>
        <v>600000</v>
      </c>
      <c r="V310" s="2">
        <f t="shared" si="34"/>
        <v>109587029.01682322</v>
      </c>
      <c r="W310" s="2">
        <f t="shared" si="61"/>
        <v>595682.42857143283</v>
      </c>
      <c r="X310" s="2">
        <f t="shared" si="51"/>
        <v>4317.5714285671711</v>
      </c>
      <c r="Y310" s="2">
        <f t="shared" si="62"/>
        <v>51606299.579395019</v>
      </c>
      <c r="Z310" s="2" t="str">
        <f t="shared" si="52"/>
        <v>MEEP</v>
      </c>
      <c r="AA310" s="2">
        <f>IF(Z310="HERE",Y310,AA309+Graph!$G$1*1000)</f>
        <v>130378860.00796667</v>
      </c>
      <c r="AB310" s="2">
        <f t="shared" si="63"/>
        <v>800000</v>
      </c>
      <c r="AC310" s="2">
        <f t="shared" si="64"/>
        <v>50018786.15968015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245</v>
      </c>
      <c r="C311" s="7"/>
      <c r="D311" s="2" t="e">
        <f t="shared" si="55"/>
        <v>#N/A</v>
      </c>
      <c r="E311" s="2" t="e">
        <f t="shared" si="67"/>
        <v>#N/A</v>
      </c>
      <c r="F311" s="2">
        <v>1927068.4551512301</v>
      </c>
      <c r="G311" s="2">
        <f t="shared" si="70"/>
        <v>595682.42857142852</v>
      </c>
      <c r="H311" s="2">
        <f t="shared" si="65"/>
        <v>160220035.44539499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1604419.9999999972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1926941.5505482256</v>
      </c>
      <c r="Q311" s="2">
        <f t="shared" si="71"/>
        <v>600000</v>
      </c>
      <c r="R311" s="2">
        <f t="shared" si="66"/>
        <v>161793328.59621823</v>
      </c>
      <c r="S311" s="2">
        <f t="shared" si="58"/>
        <v>595682.42857143283</v>
      </c>
      <c r="T311" s="2">
        <f t="shared" si="59"/>
        <v>4317.571428571362</v>
      </c>
      <c r="U311" s="2">
        <f t="shared" si="60"/>
        <v>600000</v>
      </c>
      <c r="V311" s="2">
        <f t="shared" si="34"/>
        <v>110182711.44539465</v>
      </c>
      <c r="W311" s="2">
        <f t="shared" si="61"/>
        <v>595682.42857143283</v>
      </c>
      <c r="X311" s="2">
        <f t="shared" si="51"/>
        <v>4317.5714285671711</v>
      </c>
      <c r="Y311" s="2">
        <f t="shared" si="62"/>
        <v>51610617.150823586</v>
      </c>
      <c r="Z311" s="2" t="str">
        <f t="shared" si="52"/>
        <v>MEEP</v>
      </c>
      <c r="AA311" s="2">
        <f>IF(Z311="HERE",Y311,AA310+Graph!$G$1*1000)</f>
        <v>131178860.00796667</v>
      </c>
      <c r="AB311" s="2">
        <f t="shared" si="63"/>
        <v>800000</v>
      </c>
      <c r="AC311" s="2">
        <f t="shared" si="64"/>
        <v>50018786.15968015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246</v>
      </c>
      <c r="C312" s="7"/>
      <c r="D312" s="2" t="e">
        <f t="shared" si="55"/>
        <v>#N/A</v>
      </c>
      <c r="E312" s="2" t="e">
        <f t="shared" si="67"/>
        <v>#N/A</v>
      </c>
      <c r="F312" s="2">
        <v>1933023.0510514379</v>
      </c>
      <c r="G312" s="2">
        <f t="shared" si="70"/>
        <v>595682.42857142852</v>
      </c>
      <c r="H312" s="2">
        <f t="shared" si="65"/>
        <v>160815717.87396643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1608737.5714285686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1932882.7727634013</v>
      </c>
      <c r="Q312" s="2">
        <f t="shared" si="71"/>
        <v>600000</v>
      </c>
      <c r="R312" s="2">
        <f t="shared" si="66"/>
        <v>162393328.59621823</v>
      </c>
      <c r="S312" s="2">
        <f t="shared" si="58"/>
        <v>595682.42857143283</v>
      </c>
      <c r="T312" s="2">
        <f t="shared" si="59"/>
        <v>4317.571428571362</v>
      </c>
      <c r="U312" s="2">
        <f t="shared" si="60"/>
        <v>600000</v>
      </c>
      <c r="V312" s="2">
        <f t="shared" si="34"/>
        <v>110778393.87396608</v>
      </c>
      <c r="W312" s="2">
        <f t="shared" si="61"/>
        <v>595682.42857143283</v>
      </c>
      <c r="X312" s="2">
        <f t="shared" si="51"/>
        <v>4317.5714285671711</v>
      </c>
      <c r="Y312" s="2">
        <f t="shared" si="62"/>
        <v>51614934.722252153</v>
      </c>
      <c r="Z312" s="2" t="str">
        <f t="shared" si="52"/>
        <v>MEEP</v>
      </c>
      <c r="AA312" s="2">
        <f>IF(Z312="HERE",Y312,AA311+Graph!$G$1*1000)</f>
        <v>131978860.00796667</v>
      </c>
      <c r="AB312" s="2">
        <f t="shared" si="63"/>
        <v>800000</v>
      </c>
      <c r="AC312" s="2">
        <f t="shared" si="64"/>
        <v>50018786.15968015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247</v>
      </c>
      <c r="C313" s="7"/>
      <c r="D313" s="2" t="e">
        <f t="shared" si="55"/>
        <v>#N/A</v>
      </c>
      <c r="E313" s="2" t="e">
        <f t="shared" si="67"/>
        <v>#N/A</v>
      </c>
      <c r="F313" s="2">
        <v>1938977.6469516456</v>
      </c>
      <c r="G313" s="2">
        <f t="shared" si="70"/>
        <v>595682.42857142852</v>
      </c>
      <c r="H313" s="2">
        <f t="shared" si="65"/>
        <v>161411400.30253786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1613055.1428571399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1938823.9949785471</v>
      </c>
      <c r="Q313" s="2">
        <f t="shared" si="71"/>
        <v>600000</v>
      </c>
      <c r="R313" s="2">
        <f t="shared" si="66"/>
        <v>162993328.59621823</v>
      </c>
      <c r="S313" s="2">
        <f t="shared" si="58"/>
        <v>595682.42857143283</v>
      </c>
      <c r="T313" s="2">
        <f t="shared" si="59"/>
        <v>4317.571428571362</v>
      </c>
      <c r="U313" s="2">
        <f t="shared" si="60"/>
        <v>600000</v>
      </c>
      <c r="V313" s="2">
        <f t="shared" si="34"/>
        <v>111374076.30253752</v>
      </c>
      <c r="W313" s="2">
        <f t="shared" si="61"/>
        <v>595682.42857143283</v>
      </c>
      <c r="X313" s="2">
        <f t="shared" si="51"/>
        <v>4317.5714285671711</v>
      </c>
      <c r="Y313" s="2">
        <f t="shared" si="62"/>
        <v>51619252.29368072</v>
      </c>
      <c r="Z313" s="2" t="str">
        <f t="shared" si="52"/>
        <v>MEEP</v>
      </c>
      <c r="AA313" s="2">
        <f>IF(Z313="HERE",Y313,AA312+Graph!$G$1*1000)</f>
        <v>132778860.00796667</v>
      </c>
      <c r="AB313" s="2">
        <f t="shared" si="63"/>
        <v>800000</v>
      </c>
      <c r="AC313" s="2">
        <f t="shared" si="64"/>
        <v>50018786.15968015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248</v>
      </c>
      <c r="C314" s="7"/>
      <c r="D314" s="2" t="e">
        <f t="shared" si="55"/>
        <v>#N/A</v>
      </c>
      <c r="E314" s="2" t="e">
        <f t="shared" si="67"/>
        <v>#N/A</v>
      </c>
      <c r="F314" s="2">
        <v>1944932.2428518534</v>
      </c>
      <c r="G314" s="2">
        <f t="shared" si="70"/>
        <v>595682.42857142852</v>
      </c>
      <c r="H314" s="2">
        <f t="shared" si="65"/>
        <v>162007082.73110929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1617372.7142857113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1944765.2171937227</v>
      </c>
      <c r="Q314" s="2">
        <f t="shared" si="71"/>
        <v>600000</v>
      </c>
      <c r="R314" s="2">
        <f t="shared" si="66"/>
        <v>163593328.59621823</v>
      </c>
      <c r="S314" s="2">
        <f t="shared" si="58"/>
        <v>595682.42857143283</v>
      </c>
      <c r="T314" s="2">
        <f t="shared" si="59"/>
        <v>4317.571428571362</v>
      </c>
      <c r="U314" s="2">
        <f t="shared" si="60"/>
        <v>600000</v>
      </c>
      <c r="V314" s="2">
        <f t="shared" si="34"/>
        <v>111969758.73110895</v>
      </c>
      <c r="W314" s="2">
        <f t="shared" si="61"/>
        <v>595682.42857143283</v>
      </c>
      <c r="X314" s="2">
        <f t="shared" si="51"/>
        <v>4317.5714285671711</v>
      </c>
      <c r="Y314" s="2">
        <f t="shared" si="62"/>
        <v>51623569.865109287</v>
      </c>
      <c r="Z314" s="2" t="str">
        <f t="shared" si="52"/>
        <v>MEEP</v>
      </c>
      <c r="AA314" s="2">
        <f>IF(Z314="HERE",Y314,AA313+Graph!$G$1*1000)</f>
        <v>133578860.00796667</v>
      </c>
      <c r="AB314" s="2">
        <f t="shared" si="63"/>
        <v>800000</v>
      </c>
      <c r="AC314" s="2">
        <f t="shared" si="64"/>
        <v>50018786.15968015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249</v>
      </c>
      <c r="C315" s="7"/>
      <c r="D315" s="2" t="e">
        <f t="shared" si="55"/>
        <v>#N/A</v>
      </c>
      <c r="E315" s="2" t="e">
        <f t="shared" si="67"/>
        <v>#N/A</v>
      </c>
      <c r="F315" s="2">
        <v>1950886.8387520611</v>
      </c>
      <c r="G315" s="2">
        <f t="shared" si="70"/>
        <v>595682.42857142852</v>
      </c>
      <c r="H315" s="2">
        <f t="shared" si="65"/>
        <v>162602765.15968072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1621690.2857142827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1950706.4394088686</v>
      </c>
      <c r="Q315" s="2">
        <f t="shared" si="71"/>
        <v>600000</v>
      </c>
      <c r="R315" s="2">
        <f t="shared" si="66"/>
        <v>164193328.59621823</v>
      </c>
      <c r="S315" s="2">
        <f t="shared" si="58"/>
        <v>595682.42857143283</v>
      </c>
      <c r="T315" s="2">
        <f t="shared" si="59"/>
        <v>4317.571428571362</v>
      </c>
      <c r="U315" s="2">
        <f t="shared" si="60"/>
        <v>600000</v>
      </c>
      <c r="V315" s="2">
        <f t="shared" si="34"/>
        <v>112565441.15968038</v>
      </c>
      <c r="W315" s="2">
        <f t="shared" si="61"/>
        <v>595682.42857143283</v>
      </c>
      <c r="X315" s="2">
        <f t="shared" si="51"/>
        <v>4317.5714285671711</v>
      </c>
      <c r="Y315" s="2">
        <f t="shared" si="62"/>
        <v>51627887.436537854</v>
      </c>
      <c r="Z315" s="2" t="str">
        <f t="shared" si="52"/>
        <v>MEEP</v>
      </c>
      <c r="AA315" s="2">
        <f>IF(Z315="HERE",Y315,AA314+Graph!$G$1*1000)</f>
        <v>134378860.00796667</v>
      </c>
      <c r="AB315" s="2">
        <f t="shared" si="63"/>
        <v>800000</v>
      </c>
      <c r="AC315" s="2">
        <f t="shared" si="64"/>
        <v>50018786.15968015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250</v>
      </c>
      <c r="C316" s="7"/>
      <c r="D316" s="2" t="e">
        <f t="shared" si="55"/>
        <v>#N/A</v>
      </c>
      <c r="E316" s="2" t="e">
        <f t="shared" si="67"/>
        <v>#N/A</v>
      </c>
      <c r="F316" s="2">
        <v>1956841.4346522689</v>
      </c>
      <c r="G316" s="2">
        <f t="shared" si="70"/>
        <v>595682.42857142852</v>
      </c>
      <c r="H316" s="2">
        <f t="shared" si="65"/>
        <v>163198447.58825216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1626007.857142854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1956647.6616240442</v>
      </c>
      <c r="Q316" s="2">
        <f t="shared" si="71"/>
        <v>600000</v>
      </c>
      <c r="R316" s="2">
        <f t="shared" si="66"/>
        <v>164793328.59621823</v>
      </c>
      <c r="S316" s="2">
        <f t="shared" si="58"/>
        <v>595682.42857143283</v>
      </c>
      <c r="T316" s="2">
        <f t="shared" si="59"/>
        <v>4317.571428571362</v>
      </c>
      <c r="U316" s="2">
        <f t="shared" si="60"/>
        <v>600000</v>
      </c>
      <c r="V316" s="2">
        <f t="shared" si="34"/>
        <v>113161123.58825181</v>
      </c>
      <c r="W316" s="2">
        <f t="shared" si="61"/>
        <v>595682.42857143283</v>
      </c>
      <c r="X316" s="2">
        <f t="shared" si="51"/>
        <v>4317.5714285671711</v>
      </c>
      <c r="Y316" s="2">
        <f t="shared" si="62"/>
        <v>51632205.007966422</v>
      </c>
      <c r="Z316" s="2" t="str">
        <f t="shared" si="52"/>
        <v>MEEP</v>
      </c>
      <c r="AA316" s="2">
        <f>IF(Z316="HERE",Y316,AA315+Graph!$G$1*1000)</f>
        <v>135178860.00796667</v>
      </c>
      <c r="AB316" s="2">
        <f t="shared" si="63"/>
        <v>800000</v>
      </c>
      <c r="AC316" s="2">
        <f t="shared" si="64"/>
        <v>50018786.15968015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251</v>
      </c>
      <c r="C317" s="7"/>
      <c r="D317" s="2" t="e">
        <f t="shared" si="55"/>
        <v>#N/A</v>
      </c>
      <c r="E317" s="2" t="e">
        <f t="shared" si="67"/>
        <v>#N/A</v>
      </c>
      <c r="F317" s="2">
        <v>1962796.0305524766</v>
      </c>
      <c r="G317" s="2">
        <f t="shared" si="70"/>
        <v>595682.42857142852</v>
      </c>
      <c r="H317" s="2">
        <f t="shared" si="65"/>
        <v>163794130.01682359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1630325.4285714254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1962588.88383919</v>
      </c>
      <c r="Q317" s="2">
        <f t="shared" si="71"/>
        <v>600000</v>
      </c>
      <c r="R317" s="2">
        <f t="shared" si="66"/>
        <v>165393328.59621823</v>
      </c>
      <c r="S317" s="2">
        <f t="shared" si="58"/>
        <v>595682.42857143283</v>
      </c>
      <c r="T317" s="2">
        <f t="shared" si="59"/>
        <v>4317.571428571362</v>
      </c>
      <c r="U317" s="2">
        <f t="shared" si="60"/>
        <v>600000</v>
      </c>
      <c r="V317" s="2">
        <f t="shared" si="34"/>
        <v>113756806.01682325</v>
      </c>
      <c r="W317" s="2">
        <f t="shared" si="61"/>
        <v>595682.42857143283</v>
      </c>
      <c r="X317" s="2">
        <f t="shared" si="51"/>
        <v>4317.5714285671711</v>
      </c>
      <c r="Y317" s="2">
        <f t="shared" si="62"/>
        <v>51636522.579394989</v>
      </c>
      <c r="Z317" s="2" t="str">
        <f t="shared" si="52"/>
        <v>MEEP</v>
      </c>
      <c r="AA317" s="2">
        <f>IF(Z317="HERE",Y317,AA316+Graph!$G$1*1000)</f>
        <v>135978860.00796667</v>
      </c>
      <c r="AB317" s="2">
        <f t="shared" si="63"/>
        <v>800000</v>
      </c>
      <c r="AC317" s="2">
        <f t="shared" si="64"/>
        <v>50018786.15968015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252</v>
      </c>
      <c r="C318" s="7"/>
      <c r="D318" s="2" t="e">
        <f t="shared" si="55"/>
        <v>#N/A</v>
      </c>
      <c r="E318" s="2" t="e">
        <f t="shared" si="67"/>
        <v>#N/A</v>
      </c>
      <c r="F318" s="2">
        <v>1968750.6264526844</v>
      </c>
      <c r="G318" s="2">
        <f t="shared" si="70"/>
        <v>595682.42857142852</v>
      </c>
      <c r="H318" s="2">
        <f t="shared" si="65"/>
        <v>164389812.44539502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1634642.9999999967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1968530.1060543656</v>
      </c>
      <c r="Q318" s="2">
        <f t="shared" si="71"/>
        <v>600000</v>
      </c>
      <c r="R318" s="2">
        <f t="shared" si="66"/>
        <v>165993328.59621823</v>
      </c>
      <c r="S318" s="2">
        <f t="shared" si="58"/>
        <v>595682.42857143283</v>
      </c>
      <c r="T318" s="2">
        <f t="shared" si="59"/>
        <v>4317.571428571362</v>
      </c>
      <c r="U318" s="2">
        <f t="shared" si="60"/>
        <v>600000</v>
      </c>
      <c r="V318" s="2">
        <f t="shared" si="34"/>
        <v>114352488.44539468</v>
      </c>
      <c r="W318" s="2">
        <f t="shared" si="61"/>
        <v>595682.42857143283</v>
      </c>
      <c r="X318" s="2">
        <f t="shared" si="51"/>
        <v>4317.5714285671711</v>
      </c>
      <c r="Y318" s="2">
        <f t="shared" si="62"/>
        <v>51640840.150823556</v>
      </c>
      <c r="Z318" s="2" t="str">
        <f t="shared" si="52"/>
        <v>MEEP</v>
      </c>
      <c r="AA318" s="2">
        <f>IF(Z318="HERE",Y318,AA317+Graph!$G$1*1000)</f>
        <v>136778860.00796667</v>
      </c>
      <c r="AB318" s="2">
        <f t="shared" si="63"/>
        <v>800000</v>
      </c>
      <c r="AC318" s="2">
        <f t="shared" si="64"/>
        <v>50018786.15968015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253</v>
      </c>
      <c r="C319" s="7"/>
      <c r="D319" s="2" t="e">
        <f t="shared" si="55"/>
        <v>#N/A</v>
      </c>
      <c r="E319" s="2" t="e">
        <f t="shared" si="67"/>
        <v>#N/A</v>
      </c>
      <c r="F319" s="2">
        <v>1974705.2223528922</v>
      </c>
      <c r="G319" s="2">
        <f t="shared" si="70"/>
        <v>595682.42857142852</v>
      </c>
      <c r="H319" s="2">
        <f t="shared" si="65"/>
        <v>164985494.87396646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1638960.5714285681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1974471.3282695115</v>
      </c>
      <c r="Q319" s="2">
        <f t="shared" si="71"/>
        <v>600000</v>
      </c>
      <c r="R319" s="2">
        <f t="shared" si="66"/>
        <v>166593328.59621823</v>
      </c>
      <c r="S319" s="2">
        <f t="shared" si="58"/>
        <v>595682.42857143283</v>
      </c>
      <c r="T319" s="2">
        <f t="shared" si="59"/>
        <v>4317.571428571362</v>
      </c>
      <c r="U319" s="2">
        <f t="shared" si="60"/>
        <v>600000</v>
      </c>
      <c r="V319" s="2">
        <f t="shared" si="34"/>
        <v>114948170.87396611</v>
      </c>
      <c r="W319" s="2">
        <f t="shared" si="61"/>
        <v>595682.42857143283</v>
      </c>
      <c r="X319" s="2">
        <f t="shared" si="51"/>
        <v>4317.5714285671711</v>
      </c>
      <c r="Y319" s="2">
        <f t="shared" si="62"/>
        <v>51645157.722252123</v>
      </c>
      <c r="Z319" s="2" t="str">
        <f t="shared" si="52"/>
        <v>MEEP</v>
      </c>
      <c r="AA319" s="2">
        <f>IF(Z319="HERE",Y319,AA318+Graph!$G$1*1000)</f>
        <v>137578860.00796667</v>
      </c>
      <c r="AB319" s="2">
        <f t="shared" si="63"/>
        <v>800000</v>
      </c>
      <c r="AC319" s="2">
        <f t="shared" si="64"/>
        <v>50018786.15968015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254</v>
      </c>
      <c r="C320" s="7"/>
      <c r="D320" s="2" t="e">
        <f t="shared" si="55"/>
        <v>#N/A</v>
      </c>
      <c r="E320" s="2" t="e">
        <f t="shared" si="67"/>
        <v>#N/A</v>
      </c>
      <c r="F320" s="2">
        <v>1980659.8182530999</v>
      </c>
      <c r="G320" s="2">
        <f t="shared" si="70"/>
        <v>595682.42857142852</v>
      </c>
      <c r="H320" s="2">
        <f t="shared" si="65"/>
        <v>165581177.30253789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1643278.1428571395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1980412.5504846871</v>
      </c>
      <c r="Q320" s="2">
        <f t="shared" si="71"/>
        <v>600000</v>
      </c>
      <c r="R320" s="2">
        <f t="shared" si="66"/>
        <v>167193328.59621823</v>
      </c>
      <c r="S320" s="2">
        <f t="shared" si="58"/>
        <v>595682.42857143283</v>
      </c>
      <c r="T320" s="2">
        <f t="shared" si="59"/>
        <v>4317.571428571362</v>
      </c>
      <c r="U320" s="2">
        <f t="shared" si="60"/>
        <v>600000</v>
      </c>
      <c r="V320" s="2">
        <f t="shared" si="34"/>
        <v>115543853.30253755</v>
      </c>
      <c r="W320" s="2">
        <f t="shared" si="61"/>
        <v>595682.42857143283</v>
      </c>
      <c r="X320" s="2">
        <f t="shared" si="51"/>
        <v>4317.5714285671711</v>
      </c>
      <c r="Y320" s="2">
        <f t="shared" si="62"/>
        <v>51649475.29368069</v>
      </c>
      <c r="Z320" s="2" t="str">
        <f t="shared" si="52"/>
        <v>MEEP</v>
      </c>
      <c r="AA320" s="2">
        <f>IF(Z320="HERE",Y320,AA319+Graph!$G$1*1000)</f>
        <v>138378860.00796667</v>
      </c>
      <c r="AB320" s="2">
        <f t="shared" si="63"/>
        <v>800000</v>
      </c>
      <c r="AC320" s="2">
        <f t="shared" si="64"/>
        <v>50018786.15968015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255</v>
      </c>
      <c r="C321" s="7"/>
      <c r="D321" s="2" t="e">
        <f t="shared" si="55"/>
        <v>#N/A</v>
      </c>
      <c r="E321" s="2" t="e">
        <f t="shared" si="67"/>
        <v>#N/A</v>
      </c>
      <c r="F321" s="2">
        <v>1986614.4141533077</v>
      </c>
      <c r="G321" s="2">
        <f t="shared" si="70"/>
        <v>595682.42857142852</v>
      </c>
      <c r="H321" s="2">
        <f t="shared" si="65"/>
        <v>166176859.73110932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1647595.7142857108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1986353.7726998329</v>
      </c>
      <c r="Q321" s="2">
        <f t="shared" si="71"/>
        <v>600000</v>
      </c>
      <c r="R321" s="2">
        <f t="shared" si="66"/>
        <v>167793328.59621823</v>
      </c>
      <c r="S321" s="2">
        <f t="shared" si="58"/>
        <v>595682.42857143283</v>
      </c>
      <c r="T321" s="2">
        <f t="shared" si="59"/>
        <v>4317.571428571362</v>
      </c>
      <c r="U321" s="2">
        <f t="shared" si="60"/>
        <v>600000</v>
      </c>
      <c r="V321" s="2">
        <f t="shared" si="34"/>
        <v>116139535.73110898</v>
      </c>
      <c r="W321" s="2">
        <f t="shared" si="61"/>
        <v>595682.42857143283</v>
      </c>
      <c r="X321" s="2">
        <f t="shared" si="51"/>
        <v>4317.5714285671711</v>
      </c>
      <c r="Y321" s="2">
        <f t="shared" si="62"/>
        <v>51653792.865109257</v>
      </c>
      <c r="Z321" s="2" t="str">
        <f t="shared" si="52"/>
        <v>MEEP</v>
      </c>
      <c r="AA321" s="2">
        <f>IF(Z321="HERE",Y321,AA320+Graph!$G$1*1000)</f>
        <v>139178860.00796667</v>
      </c>
      <c r="AB321" s="2">
        <f t="shared" si="63"/>
        <v>800000</v>
      </c>
      <c r="AC321" s="2">
        <f t="shared" si="64"/>
        <v>50018786.15968015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256</v>
      </c>
      <c r="C322" s="7"/>
      <c r="D322" s="2" t="e">
        <f t="shared" si="55"/>
        <v>#N/A</v>
      </c>
      <c r="E322" s="2" t="e">
        <f t="shared" si="67"/>
        <v>#N/A</v>
      </c>
      <c r="F322" s="2">
        <v>1992569.0100535154</v>
      </c>
      <c r="G322" s="2">
        <f t="shared" si="70"/>
        <v>595682.42857142852</v>
      </c>
      <c r="H322" s="2">
        <f t="shared" si="65"/>
        <v>166772542.15968075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1651913.2857142822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1992294.9949150085</v>
      </c>
      <c r="Q322" s="2">
        <f t="shared" si="71"/>
        <v>600000</v>
      </c>
      <c r="R322" s="2">
        <f t="shared" si="66"/>
        <v>168393328.59621823</v>
      </c>
      <c r="S322" s="2">
        <f t="shared" si="58"/>
        <v>595682.42857143283</v>
      </c>
      <c r="T322" s="2">
        <f t="shared" si="59"/>
        <v>4317.571428571362</v>
      </c>
      <c r="U322" s="2">
        <f t="shared" si="60"/>
        <v>600000</v>
      </c>
      <c r="V322" s="2">
        <f t="shared" si="34"/>
        <v>116735218.15968041</v>
      </c>
      <c r="W322" s="2">
        <f t="shared" si="61"/>
        <v>595682.42857143283</v>
      </c>
      <c r="X322" s="2">
        <f t="shared" si="51"/>
        <v>4317.5714285671711</v>
      </c>
      <c r="Y322" s="2">
        <f t="shared" si="62"/>
        <v>51658110.436537825</v>
      </c>
      <c r="Z322" s="2" t="str">
        <f t="shared" si="52"/>
        <v>MEEP</v>
      </c>
      <c r="AA322" s="2">
        <f>IF(Z322="HERE",Y322,AA321+Graph!$G$1*1000)</f>
        <v>139978860.00796667</v>
      </c>
      <c r="AB322" s="2">
        <f t="shared" si="63"/>
        <v>800000</v>
      </c>
      <c r="AC322" s="2">
        <f t="shared" si="64"/>
        <v>50018786.15968015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257</v>
      </c>
      <c r="C323" s="7"/>
      <c r="D323" s="2" t="e">
        <f t="shared" si="55"/>
        <v>#N/A</v>
      </c>
      <c r="E323" s="2" t="e">
        <f t="shared" si="67"/>
        <v>#N/A</v>
      </c>
      <c r="F323" s="2">
        <v>1998523.6059537232</v>
      </c>
      <c r="G323" s="2">
        <f t="shared" si="70"/>
        <v>595682.42857142852</v>
      </c>
      <c r="H323" s="2">
        <f t="shared" si="65"/>
        <v>167368224.58825219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1656230.8571428536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1998236.2171301544</v>
      </c>
      <c r="Q323" s="2">
        <f t="shared" si="71"/>
        <v>600000</v>
      </c>
      <c r="R323" s="2">
        <f t="shared" si="66"/>
        <v>168993328.59621823</v>
      </c>
      <c r="S323" s="2">
        <f t="shared" si="58"/>
        <v>595682.42857143283</v>
      </c>
      <c r="T323" s="2">
        <f t="shared" si="59"/>
        <v>4317.571428571362</v>
      </c>
      <c r="U323" s="2">
        <f t="shared" si="60"/>
        <v>600000</v>
      </c>
      <c r="V323" s="2">
        <f t="shared" si="34"/>
        <v>117330900.58825184</v>
      </c>
      <c r="W323" s="2">
        <f t="shared" si="61"/>
        <v>595682.42857143283</v>
      </c>
      <c r="X323" s="2">
        <f t="shared" si="51"/>
        <v>4317.5714285671711</v>
      </c>
      <c r="Y323" s="2">
        <f t="shared" si="62"/>
        <v>51662428.007966392</v>
      </c>
      <c r="Z323" s="2" t="str">
        <f t="shared" si="52"/>
        <v>MEEP</v>
      </c>
      <c r="AA323" s="2">
        <f>IF(Z323="HERE",Y323,AA322+Graph!$G$1*1000)</f>
        <v>140778860.00796667</v>
      </c>
      <c r="AB323" s="2">
        <f t="shared" si="63"/>
        <v>800000</v>
      </c>
      <c r="AC323" s="2">
        <f t="shared" si="64"/>
        <v>50018786.15968015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258</v>
      </c>
      <c r="C324" s="7"/>
      <c r="D324" s="2" t="e">
        <f t="shared" si="55"/>
        <v>#N/A</v>
      </c>
      <c r="E324" s="2" t="e">
        <f t="shared" si="67"/>
        <v>#N/A</v>
      </c>
      <c r="F324" s="2">
        <v>2004478.201853931</v>
      </c>
      <c r="G324" s="2">
        <f t="shared" si="70"/>
        <v>595682.42857142852</v>
      </c>
      <c r="H324" s="2">
        <f t="shared" si="65"/>
        <v>167963907.01682362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1660548.4285714249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2004177.4393453002</v>
      </c>
      <c r="Q324" s="2">
        <f t="shared" si="71"/>
        <v>600000</v>
      </c>
      <c r="R324" s="2">
        <f t="shared" si="66"/>
        <v>169593328.59621823</v>
      </c>
      <c r="S324" s="2">
        <f t="shared" si="58"/>
        <v>595682.42857143283</v>
      </c>
      <c r="T324" s="2">
        <f t="shared" si="59"/>
        <v>4317.571428571362</v>
      </c>
      <c r="U324" s="2">
        <f t="shared" si="60"/>
        <v>600000</v>
      </c>
      <c r="V324" s="2">
        <f t="shared" si="34"/>
        <v>117926583.01682328</v>
      </c>
      <c r="W324" s="2">
        <f t="shared" si="61"/>
        <v>595682.42857143283</v>
      </c>
      <c r="X324" s="2">
        <f t="shared" si="51"/>
        <v>4317.5714285671711</v>
      </c>
      <c r="Y324" s="2">
        <f t="shared" si="62"/>
        <v>51666745.579394959</v>
      </c>
      <c r="Z324" s="2" t="str">
        <f t="shared" si="52"/>
        <v>MEEP</v>
      </c>
      <c r="AA324" s="2">
        <f>IF(Z324="HERE",Y324,AA323+Graph!$G$1*1000)</f>
        <v>141578860.00796667</v>
      </c>
      <c r="AB324" s="2">
        <f t="shared" si="63"/>
        <v>800000</v>
      </c>
      <c r="AC324" s="2">
        <f t="shared" si="64"/>
        <v>50018786.15968015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259</v>
      </c>
      <c r="C325" s="7"/>
      <c r="D325" s="2" t="e">
        <f t="shared" si="55"/>
        <v>#N/A</v>
      </c>
      <c r="E325" s="2" t="e">
        <f t="shared" si="67"/>
        <v>#N/A</v>
      </c>
      <c r="F325" s="2">
        <v>2010432.7977541387</v>
      </c>
      <c r="G325" s="2">
        <f t="shared" si="70"/>
        <v>595682.42857142852</v>
      </c>
      <c r="H325" s="2">
        <f t="shared" si="65"/>
        <v>168559589.44539505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1664865.9999999963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2010118.6615604758</v>
      </c>
      <c r="Q325" s="2">
        <f t="shared" si="71"/>
        <v>600000</v>
      </c>
      <c r="R325" s="2">
        <f t="shared" si="66"/>
        <v>170193328.59621823</v>
      </c>
      <c r="S325" s="2">
        <f t="shared" si="58"/>
        <v>595682.42857143283</v>
      </c>
      <c r="T325" s="2">
        <f t="shared" si="59"/>
        <v>4317.571428571362</v>
      </c>
      <c r="U325" s="2">
        <f t="shared" si="60"/>
        <v>600000</v>
      </c>
      <c r="V325" s="2">
        <f t="shared" si="34"/>
        <v>118522265.44539471</v>
      </c>
      <c r="W325" s="2">
        <f t="shared" si="61"/>
        <v>595682.42857143283</v>
      </c>
      <c r="X325" s="2">
        <f t="shared" si="51"/>
        <v>4317.5714285671711</v>
      </c>
      <c r="Y325" s="2">
        <f t="shared" si="62"/>
        <v>51671063.150823526</v>
      </c>
      <c r="Z325" s="2" t="str">
        <f t="shared" si="52"/>
        <v>MEEP</v>
      </c>
      <c r="AA325" s="2">
        <f>IF(Z325="HERE",Y325,AA324+Graph!$G$1*1000)</f>
        <v>142378860.00796667</v>
      </c>
      <c r="AB325" s="2">
        <f t="shared" si="63"/>
        <v>800000</v>
      </c>
      <c r="AC325" s="2">
        <f t="shared" si="64"/>
        <v>50018786.15968015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260</v>
      </c>
      <c r="C326" s="7"/>
      <c r="D326" s="2" t="e">
        <f t="shared" si="55"/>
        <v>#N/A</v>
      </c>
      <c r="E326" s="2" t="e">
        <f t="shared" si="67"/>
        <v>#N/A</v>
      </c>
      <c r="F326" s="2">
        <v>2016387.3936543465</v>
      </c>
      <c r="G326" s="2">
        <f t="shared" si="70"/>
        <v>595682.42857142852</v>
      </c>
      <c r="H326" s="2">
        <f t="shared" si="65"/>
        <v>169155271.87396649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1669183.5714285676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2016059.8837756217</v>
      </c>
      <c r="Q326" s="2">
        <f t="shared" si="71"/>
        <v>600000</v>
      </c>
      <c r="R326" s="2">
        <f t="shared" si="66"/>
        <v>170793328.59621823</v>
      </c>
      <c r="S326" s="2">
        <f t="shared" si="58"/>
        <v>595682.42857143283</v>
      </c>
      <c r="T326" s="2">
        <f t="shared" si="59"/>
        <v>4317.571428571362</v>
      </c>
      <c r="U326" s="2">
        <f t="shared" si="60"/>
        <v>600000</v>
      </c>
      <c r="V326" s="2">
        <f t="shared" si="34"/>
        <v>119117947.87396614</v>
      </c>
      <c r="W326" s="2">
        <f t="shared" si="61"/>
        <v>595682.42857143283</v>
      </c>
      <c r="X326" s="2">
        <f t="shared" si="51"/>
        <v>4317.5714285671711</v>
      </c>
      <c r="Y326" s="2">
        <f t="shared" si="62"/>
        <v>51675380.722252093</v>
      </c>
      <c r="Z326" s="2" t="str">
        <f t="shared" si="52"/>
        <v>MEEP</v>
      </c>
      <c r="AA326" s="2">
        <f>IF(Z326="HERE",Y326,AA325+Graph!$G$1*1000)</f>
        <v>143178860.00796667</v>
      </c>
      <c r="AB326" s="2">
        <f t="shared" si="63"/>
        <v>800000</v>
      </c>
      <c r="AC326" s="2">
        <f t="shared" si="64"/>
        <v>50018786.15968015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261</v>
      </c>
      <c r="C327" s="7"/>
      <c r="D327" s="2" t="e">
        <f t="shared" si="55"/>
        <v>#N/A</v>
      </c>
      <c r="E327" s="2" t="e">
        <f t="shared" si="67"/>
        <v>#N/A</v>
      </c>
      <c r="F327" s="2">
        <v>2022341.9895545542</v>
      </c>
      <c r="G327" s="2">
        <f t="shared" si="70"/>
        <v>595682.42857142852</v>
      </c>
      <c r="H327" s="2">
        <f t="shared" si="65"/>
        <v>169750954.30253792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1673501.142857139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2022001.1059907973</v>
      </c>
      <c r="Q327" s="2">
        <f t="shared" si="71"/>
        <v>600000</v>
      </c>
      <c r="R327" s="2">
        <f t="shared" si="66"/>
        <v>171393328.59621823</v>
      </c>
      <c r="S327" s="2">
        <f t="shared" si="58"/>
        <v>595682.42857143283</v>
      </c>
      <c r="T327" s="2">
        <f t="shared" si="59"/>
        <v>4317.571428571362</v>
      </c>
      <c r="U327" s="2">
        <f t="shared" si="60"/>
        <v>600000</v>
      </c>
      <c r="V327" s="2">
        <f t="shared" si="34"/>
        <v>119713630.30253758</v>
      </c>
      <c r="W327" s="2">
        <f t="shared" si="61"/>
        <v>595682.42857143283</v>
      </c>
      <c r="X327" s="2">
        <f t="shared" si="51"/>
        <v>4317.5714285671711</v>
      </c>
      <c r="Y327" s="2">
        <f t="shared" si="62"/>
        <v>51679698.29368066</v>
      </c>
      <c r="Z327" s="2" t="str">
        <f t="shared" si="52"/>
        <v>MEEP</v>
      </c>
      <c r="AA327" s="2">
        <f>IF(Z327="HERE",Y327,AA326+Graph!$G$1*1000)</f>
        <v>143978860.00796667</v>
      </c>
      <c r="AB327" s="2">
        <f t="shared" si="63"/>
        <v>800000</v>
      </c>
      <c r="AC327" s="2">
        <f t="shared" si="64"/>
        <v>50018786.15968015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262</v>
      </c>
      <c r="C328" s="7"/>
      <c r="D328" s="2" t="e">
        <f t="shared" si="55"/>
        <v>#N/A</v>
      </c>
      <c r="E328" s="2" t="e">
        <f t="shared" si="67"/>
        <v>#N/A</v>
      </c>
      <c r="F328" s="2">
        <v>2028296.5854547322</v>
      </c>
      <c r="G328" s="2">
        <f t="shared" si="70"/>
        <v>595682.42857142852</v>
      </c>
      <c r="H328" s="2">
        <f t="shared" si="65"/>
        <v>170346636.73110935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1677818.7142857104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2027942.3282059431</v>
      </c>
      <c r="Q328" s="2">
        <f t="shared" si="71"/>
        <v>600000</v>
      </c>
      <c r="R328" s="2">
        <f t="shared" si="66"/>
        <v>171993328.59621823</v>
      </c>
      <c r="S328" s="2">
        <f t="shared" si="58"/>
        <v>595682.42857143283</v>
      </c>
      <c r="T328" s="2">
        <f t="shared" si="59"/>
        <v>4317.571428571362</v>
      </c>
      <c r="U328" s="2">
        <f t="shared" si="60"/>
        <v>600000</v>
      </c>
      <c r="V328" s="2">
        <f t="shared" si="34"/>
        <v>120309312.73110901</v>
      </c>
      <c r="W328" s="2">
        <f t="shared" si="61"/>
        <v>595682.42857143283</v>
      </c>
      <c r="X328" s="2">
        <f t="shared" si="51"/>
        <v>4317.5714285671711</v>
      </c>
      <c r="Y328" s="2">
        <f t="shared" si="62"/>
        <v>51684015.865109228</v>
      </c>
      <c r="Z328" s="2" t="str">
        <f t="shared" si="52"/>
        <v>MEEP</v>
      </c>
      <c r="AA328" s="2">
        <f>IF(Z328="HERE",Y328,AA327+Graph!$G$1*1000)</f>
        <v>144778860.00796667</v>
      </c>
      <c r="AB328" s="2">
        <f t="shared" si="63"/>
        <v>800000</v>
      </c>
      <c r="AC328" s="2">
        <f t="shared" si="64"/>
        <v>50018786.15968015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263</v>
      </c>
      <c r="C329" s="7"/>
      <c r="D329" s="2" t="e">
        <f t="shared" si="55"/>
        <v>#N/A</v>
      </c>
      <c r="E329" s="2" t="e">
        <f t="shared" si="67"/>
        <v>#N/A</v>
      </c>
      <c r="F329" s="2">
        <v>2034251.1813549399</v>
      </c>
      <c r="G329" s="2">
        <f t="shared" si="70"/>
        <v>595682.42857142852</v>
      </c>
      <c r="H329" s="2">
        <f t="shared" si="65"/>
        <v>170942319.15968078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1682136.2857142817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2033883.5504211187</v>
      </c>
      <c r="Q329" s="2">
        <f t="shared" si="71"/>
        <v>600000</v>
      </c>
      <c r="R329" s="2">
        <f t="shared" si="66"/>
        <v>172593328.59621823</v>
      </c>
      <c r="S329" s="2">
        <f t="shared" si="58"/>
        <v>595682.42857143283</v>
      </c>
      <c r="T329" s="2">
        <f t="shared" si="59"/>
        <v>4317.571428571362</v>
      </c>
      <c r="U329" s="2">
        <f t="shared" si="60"/>
        <v>600000</v>
      </c>
      <c r="V329" s="2">
        <f t="shared" si="34"/>
        <v>120904995.15968044</v>
      </c>
      <c r="W329" s="2">
        <f t="shared" si="61"/>
        <v>595682.42857143283</v>
      </c>
      <c r="X329" s="2">
        <f t="shared" si="51"/>
        <v>4317.5714285671711</v>
      </c>
      <c r="Y329" s="2">
        <f t="shared" si="62"/>
        <v>51688333.436537795</v>
      </c>
      <c r="Z329" s="2" t="str">
        <f t="shared" si="52"/>
        <v>MEEP</v>
      </c>
      <c r="AA329" s="2">
        <f>IF(Z329="HERE",Y329,AA328+Graph!$G$1*1000)</f>
        <v>145578860.00796667</v>
      </c>
      <c r="AB329" s="2">
        <f t="shared" si="63"/>
        <v>800000</v>
      </c>
      <c r="AC329" s="2">
        <f t="shared" si="64"/>
        <v>50018786.15968015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264</v>
      </c>
      <c r="C330" s="7"/>
      <c r="D330" s="2" t="e">
        <f t="shared" si="55"/>
        <v>#N/A</v>
      </c>
      <c r="E330" s="2" t="e">
        <f t="shared" si="67"/>
        <v>#N/A</v>
      </c>
      <c r="F330" s="2">
        <v>2040205.7772551477</v>
      </c>
      <c r="G330" s="2">
        <f t="shared" si="70"/>
        <v>595682.42857142852</v>
      </c>
      <c r="H330" s="2">
        <f t="shared" si="65"/>
        <v>171538001.58825222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1686453.8571428531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2039824.7726362646</v>
      </c>
      <c r="Q330" s="2">
        <f t="shared" si="71"/>
        <v>600000</v>
      </c>
      <c r="R330" s="2">
        <f t="shared" si="66"/>
        <v>173193328.59621823</v>
      </c>
      <c r="S330" s="2">
        <f t="shared" si="58"/>
        <v>595682.42857143283</v>
      </c>
      <c r="T330" s="2">
        <f t="shared" si="59"/>
        <v>4317.571428571362</v>
      </c>
      <c r="U330" s="2">
        <f t="shared" si="60"/>
        <v>600000</v>
      </c>
      <c r="V330" s="2">
        <f t="shared" si="34"/>
        <v>121500677.58825187</v>
      </c>
      <c r="W330" s="2">
        <f t="shared" si="61"/>
        <v>595682.42857143283</v>
      </c>
      <c r="X330" s="2">
        <f t="shared" si="51"/>
        <v>4317.5714285671711</v>
      </c>
      <c r="Y330" s="2">
        <f t="shared" si="62"/>
        <v>51692651.007966362</v>
      </c>
      <c r="Z330" s="2" t="str">
        <f t="shared" si="52"/>
        <v>MEEP</v>
      </c>
      <c r="AA330" s="2">
        <f>IF(Z330="HERE",Y330,AA329+Graph!$G$1*1000)</f>
        <v>146378860.00796667</v>
      </c>
      <c r="AB330" s="2">
        <f t="shared" si="63"/>
        <v>800000</v>
      </c>
      <c r="AC330" s="2">
        <f t="shared" si="64"/>
        <v>50018786.15968015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265</v>
      </c>
      <c r="C331" s="7"/>
      <c r="D331" s="2" t="e">
        <f t="shared" si="55"/>
        <v>#N/A</v>
      </c>
      <c r="E331" s="2" t="e">
        <f t="shared" si="67"/>
        <v>#N/A</v>
      </c>
      <c r="F331" s="2">
        <v>2046160.3731553555</v>
      </c>
      <c r="G331" s="2">
        <f t="shared" si="70"/>
        <v>595682.42857142852</v>
      </c>
      <c r="H331" s="2">
        <f t="shared" si="65"/>
        <v>172133684.01682365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1690771.4285714244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2045765.9948514402</v>
      </c>
      <c r="Q331" s="2">
        <f t="shared" si="71"/>
        <v>600000</v>
      </c>
      <c r="R331" s="2">
        <f t="shared" si="66"/>
        <v>173793328.59621823</v>
      </c>
      <c r="S331" s="2">
        <f t="shared" si="58"/>
        <v>595682.42857143283</v>
      </c>
      <c r="T331" s="2">
        <f t="shared" si="59"/>
        <v>4317.571428571362</v>
      </c>
      <c r="U331" s="2">
        <f t="shared" si="60"/>
        <v>600000</v>
      </c>
      <c r="V331" s="2">
        <f t="shared" si="34"/>
        <v>122096360.01682331</v>
      </c>
      <c r="W331" s="2">
        <f t="shared" si="61"/>
        <v>595682.42857143283</v>
      </c>
      <c r="X331" s="2">
        <f t="shared" si="51"/>
        <v>4317.5714285671711</v>
      </c>
      <c r="Y331" s="2">
        <f t="shared" si="62"/>
        <v>51696968.579394929</v>
      </c>
      <c r="Z331" s="2" t="str">
        <f t="shared" si="52"/>
        <v>MEEP</v>
      </c>
      <c r="AA331" s="2">
        <f>IF(Z331="HERE",Y331,AA330+Graph!$G$1*1000)</f>
        <v>147178860.00796667</v>
      </c>
      <c r="AB331" s="2">
        <f t="shared" si="63"/>
        <v>800000</v>
      </c>
      <c r="AC331" s="2">
        <f t="shared" si="64"/>
        <v>50018786.15968015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266</v>
      </c>
      <c r="C332" s="7"/>
      <c r="D332" s="2" t="e">
        <f t="shared" si="55"/>
        <v>#N/A</v>
      </c>
      <c r="E332" s="2" t="e">
        <f t="shared" si="67"/>
        <v>#N/A</v>
      </c>
      <c r="F332" s="2">
        <v>2052114.9690555632</v>
      </c>
      <c r="G332" s="2">
        <f t="shared" si="70"/>
        <v>595682.42857142852</v>
      </c>
      <c r="H332" s="2">
        <f t="shared" si="65"/>
        <v>172729366.44539508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1695088.9999999958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2051707.217066586</v>
      </c>
      <c r="Q332" s="2">
        <f t="shared" si="71"/>
        <v>600000</v>
      </c>
      <c r="R332" s="2">
        <f t="shared" si="66"/>
        <v>174393328.59621823</v>
      </c>
      <c r="S332" s="2">
        <f t="shared" si="58"/>
        <v>595682.42857143283</v>
      </c>
      <c r="T332" s="2">
        <f t="shared" si="59"/>
        <v>4317.571428571362</v>
      </c>
      <c r="U332" s="2">
        <f t="shared" si="60"/>
        <v>600000</v>
      </c>
      <c r="V332" s="2">
        <f t="shared" si="34"/>
        <v>122692042.44539474</v>
      </c>
      <c r="W332" s="2">
        <f t="shared" si="61"/>
        <v>595682.42857143283</v>
      </c>
      <c r="X332" s="2">
        <f t="shared" si="51"/>
        <v>4317.5714285671711</v>
      </c>
      <c r="Y332" s="2">
        <f t="shared" si="62"/>
        <v>51701286.150823496</v>
      </c>
      <c r="Z332" s="2" t="str">
        <f t="shared" si="52"/>
        <v>MEEP</v>
      </c>
      <c r="AA332" s="2">
        <f>IF(Z332="HERE",Y332,AA331+Graph!$G$1*1000)</f>
        <v>147978860.00796667</v>
      </c>
      <c r="AB332" s="2">
        <f t="shared" si="63"/>
        <v>800000</v>
      </c>
      <c r="AC332" s="2">
        <f t="shared" si="64"/>
        <v>50018786.15968015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267</v>
      </c>
      <c r="C333" s="7"/>
      <c r="D333" s="2" t="e">
        <f t="shared" si="55"/>
        <v>#N/A</v>
      </c>
      <c r="E333" s="2" t="e">
        <f t="shared" si="67"/>
        <v>#N/A</v>
      </c>
      <c r="F333" s="2">
        <v>2058069.564955771</v>
      </c>
      <c r="G333" s="2">
        <f t="shared" si="70"/>
        <v>595682.42857142852</v>
      </c>
      <c r="H333" s="2">
        <f t="shared" si="65"/>
        <v>173325048.87396652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1699406.5714285672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2057648.4392817616</v>
      </c>
      <c r="Q333" s="2">
        <f t="shared" si="71"/>
        <v>600000</v>
      </c>
      <c r="R333" s="2">
        <f t="shared" si="66"/>
        <v>174993328.59621823</v>
      </c>
      <c r="S333" s="2">
        <f t="shared" si="58"/>
        <v>595682.42857143283</v>
      </c>
      <c r="T333" s="2">
        <f t="shared" si="59"/>
        <v>4317.571428571362</v>
      </c>
      <c r="U333" s="2">
        <f t="shared" si="60"/>
        <v>600000</v>
      </c>
      <c r="V333" s="2">
        <f t="shared" si="34"/>
        <v>123287724.87396617</v>
      </c>
      <c r="W333" s="2">
        <f t="shared" si="61"/>
        <v>595682.42857143283</v>
      </c>
      <c r="X333" s="2">
        <f t="shared" si="51"/>
        <v>4317.5714285671711</v>
      </c>
      <c r="Y333" s="2">
        <f t="shared" si="62"/>
        <v>51705603.722252063</v>
      </c>
      <c r="Z333" s="2" t="str">
        <f t="shared" si="52"/>
        <v>MEEP</v>
      </c>
      <c r="AA333" s="2">
        <f>IF(Z333="HERE",Y333,AA332+Graph!$G$1*1000)</f>
        <v>148778860.00796667</v>
      </c>
      <c r="AB333" s="2">
        <f t="shared" si="63"/>
        <v>800000</v>
      </c>
      <c r="AC333" s="2">
        <f t="shared" si="64"/>
        <v>50018786.15968015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268</v>
      </c>
      <c r="C334" s="7"/>
      <c r="D334" s="2" t="e">
        <f t="shared" si="55"/>
        <v>#N/A</v>
      </c>
      <c r="E334" s="2" t="e">
        <f t="shared" si="67"/>
        <v>#N/A</v>
      </c>
      <c r="F334" s="2">
        <v>2064024.1608559787</v>
      </c>
      <c r="G334" s="2">
        <f t="shared" si="70"/>
        <v>595682.42857142852</v>
      </c>
      <c r="H334" s="2">
        <f t="shared" si="65"/>
        <v>173920731.30253795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1703724.1428571385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2063589.6614969075</v>
      </c>
      <c r="Q334" s="2">
        <f t="shared" si="71"/>
        <v>600000</v>
      </c>
      <c r="R334" s="2">
        <f t="shared" si="66"/>
        <v>175593328.59621823</v>
      </c>
      <c r="S334" s="2">
        <f t="shared" si="58"/>
        <v>595682.42857143283</v>
      </c>
      <c r="T334" s="2">
        <f t="shared" si="59"/>
        <v>4317.571428571362</v>
      </c>
      <c r="U334" s="2">
        <f t="shared" si="60"/>
        <v>600000</v>
      </c>
      <c r="V334" s="2">
        <f t="shared" si="34"/>
        <v>123883407.30253761</v>
      </c>
      <c r="W334" s="2">
        <f t="shared" si="61"/>
        <v>595682.42857143283</v>
      </c>
      <c r="X334" s="2">
        <f t="shared" si="51"/>
        <v>4317.5714285671711</v>
      </c>
      <c r="Y334" s="2">
        <f t="shared" si="62"/>
        <v>51709921.293680631</v>
      </c>
      <c r="Z334" s="2" t="str">
        <f t="shared" si="52"/>
        <v>MEEP</v>
      </c>
      <c r="AA334" s="2">
        <f>IF(Z334="HERE",Y334,AA333+Graph!$G$1*1000)</f>
        <v>149578860.00796667</v>
      </c>
      <c r="AB334" s="2">
        <f t="shared" si="63"/>
        <v>800000</v>
      </c>
      <c r="AC334" s="2">
        <f t="shared" si="64"/>
        <v>50018786.15968015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269</v>
      </c>
      <c r="C335" s="7"/>
      <c r="D335" s="2" t="e">
        <f t="shared" si="55"/>
        <v>#N/A</v>
      </c>
      <c r="E335" s="2" t="e">
        <f t="shared" si="67"/>
        <v>#N/A</v>
      </c>
      <c r="F335" s="2">
        <v>2069978.7567561865</v>
      </c>
      <c r="G335" s="2">
        <f t="shared" si="70"/>
        <v>595682.42857142852</v>
      </c>
      <c r="H335" s="2">
        <f t="shared" si="65"/>
        <v>174516413.73110938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1708041.7142857099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2069530.8837120831</v>
      </c>
      <c r="Q335" s="2">
        <f t="shared" si="71"/>
        <v>600000</v>
      </c>
      <c r="R335" s="2">
        <f t="shared" si="66"/>
        <v>176193328.59621823</v>
      </c>
      <c r="S335" s="2">
        <f t="shared" si="58"/>
        <v>595682.42857143283</v>
      </c>
      <c r="T335" s="2">
        <f t="shared" si="59"/>
        <v>4317.571428571362</v>
      </c>
      <c r="U335" s="2">
        <f t="shared" si="60"/>
        <v>600000</v>
      </c>
      <c r="V335" s="2">
        <f t="shared" si="34"/>
        <v>124479089.73110904</v>
      </c>
      <c r="W335" s="2">
        <f t="shared" si="61"/>
        <v>595682.42857143283</v>
      </c>
      <c r="X335" s="2">
        <f t="shared" si="51"/>
        <v>4317.5714285671711</v>
      </c>
      <c r="Y335" s="2">
        <f t="shared" si="62"/>
        <v>51714238.865109198</v>
      </c>
      <c r="Z335" s="2" t="str">
        <f t="shared" si="52"/>
        <v>MEEP</v>
      </c>
      <c r="AA335" s="2">
        <f>IF(Z335="HERE",Y335,AA334+Graph!$G$1*1000)</f>
        <v>150378860.00796667</v>
      </c>
      <c r="AB335" s="2">
        <f t="shared" si="63"/>
        <v>800000</v>
      </c>
      <c r="AC335" s="2">
        <f t="shared" si="64"/>
        <v>50018786.15968015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270</v>
      </c>
      <c r="C336" s="7"/>
      <c r="D336" s="2" t="e">
        <f t="shared" si="55"/>
        <v>#N/A</v>
      </c>
      <c r="E336" s="2" t="e">
        <f t="shared" si="67"/>
        <v>#N/A</v>
      </c>
      <c r="F336" s="2">
        <v>2075933.3526563942</v>
      </c>
      <c r="G336" s="2">
        <f t="shared" si="70"/>
        <v>595682.42857142852</v>
      </c>
      <c r="H336" s="2">
        <f t="shared" si="65"/>
        <v>175112096.15968081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1712359.2857142813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2075472.1059272289</v>
      </c>
      <c r="Q336" s="2">
        <f t="shared" si="71"/>
        <v>600000</v>
      </c>
      <c r="R336" s="2">
        <f t="shared" si="66"/>
        <v>176793328.59621823</v>
      </c>
      <c r="S336" s="2">
        <f t="shared" si="58"/>
        <v>595682.42857143283</v>
      </c>
      <c r="T336" s="2">
        <f t="shared" si="59"/>
        <v>4317.571428571362</v>
      </c>
      <c r="U336" s="2">
        <f t="shared" si="60"/>
        <v>600000</v>
      </c>
      <c r="V336" s="2">
        <f t="shared" si="34"/>
        <v>125074772.15968047</v>
      </c>
      <c r="W336" s="2">
        <f t="shared" si="61"/>
        <v>595682.42857143283</v>
      </c>
      <c r="X336" s="2">
        <f t="shared" si="51"/>
        <v>4317.5714285671711</v>
      </c>
      <c r="Y336" s="2">
        <f t="shared" si="62"/>
        <v>51718556.436537765</v>
      </c>
      <c r="Z336" s="2" t="str">
        <f t="shared" si="52"/>
        <v>MEEP</v>
      </c>
      <c r="AA336" s="2">
        <f>IF(Z336="HERE",Y336,AA335+Graph!$G$1*1000)</f>
        <v>151178860.00796667</v>
      </c>
      <c r="AB336" s="2">
        <f t="shared" si="63"/>
        <v>800000</v>
      </c>
      <c r="AC336" s="2">
        <f t="shared" si="64"/>
        <v>50018786.15968015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271</v>
      </c>
      <c r="C337" s="7"/>
      <c r="D337" s="2" t="e">
        <f t="shared" si="55"/>
        <v>#N/A</v>
      </c>
      <c r="E337" s="2" t="e">
        <f t="shared" si="67"/>
        <v>#N/A</v>
      </c>
      <c r="F337" s="2">
        <v>2081887.948556602</v>
      </c>
      <c r="G337" s="2">
        <f t="shared" si="70"/>
        <v>595682.42857142852</v>
      </c>
      <c r="H337" s="2">
        <f t="shared" si="65"/>
        <v>175707778.58825225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1716676.8571428526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2081413.3281424046</v>
      </c>
      <c r="Q337" s="2">
        <f t="shared" si="71"/>
        <v>600000</v>
      </c>
      <c r="R337" s="2">
        <f t="shared" si="66"/>
        <v>177393328.59621823</v>
      </c>
      <c r="S337" s="2">
        <f t="shared" si="58"/>
        <v>595682.42857143283</v>
      </c>
      <c r="T337" s="2">
        <f t="shared" si="59"/>
        <v>4317.571428571362</v>
      </c>
      <c r="U337" s="2">
        <f t="shared" si="60"/>
        <v>600000</v>
      </c>
      <c r="V337" s="2">
        <f t="shared" si="34"/>
        <v>125670454.5882519</v>
      </c>
      <c r="W337" s="2">
        <f t="shared" si="61"/>
        <v>595682.42857143283</v>
      </c>
      <c r="X337" s="2">
        <f t="shared" si="51"/>
        <v>4317.5714285671711</v>
      </c>
      <c r="Y337" s="2">
        <f t="shared" si="62"/>
        <v>51722874.007966332</v>
      </c>
      <c r="Z337" s="2" t="str">
        <f t="shared" si="52"/>
        <v>MEEP</v>
      </c>
      <c r="AA337" s="2">
        <f>IF(Z337="HERE",Y337,AA336+Graph!$G$1*1000)</f>
        <v>151978860.00796667</v>
      </c>
      <c r="AB337" s="2">
        <f t="shared" si="63"/>
        <v>800000</v>
      </c>
      <c r="AC337" s="2">
        <f t="shared" si="64"/>
        <v>50018786.15968015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272</v>
      </c>
      <c r="C338" s="7"/>
      <c r="D338" s="2" t="e">
        <f t="shared" si="55"/>
        <v>#N/A</v>
      </c>
      <c r="E338" s="2" t="e">
        <f t="shared" si="67"/>
        <v>#N/A</v>
      </c>
      <c r="F338" s="2">
        <v>2087842.5444568098</v>
      </c>
      <c r="G338" s="2">
        <f t="shared" si="70"/>
        <v>595682.42857142852</v>
      </c>
      <c r="H338" s="2">
        <f t="shared" si="65"/>
        <v>176303461.01682368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1720994.428571424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2087354.5503575504</v>
      </c>
      <c r="Q338" s="2">
        <f t="shared" si="71"/>
        <v>600000</v>
      </c>
      <c r="R338" s="2">
        <f t="shared" si="66"/>
        <v>177993328.59621823</v>
      </c>
      <c r="S338" s="2">
        <f t="shared" si="58"/>
        <v>595682.42857143283</v>
      </c>
      <c r="T338" s="2">
        <f t="shared" si="59"/>
        <v>4317.571428571362</v>
      </c>
      <c r="U338" s="2">
        <f t="shared" si="60"/>
        <v>600000</v>
      </c>
      <c r="V338" s="2">
        <f t="shared" si="34"/>
        <v>126266137.01682334</v>
      </c>
      <c r="W338" s="2">
        <f t="shared" si="61"/>
        <v>595682.42857143283</v>
      </c>
      <c r="X338" s="2">
        <f t="shared" si="51"/>
        <v>4317.5714285671711</v>
      </c>
      <c r="Y338" s="2">
        <f t="shared" si="62"/>
        <v>51727191.579394899</v>
      </c>
      <c r="Z338" s="2" t="str">
        <f t="shared" si="52"/>
        <v>MEEP</v>
      </c>
      <c r="AA338" s="2">
        <f>IF(Z338="HERE",Y338,AA337+Graph!$G$1*1000)</f>
        <v>152778860.00796667</v>
      </c>
      <c r="AB338" s="2">
        <f t="shared" si="63"/>
        <v>800000</v>
      </c>
      <c r="AC338" s="2">
        <f t="shared" si="64"/>
        <v>50018786.15968015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273</v>
      </c>
      <c r="C339" s="7"/>
      <c r="D339" s="2" t="e">
        <f t="shared" si="55"/>
        <v>#N/A</v>
      </c>
      <c r="E339" s="2" t="e">
        <f t="shared" si="67"/>
        <v>#N/A</v>
      </c>
      <c r="F339" s="2">
        <v>2093797.1403570175</v>
      </c>
      <c r="G339" s="2">
        <f t="shared" si="70"/>
        <v>595682.42857142852</v>
      </c>
      <c r="H339" s="2">
        <f t="shared" si="65"/>
        <v>176899143.44539511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1725311.9999999953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2093295.7725726962</v>
      </c>
      <c r="Q339" s="2">
        <f t="shared" si="71"/>
        <v>600000</v>
      </c>
      <c r="R339" s="2">
        <f t="shared" si="66"/>
        <v>178593328.59621823</v>
      </c>
      <c r="S339" s="2">
        <f t="shared" si="58"/>
        <v>595682.42857143283</v>
      </c>
      <c r="T339" s="2">
        <f t="shared" si="59"/>
        <v>4317.571428571362</v>
      </c>
      <c r="U339" s="2">
        <f t="shared" si="60"/>
        <v>600000</v>
      </c>
      <c r="V339" s="2">
        <f t="shared" si="34"/>
        <v>126861819.44539477</v>
      </c>
      <c r="W339" s="2">
        <f t="shared" si="61"/>
        <v>595682.42857143283</v>
      </c>
      <c r="X339" s="2">
        <f t="shared" si="51"/>
        <v>4317.5714285671711</v>
      </c>
      <c r="Y339" s="2">
        <f t="shared" si="62"/>
        <v>51731509.150823466</v>
      </c>
      <c r="Z339" s="2" t="str">
        <f t="shared" si="52"/>
        <v>MEEP</v>
      </c>
      <c r="AA339" s="2">
        <f>IF(Z339="HERE",Y339,AA338+Graph!$G$1*1000)</f>
        <v>153578860.00796667</v>
      </c>
      <c r="AB339" s="2">
        <f t="shared" si="63"/>
        <v>800000</v>
      </c>
      <c r="AC339" s="2">
        <f t="shared" si="64"/>
        <v>50018786.15968015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274</v>
      </c>
      <c r="C340" s="7"/>
      <c r="D340" s="2" t="e">
        <f t="shared" si="55"/>
        <v>#N/A</v>
      </c>
      <c r="E340" s="2" t="e">
        <f t="shared" si="67"/>
        <v>#N/A</v>
      </c>
      <c r="F340" s="2">
        <v>2099751.7362572253</v>
      </c>
      <c r="G340" s="2">
        <f t="shared" si="70"/>
        <v>595682.42857142852</v>
      </c>
      <c r="H340" s="2">
        <f t="shared" si="65"/>
        <v>177494825.87396654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1729629.5714285667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2099236.9947878718</v>
      </c>
      <c r="Q340" s="2">
        <f t="shared" si="71"/>
        <v>600000</v>
      </c>
      <c r="R340" s="2">
        <f t="shared" si="66"/>
        <v>179193328.59621823</v>
      </c>
      <c r="S340" s="2">
        <f t="shared" si="58"/>
        <v>595682.42857143283</v>
      </c>
      <c r="T340" s="2">
        <f t="shared" si="59"/>
        <v>4317.571428571362</v>
      </c>
      <c r="U340" s="2">
        <f t="shared" si="60"/>
        <v>600000</v>
      </c>
      <c r="V340" s="2">
        <f t="shared" si="34"/>
        <v>127457501.8739662</v>
      </c>
      <c r="W340" s="2">
        <f t="shared" si="61"/>
        <v>595682.42857143283</v>
      </c>
      <c r="X340" s="2">
        <f t="shared" si="51"/>
        <v>4317.5714285671711</v>
      </c>
      <c r="Y340" s="2">
        <f t="shared" si="62"/>
        <v>51735826.722252034</v>
      </c>
      <c r="Z340" s="2" t="str">
        <f t="shared" si="52"/>
        <v>MEEP</v>
      </c>
      <c r="AA340" s="2">
        <f>IF(Z340="HERE",Y340,AA339+Graph!$G$1*1000)</f>
        <v>154378860.00796667</v>
      </c>
      <c r="AB340" s="2">
        <f t="shared" si="63"/>
        <v>800000</v>
      </c>
      <c r="AC340" s="2">
        <f t="shared" si="64"/>
        <v>50018786.15968015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275</v>
      </c>
      <c r="C341" s="7"/>
      <c r="D341" s="2" t="e">
        <f t="shared" si="55"/>
        <v>#N/A</v>
      </c>
      <c r="E341" s="2" t="e">
        <f t="shared" si="67"/>
        <v>#N/A</v>
      </c>
      <c r="F341" s="2">
        <v>2105706.332157433</v>
      </c>
      <c r="G341" s="2">
        <f t="shared" si="70"/>
        <v>595682.42857142852</v>
      </c>
      <c r="H341" s="2">
        <f t="shared" si="65"/>
        <v>178090508.30253798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1733947.1428571381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2105178.2170030177</v>
      </c>
      <c r="Q341" s="2">
        <f t="shared" si="71"/>
        <v>600000</v>
      </c>
      <c r="R341" s="2">
        <f t="shared" si="66"/>
        <v>179793328.59621823</v>
      </c>
      <c r="S341" s="2">
        <f t="shared" si="58"/>
        <v>595682.42857143283</v>
      </c>
      <c r="T341" s="2">
        <f t="shared" si="59"/>
        <v>4317.571428571362</v>
      </c>
      <c r="U341" s="2">
        <f t="shared" si="60"/>
        <v>600000</v>
      </c>
      <c r="V341" s="2">
        <f t="shared" si="34"/>
        <v>128053184.30253763</v>
      </c>
      <c r="W341" s="2">
        <f t="shared" si="61"/>
        <v>595682.42857143283</v>
      </c>
      <c r="X341" s="2">
        <f t="shared" si="51"/>
        <v>4317.5714285671711</v>
      </c>
      <c r="Y341" s="2">
        <f t="shared" si="62"/>
        <v>51740144.293680601</v>
      </c>
      <c r="Z341" s="2" t="str">
        <f t="shared" si="52"/>
        <v>MEEP</v>
      </c>
      <c r="AA341" s="2">
        <f>IF(Z341="HERE",Y341,AA340+Graph!$G$1*1000)</f>
        <v>155178860.00796667</v>
      </c>
      <c r="AB341" s="2">
        <f t="shared" si="63"/>
        <v>800000</v>
      </c>
      <c r="AC341" s="2">
        <f t="shared" si="64"/>
        <v>50018786.15968015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276</v>
      </c>
      <c r="C342" s="7"/>
      <c r="D342" s="2" t="e">
        <f t="shared" si="55"/>
        <v>#N/A</v>
      </c>
      <c r="E342" s="2" t="e">
        <f t="shared" si="67"/>
        <v>#N/A</v>
      </c>
      <c r="F342" s="2">
        <v>2111660.9280576408</v>
      </c>
      <c r="G342" s="2">
        <f t="shared" si="70"/>
        <v>595682.42857142852</v>
      </c>
      <c r="H342" s="2">
        <f t="shared" si="65"/>
        <v>178686190.73110941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1738264.7142857094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2111119.4392181933</v>
      </c>
      <c r="Q342" s="2">
        <f t="shared" si="71"/>
        <v>600000</v>
      </c>
      <c r="R342" s="2">
        <f t="shared" si="66"/>
        <v>180393328.59621823</v>
      </c>
      <c r="S342" s="2">
        <f t="shared" si="58"/>
        <v>595682.42857143283</v>
      </c>
      <c r="T342" s="2">
        <f t="shared" si="59"/>
        <v>4317.571428571362</v>
      </c>
      <c r="U342" s="2">
        <f t="shared" si="60"/>
        <v>600000</v>
      </c>
      <c r="V342" s="2">
        <f t="shared" si="34"/>
        <v>128648866.73110907</v>
      </c>
      <c r="W342" s="2">
        <f t="shared" si="61"/>
        <v>595682.42857143283</v>
      </c>
      <c r="X342" s="2">
        <f t="shared" si="51"/>
        <v>4317.5714285671711</v>
      </c>
      <c r="Y342" s="2">
        <f t="shared" si="62"/>
        <v>51744461.865109168</v>
      </c>
      <c r="Z342" s="2" t="str">
        <f t="shared" si="52"/>
        <v>MEEP</v>
      </c>
      <c r="AA342" s="2">
        <f>IF(Z342="HERE",Y342,AA341+Graph!$G$1*1000)</f>
        <v>155978860.00796667</v>
      </c>
      <c r="AB342" s="2">
        <f t="shared" si="63"/>
        <v>800000</v>
      </c>
      <c r="AC342" s="2">
        <f t="shared" si="64"/>
        <v>50018786.15968015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277</v>
      </c>
      <c r="C343" s="7"/>
      <c r="D343" s="2" t="e">
        <f t="shared" si="55"/>
        <v>#N/A</v>
      </c>
      <c r="E343" s="2" t="e">
        <f t="shared" si="67"/>
        <v>#N/A</v>
      </c>
      <c r="F343" s="2">
        <v>2117615.5239578485</v>
      </c>
      <c r="G343" s="2">
        <f t="shared" si="70"/>
        <v>595682.42857142852</v>
      </c>
      <c r="H343" s="2">
        <f t="shared" si="65"/>
        <v>179281873.15968084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1742582.2857142808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2117060.6614333391</v>
      </c>
      <c r="Q343" s="2">
        <f t="shared" si="71"/>
        <v>600000</v>
      </c>
      <c r="R343" s="2">
        <f t="shared" si="66"/>
        <v>180993328.59621823</v>
      </c>
      <c r="S343" s="2">
        <f t="shared" si="58"/>
        <v>595682.42857143283</v>
      </c>
      <c r="T343" s="2">
        <f t="shared" si="59"/>
        <v>4317.571428571362</v>
      </c>
      <c r="U343" s="2">
        <f t="shared" si="60"/>
        <v>600000</v>
      </c>
      <c r="V343" s="2">
        <f t="shared" si="34"/>
        <v>129244549.1596805</v>
      </c>
      <c r="W343" s="2">
        <f t="shared" si="61"/>
        <v>595682.42857143283</v>
      </c>
      <c r="X343" s="2">
        <f t="shared" si="51"/>
        <v>4317.5714285671711</v>
      </c>
      <c r="Y343" s="2">
        <f t="shared" si="62"/>
        <v>51748779.436537735</v>
      </c>
      <c r="Z343" s="2" t="str">
        <f t="shared" si="52"/>
        <v>MEEP</v>
      </c>
      <c r="AA343" s="2">
        <f>IF(Z343="HERE",Y343,AA342+Graph!$G$1*1000)</f>
        <v>156778860.00796667</v>
      </c>
      <c r="AB343" s="2">
        <f t="shared" si="63"/>
        <v>800000</v>
      </c>
      <c r="AC343" s="2">
        <f t="shared" si="64"/>
        <v>50018786.15968015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278</v>
      </c>
      <c r="C344" s="7"/>
      <c r="D344" s="2" t="e">
        <f t="shared" si="55"/>
        <v>#N/A</v>
      </c>
      <c r="E344" s="2" t="e">
        <f t="shared" si="67"/>
        <v>#N/A</v>
      </c>
      <c r="F344" s="2">
        <v>2123570.1198580563</v>
      </c>
      <c r="G344" s="2">
        <f t="shared" si="70"/>
        <v>595682.42857142852</v>
      </c>
      <c r="H344" s="2">
        <f t="shared" si="65"/>
        <v>179877555.58825228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1746899.8571428522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2123001.8836485147</v>
      </c>
      <c r="Q344" s="2">
        <f t="shared" si="71"/>
        <v>600000</v>
      </c>
      <c r="R344" s="2">
        <f t="shared" si="66"/>
        <v>181593328.59621823</v>
      </c>
      <c r="S344" s="2">
        <f t="shared" si="58"/>
        <v>595682.42857143283</v>
      </c>
      <c r="T344" s="2">
        <f t="shared" si="59"/>
        <v>4317.571428571362</v>
      </c>
      <c r="U344" s="2">
        <f t="shared" si="60"/>
        <v>600000</v>
      </c>
      <c r="V344" s="2">
        <f t="shared" si="34"/>
        <v>129840231.58825193</v>
      </c>
      <c r="W344" s="2">
        <f t="shared" si="61"/>
        <v>595682.42857143283</v>
      </c>
      <c r="X344" s="2">
        <f t="shared" si="51"/>
        <v>4317.5714285671711</v>
      </c>
      <c r="Y344" s="2">
        <f t="shared" si="62"/>
        <v>51753097.007966302</v>
      </c>
      <c r="Z344" s="2" t="str">
        <f t="shared" si="52"/>
        <v>MEEP</v>
      </c>
      <c r="AA344" s="2">
        <f>IF(Z344="HERE",Y344,AA343+Graph!$G$1*1000)</f>
        <v>157578860.00796667</v>
      </c>
      <c r="AB344" s="2">
        <f t="shared" si="63"/>
        <v>800000</v>
      </c>
      <c r="AC344" s="2">
        <f t="shared" si="64"/>
        <v>50018786.15968015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279</v>
      </c>
      <c r="C345" s="7"/>
      <c r="D345" s="2" t="e">
        <f t="shared" si="55"/>
        <v>#N/A</v>
      </c>
      <c r="E345" s="2" t="e">
        <f t="shared" si="67"/>
        <v>#N/A</v>
      </c>
      <c r="F345" s="2">
        <v>2129524.7157582641</v>
      </c>
      <c r="G345" s="2">
        <f t="shared" si="70"/>
        <v>595682.42857142852</v>
      </c>
      <c r="H345" s="2">
        <f t="shared" si="65"/>
        <v>180473238.01682371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1751217.4285714235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2128943.1058636606</v>
      </c>
      <c r="Q345" s="2">
        <f t="shared" si="71"/>
        <v>600000</v>
      </c>
      <c r="R345" s="2">
        <f t="shared" si="66"/>
        <v>182193328.59621823</v>
      </c>
      <c r="S345" s="2">
        <f t="shared" si="58"/>
        <v>595682.42857143283</v>
      </c>
      <c r="T345" s="2">
        <f t="shared" si="59"/>
        <v>4317.571428571362</v>
      </c>
      <c r="U345" s="2">
        <f t="shared" si="60"/>
        <v>600000</v>
      </c>
      <c r="V345" s="2">
        <f t="shared" si="34"/>
        <v>130435914.01682337</v>
      </c>
      <c r="W345" s="2">
        <f t="shared" si="61"/>
        <v>595682.42857143283</v>
      </c>
      <c r="X345" s="2">
        <f t="shared" si="51"/>
        <v>4317.5714285671711</v>
      </c>
      <c r="Y345" s="2">
        <f t="shared" si="62"/>
        <v>51757414.57939487</v>
      </c>
      <c r="Z345" s="2" t="str">
        <f t="shared" si="52"/>
        <v>MEEP</v>
      </c>
      <c r="AA345" s="2">
        <f>IF(Z345="HERE",Y345,AA344+Graph!$G$1*1000)</f>
        <v>158378860.00796667</v>
      </c>
      <c r="AB345" s="2">
        <f t="shared" si="63"/>
        <v>800000</v>
      </c>
      <c r="AC345" s="2">
        <f t="shared" si="64"/>
        <v>50018786.15968015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280</v>
      </c>
      <c r="C346" s="7"/>
      <c r="D346" s="2" t="e">
        <f t="shared" si="55"/>
        <v>#N/A</v>
      </c>
      <c r="E346" s="2" t="e">
        <f t="shared" si="67"/>
        <v>#N/A</v>
      </c>
      <c r="F346" s="2">
        <v>2135479.3116584718</v>
      </c>
      <c r="G346" s="2">
        <f t="shared" si="70"/>
        <v>595682.42857142852</v>
      </c>
      <c r="H346" s="2">
        <f t="shared" si="65"/>
        <v>181068920.44539514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1755534.9999999949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2134884.3280788362</v>
      </c>
      <c r="Q346" s="2">
        <f t="shared" si="71"/>
        <v>600000</v>
      </c>
      <c r="R346" s="2">
        <f t="shared" si="66"/>
        <v>182793328.59621823</v>
      </c>
      <c r="S346" s="2">
        <f t="shared" si="58"/>
        <v>595682.42857143283</v>
      </c>
      <c r="T346" s="2">
        <f t="shared" si="59"/>
        <v>4317.571428571362</v>
      </c>
      <c r="U346" s="2">
        <f t="shared" si="60"/>
        <v>600000</v>
      </c>
      <c r="V346" s="2">
        <f t="shared" si="34"/>
        <v>131031596.4453948</v>
      </c>
      <c r="W346" s="2">
        <f t="shared" si="61"/>
        <v>595682.42857143283</v>
      </c>
      <c r="X346" s="2">
        <f t="shared" si="51"/>
        <v>4317.5714285671711</v>
      </c>
      <c r="Y346" s="2">
        <f t="shared" si="62"/>
        <v>51761732.150823437</v>
      </c>
      <c r="Z346" s="2" t="str">
        <f t="shared" si="52"/>
        <v>MEEP</v>
      </c>
      <c r="AA346" s="2">
        <f>IF(Z346="HERE",Y346,AA345+Graph!$G$1*1000)</f>
        <v>159178860.00796667</v>
      </c>
      <c r="AB346" s="2">
        <f t="shared" si="63"/>
        <v>800000</v>
      </c>
      <c r="AC346" s="2">
        <f t="shared" si="64"/>
        <v>50018786.15968015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281</v>
      </c>
      <c r="C347" s="7"/>
      <c r="D347" s="2" t="e">
        <f t="shared" si="55"/>
        <v>#N/A</v>
      </c>
      <c r="E347" s="2" t="e">
        <f t="shared" si="67"/>
        <v>#N/A</v>
      </c>
      <c r="F347" s="2">
        <v>2141433.9075586796</v>
      </c>
      <c r="G347" s="2">
        <f t="shared" si="70"/>
        <v>595682.42857142852</v>
      </c>
      <c r="H347" s="2">
        <f t="shared" si="65"/>
        <v>181664602.87396657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1759852.5714285662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2140825.550293982</v>
      </c>
      <c r="Q347" s="2">
        <f t="shared" si="71"/>
        <v>600000</v>
      </c>
      <c r="R347" s="2">
        <f t="shared" si="66"/>
        <v>183393328.59621823</v>
      </c>
      <c r="S347" s="2">
        <f t="shared" si="58"/>
        <v>595682.42857143283</v>
      </c>
      <c r="T347" s="2">
        <f t="shared" si="59"/>
        <v>4317.571428571362</v>
      </c>
      <c r="U347" s="2">
        <f t="shared" si="60"/>
        <v>600000</v>
      </c>
      <c r="V347" s="2">
        <f t="shared" si="34"/>
        <v>131627278.87396623</v>
      </c>
      <c r="W347" s="2">
        <f t="shared" si="61"/>
        <v>595682.42857143283</v>
      </c>
      <c r="X347" s="2">
        <f t="shared" si="51"/>
        <v>4317.5714285671711</v>
      </c>
      <c r="Y347" s="2">
        <f t="shared" si="62"/>
        <v>51766049.722252004</v>
      </c>
      <c r="Z347" s="2" t="str">
        <f t="shared" si="52"/>
        <v>MEEP</v>
      </c>
      <c r="AA347" s="2">
        <f>IF(Z347="HERE",Y347,AA346+Graph!$G$1*1000)</f>
        <v>159978860.00796667</v>
      </c>
      <c r="AB347" s="2">
        <f t="shared" si="63"/>
        <v>800000</v>
      </c>
      <c r="AC347" s="2">
        <f t="shared" si="64"/>
        <v>50018786.15968015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282</v>
      </c>
      <c r="C348" s="7"/>
      <c r="D348" s="2" t="e">
        <f t="shared" si="55"/>
        <v>#N/A</v>
      </c>
      <c r="E348" s="2" t="e">
        <f t="shared" si="67"/>
        <v>#N/A</v>
      </c>
      <c r="F348" s="2">
        <v>2147388.5034588873</v>
      </c>
      <c r="G348" s="2">
        <f t="shared" si="70"/>
        <v>595682.42857142852</v>
      </c>
      <c r="H348" s="2">
        <f t="shared" si="65"/>
        <v>182260285.30253801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1764170.1428571376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2146766.7725091577</v>
      </c>
      <c r="Q348" s="2">
        <f t="shared" si="71"/>
        <v>600000</v>
      </c>
      <c r="R348" s="2">
        <f t="shared" si="66"/>
        <v>183993328.59621823</v>
      </c>
      <c r="S348" s="2">
        <f t="shared" si="58"/>
        <v>595682.42857143283</v>
      </c>
      <c r="T348" s="2">
        <f t="shared" si="59"/>
        <v>4317.571428571362</v>
      </c>
      <c r="U348" s="2">
        <f t="shared" si="60"/>
        <v>600000</v>
      </c>
      <c r="V348" s="2">
        <f t="shared" si="34"/>
        <v>132222961.30253766</v>
      </c>
      <c r="W348" s="2">
        <f t="shared" si="61"/>
        <v>595682.42857143283</v>
      </c>
      <c r="X348" s="2">
        <f t="shared" si="51"/>
        <v>4317.5714285671711</v>
      </c>
      <c r="Y348" s="2">
        <f t="shared" si="62"/>
        <v>51770367.293680571</v>
      </c>
      <c r="Z348" s="2" t="str">
        <f t="shared" si="52"/>
        <v>MEEP</v>
      </c>
      <c r="AA348" s="2">
        <f>IF(Z348="HERE",Y348,AA347+Graph!$G$1*1000)</f>
        <v>160778860.00796667</v>
      </c>
      <c r="AB348" s="2">
        <f t="shared" si="63"/>
        <v>800000</v>
      </c>
      <c r="AC348" s="2">
        <f t="shared" si="64"/>
        <v>50018786.15968015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283</v>
      </c>
      <c r="C349" s="7"/>
      <c r="D349" s="2" t="e">
        <f t="shared" si="55"/>
        <v>#N/A</v>
      </c>
      <c r="E349" s="2" t="e">
        <f t="shared" si="67"/>
        <v>#N/A</v>
      </c>
      <c r="F349" s="2">
        <v>2153343.0993590951</v>
      </c>
      <c r="G349" s="2">
        <f t="shared" si="70"/>
        <v>595682.42857142852</v>
      </c>
      <c r="H349" s="2">
        <f t="shared" si="65"/>
        <v>182855967.73110944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1768487.714285709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2152707.9947243035</v>
      </c>
      <c r="Q349" s="2">
        <f t="shared" si="71"/>
        <v>600000</v>
      </c>
      <c r="R349" s="2">
        <f t="shared" si="66"/>
        <v>184593328.59621823</v>
      </c>
      <c r="S349" s="2">
        <f t="shared" si="58"/>
        <v>595682.42857143283</v>
      </c>
      <c r="T349" s="2">
        <f t="shared" si="59"/>
        <v>4317.571428571362</v>
      </c>
      <c r="U349" s="2">
        <f t="shared" si="60"/>
        <v>600000</v>
      </c>
      <c r="V349" s="2">
        <f t="shared" si="34"/>
        <v>132818643.7311091</v>
      </c>
      <c r="W349" s="2">
        <f t="shared" si="61"/>
        <v>595682.42857143283</v>
      </c>
      <c r="X349" s="2">
        <f t="shared" si="51"/>
        <v>4317.5714285671711</v>
      </c>
      <c r="Y349" s="2">
        <f t="shared" si="62"/>
        <v>51774684.865109138</v>
      </c>
      <c r="Z349" s="2" t="str">
        <f t="shared" si="52"/>
        <v>MEEP</v>
      </c>
      <c r="AA349" s="2">
        <f>IF(Z349="HERE",Y349,AA348+Graph!$G$1*1000)</f>
        <v>161578860.00796667</v>
      </c>
      <c r="AB349" s="2">
        <f t="shared" si="63"/>
        <v>800000</v>
      </c>
      <c r="AC349" s="2">
        <f t="shared" si="64"/>
        <v>50018786.15968015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284</v>
      </c>
      <c r="C350" s="7"/>
      <c r="D350" s="2" t="e">
        <f t="shared" si="55"/>
        <v>#N/A</v>
      </c>
      <c r="E350" s="2" t="e">
        <f t="shared" si="67"/>
        <v>#N/A</v>
      </c>
      <c r="F350" s="2">
        <v>2159297.6952593029</v>
      </c>
      <c r="G350" s="2">
        <f t="shared" si="70"/>
        <v>595682.42857142852</v>
      </c>
      <c r="H350" s="2">
        <f t="shared" si="65"/>
        <v>183451650.15968087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1772805.2857142803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2158649.2169394791</v>
      </c>
      <c r="Q350" s="2">
        <f t="shared" si="71"/>
        <v>600000</v>
      </c>
      <c r="R350" s="2">
        <f t="shared" si="66"/>
        <v>185193328.59621823</v>
      </c>
      <c r="S350" s="2">
        <f t="shared" si="58"/>
        <v>595682.42857143283</v>
      </c>
      <c r="T350" s="2">
        <f t="shared" si="59"/>
        <v>4317.571428571362</v>
      </c>
      <c r="U350" s="2">
        <f t="shared" si="60"/>
        <v>600000</v>
      </c>
      <c r="V350" s="2">
        <f t="shared" si="34"/>
        <v>133414326.15968053</v>
      </c>
      <c r="W350" s="2">
        <f t="shared" si="61"/>
        <v>595682.42857143283</v>
      </c>
      <c r="X350" s="2">
        <f t="shared" si="51"/>
        <v>4317.5714285671711</v>
      </c>
      <c r="Y350" s="2">
        <f t="shared" si="62"/>
        <v>51779002.436537705</v>
      </c>
      <c r="Z350" s="2" t="str">
        <f t="shared" si="52"/>
        <v>MEEP</v>
      </c>
      <c r="AA350" s="2">
        <f>IF(Z350="HERE",Y350,AA349+Graph!$G$1*1000)</f>
        <v>162378860.00796667</v>
      </c>
      <c r="AB350" s="2">
        <f t="shared" si="63"/>
        <v>800000</v>
      </c>
      <c r="AC350" s="2">
        <f t="shared" si="64"/>
        <v>50018786.15968015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285</v>
      </c>
      <c r="C351" s="7"/>
      <c r="D351" s="2" t="e">
        <f t="shared" si="55"/>
        <v>#N/A</v>
      </c>
      <c r="E351" s="2" t="e">
        <f t="shared" si="67"/>
        <v>#N/A</v>
      </c>
      <c r="F351" s="2">
        <v>2165252.2911595106</v>
      </c>
      <c r="G351" s="2">
        <f t="shared" si="70"/>
        <v>595682.42857142852</v>
      </c>
      <c r="H351" s="2">
        <f t="shared" si="65"/>
        <v>184047332.58825231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1777122.8571428517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2164590.4391546249</v>
      </c>
      <c r="Q351" s="2">
        <f t="shared" si="71"/>
        <v>600000</v>
      </c>
      <c r="R351" s="2">
        <f t="shared" si="66"/>
        <v>185793328.59621823</v>
      </c>
      <c r="S351" s="2">
        <f t="shared" si="58"/>
        <v>595682.42857143283</v>
      </c>
      <c r="T351" s="2">
        <f t="shared" si="59"/>
        <v>4317.571428571362</v>
      </c>
      <c r="U351" s="2">
        <f t="shared" si="60"/>
        <v>600000</v>
      </c>
      <c r="V351" s="2">
        <f t="shared" si="34"/>
        <v>134010008.58825196</v>
      </c>
      <c r="W351" s="2">
        <f t="shared" si="61"/>
        <v>595682.42857143283</v>
      </c>
      <c r="X351" s="2">
        <f t="shared" si="51"/>
        <v>4317.5714285671711</v>
      </c>
      <c r="Y351" s="2">
        <f t="shared" ref="Y351:Y385" si="74">IF(COUNT($C352)=0,IF(COUNT($C351)=1,C351,SUM(Y350+X351)),C351)</f>
        <v>51783320.007966273</v>
      </c>
      <c r="Z351" s="2" t="str">
        <f t="shared" si="52"/>
        <v>MEEP</v>
      </c>
      <c r="AA351" s="2">
        <f>IF(Z351="HERE",Y351,AA350+Graph!$G$1*1000)</f>
        <v>163178860.00796667</v>
      </c>
      <c r="AB351" s="2">
        <f t="shared" si="63"/>
        <v>800000</v>
      </c>
      <c r="AC351" s="2">
        <f t="shared" ref="AC351:AC385" si="75">IF(Z352="HERE",V351,AC350)</f>
        <v>50018786.15968015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286</v>
      </c>
      <c r="C352" s="7"/>
      <c r="D352" s="2" t="e">
        <f t="shared" si="55"/>
        <v>#N/A</v>
      </c>
      <c r="E352" s="2" t="e">
        <f t="shared" si="67"/>
        <v>#N/A</v>
      </c>
      <c r="F352" s="2">
        <v>2171206.8870597184</v>
      </c>
      <c r="G352" s="2">
        <f t="shared" si="70"/>
        <v>595682.42857142852</v>
      </c>
      <c r="H352" s="2">
        <f t="shared" ref="H352:H385" si="76">IF(COUNT($C353)=0,IF(COUNT($C352)=1,C352,SUM(H351+G352)),C352)</f>
        <v>184643015.01682374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1781440.4285714231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2170531.6613698006</v>
      </c>
      <c r="Q352" s="2">
        <f t="shared" si="71"/>
        <v>600000</v>
      </c>
      <c r="R352" s="2">
        <f t="shared" ref="R352:R385" si="77">IF(COUNT($C353)=0,IF(COUNT($C352)=1,M352,SUM(R351+Q352)),M352)</f>
        <v>186393328.59621823</v>
      </c>
      <c r="S352" s="2">
        <f t="shared" si="58"/>
        <v>595682.42857143283</v>
      </c>
      <c r="T352" s="2">
        <f t="shared" si="59"/>
        <v>4317.571428571362</v>
      </c>
      <c r="U352" s="2">
        <f t="shared" si="60"/>
        <v>600000</v>
      </c>
      <c r="V352" s="2">
        <f t="shared" si="34"/>
        <v>134605691.01682338</v>
      </c>
      <c r="W352" s="2">
        <f t="shared" si="61"/>
        <v>595682.42857141793</v>
      </c>
      <c r="X352" s="2">
        <f t="shared" si="51"/>
        <v>4317.5714285820723</v>
      </c>
      <c r="Y352" s="2">
        <f t="shared" si="74"/>
        <v>51787637.579394855</v>
      </c>
      <c r="Z352" s="2" t="str">
        <f t="shared" si="52"/>
        <v>MEEP</v>
      </c>
      <c r="AA352" s="2">
        <f>IF(Z352="HERE",Y352,AA351+Graph!$G$1*1000)</f>
        <v>163978860.00796667</v>
      </c>
      <c r="AB352" s="2">
        <f t="shared" si="63"/>
        <v>800000</v>
      </c>
      <c r="AC352" s="2">
        <f t="shared" si="75"/>
        <v>50018786.15968015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287</v>
      </c>
      <c r="C353" s="7"/>
      <c r="D353" s="2" t="e">
        <f t="shared" si="55"/>
        <v>#N/A</v>
      </c>
      <c r="E353" s="2" t="e">
        <f t="shared" si="67"/>
        <v>#N/A</v>
      </c>
      <c r="F353" s="2">
        <v>2177161.4829598963</v>
      </c>
      <c r="G353" s="2">
        <f t="shared" si="70"/>
        <v>595682.42857142852</v>
      </c>
      <c r="H353" s="2">
        <f t="shared" si="76"/>
        <v>185238697.44539517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1785757.9999999944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2176472.8835849464</v>
      </c>
      <c r="Q353" s="2">
        <f t="shared" si="71"/>
        <v>600000</v>
      </c>
      <c r="R353" s="2">
        <f t="shared" si="77"/>
        <v>186993328.59621823</v>
      </c>
      <c r="S353" s="2">
        <f t="shared" si="58"/>
        <v>595682.42857143283</v>
      </c>
      <c r="T353" s="2">
        <f t="shared" si="59"/>
        <v>4317.571428571362</v>
      </c>
      <c r="U353" s="2">
        <f t="shared" si="60"/>
        <v>600000</v>
      </c>
      <c r="V353" s="2">
        <f t="shared" si="34"/>
        <v>135201373.44539481</v>
      </c>
      <c r="W353" s="2">
        <f t="shared" si="61"/>
        <v>595682.42857143283</v>
      </c>
      <c r="X353" s="2">
        <f t="shared" si="51"/>
        <v>4317.5714285671711</v>
      </c>
      <c r="Y353" s="2">
        <f t="shared" si="74"/>
        <v>51791955.150823422</v>
      </c>
      <c r="Z353" s="2" t="str">
        <f t="shared" si="52"/>
        <v>MEEP</v>
      </c>
      <c r="AA353" s="2">
        <f>IF(Z353="HERE",Y353,AA352+Graph!$G$1*1000)</f>
        <v>164778860.00796667</v>
      </c>
      <c r="AB353" s="2">
        <f t="shared" si="63"/>
        <v>800000</v>
      </c>
      <c r="AC353" s="2">
        <f t="shared" si="75"/>
        <v>50018786.15968015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288</v>
      </c>
      <c r="C354" s="7"/>
      <c r="D354" s="2" t="e">
        <f t="shared" si="55"/>
        <v>#N/A</v>
      </c>
      <c r="E354" s="2" t="e">
        <f t="shared" si="67"/>
        <v>#N/A</v>
      </c>
      <c r="F354" s="2">
        <v>2183116.0788601041</v>
      </c>
      <c r="G354" s="2">
        <f t="shared" si="70"/>
        <v>595682.42857142852</v>
      </c>
      <c r="H354" s="2">
        <f t="shared" si="76"/>
        <v>185834379.8739666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1790075.5714285658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2182414.1058000922</v>
      </c>
      <c r="Q354" s="2">
        <f t="shared" si="71"/>
        <v>600000</v>
      </c>
      <c r="R354" s="2">
        <f t="shared" si="77"/>
        <v>187593328.59621823</v>
      </c>
      <c r="S354" s="2">
        <f t="shared" si="58"/>
        <v>595682.42857143283</v>
      </c>
      <c r="T354" s="2">
        <f t="shared" si="59"/>
        <v>4317.571428571362</v>
      </c>
      <c r="U354" s="2">
        <f t="shared" si="60"/>
        <v>600000</v>
      </c>
      <c r="V354" s="2">
        <f t="shared" si="34"/>
        <v>135797055.87396625</v>
      </c>
      <c r="W354" s="2">
        <f t="shared" si="61"/>
        <v>595682.42857143283</v>
      </c>
      <c r="X354" s="2">
        <f t="shared" si="51"/>
        <v>4317.5714285671711</v>
      </c>
      <c r="Y354" s="2">
        <f t="shared" si="74"/>
        <v>51796272.722251989</v>
      </c>
      <c r="Z354" s="2" t="str">
        <f t="shared" si="52"/>
        <v>MEEP</v>
      </c>
      <c r="AA354" s="2">
        <f>IF(Z354="HERE",Y354,AA353+Graph!$G$1*1000)</f>
        <v>165578860.00796667</v>
      </c>
      <c r="AB354" s="2">
        <f t="shared" si="63"/>
        <v>800000</v>
      </c>
      <c r="AC354" s="2">
        <f t="shared" si="75"/>
        <v>50018786.15968015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289</v>
      </c>
      <c r="C355" s="7"/>
      <c r="D355" s="2" t="e">
        <f t="shared" si="55"/>
        <v>#N/A</v>
      </c>
      <c r="E355" s="2" t="e">
        <f t="shared" si="67"/>
        <v>#N/A</v>
      </c>
      <c r="F355" s="2">
        <v>2189070.6747603118</v>
      </c>
      <c r="G355" s="2">
        <f t="shared" si="70"/>
        <v>595682.42857142852</v>
      </c>
      <c r="H355" s="2">
        <f t="shared" si="76"/>
        <v>186430062.30253804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1794393.1428571371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2188355.3280152678</v>
      </c>
      <c r="Q355" s="2">
        <f t="shared" si="71"/>
        <v>600000</v>
      </c>
      <c r="R355" s="2">
        <f t="shared" si="77"/>
        <v>188193328.59621823</v>
      </c>
      <c r="S355" s="2">
        <f t="shared" si="58"/>
        <v>595682.42857143283</v>
      </c>
      <c r="T355" s="2">
        <f t="shared" si="59"/>
        <v>4317.571428571362</v>
      </c>
      <c r="U355" s="2">
        <f t="shared" si="60"/>
        <v>600000</v>
      </c>
      <c r="V355" s="2">
        <f t="shared" si="34"/>
        <v>136392738.30253768</v>
      </c>
      <c r="W355" s="2">
        <f t="shared" si="61"/>
        <v>595682.42857143283</v>
      </c>
      <c r="X355" s="2">
        <f t="shared" si="51"/>
        <v>4317.5714285671711</v>
      </c>
      <c r="Y355" s="2">
        <f t="shared" si="74"/>
        <v>51800590.293680556</v>
      </c>
      <c r="Z355" s="2" t="str">
        <f t="shared" si="52"/>
        <v>MEEP</v>
      </c>
      <c r="AA355" s="2">
        <f>IF(Z355="HERE",Y355,AA354+Graph!$G$1*1000)</f>
        <v>166378860.00796667</v>
      </c>
      <c r="AB355" s="2">
        <f t="shared" si="63"/>
        <v>800000</v>
      </c>
      <c r="AC355" s="2">
        <f t="shared" si="75"/>
        <v>50018786.15968015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290</v>
      </c>
      <c r="C356" s="7"/>
      <c r="D356" s="2" t="e">
        <f t="shared" si="55"/>
        <v>#N/A</v>
      </c>
      <c r="E356" s="2" t="e">
        <f t="shared" si="67"/>
        <v>#N/A</v>
      </c>
      <c r="F356" s="2">
        <v>2195025.2706605196</v>
      </c>
      <c r="G356" s="2">
        <f t="shared" si="70"/>
        <v>595682.42857142852</v>
      </c>
      <c r="H356" s="2">
        <f t="shared" si="76"/>
        <v>187025744.73110947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1798710.7142857085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2194296.5502304137</v>
      </c>
      <c r="Q356" s="2">
        <f t="shared" si="71"/>
        <v>600000</v>
      </c>
      <c r="R356" s="2">
        <f t="shared" si="77"/>
        <v>188793328.59621823</v>
      </c>
      <c r="S356" s="2">
        <f t="shared" si="58"/>
        <v>595682.42857143283</v>
      </c>
      <c r="T356" s="2">
        <f t="shared" si="59"/>
        <v>4317.571428571362</v>
      </c>
      <c r="U356" s="2">
        <f t="shared" si="60"/>
        <v>600000</v>
      </c>
      <c r="V356" s="2">
        <f t="shared" ref="V356:V385" si="78">H272</f>
        <v>136988420.73110911</v>
      </c>
      <c r="W356" s="2">
        <f t="shared" si="61"/>
        <v>595682.42857143283</v>
      </c>
      <c r="X356" s="2">
        <f t="shared" si="51"/>
        <v>4317.5714285671711</v>
      </c>
      <c r="Y356" s="2">
        <f t="shared" si="74"/>
        <v>51804907.865109123</v>
      </c>
      <c r="Z356" s="2" t="str">
        <f t="shared" si="52"/>
        <v>MEEP</v>
      </c>
      <c r="AA356" s="2">
        <f>IF(Z356="HERE",Y356,AA355+Graph!$G$1*1000)</f>
        <v>167178860.00796667</v>
      </c>
      <c r="AB356" s="2">
        <f t="shared" si="63"/>
        <v>800000</v>
      </c>
      <c r="AC356" s="2">
        <f t="shared" si="75"/>
        <v>50018786.15968015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291</v>
      </c>
      <c r="C357" s="7"/>
      <c r="D357" s="2" t="e">
        <f t="shared" si="55"/>
        <v>#N/A</v>
      </c>
      <c r="E357" s="2" t="e">
        <f t="shared" si="67"/>
        <v>#N/A</v>
      </c>
      <c r="F357" s="2">
        <v>2200979.8665607274</v>
      </c>
      <c r="G357" s="2">
        <f t="shared" si="70"/>
        <v>595682.42857142852</v>
      </c>
      <c r="H357" s="2">
        <f t="shared" si="76"/>
        <v>187621427.1596809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1803028.2857142799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2200237.7724455893</v>
      </c>
      <c r="Q357" s="2">
        <f t="shared" si="71"/>
        <v>600000</v>
      </c>
      <c r="R357" s="2">
        <f t="shared" si="77"/>
        <v>189393328.59621823</v>
      </c>
      <c r="S357" s="2">
        <f t="shared" si="58"/>
        <v>595682.42857143283</v>
      </c>
      <c r="T357" s="2">
        <f t="shared" si="59"/>
        <v>4317.571428571362</v>
      </c>
      <c r="U357" s="2">
        <f t="shared" si="60"/>
        <v>600000</v>
      </c>
      <c r="V357" s="2">
        <f t="shared" si="78"/>
        <v>137584103.15968055</v>
      </c>
      <c r="W357" s="2">
        <f t="shared" si="61"/>
        <v>595682.42857143283</v>
      </c>
      <c r="X357" s="2">
        <f t="shared" si="51"/>
        <v>4317.5714285671711</v>
      </c>
      <c r="Y357" s="2">
        <f t="shared" si="74"/>
        <v>51809225.43653769</v>
      </c>
      <c r="Z357" s="2" t="str">
        <f t="shared" si="52"/>
        <v>MEEP</v>
      </c>
      <c r="AA357" s="2">
        <f>IF(Z357="HERE",Y357,AA356+Graph!$G$1*1000)</f>
        <v>167978860.00796667</v>
      </c>
      <c r="AB357" s="2">
        <f t="shared" si="63"/>
        <v>800000</v>
      </c>
      <c r="AC357" s="2">
        <f t="shared" si="75"/>
        <v>50018786.15968015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292</v>
      </c>
      <c r="C358" s="7"/>
      <c r="D358" s="2" t="e">
        <f t="shared" si="55"/>
        <v>#N/A</v>
      </c>
      <c r="E358" s="2" t="e">
        <f t="shared" si="67"/>
        <v>#N/A</v>
      </c>
      <c r="F358" s="2">
        <v>2206934.4624609351</v>
      </c>
      <c r="G358" s="2">
        <f t="shared" ref="G358:G385" si="79">IF(F358&gt;600000,$AK$31*1000,F358)</f>
        <v>595682.42857142852</v>
      </c>
      <c r="H358" s="2">
        <f t="shared" si="76"/>
        <v>188217109.58825234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1807345.8571428512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2206178.9946607351</v>
      </c>
      <c r="Q358" s="2">
        <f t="shared" ref="Q358:Q385" si="80">IF(P358&gt;600000,600000,P358)</f>
        <v>600000</v>
      </c>
      <c r="R358" s="2">
        <f t="shared" si="77"/>
        <v>189993328.59621823</v>
      </c>
      <c r="S358" s="2">
        <f t="shared" si="58"/>
        <v>595682.42857143283</v>
      </c>
      <c r="T358" s="2">
        <f t="shared" si="59"/>
        <v>4317.571428571362</v>
      </c>
      <c r="U358" s="2">
        <f t="shared" si="60"/>
        <v>600000</v>
      </c>
      <c r="V358" s="2">
        <f t="shared" si="78"/>
        <v>138179785.58825198</v>
      </c>
      <c r="W358" s="2">
        <f t="shared" si="61"/>
        <v>595682.42857143283</v>
      </c>
      <c r="X358" s="2">
        <f t="shared" si="51"/>
        <v>4317.5714285671711</v>
      </c>
      <c r="Y358" s="2">
        <f t="shared" si="74"/>
        <v>51813543.007966258</v>
      </c>
      <c r="Z358" s="2" t="str">
        <f t="shared" si="52"/>
        <v>MEEP</v>
      </c>
      <c r="AA358" s="2">
        <f>IF(Z358="HERE",Y358,AA357+Graph!$G$1*1000)</f>
        <v>168778860.00796667</v>
      </c>
      <c r="AB358" s="2">
        <f t="shared" si="63"/>
        <v>800000</v>
      </c>
      <c r="AC358" s="2">
        <f t="shared" si="75"/>
        <v>50018786.15968015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293</v>
      </c>
      <c r="C359" s="7"/>
      <c r="D359" s="2" t="e">
        <f t="shared" si="55"/>
        <v>#N/A</v>
      </c>
      <c r="E359" s="2" t="e">
        <f t="shared" si="67"/>
        <v>#N/A</v>
      </c>
      <c r="F359" s="2">
        <v>2212889.0583611429</v>
      </c>
      <c r="G359" s="2">
        <f t="shared" si="79"/>
        <v>595682.42857142852</v>
      </c>
      <c r="H359" s="2">
        <f t="shared" si="76"/>
        <v>188812792.01682377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1811663.4285714226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2212120.2168759108</v>
      </c>
      <c r="Q359" s="2">
        <f t="shared" si="80"/>
        <v>600000</v>
      </c>
      <c r="R359" s="2">
        <f t="shared" si="77"/>
        <v>190593328.59621823</v>
      </c>
      <c r="S359" s="2">
        <f t="shared" si="58"/>
        <v>595682.42857143283</v>
      </c>
      <c r="T359" s="2">
        <f t="shared" si="59"/>
        <v>4317.571428571362</v>
      </c>
      <c r="U359" s="2">
        <f t="shared" si="60"/>
        <v>600000</v>
      </c>
      <c r="V359" s="2">
        <f t="shared" si="78"/>
        <v>138775468.01682341</v>
      </c>
      <c r="W359" s="2">
        <f t="shared" si="61"/>
        <v>595682.42857143283</v>
      </c>
      <c r="X359" s="2">
        <f t="shared" si="51"/>
        <v>4317.5714285671711</v>
      </c>
      <c r="Y359" s="2">
        <f t="shared" si="74"/>
        <v>51817860.579394825</v>
      </c>
      <c r="Z359" s="2" t="str">
        <f t="shared" si="52"/>
        <v>MEEP</v>
      </c>
      <c r="AA359" s="2">
        <f>IF(Z359="HERE",Y359,AA358+Graph!$G$1*1000)</f>
        <v>169578860.00796667</v>
      </c>
      <c r="AB359" s="2">
        <f t="shared" si="63"/>
        <v>800000</v>
      </c>
      <c r="AC359" s="2">
        <f t="shared" si="75"/>
        <v>50018786.15968015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294</v>
      </c>
      <c r="C360" s="7"/>
      <c r="D360" s="2" t="e">
        <f t="shared" si="55"/>
        <v>#N/A</v>
      </c>
      <c r="E360" s="2" t="e">
        <f t="shared" si="67"/>
        <v>#N/A</v>
      </c>
      <c r="F360" s="2">
        <v>2218843.6542613506</v>
      </c>
      <c r="G360" s="2">
        <f t="shared" si="79"/>
        <v>595682.42857142852</v>
      </c>
      <c r="H360" s="2">
        <f t="shared" si="76"/>
        <v>189408474.4453952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1815980.9999999939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2218061.4390910566</v>
      </c>
      <c r="Q360" s="2">
        <f t="shared" si="80"/>
        <v>600000</v>
      </c>
      <c r="R360" s="2">
        <f t="shared" si="77"/>
        <v>191193328.59621823</v>
      </c>
      <c r="S360" s="2">
        <f t="shared" si="58"/>
        <v>595682.42857143283</v>
      </c>
      <c r="T360" s="2">
        <f t="shared" si="59"/>
        <v>4317.571428571362</v>
      </c>
      <c r="U360" s="2">
        <f t="shared" si="60"/>
        <v>600000</v>
      </c>
      <c r="V360" s="2">
        <f t="shared" si="78"/>
        <v>139371150.44539484</v>
      </c>
      <c r="W360" s="2">
        <f t="shared" si="61"/>
        <v>595682.42857143283</v>
      </c>
      <c r="X360" s="2">
        <f t="shared" si="51"/>
        <v>4317.5714285671711</v>
      </c>
      <c r="Y360" s="2">
        <f t="shared" si="74"/>
        <v>51822178.150823392</v>
      </c>
      <c r="Z360" s="2" t="str">
        <f t="shared" si="52"/>
        <v>MEEP</v>
      </c>
      <c r="AA360" s="2">
        <f>IF(Z360="HERE",Y360,AA359+Graph!$G$1*1000)</f>
        <v>170378860.00796667</v>
      </c>
      <c r="AB360" s="2">
        <f t="shared" si="63"/>
        <v>800000</v>
      </c>
      <c r="AC360" s="2">
        <f t="shared" si="75"/>
        <v>50018786.15968015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295</v>
      </c>
      <c r="C361" s="7"/>
      <c r="D361" s="2" t="e">
        <f t="shared" si="55"/>
        <v>#N/A</v>
      </c>
      <c r="E361" s="2" t="e">
        <f t="shared" si="67"/>
        <v>#N/A</v>
      </c>
      <c r="F361" s="2">
        <v>2224798.2501615584</v>
      </c>
      <c r="G361" s="2">
        <f t="shared" si="79"/>
        <v>595682.42857142852</v>
      </c>
      <c r="H361" s="2">
        <f t="shared" si="76"/>
        <v>190004156.87396663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1820298.5714285653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2224002.6613062322</v>
      </c>
      <c r="Q361" s="2">
        <f t="shared" si="80"/>
        <v>600000</v>
      </c>
      <c r="R361" s="2">
        <f t="shared" si="77"/>
        <v>191793328.59621823</v>
      </c>
      <c r="S361" s="2">
        <f t="shared" si="58"/>
        <v>595682.42857143283</v>
      </c>
      <c r="T361" s="2">
        <f t="shared" si="59"/>
        <v>4317.571428571362</v>
      </c>
      <c r="U361" s="2">
        <f t="shared" si="60"/>
        <v>600000</v>
      </c>
      <c r="V361" s="2">
        <f t="shared" si="78"/>
        <v>139966832.87396628</v>
      </c>
      <c r="W361" s="2">
        <f t="shared" si="61"/>
        <v>595682.42857143283</v>
      </c>
      <c r="X361" s="2">
        <f t="shared" si="51"/>
        <v>4317.5714285671711</v>
      </c>
      <c r="Y361" s="2">
        <f t="shared" si="74"/>
        <v>51826495.722251959</v>
      </c>
      <c r="Z361" s="2" t="str">
        <f t="shared" si="52"/>
        <v>MEEP</v>
      </c>
      <c r="AA361" s="2">
        <f>IF(Z361="HERE",Y361,AA360+Graph!$G$1*1000)</f>
        <v>171178860.00796667</v>
      </c>
      <c r="AB361" s="2">
        <f t="shared" si="63"/>
        <v>800000</v>
      </c>
      <c r="AC361" s="2">
        <f t="shared" si="75"/>
        <v>50018786.15968015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296</v>
      </c>
      <c r="C362" s="7"/>
      <c r="D362" s="2" t="e">
        <f t="shared" si="55"/>
        <v>#N/A</v>
      </c>
      <c r="E362" s="2" t="e">
        <f t="shared" si="67"/>
        <v>#N/A</v>
      </c>
      <c r="F362" s="2">
        <v>2230752.8460617661</v>
      </c>
      <c r="G362" s="2">
        <f t="shared" si="79"/>
        <v>595682.42857142852</v>
      </c>
      <c r="H362" s="2">
        <f t="shared" si="76"/>
        <v>190599839.30253807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1824616.1428571367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2229943.883521378</v>
      </c>
      <c r="Q362" s="2">
        <f t="shared" si="80"/>
        <v>600000</v>
      </c>
      <c r="R362" s="2">
        <f t="shared" si="77"/>
        <v>192393328.59621823</v>
      </c>
      <c r="S362" s="2">
        <f t="shared" si="58"/>
        <v>595682.42857143283</v>
      </c>
      <c r="T362" s="2">
        <f t="shared" si="59"/>
        <v>4317.571428571362</v>
      </c>
      <c r="U362" s="2">
        <f t="shared" si="60"/>
        <v>600000</v>
      </c>
      <c r="V362" s="2">
        <f t="shared" si="78"/>
        <v>140562515.30253771</v>
      </c>
      <c r="W362" s="2">
        <f t="shared" si="61"/>
        <v>595682.42857143283</v>
      </c>
      <c r="X362" s="2">
        <f t="shared" si="51"/>
        <v>4317.5714285671711</v>
      </c>
      <c r="Y362" s="2">
        <f t="shared" si="74"/>
        <v>51830813.293680526</v>
      </c>
      <c r="Z362" s="2" t="str">
        <f t="shared" si="52"/>
        <v>MEEP</v>
      </c>
      <c r="AA362" s="2">
        <f>IF(Z362="HERE",Y362,AA361+Graph!$G$1*1000)</f>
        <v>171978860.00796667</v>
      </c>
      <c r="AB362" s="2">
        <f t="shared" si="63"/>
        <v>800000</v>
      </c>
      <c r="AC362" s="2">
        <f t="shared" si="75"/>
        <v>50018786.15968015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297</v>
      </c>
      <c r="C363" s="7"/>
      <c r="D363" s="2" t="e">
        <f t="shared" si="55"/>
        <v>#N/A</v>
      </c>
      <c r="E363" s="2" t="e">
        <f t="shared" si="67"/>
        <v>#N/A</v>
      </c>
      <c r="F363" s="2">
        <v>2236707.4419619739</v>
      </c>
      <c r="G363" s="2">
        <f t="shared" si="79"/>
        <v>595682.42857142852</v>
      </c>
      <c r="H363" s="2">
        <f t="shared" si="76"/>
        <v>191195521.7311095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1828933.714285708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2235885.1057365537</v>
      </c>
      <c r="Q363" s="2">
        <f t="shared" si="80"/>
        <v>600000</v>
      </c>
      <c r="R363" s="2">
        <f t="shared" si="77"/>
        <v>192993328.59621823</v>
      </c>
      <c r="S363" s="2">
        <f t="shared" si="58"/>
        <v>595682.42857143283</v>
      </c>
      <c r="T363" s="2">
        <f t="shared" si="59"/>
        <v>4317.571428571362</v>
      </c>
      <c r="U363" s="2">
        <f t="shared" si="60"/>
        <v>600000</v>
      </c>
      <c r="V363" s="2">
        <f t="shared" si="78"/>
        <v>141158197.73110914</v>
      </c>
      <c r="W363" s="2">
        <f t="shared" si="61"/>
        <v>595682.42857143283</v>
      </c>
      <c r="X363" s="2">
        <f t="shared" si="51"/>
        <v>4317.5714285671711</v>
      </c>
      <c r="Y363" s="2">
        <f t="shared" si="74"/>
        <v>51835130.865109093</v>
      </c>
      <c r="Z363" s="2" t="str">
        <f t="shared" si="52"/>
        <v>MEEP</v>
      </c>
      <c r="AA363" s="2">
        <f>IF(Z363="HERE",Y363,AA362+Graph!$G$1*1000)</f>
        <v>172778860.00796667</v>
      </c>
      <c r="AB363" s="2">
        <f t="shared" si="63"/>
        <v>800000</v>
      </c>
      <c r="AC363" s="2">
        <f t="shared" si="75"/>
        <v>50018786.15968015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298</v>
      </c>
      <c r="C364" s="7"/>
      <c r="D364" s="2" t="e">
        <f t="shared" si="55"/>
        <v>#N/A</v>
      </c>
      <c r="E364" s="2" t="e">
        <f t="shared" si="67"/>
        <v>#N/A</v>
      </c>
      <c r="F364" s="2">
        <v>2242662.0378621817</v>
      </c>
      <c r="G364" s="2">
        <f t="shared" si="79"/>
        <v>595682.42857142852</v>
      </c>
      <c r="H364" s="2">
        <f t="shared" si="76"/>
        <v>191791204.15968093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1833251.2857142794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2241826.3279516995</v>
      </c>
      <c r="Q364" s="2">
        <f t="shared" si="80"/>
        <v>600000</v>
      </c>
      <c r="R364" s="2">
        <f t="shared" si="77"/>
        <v>193593328.59621823</v>
      </c>
      <c r="S364" s="2">
        <f t="shared" si="58"/>
        <v>595682.42857143283</v>
      </c>
      <c r="T364" s="2">
        <f t="shared" si="59"/>
        <v>4317.571428571362</v>
      </c>
      <c r="U364" s="2">
        <f t="shared" si="60"/>
        <v>600000</v>
      </c>
      <c r="V364" s="2">
        <f t="shared" si="78"/>
        <v>141753880.15968058</v>
      </c>
      <c r="W364" s="2">
        <f t="shared" si="61"/>
        <v>595682.42857143283</v>
      </c>
      <c r="X364" s="2">
        <f t="shared" si="51"/>
        <v>4317.5714285671711</v>
      </c>
      <c r="Y364" s="2">
        <f t="shared" si="74"/>
        <v>51839448.436537661</v>
      </c>
      <c r="Z364" s="2" t="str">
        <f t="shared" si="52"/>
        <v>MEEP</v>
      </c>
      <c r="AA364" s="2">
        <f>IF(Z364="HERE",Y364,AA363+Graph!$G$1*1000)</f>
        <v>173578860.00796667</v>
      </c>
      <c r="AB364" s="2">
        <f t="shared" si="63"/>
        <v>800000</v>
      </c>
      <c r="AC364" s="2">
        <f t="shared" si="75"/>
        <v>50018786.15968015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299</v>
      </c>
      <c r="C365" s="7"/>
      <c r="D365" s="2" t="e">
        <f t="shared" si="55"/>
        <v>#N/A</v>
      </c>
      <c r="E365" s="2" t="e">
        <f t="shared" si="67"/>
        <v>#N/A</v>
      </c>
      <c r="F365" s="2">
        <v>2248616.6337623894</v>
      </c>
      <c r="G365" s="2">
        <f t="shared" si="79"/>
        <v>595682.42857142852</v>
      </c>
      <c r="H365" s="2">
        <f t="shared" si="76"/>
        <v>192386886.58825237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1837568.8571428508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2247767.5501668751</v>
      </c>
      <c r="Q365" s="2">
        <f t="shared" si="80"/>
        <v>600000</v>
      </c>
      <c r="R365" s="2">
        <f t="shared" si="77"/>
        <v>194193328.59621823</v>
      </c>
      <c r="S365" s="2">
        <f t="shared" si="58"/>
        <v>595682.42857143283</v>
      </c>
      <c r="T365" s="2">
        <f t="shared" si="59"/>
        <v>4317.571428571362</v>
      </c>
      <c r="U365" s="2">
        <f t="shared" si="60"/>
        <v>600000</v>
      </c>
      <c r="V365" s="2">
        <f t="shared" si="78"/>
        <v>142349562.58825201</v>
      </c>
      <c r="W365" s="2">
        <f t="shared" si="61"/>
        <v>595682.42857143283</v>
      </c>
      <c r="X365" s="2">
        <f t="shared" si="51"/>
        <v>4317.5714285671711</v>
      </c>
      <c r="Y365" s="2">
        <f t="shared" si="74"/>
        <v>51843766.007966228</v>
      </c>
      <c r="Z365" s="2" t="str">
        <f t="shared" si="52"/>
        <v>MEEP</v>
      </c>
      <c r="AA365" s="2">
        <f>IF(Z365="HERE",Y365,AA364+Graph!$G$1*1000)</f>
        <v>174378860.00796667</v>
      </c>
      <c r="AB365" s="2">
        <f t="shared" si="63"/>
        <v>800000</v>
      </c>
      <c r="AC365" s="2">
        <f t="shared" si="75"/>
        <v>50018786.15968015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300</v>
      </c>
      <c r="C366" s="7"/>
      <c r="D366" s="2" t="e">
        <f t="shared" si="55"/>
        <v>#N/A</v>
      </c>
      <c r="E366" s="2" t="e">
        <f t="shared" si="67"/>
        <v>#N/A</v>
      </c>
      <c r="F366" s="2">
        <v>2254571.2296625972</v>
      </c>
      <c r="G366" s="2">
        <f t="shared" si="79"/>
        <v>595682.42857142852</v>
      </c>
      <c r="H366" s="2">
        <f t="shared" si="76"/>
        <v>192982569.0168238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1841886.4285714221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2253708.772382021</v>
      </c>
      <c r="Q366" s="2">
        <f t="shared" si="80"/>
        <v>600000</v>
      </c>
      <c r="R366" s="2">
        <f t="shared" si="77"/>
        <v>194793328.59621823</v>
      </c>
      <c r="S366" s="2">
        <f t="shared" si="58"/>
        <v>595682.42857143283</v>
      </c>
      <c r="T366" s="2">
        <f t="shared" si="59"/>
        <v>4317.571428571362</v>
      </c>
      <c r="U366" s="2">
        <f t="shared" si="60"/>
        <v>600000</v>
      </c>
      <c r="V366" s="2">
        <f t="shared" si="78"/>
        <v>142945245.01682344</v>
      </c>
      <c r="W366" s="2">
        <f t="shared" si="61"/>
        <v>595682.42857143283</v>
      </c>
      <c r="X366" s="2">
        <f t="shared" si="51"/>
        <v>4317.5714285671711</v>
      </c>
      <c r="Y366" s="2">
        <f t="shared" si="74"/>
        <v>51848083.579394795</v>
      </c>
      <c r="Z366" s="2" t="str">
        <f t="shared" si="52"/>
        <v>MEEP</v>
      </c>
      <c r="AA366" s="2">
        <f>IF(Z366="HERE",Y366,AA365+Graph!$G$1*1000)</f>
        <v>175178860.00796667</v>
      </c>
      <c r="AB366" s="2">
        <f t="shared" si="63"/>
        <v>800000</v>
      </c>
      <c r="AC366" s="2">
        <f t="shared" si="75"/>
        <v>50018786.15968015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301</v>
      </c>
      <c r="C367" s="7"/>
      <c r="D367" s="2" t="e">
        <f t="shared" si="55"/>
        <v>#N/A</v>
      </c>
      <c r="E367" s="2" t="e">
        <f t="shared" si="67"/>
        <v>#N/A</v>
      </c>
      <c r="F367" s="2">
        <v>2260525.8255628049</v>
      </c>
      <c r="G367" s="2">
        <f t="shared" si="79"/>
        <v>595682.42857142852</v>
      </c>
      <c r="H367" s="2">
        <f t="shared" si="76"/>
        <v>193578251.44539523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1846203.9999999935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2259649.9945971966</v>
      </c>
      <c r="Q367" s="2">
        <f t="shared" si="80"/>
        <v>600000</v>
      </c>
      <c r="R367" s="2">
        <f t="shared" si="77"/>
        <v>195393328.59621823</v>
      </c>
      <c r="S367" s="2">
        <f t="shared" si="58"/>
        <v>595682.42857143283</v>
      </c>
      <c r="T367" s="2">
        <f t="shared" si="59"/>
        <v>4317.571428571362</v>
      </c>
      <c r="U367" s="2">
        <f t="shared" si="60"/>
        <v>600000</v>
      </c>
      <c r="V367" s="2">
        <f t="shared" si="78"/>
        <v>143540927.44539487</v>
      </c>
      <c r="W367" s="2">
        <f t="shared" si="61"/>
        <v>595682.42857143283</v>
      </c>
      <c r="X367" s="2">
        <f t="shared" si="51"/>
        <v>4317.5714285671711</v>
      </c>
      <c r="Y367" s="2">
        <f t="shared" si="74"/>
        <v>51852401.150823362</v>
      </c>
      <c r="Z367" s="2" t="str">
        <f t="shared" si="52"/>
        <v>MEEP</v>
      </c>
      <c r="AA367" s="2">
        <f>IF(Z367="HERE",Y367,AA366+Graph!$G$1*1000)</f>
        <v>175978860.00796667</v>
      </c>
      <c r="AB367" s="2">
        <f t="shared" si="63"/>
        <v>800000</v>
      </c>
      <c r="AC367" s="2">
        <f t="shared" si="75"/>
        <v>50018786.15968015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302</v>
      </c>
      <c r="C368" s="7"/>
      <c r="D368" s="2" t="e">
        <f t="shared" si="55"/>
        <v>#N/A</v>
      </c>
      <c r="E368" s="2" t="e">
        <f t="shared" si="67"/>
        <v>#N/A</v>
      </c>
      <c r="F368" s="2">
        <v>2266480.4214630127</v>
      </c>
      <c r="G368" s="2">
        <f t="shared" si="79"/>
        <v>595682.42857142852</v>
      </c>
      <c r="H368" s="2">
        <f t="shared" si="76"/>
        <v>194173933.87396666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1850521.5714285648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2265591.2168123424</v>
      </c>
      <c r="Q368" s="2">
        <f t="shared" si="80"/>
        <v>600000</v>
      </c>
      <c r="R368" s="2">
        <f t="shared" si="77"/>
        <v>195993328.59621823</v>
      </c>
      <c r="S368" s="2">
        <f t="shared" si="58"/>
        <v>595682.42857143283</v>
      </c>
      <c r="T368" s="2">
        <f t="shared" si="59"/>
        <v>4317.571428571362</v>
      </c>
      <c r="U368" s="2">
        <f t="shared" si="60"/>
        <v>600000</v>
      </c>
      <c r="V368" s="2">
        <f t="shared" si="78"/>
        <v>144136609.87396631</v>
      </c>
      <c r="W368" s="2">
        <f t="shared" si="61"/>
        <v>595682.42857143283</v>
      </c>
      <c r="X368" s="2">
        <f t="shared" si="51"/>
        <v>4317.5714285671711</v>
      </c>
      <c r="Y368" s="2">
        <f t="shared" si="74"/>
        <v>51856718.722251929</v>
      </c>
      <c r="Z368" s="2" t="str">
        <f t="shared" si="52"/>
        <v>MEEP</v>
      </c>
      <c r="AA368" s="2">
        <f>IF(Z368="HERE",Y368,AA367+Graph!$G$1*1000)</f>
        <v>176778860.00796667</v>
      </c>
      <c r="AB368" s="2">
        <f t="shared" si="63"/>
        <v>800000</v>
      </c>
      <c r="AC368" s="2">
        <f t="shared" si="75"/>
        <v>50018786.15968015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303</v>
      </c>
      <c r="C369" s="7"/>
      <c r="D369" s="2" t="e">
        <f t="shared" si="55"/>
        <v>#N/A</v>
      </c>
      <c r="E369" s="2" t="e">
        <f t="shared" si="67"/>
        <v>#N/A</v>
      </c>
      <c r="F369" s="2">
        <v>2272435.0173632205</v>
      </c>
      <c r="G369" s="2">
        <f t="shared" si="79"/>
        <v>595682.42857142852</v>
      </c>
      <c r="H369" s="2">
        <f t="shared" si="76"/>
        <v>194769616.3025381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1854839.1428571362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2271532.4390274882</v>
      </c>
      <c r="Q369" s="2">
        <f t="shared" si="80"/>
        <v>600000</v>
      </c>
      <c r="R369" s="2">
        <f t="shared" si="77"/>
        <v>196593328.59621823</v>
      </c>
      <c r="S369" s="2">
        <f t="shared" si="58"/>
        <v>595682.42857143283</v>
      </c>
      <c r="T369" s="2">
        <f t="shared" si="59"/>
        <v>4317.571428571362</v>
      </c>
      <c r="U369" s="2">
        <f t="shared" si="60"/>
        <v>600000</v>
      </c>
      <c r="V369" s="2">
        <f t="shared" si="78"/>
        <v>144732292.30253774</v>
      </c>
      <c r="W369" s="2">
        <f t="shared" si="61"/>
        <v>595682.42857143283</v>
      </c>
      <c r="X369" s="2">
        <f t="shared" si="51"/>
        <v>4317.5714285671711</v>
      </c>
      <c r="Y369" s="2">
        <f t="shared" si="74"/>
        <v>51861036.293680497</v>
      </c>
      <c r="Z369" s="2" t="str">
        <f t="shared" si="52"/>
        <v>MEEP</v>
      </c>
      <c r="AA369" s="2">
        <f>IF(Z369="HERE",Y369,AA368+Graph!$G$1*1000)</f>
        <v>177578860.00796667</v>
      </c>
      <c r="AB369" s="2">
        <f t="shared" si="63"/>
        <v>800000</v>
      </c>
      <c r="AC369" s="2">
        <f t="shared" si="75"/>
        <v>50018786.15968015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304</v>
      </c>
      <c r="C370" s="7"/>
      <c r="D370" s="2" t="e">
        <f t="shared" si="55"/>
        <v>#N/A</v>
      </c>
      <c r="E370" s="2" t="e">
        <f t="shared" si="67"/>
        <v>#N/A</v>
      </c>
      <c r="F370" s="2">
        <v>2278389.6132634282</v>
      </c>
      <c r="G370" s="2">
        <f t="shared" si="79"/>
        <v>595682.42857142852</v>
      </c>
      <c r="H370" s="2">
        <f t="shared" si="76"/>
        <v>195365298.73110953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1859156.7142857076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2277473.6612426639</v>
      </c>
      <c r="Q370" s="2">
        <f t="shared" si="80"/>
        <v>600000</v>
      </c>
      <c r="R370" s="2">
        <f t="shared" si="77"/>
        <v>197193328.59621823</v>
      </c>
      <c r="S370" s="2">
        <f t="shared" si="58"/>
        <v>595682.42857143283</v>
      </c>
      <c r="T370" s="2">
        <f t="shared" si="59"/>
        <v>4317.571428571362</v>
      </c>
      <c r="U370" s="2">
        <f t="shared" si="60"/>
        <v>600000</v>
      </c>
      <c r="V370" s="2">
        <f t="shared" si="78"/>
        <v>145327974.73110917</v>
      </c>
      <c r="W370" s="2">
        <f t="shared" si="61"/>
        <v>595682.42857143283</v>
      </c>
      <c r="X370" s="2">
        <f t="shared" si="51"/>
        <v>4317.5714285671711</v>
      </c>
      <c r="Y370" s="2">
        <f t="shared" si="74"/>
        <v>51865353.865109064</v>
      </c>
      <c r="Z370" s="2" t="str">
        <f t="shared" si="52"/>
        <v>MEEP</v>
      </c>
      <c r="AA370" s="2">
        <f>IF(Z370="HERE",Y370,AA369+Graph!$G$1*1000)</f>
        <v>178378860.00796667</v>
      </c>
      <c r="AB370" s="2">
        <f t="shared" si="63"/>
        <v>800000</v>
      </c>
      <c r="AC370" s="2">
        <f t="shared" si="75"/>
        <v>50018786.15968015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305</v>
      </c>
      <c r="C371" s="7"/>
      <c r="D371" s="2" t="e">
        <f t="shared" si="55"/>
        <v>#N/A</v>
      </c>
      <c r="E371" s="2" t="e">
        <f t="shared" si="67"/>
        <v>#N/A</v>
      </c>
      <c r="F371" s="2">
        <v>2284344.209163636</v>
      </c>
      <c r="G371" s="2">
        <f t="shared" si="79"/>
        <v>595682.42857142852</v>
      </c>
      <c r="H371" s="2">
        <f t="shared" si="76"/>
        <v>195960981.15968096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1863474.2857142789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2283414.8834578097</v>
      </c>
      <c r="Q371" s="2">
        <f t="shared" si="80"/>
        <v>600000</v>
      </c>
      <c r="R371" s="2">
        <f t="shared" si="77"/>
        <v>197793328.59621823</v>
      </c>
      <c r="S371" s="2">
        <f t="shared" si="58"/>
        <v>595682.42857143283</v>
      </c>
      <c r="T371" s="2">
        <f t="shared" si="59"/>
        <v>4317.571428571362</v>
      </c>
      <c r="U371" s="2">
        <f t="shared" si="60"/>
        <v>600000</v>
      </c>
      <c r="V371" s="2">
        <f t="shared" si="78"/>
        <v>145923657.1596806</v>
      </c>
      <c r="W371" s="2">
        <f t="shared" si="61"/>
        <v>595682.42857143283</v>
      </c>
      <c r="X371" s="2">
        <f t="shared" si="51"/>
        <v>4317.5714285671711</v>
      </c>
      <c r="Y371" s="2">
        <f t="shared" si="74"/>
        <v>51869671.436537631</v>
      </c>
      <c r="Z371" s="2" t="str">
        <f t="shared" si="52"/>
        <v>MEEP</v>
      </c>
      <c r="AA371" s="2">
        <f>IF(Z371="HERE",Y371,AA370+Graph!$G$1*1000)</f>
        <v>179178860.00796667</v>
      </c>
      <c r="AB371" s="2">
        <f t="shared" si="63"/>
        <v>800000</v>
      </c>
      <c r="AC371" s="2">
        <f t="shared" si="75"/>
        <v>50018786.15968015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306</v>
      </c>
      <c r="C372" s="7"/>
      <c r="D372" s="2" t="e">
        <f t="shared" si="55"/>
        <v>#N/A</v>
      </c>
      <c r="E372" s="2" t="e">
        <f t="shared" si="67"/>
        <v>#N/A</v>
      </c>
      <c r="F372" s="2">
        <v>2290298.8050638437</v>
      </c>
      <c r="G372" s="2">
        <f t="shared" si="79"/>
        <v>595682.42857142852</v>
      </c>
      <c r="H372" s="2">
        <f t="shared" si="76"/>
        <v>196556663.5882524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1867791.8571428503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2289356.1056729853</v>
      </c>
      <c r="Q372" s="2">
        <f t="shared" si="80"/>
        <v>600000</v>
      </c>
      <c r="R372" s="2">
        <f t="shared" si="77"/>
        <v>198393328.59621823</v>
      </c>
      <c r="S372" s="2">
        <f t="shared" si="58"/>
        <v>595682.42857143283</v>
      </c>
      <c r="T372" s="2">
        <f t="shared" si="59"/>
        <v>4317.571428571362</v>
      </c>
      <c r="U372" s="2">
        <f t="shared" si="60"/>
        <v>600000</v>
      </c>
      <c r="V372" s="2">
        <f t="shared" si="78"/>
        <v>146519339.58825204</v>
      </c>
      <c r="W372" s="2">
        <f t="shared" si="61"/>
        <v>595682.42857143283</v>
      </c>
      <c r="X372" s="2">
        <f t="shared" si="51"/>
        <v>4317.5714285671711</v>
      </c>
      <c r="Y372" s="2">
        <f t="shared" si="74"/>
        <v>51873989.007966198</v>
      </c>
      <c r="Z372" s="2" t="str">
        <f t="shared" si="52"/>
        <v>MEEP</v>
      </c>
      <c r="AA372" s="2">
        <f>IF(Z372="HERE",Y372,AA371+Graph!$G$1*1000)</f>
        <v>179978860.00796667</v>
      </c>
      <c r="AB372" s="2">
        <f t="shared" si="63"/>
        <v>800000</v>
      </c>
      <c r="AC372" s="2">
        <f t="shared" si="75"/>
        <v>50018786.15968015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307</v>
      </c>
      <c r="C373" s="7"/>
      <c r="D373" s="2" t="e">
        <f t="shared" si="55"/>
        <v>#N/A</v>
      </c>
      <c r="E373" s="2" t="e">
        <f t="shared" si="67"/>
        <v>#N/A</v>
      </c>
      <c r="F373" s="2">
        <v>2296253.4009640515</v>
      </c>
      <c r="G373" s="2">
        <f t="shared" si="79"/>
        <v>595682.42857142852</v>
      </c>
      <c r="H373" s="2">
        <f t="shared" si="76"/>
        <v>197152346.01682383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1872109.4285714217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2295297.3278881311</v>
      </c>
      <c r="Q373" s="2">
        <f t="shared" si="80"/>
        <v>600000</v>
      </c>
      <c r="R373" s="2">
        <f t="shared" si="77"/>
        <v>198993328.59621823</v>
      </c>
      <c r="S373" s="2">
        <f t="shared" si="58"/>
        <v>595682.42857143283</v>
      </c>
      <c r="T373" s="2">
        <f t="shared" si="59"/>
        <v>4317.571428571362</v>
      </c>
      <c r="U373" s="2">
        <f t="shared" si="60"/>
        <v>600000</v>
      </c>
      <c r="V373" s="2">
        <f t="shared" si="78"/>
        <v>147115022.01682347</v>
      </c>
      <c r="W373" s="2">
        <f t="shared" si="61"/>
        <v>595682.42857143283</v>
      </c>
      <c r="X373" s="2">
        <f t="shared" si="51"/>
        <v>4317.5714285671711</v>
      </c>
      <c r="Y373" s="2">
        <f t="shared" si="74"/>
        <v>51878306.579394765</v>
      </c>
      <c r="Z373" s="2" t="str">
        <f t="shared" si="52"/>
        <v>MEEP</v>
      </c>
      <c r="AA373" s="2">
        <f>IF(Z373="HERE",Y373,AA372+Graph!$G$1*1000)</f>
        <v>180778860.00796667</v>
      </c>
      <c r="AB373" s="2">
        <f t="shared" si="63"/>
        <v>800000</v>
      </c>
      <c r="AC373" s="2">
        <f t="shared" si="75"/>
        <v>50018786.15968015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308</v>
      </c>
      <c r="C374" s="7"/>
      <c r="D374" s="2" t="e">
        <f t="shared" si="55"/>
        <v>#N/A</v>
      </c>
      <c r="E374" s="2" t="e">
        <f t="shared" si="67"/>
        <v>#N/A</v>
      </c>
      <c r="F374" s="2">
        <v>2302207.9968642592</v>
      </c>
      <c r="G374" s="2">
        <f t="shared" si="79"/>
        <v>595682.42857142852</v>
      </c>
      <c r="H374" s="2">
        <f t="shared" si="76"/>
        <v>197748028.44539526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1876426.999999993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2301238.5501033068</v>
      </c>
      <c r="Q374" s="2">
        <f t="shared" si="80"/>
        <v>600000</v>
      </c>
      <c r="R374" s="2">
        <f t="shared" si="77"/>
        <v>199593328.59621823</v>
      </c>
      <c r="S374" s="2">
        <f t="shared" si="58"/>
        <v>595682.42857143283</v>
      </c>
      <c r="T374" s="2">
        <f t="shared" si="59"/>
        <v>4317.571428571362</v>
      </c>
      <c r="U374" s="2">
        <f t="shared" si="60"/>
        <v>600000</v>
      </c>
      <c r="V374" s="2">
        <f t="shared" si="78"/>
        <v>147710704.4453949</v>
      </c>
      <c r="W374" s="2">
        <f t="shared" si="61"/>
        <v>595682.42857143283</v>
      </c>
      <c r="X374" s="2">
        <f t="shared" si="51"/>
        <v>4317.5714285671711</v>
      </c>
      <c r="Y374" s="2">
        <f t="shared" si="74"/>
        <v>51882624.150823332</v>
      </c>
      <c r="Z374" s="2" t="str">
        <f t="shared" si="52"/>
        <v>MEEP</v>
      </c>
      <c r="AA374" s="2">
        <f>IF(Z374="HERE",Y374,AA373+Graph!$G$1*1000)</f>
        <v>181578860.00796667</v>
      </c>
      <c r="AB374" s="2">
        <f t="shared" si="63"/>
        <v>800000</v>
      </c>
      <c r="AC374" s="2">
        <f t="shared" si="75"/>
        <v>50018786.15968015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309</v>
      </c>
      <c r="C375" s="7"/>
      <c r="D375" s="2" t="e">
        <f t="shared" si="55"/>
        <v>#N/A</v>
      </c>
      <c r="E375" s="2" t="e">
        <f t="shared" si="67"/>
        <v>#N/A</v>
      </c>
      <c r="F375" s="2">
        <v>2308162.592764467</v>
      </c>
      <c r="G375" s="2">
        <f t="shared" si="79"/>
        <v>595682.42857142852</v>
      </c>
      <c r="H375" s="2">
        <f t="shared" si="76"/>
        <v>198343710.87396669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1880744.5714285644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2307179.7723184526</v>
      </c>
      <c r="Q375" s="2">
        <f t="shared" si="80"/>
        <v>600000</v>
      </c>
      <c r="R375" s="2">
        <f t="shared" si="77"/>
        <v>200193328.59621823</v>
      </c>
      <c r="S375" s="2">
        <f t="shared" si="58"/>
        <v>595682.42857143283</v>
      </c>
      <c r="T375" s="2">
        <f t="shared" si="59"/>
        <v>4317.571428571362</v>
      </c>
      <c r="U375" s="2">
        <f t="shared" si="60"/>
        <v>600000</v>
      </c>
      <c r="V375" s="2">
        <f t="shared" si="78"/>
        <v>148306386.87396634</v>
      </c>
      <c r="W375" s="2">
        <f t="shared" si="61"/>
        <v>595682.42857143283</v>
      </c>
      <c r="X375" s="2">
        <f t="shared" si="51"/>
        <v>4317.5714285671711</v>
      </c>
      <c r="Y375" s="2">
        <f t="shared" si="74"/>
        <v>51886941.7222519</v>
      </c>
      <c r="Z375" s="2" t="str">
        <f t="shared" si="52"/>
        <v>MEEP</v>
      </c>
      <c r="AA375" s="2">
        <f>IF(Z375="HERE",Y375,AA374+Graph!$G$1*1000)</f>
        <v>182378860.00796667</v>
      </c>
      <c r="AB375" s="2">
        <f t="shared" si="63"/>
        <v>800000</v>
      </c>
      <c r="AC375" s="2">
        <f t="shared" si="75"/>
        <v>50018786.15968015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310</v>
      </c>
      <c r="C376" s="7"/>
      <c r="D376" s="2" t="e">
        <f t="shared" si="55"/>
        <v>#N/A</v>
      </c>
      <c r="E376" s="2" t="e">
        <f t="shared" si="67"/>
        <v>#N/A</v>
      </c>
      <c r="F376" s="2">
        <v>2314117.1886646748</v>
      </c>
      <c r="G376" s="2">
        <f t="shared" si="79"/>
        <v>595682.42857142852</v>
      </c>
      <c r="H376" s="2">
        <f t="shared" si="76"/>
        <v>198939393.30253813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1885062.1428571357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2313120.9945336282</v>
      </c>
      <c r="Q376" s="2">
        <f t="shared" si="80"/>
        <v>600000</v>
      </c>
      <c r="R376" s="2">
        <f t="shared" si="77"/>
        <v>200793328.59621823</v>
      </c>
      <c r="S376" s="2">
        <f t="shared" si="58"/>
        <v>595682.42857143283</v>
      </c>
      <c r="T376" s="2">
        <f t="shared" si="59"/>
        <v>4317.571428571362</v>
      </c>
      <c r="U376" s="2">
        <f t="shared" si="60"/>
        <v>600000</v>
      </c>
      <c r="V376" s="2">
        <f t="shared" si="78"/>
        <v>148902069.30253777</v>
      </c>
      <c r="W376" s="2">
        <f t="shared" si="61"/>
        <v>595682.42857143283</v>
      </c>
      <c r="X376" s="2">
        <f t="shared" si="51"/>
        <v>4317.5714285671711</v>
      </c>
      <c r="Y376" s="2">
        <f t="shared" si="74"/>
        <v>51891259.293680467</v>
      </c>
      <c r="Z376" s="2" t="str">
        <f t="shared" si="52"/>
        <v>MEEP</v>
      </c>
      <c r="AA376" s="2">
        <f>IF(Z376="HERE",Y376,AA375+Graph!$G$1*1000)</f>
        <v>183178860.00796667</v>
      </c>
      <c r="AB376" s="2">
        <f t="shared" si="63"/>
        <v>800000</v>
      </c>
      <c r="AC376" s="2">
        <f t="shared" si="75"/>
        <v>50018786.15968015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311</v>
      </c>
      <c r="C377" s="7"/>
      <c r="D377" s="2" t="e">
        <f t="shared" si="55"/>
        <v>#N/A</v>
      </c>
      <c r="E377" s="2" t="e">
        <f t="shared" si="67"/>
        <v>#N/A</v>
      </c>
      <c r="F377" s="2">
        <v>2320071.7845648825</v>
      </c>
      <c r="G377" s="2">
        <f t="shared" si="79"/>
        <v>595682.42857142852</v>
      </c>
      <c r="H377" s="2">
        <f t="shared" si="76"/>
        <v>199535075.73110956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1889379.7142857071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2319062.2167487741</v>
      </c>
      <c r="Q377" s="2">
        <f t="shared" si="80"/>
        <v>600000</v>
      </c>
      <c r="R377" s="2">
        <f t="shared" si="77"/>
        <v>201393328.59621823</v>
      </c>
      <c r="S377" s="2">
        <f t="shared" si="58"/>
        <v>595682.42857143283</v>
      </c>
      <c r="T377" s="2">
        <f t="shared" si="59"/>
        <v>4317.571428571362</v>
      </c>
      <c r="U377" s="2">
        <f t="shared" si="60"/>
        <v>600000</v>
      </c>
      <c r="V377" s="2">
        <f t="shared" si="78"/>
        <v>149497751.7311092</v>
      </c>
      <c r="W377" s="2">
        <f t="shared" si="61"/>
        <v>595682.42857143283</v>
      </c>
      <c r="X377" s="2">
        <f t="shared" si="51"/>
        <v>4317.5714285671711</v>
      </c>
      <c r="Y377" s="2">
        <f t="shared" si="74"/>
        <v>51895576.865109034</v>
      </c>
      <c r="Z377" s="2" t="str">
        <f t="shared" si="52"/>
        <v>MEEP</v>
      </c>
      <c r="AA377" s="2">
        <f>IF(Z377="HERE",Y377,AA376+Graph!$G$1*1000)</f>
        <v>183978860.00796667</v>
      </c>
      <c r="AB377" s="2">
        <f t="shared" si="63"/>
        <v>800000</v>
      </c>
      <c r="AC377" s="2">
        <f t="shared" si="75"/>
        <v>50018786.15968015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312</v>
      </c>
      <c r="C378" s="7"/>
      <c r="D378" s="2" t="e">
        <f t="shared" si="55"/>
        <v>#N/A</v>
      </c>
      <c r="E378" s="2" t="e">
        <f t="shared" si="67"/>
        <v>#N/A</v>
      </c>
      <c r="F378" s="2">
        <v>2326026.3804650605</v>
      </c>
      <c r="G378" s="2">
        <f t="shared" si="79"/>
        <v>595682.42857142852</v>
      </c>
      <c r="H378" s="2">
        <f t="shared" si="76"/>
        <v>200130758.15968099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1893697.2857142785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2325003.4389639497</v>
      </c>
      <c r="Q378" s="2">
        <f t="shared" si="80"/>
        <v>600000</v>
      </c>
      <c r="R378" s="2">
        <f t="shared" si="77"/>
        <v>201993328.59621823</v>
      </c>
      <c r="S378" s="2">
        <f t="shared" si="58"/>
        <v>595682.42857143283</v>
      </c>
      <c r="T378" s="2">
        <f t="shared" si="59"/>
        <v>4317.571428571362</v>
      </c>
      <c r="U378" s="2">
        <f t="shared" si="60"/>
        <v>600000</v>
      </c>
      <c r="V378" s="2">
        <f t="shared" si="78"/>
        <v>150093434.15968063</v>
      </c>
      <c r="W378" s="2">
        <f t="shared" si="61"/>
        <v>595682.42857143283</v>
      </c>
      <c r="X378" s="2">
        <f t="shared" si="51"/>
        <v>4317.5714285671711</v>
      </c>
      <c r="Y378" s="2">
        <f t="shared" si="74"/>
        <v>51899894.436537601</v>
      </c>
      <c r="Z378" s="2" t="str">
        <f t="shared" si="52"/>
        <v>MEEP</v>
      </c>
      <c r="AA378" s="2">
        <f>IF(Z378="HERE",Y378,AA377+Graph!$G$1*1000)</f>
        <v>184778860.00796667</v>
      </c>
      <c r="AB378" s="2">
        <f t="shared" si="63"/>
        <v>800000</v>
      </c>
      <c r="AC378" s="2">
        <f t="shared" si="75"/>
        <v>50018786.15968015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313</v>
      </c>
      <c r="C379" s="7"/>
      <c r="D379" s="2" t="e">
        <f t="shared" si="55"/>
        <v>#N/A</v>
      </c>
      <c r="E379" s="2" t="e">
        <f t="shared" si="67"/>
        <v>#N/A</v>
      </c>
      <c r="F379" s="2">
        <v>2331980.9763652682</v>
      </c>
      <c r="G379" s="2">
        <f t="shared" si="79"/>
        <v>595682.42857142852</v>
      </c>
      <c r="H379" s="2">
        <f t="shared" si="76"/>
        <v>200726440.58825243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1898014.8571428498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2330944.6611790955</v>
      </c>
      <c r="Q379" s="2">
        <f t="shared" si="80"/>
        <v>600000</v>
      </c>
      <c r="R379" s="2">
        <f t="shared" si="77"/>
        <v>202593328.59621823</v>
      </c>
      <c r="S379" s="2">
        <f t="shared" si="58"/>
        <v>595682.42857143283</v>
      </c>
      <c r="T379" s="2">
        <f t="shared" si="59"/>
        <v>4317.571428571362</v>
      </c>
      <c r="U379" s="2">
        <f t="shared" si="60"/>
        <v>600000</v>
      </c>
      <c r="V379" s="2">
        <f t="shared" si="78"/>
        <v>150689116.58825207</v>
      </c>
      <c r="W379" s="2">
        <f t="shared" si="61"/>
        <v>595682.42857143283</v>
      </c>
      <c r="X379" s="2">
        <f t="shared" si="51"/>
        <v>4317.5714285671711</v>
      </c>
      <c r="Y379" s="2">
        <f t="shared" si="74"/>
        <v>51904212.007966168</v>
      </c>
      <c r="Z379" s="2" t="str">
        <f t="shared" si="52"/>
        <v>MEEP</v>
      </c>
      <c r="AA379" s="2">
        <f>IF(Z379="HERE",Y379,AA378+Graph!$G$1*1000)</f>
        <v>185578860.00796667</v>
      </c>
      <c r="AB379" s="2">
        <f t="shared" si="63"/>
        <v>800000</v>
      </c>
      <c r="AC379" s="2">
        <f t="shared" si="75"/>
        <v>50018786.15968015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314</v>
      </c>
      <c r="C380" s="7"/>
      <c r="D380" s="2" t="e">
        <f t="shared" si="55"/>
        <v>#N/A</v>
      </c>
      <c r="E380" s="2" t="e">
        <f t="shared" si="67"/>
        <v>#N/A</v>
      </c>
      <c r="F380" s="2">
        <v>2337935.572265476</v>
      </c>
      <c r="G380" s="2">
        <f t="shared" si="79"/>
        <v>595682.42857142852</v>
      </c>
      <c r="H380" s="2">
        <f t="shared" si="76"/>
        <v>201322123.01682386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1902332.4285714212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2336885.8833942711</v>
      </c>
      <c r="Q380" s="2">
        <f t="shared" si="80"/>
        <v>600000</v>
      </c>
      <c r="R380" s="2">
        <f t="shared" si="77"/>
        <v>203193328.59621823</v>
      </c>
      <c r="S380" s="2">
        <f t="shared" si="58"/>
        <v>595682.42857143283</v>
      </c>
      <c r="T380" s="2">
        <f t="shared" si="59"/>
        <v>4317.571428571362</v>
      </c>
      <c r="U380" s="2">
        <f t="shared" si="60"/>
        <v>600000</v>
      </c>
      <c r="V380" s="2">
        <f t="shared" si="78"/>
        <v>151284799.0168235</v>
      </c>
      <c r="W380" s="2">
        <f t="shared" si="61"/>
        <v>595682.42857143283</v>
      </c>
      <c r="X380" s="2">
        <f t="shared" si="51"/>
        <v>4317.5714285671711</v>
      </c>
      <c r="Y380" s="2">
        <f t="shared" si="74"/>
        <v>51908529.579394735</v>
      </c>
      <c r="Z380" s="2" t="str">
        <f t="shared" si="52"/>
        <v>MEEP</v>
      </c>
      <c r="AA380" s="2">
        <f>IF(Z380="HERE",Y380,AA379+Graph!$G$1*1000)</f>
        <v>186378860.00796667</v>
      </c>
      <c r="AB380" s="2">
        <f t="shared" si="63"/>
        <v>800000</v>
      </c>
      <c r="AC380" s="2">
        <f t="shared" si="75"/>
        <v>50018786.15968015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315</v>
      </c>
      <c r="C381" s="7"/>
      <c r="D381" s="2" t="e">
        <f t="shared" si="55"/>
        <v>#N/A</v>
      </c>
      <c r="E381" s="2" t="e">
        <f t="shared" si="67"/>
        <v>#N/A</v>
      </c>
      <c r="F381" s="2">
        <v>2343890.1681656837</v>
      </c>
      <c r="G381" s="2">
        <f t="shared" si="79"/>
        <v>595682.42857142852</v>
      </c>
      <c r="H381" s="2">
        <f t="shared" si="76"/>
        <v>201917805.44539529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1906649.9999999925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2342827.105609417</v>
      </c>
      <c r="Q381" s="2">
        <f t="shared" si="80"/>
        <v>600000</v>
      </c>
      <c r="R381" s="2">
        <f t="shared" si="77"/>
        <v>203793328.59621823</v>
      </c>
      <c r="S381" s="2">
        <f t="shared" si="58"/>
        <v>595682.42857143283</v>
      </c>
      <c r="T381" s="2">
        <f t="shared" si="59"/>
        <v>4317.571428571362</v>
      </c>
      <c r="U381" s="2">
        <f t="shared" si="60"/>
        <v>600000</v>
      </c>
      <c r="V381" s="2">
        <f t="shared" si="78"/>
        <v>151880481.44539493</v>
      </c>
      <c r="W381" s="2">
        <f t="shared" si="61"/>
        <v>595682.42857143283</v>
      </c>
      <c r="X381" s="2">
        <f t="shared" si="51"/>
        <v>4317.5714285671711</v>
      </c>
      <c r="Y381" s="2">
        <f t="shared" si="74"/>
        <v>51912847.150823303</v>
      </c>
      <c r="Z381" s="2" t="str">
        <f t="shared" si="52"/>
        <v>MEEP</v>
      </c>
      <c r="AA381" s="2">
        <f>IF(Z381="HERE",Y381,AA380+Graph!$G$1*1000)</f>
        <v>187178860.00796667</v>
      </c>
      <c r="AB381" s="2">
        <f t="shared" si="63"/>
        <v>800000</v>
      </c>
      <c r="AC381" s="2">
        <f t="shared" si="75"/>
        <v>50018786.15968015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316</v>
      </c>
      <c r="C382" s="7"/>
      <c r="D382" s="2" t="e">
        <f t="shared" si="55"/>
        <v>#N/A</v>
      </c>
      <c r="E382" s="2" t="e">
        <f t="shared" si="67"/>
        <v>#N/A</v>
      </c>
      <c r="F382" s="2">
        <v>2349844.7640658915</v>
      </c>
      <c r="G382" s="2">
        <f t="shared" si="79"/>
        <v>595682.42857142852</v>
      </c>
      <c r="H382" s="2">
        <f t="shared" si="76"/>
        <v>202513487.87396672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1910967.5714285639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2348768.3278245926</v>
      </c>
      <c r="Q382" s="2">
        <f t="shared" si="80"/>
        <v>600000</v>
      </c>
      <c r="R382" s="2">
        <f t="shared" si="77"/>
        <v>204393328.59621823</v>
      </c>
      <c r="S382" s="2">
        <f t="shared" si="58"/>
        <v>595682.42857143283</v>
      </c>
      <c r="T382" s="2">
        <f t="shared" si="59"/>
        <v>4317.571428571362</v>
      </c>
      <c r="U382" s="2">
        <f t="shared" si="60"/>
        <v>600000</v>
      </c>
      <c r="V382" s="2">
        <f t="shared" si="78"/>
        <v>152476163.87396637</v>
      </c>
      <c r="W382" s="2">
        <f t="shared" si="61"/>
        <v>595682.42857143283</v>
      </c>
      <c r="X382" s="2">
        <f t="shared" si="51"/>
        <v>4317.5714285671711</v>
      </c>
      <c r="Y382" s="2">
        <f t="shared" si="74"/>
        <v>51917164.72225187</v>
      </c>
      <c r="Z382" s="2" t="str">
        <f t="shared" si="52"/>
        <v>MEEP</v>
      </c>
      <c r="AA382" s="2">
        <f>IF(Z382="HERE",Y382,AA381+Graph!$G$1*1000)</f>
        <v>187978860.00796667</v>
      </c>
      <c r="AB382" s="2">
        <f t="shared" si="63"/>
        <v>800000</v>
      </c>
      <c r="AC382" s="2">
        <f t="shared" si="75"/>
        <v>50018786.15968015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317</v>
      </c>
      <c r="C383" s="7"/>
      <c r="D383" s="2" t="e">
        <f t="shared" si="55"/>
        <v>#N/A</v>
      </c>
      <c r="E383" s="2" t="e">
        <f t="shared" si="67"/>
        <v>#N/A</v>
      </c>
      <c r="F383" s="2">
        <v>2355799.3599660993</v>
      </c>
      <c r="G383" s="2">
        <f t="shared" si="79"/>
        <v>595682.42857142852</v>
      </c>
      <c r="H383" s="2">
        <f t="shared" si="76"/>
        <v>203109170.30253816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1915285.1428571353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2354709.5500397384</v>
      </c>
      <c r="Q383" s="2">
        <f t="shared" si="80"/>
        <v>600000</v>
      </c>
      <c r="R383" s="2">
        <f t="shared" si="77"/>
        <v>204993328.59621823</v>
      </c>
      <c r="S383" s="2">
        <f t="shared" si="58"/>
        <v>595682.42857143283</v>
      </c>
      <c r="T383" s="2">
        <f t="shared" si="59"/>
        <v>4317.571428571362</v>
      </c>
      <c r="U383" s="2">
        <f t="shared" si="60"/>
        <v>600000</v>
      </c>
      <c r="V383" s="2">
        <f t="shared" si="78"/>
        <v>153071846.3025378</v>
      </c>
      <c r="W383" s="2">
        <f t="shared" si="61"/>
        <v>595682.42857143283</v>
      </c>
      <c r="X383" s="2">
        <f t="shared" si="51"/>
        <v>4317.5714285671711</v>
      </c>
      <c r="Y383" s="2">
        <f t="shared" si="74"/>
        <v>51921482.293680437</v>
      </c>
      <c r="Z383" s="2" t="str">
        <f t="shared" si="52"/>
        <v>MEEP</v>
      </c>
      <c r="AA383" s="2">
        <f>IF(Z383="HERE",Y383,AA382+Graph!$G$1*1000)</f>
        <v>188778860.00796667</v>
      </c>
      <c r="AB383" s="2">
        <f t="shared" si="63"/>
        <v>800000</v>
      </c>
      <c r="AC383" s="2">
        <f t="shared" si="75"/>
        <v>50018786.15968015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318</v>
      </c>
      <c r="C384" s="7"/>
      <c r="D384" s="2" t="e">
        <f t="shared" si="55"/>
        <v>#N/A</v>
      </c>
      <c r="E384" s="2" t="e">
        <f t="shared" si="67"/>
        <v>#N/A</v>
      </c>
      <c r="F384" s="2">
        <v>2361753.955866307</v>
      </c>
      <c r="G384" s="2">
        <f t="shared" si="79"/>
        <v>595682.42857142852</v>
      </c>
      <c r="H384" s="2">
        <f t="shared" si="76"/>
        <v>203704852.73110959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1919602.7142857066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2360650.7722548842</v>
      </c>
      <c r="Q384" s="2">
        <f t="shared" si="80"/>
        <v>600000</v>
      </c>
      <c r="R384" s="2">
        <f t="shared" si="77"/>
        <v>205593328.59621823</v>
      </c>
      <c r="S384" s="2">
        <f t="shared" si="58"/>
        <v>595682.42857143283</v>
      </c>
      <c r="T384" s="2">
        <f t="shared" si="59"/>
        <v>4317.571428571362</v>
      </c>
      <c r="U384" s="2">
        <f t="shared" si="60"/>
        <v>600000</v>
      </c>
      <c r="V384" s="2">
        <f t="shared" si="78"/>
        <v>153667528.73110923</v>
      </c>
      <c r="W384" s="2">
        <f t="shared" si="61"/>
        <v>595682.42857143283</v>
      </c>
      <c r="X384" s="2">
        <f t="shared" si="51"/>
        <v>4317.5714285671711</v>
      </c>
      <c r="Y384" s="2">
        <f t="shared" si="74"/>
        <v>51925799.865109004</v>
      </c>
      <c r="Z384" s="2" t="str">
        <f t="shared" si="52"/>
        <v>MEEP</v>
      </c>
      <c r="AA384" s="2">
        <f>IF(Z384="HERE",Y384,AA383+Graph!$G$1*1000)</f>
        <v>189578860.00796667</v>
      </c>
      <c r="AB384" s="2">
        <f t="shared" si="63"/>
        <v>800000</v>
      </c>
      <c r="AC384" s="2">
        <f t="shared" si="75"/>
        <v>50018786.15968015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319</v>
      </c>
      <c r="C385" s="7"/>
      <c r="D385" s="2" t="e">
        <f t="shared" si="55"/>
        <v>#N/A</v>
      </c>
      <c r="E385" s="2" t="e">
        <f t="shared" si="67"/>
        <v>#N/A</v>
      </c>
      <c r="F385" s="2">
        <v>2367708.5517665148</v>
      </c>
      <c r="G385" s="2">
        <f t="shared" si="79"/>
        <v>595682.42857142852</v>
      </c>
      <c r="H385" s="2">
        <f t="shared" si="76"/>
        <v>204300535.15968102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1923920.285714278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2366591.9944700599</v>
      </c>
      <c r="Q385" s="2">
        <f t="shared" si="80"/>
        <v>600000</v>
      </c>
      <c r="R385" s="2">
        <f t="shared" si="77"/>
        <v>206193328.59621823</v>
      </c>
      <c r="S385" s="2">
        <f t="shared" si="58"/>
        <v>595682.42857143283</v>
      </c>
      <c r="T385" s="2">
        <f t="shared" si="59"/>
        <v>4317.571428571362</v>
      </c>
      <c r="U385" s="2">
        <f t="shared" si="60"/>
        <v>600000</v>
      </c>
      <c r="V385" s="2">
        <f t="shared" si="78"/>
        <v>154263211.15968066</v>
      </c>
      <c r="W385" s="2">
        <f t="shared" si="61"/>
        <v>595682.42857143283</v>
      </c>
      <c r="X385" s="2">
        <f t="shared" si="51"/>
        <v>4317.5714285671711</v>
      </c>
      <c r="Y385" s="2">
        <f t="shared" si="74"/>
        <v>51930117.436537571</v>
      </c>
      <c r="Z385" s="2" t="str">
        <f t="shared" si="52"/>
        <v>MEEP</v>
      </c>
      <c r="AA385" s="2">
        <f>IF(Z385="HERE",Y385,AA384+Graph!$G$1*1000)</f>
        <v>190378860.00796667</v>
      </c>
      <c r="AB385" s="2">
        <f t="shared" si="63"/>
        <v>800000</v>
      </c>
      <c r="AC385" s="2">
        <f t="shared" si="75"/>
        <v>50018786.15968015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67:I385">
    <cfRule type="cellIs" dxfId="45" priority="7" operator="greaterThan">
      <formula>0</formula>
    </cfRule>
  </conditionalFormatting>
  <conditionalFormatting sqref="C31:C64 C117:C385 C67:C114">
    <cfRule type="cellIs" dxfId="44" priority="8" operator="greaterThan">
      <formula>0</formula>
    </cfRule>
  </conditionalFormatting>
  <conditionalFormatting sqref="C31:C64 C117:C385 C67:C11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43" priority="10" operator="greaterThan">
      <formula>0</formula>
    </cfRule>
  </conditionalFormatting>
  <conditionalFormatting sqref="C115">
    <cfRule type="cellIs" dxfId="42" priority="11" operator="greaterThan">
      <formula>0</formula>
    </cfRule>
  </conditionalFormatting>
  <conditionalFormatting sqref="C65">
    <cfRule type="cellIs" dxfId="41" priority="5" operator="greaterThan">
      <formula>0</formula>
    </cfRule>
  </conditionalFormatting>
  <conditionalFormatting sqref="C65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40" priority="4" operator="greaterThan">
      <formula>0</formula>
    </cfRule>
  </conditionalFormatting>
  <conditionalFormatting sqref="C66">
    <cfRule type="cellIs" dxfId="12" priority="2" operator="greaterThan">
      <formula>0</formula>
    </cfRule>
  </conditionalFormatting>
  <conditionalFormatting sqref="C6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4" priority="1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9B6B2-3588-4261-8436-7765BB650B06}">
  <dimension ref="A1:AK385"/>
  <sheetViews>
    <sheetView workbookViewId="0">
      <selection activeCell="I66" sqref="I66"/>
    </sheetView>
  </sheetViews>
  <sheetFormatPr defaultRowHeight="14.25" x14ac:dyDescent="0.2"/>
  <cols>
    <col min="1" max="29" width="9" customWidth="1"/>
    <col min="30" max="30" width="10.75" bestFit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54</v>
      </c>
      <c r="AE1" s="2" t="s">
        <v>24</v>
      </c>
      <c r="AF1" s="21" t="s">
        <v>55</v>
      </c>
      <c r="AG1" s="21" t="s">
        <v>56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-64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-63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-62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-61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-60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-59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-58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-57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-56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-55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-54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-53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-52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-51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-50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-49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-48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-47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-46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-45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-44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-43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-42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-41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-40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-39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-38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-37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-36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-35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/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SUM((650000-LOOKUP(2,1/(ISNUMBER($K$1:$K$194)),$K$1:$K$194))/1000)</f>
        <v>645.68242857142855</v>
      </c>
    </row>
    <row r="32" spans="1:37" ht="15" x14ac:dyDescent="0.25">
      <c r="A32" s="1">
        <v>44208</v>
      </c>
      <c r="B32" s="2">
        <f t="shared" si="0"/>
        <v>-34</v>
      </c>
      <c r="C32" s="7">
        <v>2639309</v>
      </c>
      <c r="D32" s="2">
        <f t="shared" ref="D32:D286" si="11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2">IF(COUNT($C33)=0,IF(COUNT($C32)=1,C32,SUM(H31+G32)),C32)</f>
        <v>2639309</v>
      </c>
      <c r="I32" s="7">
        <v>428232</v>
      </c>
      <c r="J32" s="2">
        <f t="shared" ref="J32:J286" si="13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4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5">IF(COUNT($C33)=0,IF(COUNT($C32)=1,M32,SUM(R31+Q32)),M32)</f>
        <v>3067541</v>
      </c>
      <c r="S32" s="2">
        <f t="shared" ref="S32:S286" si="16">SUM(H32-H31)</f>
        <v>207661</v>
      </c>
      <c r="T32" s="2">
        <f t="shared" ref="T32:T286" si="17">SUM(L32-L31)</f>
        <v>16065</v>
      </c>
      <c r="U32" s="2">
        <f t="shared" ref="U32:U286" si="18">SUM(R32-R31)</f>
        <v>223726</v>
      </c>
      <c r="V32" s="2">
        <f t="shared" si="5"/>
        <v>428232</v>
      </c>
      <c r="W32" s="2">
        <f t="shared" ref="W32:W286" si="19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0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ref="AF32:AF285" si="21">IF(AE32&gt;52800000,52800000,AE32)</f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-33</v>
      </c>
      <c r="C33" s="7">
        <v>2918252</v>
      </c>
      <c r="D33" s="2">
        <f t="shared" si="11"/>
        <v>278943</v>
      </c>
      <c r="E33" s="2" t="e">
        <v>#N/A</v>
      </c>
      <c r="F33" s="2" t="e">
        <v>#N/A</v>
      </c>
      <c r="G33" s="2" t="e">
        <v>#N/A</v>
      </c>
      <c r="H33" s="2">
        <f t="shared" si="12"/>
        <v>2918252</v>
      </c>
      <c r="I33" s="7">
        <v>437977</v>
      </c>
      <c r="J33" s="2">
        <f t="shared" si="13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4"/>
        <v>288688</v>
      </c>
      <c r="O33" s="2" t="e">
        <v>#N/A</v>
      </c>
      <c r="P33" s="2" t="e">
        <v>#N/A</v>
      </c>
      <c r="Q33" s="2" t="e">
        <v>#N/A</v>
      </c>
      <c r="R33" s="2">
        <f t="shared" si="15"/>
        <v>3356229</v>
      </c>
      <c r="S33" s="2">
        <f t="shared" si="16"/>
        <v>278943</v>
      </c>
      <c r="T33" s="2">
        <f t="shared" si="17"/>
        <v>9745</v>
      </c>
      <c r="U33" s="2">
        <f t="shared" si="18"/>
        <v>288688</v>
      </c>
      <c r="V33" s="2">
        <f t="shared" si="5"/>
        <v>437977</v>
      </c>
      <c r="W33" s="2">
        <f t="shared" si="19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0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2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-32</v>
      </c>
      <c r="C34" s="7">
        <v>3234946</v>
      </c>
      <c r="D34" s="2">
        <f t="shared" si="11"/>
        <v>316694</v>
      </c>
      <c r="E34" s="2" t="e">
        <v>#N/A</v>
      </c>
      <c r="F34" s="2" t="e">
        <v>#N/A</v>
      </c>
      <c r="G34" s="2" t="e">
        <v>#N/A</v>
      </c>
      <c r="H34" s="2">
        <f t="shared" si="12"/>
        <v>3234946</v>
      </c>
      <c r="I34" s="7">
        <v>443234</v>
      </c>
      <c r="J34" s="2">
        <f t="shared" si="13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4"/>
        <v>321951</v>
      </c>
      <c r="O34" s="2" t="e">
        <v>#N/A</v>
      </c>
      <c r="P34" s="2" t="e">
        <v>#N/A</v>
      </c>
      <c r="Q34" s="2" t="e">
        <v>#N/A</v>
      </c>
      <c r="R34" s="2">
        <f t="shared" si="15"/>
        <v>3678180</v>
      </c>
      <c r="S34" s="2">
        <f t="shared" si="16"/>
        <v>316694</v>
      </c>
      <c r="T34" s="2">
        <f t="shared" si="17"/>
        <v>5257</v>
      </c>
      <c r="U34" s="2">
        <f t="shared" si="18"/>
        <v>321951</v>
      </c>
      <c r="V34" s="2">
        <f t="shared" si="5"/>
        <v>443234</v>
      </c>
      <c r="W34" s="2">
        <f t="shared" si="19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0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2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-31</v>
      </c>
      <c r="C35" s="7">
        <v>3559179</v>
      </c>
      <c r="D35" s="2">
        <f t="shared" si="11"/>
        <v>324233</v>
      </c>
      <c r="E35" s="2" t="e">
        <v>#N/A</v>
      </c>
      <c r="F35" s="2" t="e">
        <v>#N/A</v>
      </c>
      <c r="G35" s="2" t="e">
        <v>#N/A</v>
      </c>
      <c r="H35" s="2">
        <f t="shared" si="12"/>
        <v>3559179</v>
      </c>
      <c r="I35" s="7">
        <v>447261</v>
      </c>
      <c r="J35" s="2">
        <f t="shared" si="13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4"/>
        <v>328260</v>
      </c>
      <c r="O35" s="2" t="e">
        <v>#N/A</v>
      </c>
      <c r="P35" s="2" t="e">
        <v>#N/A</v>
      </c>
      <c r="Q35" s="2" t="e">
        <v>#N/A</v>
      </c>
      <c r="R35" s="2">
        <f t="shared" si="15"/>
        <v>4006440</v>
      </c>
      <c r="S35" s="2">
        <f t="shared" si="16"/>
        <v>324233</v>
      </c>
      <c r="T35" s="2">
        <f t="shared" si="17"/>
        <v>4027</v>
      </c>
      <c r="U35" s="2">
        <f t="shared" si="18"/>
        <v>328260</v>
      </c>
      <c r="V35" s="2">
        <f t="shared" si="5"/>
        <v>447261</v>
      </c>
      <c r="W35" s="2">
        <f t="shared" si="19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0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2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-30</v>
      </c>
      <c r="C36" s="7">
        <v>3837094</v>
      </c>
      <c r="D36" s="2">
        <f t="shared" si="11"/>
        <v>277915</v>
      </c>
      <c r="E36" s="2" t="e">
        <v>#N/A</v>
      </c>
      <c r="F36" s="2" t="e">
        <v>#N/A</v>
      </c>
      <c r="G36" s="2" t="e">
        <v>#N/A</v>
      </c>
      <c r="H36" s="2">
        <f t="shared" si="12"/>
        <v>3837094</v>
      </c>
      <c r="I36" s="7">
        <v>449736</v>
      </c>
      <c r="J36" s="2">
        <f t="shared" si="13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4"/>
        <v>280390</v>
      </c>
      <c r="O36" s="2" t="e">
        <v>#N/A</v>
      </c>
      <c r="P36" s="2" t="e">
        <v>#N/A</v>
      </c>
      <c r="Q36" s="2" t="e">
        <v>#N/A</v>
      </c>
      <c r="R36" s="2">
        <f t="shared" si="15"/>
        <v>4286830</v>
      </c>
      <c r="S36" s="2">
        <f t="shared" si="16"/>
        <v>277915</v>
      </c>
      <c r="T36" s="2">
        <f t="shared" si="17"/>
        <v>2475</v>
      </c>
      <c r="U36" s="2">
        <f t="shared" si="18"/>
        <v>280390</v>
      </c>
      <c r="V36" s="2">
        <f t="shared" si="5"/>
        <v>449736</v>
      </c>
      <c r="W36" s="2">
        <f t="shared" si="19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0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2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-29</v>
      </c>
      <c r="C37" s="7">
        <v>4062501</v>
      </c>
      <c r="D37" s="2">
        <f t="shared" si="11"/>
        <v>225407</v>
      </c>
      <c r="E37" s="2">
        <f t="shared" ref="E37:E291" si="22">IF(COUNT($C37)=1,AVERAGE(D31:D37),#N/A)</f>
        <v>256671</v>
      </c>
      <c r="F37" s="2" cm="1">
        <f t="array" ref="F37:F385">TREND(E37:INDEX(firstdoses650,1-$B37),$A37:INDEX(dates650,1-$B37),$A37:$A385)</f>
        <v>295509.17849463224</v>
      </c>
      <c r="G37" s="2">
        <f>IF(F37&gt;650000,$AK$31*1000,F37)</f>
        <v>295509.17849463224</v>
      </c>
      <c r="H37" s="2">
        <f t="shared" si="12"/>
        <v>4062501</v>
      </c>
      <c r="I37" s="7">
        <v>452301</v>
      </c>
      <c r="J37" s="2">
        <f t="shared" si="13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4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TREND(O37:INDEX(bothdoses650,1-$B37),$A37:INDEX(dates650,1-$B37),$A37:$A385)</f>
        <v>299046.66359448433</v>
      </c>
      <c r="Q37" s="2">
        <f>IF(P37&gt;650000,650000,P37)</f>
        <v>299046.66359448433</v>
      </c>
      <c r="R37" s="2">
        <f t="shared" si="15"/>
        <v>4514802</v>
      </c>
      <c r="S37" s="2">
        <f t="shared" si="16"/>
        <v>225407</v>
      </c>
      <c r="T37" s="2">
        <f t="shared" si="17"/>
        <v>2565</v>
      </c>
      <c r="U37" s="2">
        <f t="shared" si="18"/>
        <v>227972</v>
      </c>
      <c r="V37" s="2">
        <f t="shared" si="5"/>
        <v>452301</v>
      </c>
      <c r="W37" s="2">
        <f t="shared" si="19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0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2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-28</v>
      </c>
      <c r="C38" s="7">
        <v>4266577</v>
      </c>
      <c r="D38" s="2">
        <f t="shared" si="11"/>
        <v>204076</v>
      </c>
      <c r="E38" s="2">
        <f t="shared" si="22"/>
        <v>262132.71428571429</v>
      </c>
      <c r="F38" s="2">
        <v>301463.77439484</v>
      </c>
      <c r="G38" s="2">
        <f t="shared" ref="G38:G101" si="25">IF(F38&gt;650000,$AK$31*1000,F38)</f>
        <v>301463.77439484</v>
      </c>
      <c r="H38" s="2">
        <f t="shared" si="12"/>
        <v>4266577</v>
      </c>
      <c r="I38" s="7">
        <v>456866</v>
      </c>
      <c r="J38" s="2">
        <f t="shared" si="13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4"/>
        <v>208641</v>
      </c>
      <c r="O38" s="2">
        <f t="shared" si="24"/>
        <v>268518.28571428574</v>
      </c>
      <c r="P38" s="2">
        <v>304987.88580963016</v>
      </c>
      <c r="Q38" s="2">
        <f t="shared" ref="Q38:Q101" si="26">IF(P38&gt;650000,650000,P38)</f>
        <v>304987.88580963016</v>
      </c>
      <c r="R38" s="2">
        <f t="shared" si="15"/>
        <v>4723443</v>
      </c>
      <c r="S38" s="2">
        <f t="shared" si="16"/>
        <v>204076</v>
      </c>
      <c r="T38" s="2">
        <f t="shared" si="17"/>
        <v>4565</v>
      </c>
      <c r="U38" s="2">
        <f t="shared" si="18"/>
        <v>208641</v>
      </c>
      <c r="V38" s="2">
        <f t="shared" si="5"/>
        <v>456866</v>
      </c>
      <c r="W38" s="2">
        <f t="shared" si="19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0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2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-27</v>
      </c>
      <c r="C39" s="7">
        <v>4609740</v>
      </c>
      <c r="D39" s="2">
        <f t="shared" si="11"/>
        <v>343163</v>
      </c>
      <c r="E39" s="2">
        <f t="shared" si="22"/>
        <v>281490.14285714284</v>
      </c>
      <c r="F39" s="2">
        <v>307418.37029504776</v>
      </c>
      <c r="G39" s="2">
        <f t="shared" si="25"/>
        <v>307418.37029504776</v>
      </c>
      <c r="H39" s="2">
        <f t="shared" si="12"/>
        <v>4609740</v>
      </c>
      <c r="I39" s="7">
        <v>460625</v>
      </c>
      <c r="J39" s="2">
        <f t="shared" si="13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4"/>
        <v>346922</v>
      </c>
      <c r="O39" s="2">
        <f t="shared" si="24"/>
        <v>286117.71428571426</v>
      </c>
      <c r="P39" s="2">
        <v>310929.10802480578</v>
      </c>
      <c r="Q39" s="2">
        <f t="shared" si="26"/>
        <v>310929.10802480578</v>
      </c>
      <c r="R39" s="2">
        <f t="shared" si="15"/>
        <v>5070365</v>
      </c>
      <c r="S39" s="2">
        <f t="shared" si="16"/>
        <v>343163</v>
      </c>
      <c r="T39" s="2">
        <f t="shared" si="17"/>
        <v>3759</v>
      </c>
      <c r="U39" s="2">
        <f t="shared" si="18"/>
        <v>346922</v>
      </c>
      <c r="V39" s="2">
        <f t="shared" si="5"/>
        <v>460625</v>
      </c>
      <c r="W39" s="2">
        <f t="shared" si="19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0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2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-26</v>
      </c>
      <c r="C40" s="7">
        <v>4973248</v>
      </c>
      <c r="D40" s="2">
        <f t="shared" si="11"/>
        <v>363508</v>
      </c>
      <c r="E40" s="2">
        <f t="shared" si="22"/>
        <v>293570.85714285716</v>
      </c>
      <c r="F40" s="2">
        <v>313372.96619525552</v>
      </c>
      <c r="G40" s="2">
        <f t="shared" si="25"/>
        <v>313372.96619525552</v>
      </c>
      <c r="H40" s="2">
        <f t="shared" si="12"/>
        <v>4973248</v>
      </c>
      <c r="I40" s="7">
        <v>464036</v>
      </c>
      <c r="J40" s="2">
        <f t="shared" si="13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4"/>
        <v>366919</v>
      </c>
      <c r="O40" s="2">
        <f t="shared" si="24"/>
        <v>297293.57142857142</v>
      </c>
      <c r="P40" s="2">
        <v>316870.33023995161</v>
      </c>
      <c r="Q40" s="2">
        <f t="shared" si="26"/>
        <v>316870.33023995161</v>
      </c>
      <c r="R40" s="2">
        <f t="shared" si="15"/>
        <v>5437284</v>
      </c>
      <c r="S40" s="2">
        <f t="shared" si="16"/>
        <v>363508</v>
      </c>
      <c r="T40" s="2">
        <f t="shared" si="17"/>
        <v>3411</v>
      </c>
      <c r="U40" s="2">
        <f t="shared" si="18"/>
        <v>366919</v>
      </c>
      <c r="V40" s="2">
        <f t="shared" si="5"/>
        <v>464036</v>
      </c>
      <c r="W40" s="2">
        <f t="shared" si="19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0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2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-25</v>
      </c>
      <c r="C41" s="7">
        <v>5383103</v>
      </c>
      <c r="D41" s="2">
        <f t="shared" si="11"/>
        <v>409855</v>
      </c>
      <c r="E41" s="2">
        <f t="shared" si="22"/>
        <v>306879.57142857142</v>
      </c>
      <c r="F41" s="2">
        <v>319327.56209546328</v>
      </c>
      <c r="G41" s="2">
        <f t="shared" si="25"/>
        <v>319327.56209546328</v>
      </c>
      <c r="H41" s="2">
        <f t="shared" si="12"/>
        <v>5383103</v>
      </c>
      <c r="I41" s="7">
        <v>466796</v>
      </c>
      <c r="J41" s="2">
        <f t="shared" si="13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4"/>
        <v>412615</v>
      </c>
      <c r="O41" s="2">
        <f t="shared" si="24"/>
        <v>310245.57142857142</v>
      </c>
      <c r="P41" s="2">
        <v>322811.55245512724</v>
      </c>
      <c r="Q41" s="2">
        <f t="shared" si="26"/>
        <v>322811.55245512724</v>
      </c>
      <c r="R41" s="2">
        <f t="shared" si="15"/>
        <v>5849899</v>
      </c>
      <c r="S41" s="2">
        <f t="shared" si="16"/>
        <v>409855</v>
      </c>
      <c r="T41" s="2">
        <f t="shared" si="17"/>
        <v>2760</v>
      </c>
      <c r="U41" s="2">
        <f t="shared" si="18"/>
        <v>412615</v>
      </c>
      <c r="V41" s="2">
        <f t="shared" si="5"/>
        <v>466796</v>
      </c>
      <c r="W41" s="2">
        <f t="shared" si="19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0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2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-24</v>
      </c>
      <c r="C42" s="7">
        <v>5861351</v>
      </c>
      <c r="D42" s="2">
        <f t="shared" si="11"/>
        <v>478248</v>
      </c>
      <c r="E42" s="2">
        <f t="shared" si="22"/>
        <v>328881.71428571426</v>
      </c>
      <c r="F42" s="2">
        <v>325282.15799567103</v>
      </c>
      <c r="G42" s="2">
        <f t="shared" si="25"/>
        <v>325282.15799567103</v>
      </c>
      <c r="H42" s="2">
        <f t="shared" si="12"/>
        <v>5861351</v>
      </c>
      <c r="I42" s="7">
        <v>468617</v>
      </c>
      <c r="J42" s="2">
        <f t="shared" si="13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4"/>
        <v>480069</v>
      </c>
      <c r="O42" s="2">
        <f t="shared" si="24"/>
        <v>331932.57142857142</v>
      </c>
      <c r="P42" s="2">
        <v>328752.77467027307</v>
      </c>
      <c r="Q42" s="2">
        <f t="shared" si="26"/>
        <v>328752.77467027307</v>
      </c>
      <c r="R42" s="2">
        <f t="shared" si="15"/>
        <v>6329968</v>
      </c>
      <c r="S42" s="2">
        <f t="shared" si="16"/>
        <v>478248</v>
      </c>
      <c r="T42" s="2">
        <f t="shared" si="17"/>
        <v>1821</v>
      </c>
      <c r="U42" s="2">
        <f t="shared" si="18"/>
        <v>480069</v>
      </c>
      <c r="V42" s="2">
        <f t="shared" si="5"/>
        <v>468617</v>
      </c>
      <c r="W42" s="2">
        <f t="shared" si="19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0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2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-23</v>
      </c>
      <c r="C43" s="7">
        <v>6353321</v>
      </c>
      <c r="D43" s="2">
        <f t="shared" si="11"/>
        <v>491970</v>
      </c>
      <c r="E43" s="2">
        <f t="shared" si="22"/>
        <v>359461</v>
      </c>
      <c r="F43" s="2">
        <v>331236.75389587879</v>
      </c>
      <c r="G43" s="2">
        <f t="shared" si="25"/>
        <v>331236.75389587879</v>
      </c>
      <c r="H43" s="2">
        <f t="shared" si="12"/>
        <v>6353321</v>
      </c>
      <c r="I43" s="7">
        <v>469660</v>
      </c>
      <c r="J43" s="2">
        <f t="shared" si="13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4"/>
        <v>493013</v>
      </c>
      <c r="O43" s="2">
        <f t="shared" si="24"/>
        <v>362307.28571428574</v>
      </c>
      <c r="P43" s="2">
        <v>334693.99688544869</v>
      </c>
      <c r="Q43" s="2">
        <f t="shared" si="26"/>
        <v>334693.99688544869</v>
      </c>
      <c r="R43" s="2">
        <f t="shared" si="15"/>
        <v>6822981</v>
      </c>
      <c r="S43" s="2">
        <f t="shared" si="16"/>
        <v>491970</v>
      </c>
      <c r="T43" s="2">
        <f t="shared" si="17"/>
        <v>1043</v>
      </c>
      <c r="U43" s="2">
        <f t="shared" si="18"/>
        <v>493013</v>
      </c>
      <c r="V43" s="2">
        <f t="shared" si="5"/>
        <v>469660</v>
      </c>
      <c r="W43" s="2">
        <f t="shared" si="19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0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2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-22</v>
      </c>
      <c r="C44" s="7">
        <v>6573570</v>
      </c>
      <c r="D44" s="2">
        <f t="shared" si="11"/>
        <v>220249</v>
      </c>
      <c r="E44" s="2">
        <f t="shared" si="22"/>
        <v>358724.14285714284</v>
      </c>
      <c r="F44" s="2">
        <v>337191.34979608655</v>
      </c>
      <c r="G44" s="2">
        <f t="shared" si="25"/>
        <v>337191.34979608655</v>
      </c>
      <c r="H44" s="2">
        <f t="shared" si="12"/>
        <v>6573570</v>
      </c>
      <c r="I44" s="7">
        <v>470478</v>
      </c>
      <c r="J44" s="2">
        <f t="shared" si="13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4"/>
        <v>221067</v>
      </c>
      <c r="O44" s="2">
        <f t="shared" si="24"/>
        <v>361320.85714285716</v>
      </c>
      <c r="P44" s="2">
        <v>340635.21910059452</v>
      </c>
      <c r="Q44" s="2">
        <f t="shared" si="26"/>
        <v>340635.21910059452</v>
      </c>
      <c r="R44" s="2">
        <f t="shared" si="15"/>
        <v>7044048</v>
      </c>
      <c r="S44" s="2">
        <f t="shared" si="16"/>
        <v>220249</v>
      </c>
      <c r="T44" s="2">
        <f t="shared" si="17"/>
        <v>818</v>
      </c>
      <c r="U44" s="2">
        <f t="shared" si="18"/>
        <v>221067</v>
      </c>
      <c r="V44" s="2">
        <f t="shared" si="5"/>
        <v>470478</v>
      </c>
      <c r="W44" s="2">
        <f t="shared" si="19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0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2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-21</v>
      </c>
      <c r="C45" s="7">
        <v>6853372</v>
      </c>
      <c r="D45" s="2">
        <f t="shared" si="11"/>
        <v>279802</v>
      </c>
      <c r="E45" s="2">
        <f t="shared" si="22"/>
        <v>369542.14285714284</v>
      </c>
      <c r="F45" s="2">
        <v>343145.94569629431</v>
      </c>
      <c r="G45" s="2">
        <f t="shared" si="25"/>
        <v>343145.94569629431</v>
      </c>
      <c r="H45" s="2">
        <f t="shared" si="12"/>
        <v>6853372</v>
      </c>
      <c r="I45" s="7">
        <v>472446</v>
      </c>
      <c r="J45" s="2">
        <f t="shared" si="13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4"/>
        <v>281770</v>
      </c>
      <c r="O45" s="2">
        <f t="shared" si="24"/>
        <v>371767.85714285716</v>
      </c>
      <c r="P45" s="2">
        <v>346576.44131577015</v>
      </c>
      <c r="Q45" s="2">
        <f t="shared" si="26"/>
        <v>346576.44131577015</v>
      </c>
      <c r="R45" s="2">
        <f t="shared" si="15"/>
        <v>7325818</v>
      </c>
      <c r="S45" s="2">
        <f t="shared" si="16"/>
        <v>279802</v>
      </c>
      <c r="T45" s="2">
        <f t="shared" si="17"/>
        <v>1968</v>
      </c>
      <c r="U45" s="2">
        <f t="shared" si="18"/>
        <v>281770</v>
      </c>
      <c r="V45" s="2">
        <f t="shared" si="5"/>
        <v>472446</v>
      </c>
      <c r="W45" s="2">
        <f t="shared" si="19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0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2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-20</v>
      </c>
      <c r="C46" s="7">
        <v>7164387</v>
      </c>
      <c r="D46" s="2">
        <f t="shared" si="11"/>
        <v>311015</v>
      </c>
      <c r="E46" s="2">
        <f t="shared" si="22"/>
        <v>364949.57142857142</v>
      </c>
      <c r="F46" s="2">
        <v>349100.54159650207</v>
      </c>
      <c r="G46" s="2">
        <f t="shared" si="25"/>
        <v>349100.54159650207</v>
      </c>
      <c r="H46" s="2">
        <f t="shared" si="12"/>
        <v>7164387</v>
      </c>
      <c r="I46" s="7">
        <v>474156</v>
      </c>
      <c r="J46" s="2">
        <f t="shared" si="13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4"/>
        <v>312725</v>
      </c>
      <c r="O46" s="2">
        <f t="shared" si="24"/>
        <v>366882.57142857142</v>
      </c>
      <c r="P46" s="2">
        <v>352517.66353091598</v>
      </c>
      <c r="Q46" s="2">
        <f t="shared" si="26"/>
        <v>352517.66353091598</v>
      </c>
      <c r="R46" s="2">
        <f t="shared" si="15"/>
        <v>7638543</v>
      </c>
      <c r="S46" s="2">
        <f t="shared" si="16"/>
        <v>311015</v>
      </c>
      <c r="T46" s="2">
        <f t="shared" si="17"/>
        <v>1710</v>
      </c>
      <c r="U46" s="2">
        <f t="shared" si="18"/>
        <v>312725</v>
      </c>
      <c r="V46" s="2">
        <f t="shared" si="5"/>
        <v>474156</v>
      </c>
      <c r="W46" s="2">
        <f t="shared" si="19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0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2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-19</v>
      </c>
      <c r="C47" s="7">
        <v>7447199</v>
      </c>
      <c r="D47" s="2">
        <f t="shared" si="11"/>
        <v>282812</v>
      </c>
      <c r="E47" s="2">
        <f t="shared" si="22"/>
        <v>353421.57142857142</v>
      </c>
      <c r="F47" s="2">
        <v>355055.13749670982</v>
      </c>
      <c r="G47" s="2">
        <f t="shared" si="25"/>
        <v>355055.13749670982</v>
      </c>
      <c r="H47" s="2">
        <f t="shared" si="12"/>
        <v>7447199</v>
      </c>
      <c r="I47" s="7">
        <v>476485</v>
      </c>
      <c r="J47" s="2">
        <f t="shared" si="13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4"/>
        <v>285141</v>
      </c>
      <c r="O47" s="2">
        <f t="shared" si="24"/>
        <v>355200</v>
      </c>
      <c r="P47" s="2">
        <v>358458.8857460916</v>
      </c>
      <c r="Q47" s="2">
        <f t="shared" si="26"/>
        <v>358458.8857460916</v>
      </c>
      <c r="R47" s="2">
        <f t="shared" si="15"/>
        <v>7923684</v>
      </c>
      <c r="S47" s="2">
        <f t="shared" si="16"/>
        <v>282812</v>
      </c>
      <c r="T47" s="2">
        <f t="shared" si="17"/>
        <v>2329</v>
      </c>
      <c r="U47" s="2">
        <f t="shared" si="18"/>
        <v>285141</v>
      </c>
      <c r="V47" s="2">
        <f t="shared" si="5"/>
        <v>476485</v>
      </c>
      <c r="W47" s="2">
        <f t="shared" si="19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0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2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-18</v>
      </c>
      <c r="C48" s="7">
        <v>7891184</v>
      </c>
      <c r="D48" s="2">
        <f t="shared" si="11"/>
        <v>443985</v>
      </c>
      <c r="E48" s="2">
        <f t="shared" si="22"/>
        <v>358297.28571428574</v>
      </c>
      <c r="F48" s="2">
        <v>361009.73339691758</v>
      </c>
      <c r="G48" s="2">
        <f t="shared" si="25"/>
        <v>361009.73339691758</v>
      </c>
      <c r="H48" s="2">
        <f t="shared" si="12"/>
        <v>7891184</v>
      </c>
      <c r="I48" s="7">
        <v>478254</v>
      </c>
      <c r="J48" s="2">
        <f t="shared" si="13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4"/>
        <v>445754</v>
      </c>
      <c r="O48" s="2">
        <f t="shared" si="24"/>
        <v>359934.14285714284</v>
      </c>
      <c r="P48" s="2">
        <v>364400.10796123743</v>
      </c>
      <c r="Q48" s="2">
        <f t="shared" si="26"/>
        <v>364400.10796123743</v>
      </c>
      <c r="R48" s="2">
        <f t="shared" si="15"/>
        <v>8369438</v>
      </c>
      <c r="S48" s="2">
        <f t="shared" si="16"/>
        <v>443985</v>
      </c>
      <c r="T48" s="2">
        <f t="shared" si="17"/>
        <v>1769</v>
      </c>
      <c r="U48" s="2">
        <f t="shared" si="18"/>
        <v>445754</v>
      </c>
      <c r="V48" s="2">
        <f t="shared" si="5"/>
        <v>478254</v>
      </c>
      <c r="W48" s="2">
        <f t="shared" si="19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0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2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-17</v>
      </c>
      <c r="C49" s="7">
        <v>8378940</v>
      </c>
      <c r="D49" s="2">
        <f t="shared" si="11"/>
        <v>487756</v>
      </c>
      <c r="E49" s="2">
        <f t="shared" si="22"/>
        <v>359655.57142857142</v>
      </c>
      <c r="F49" s="2">
        <v>366964.32929712534</v>
      </c>
      <c r="G49" s="2">
        <f t="shared" si="25"/>
        <v>366964.32929712534</v>
      </c>
      <c r="H49" s="2">
        <f t="shared" si="12"/>
        <v>8378940</v>
      </c>
      <c r="I49" s="7">
        <v>480432</v>
      </c>
      <c r="J49" s="2">
        <f t="shared" si="13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4"/>
        <v>489934</v>
      </c>
      <c r="O49" s="2">
        <f t="shared" si="24"/>
        <v>361343.42857142858</v>
      </c>
      <c r="P49" s="2">
        <v>370341.33017638326</v>
      </c>
      <c r="Q49" s="2">
        <f t="shared" si="26"/>
        <v>370341.33017638326</v>
      </c>
      <c r="R49" s="2">
        <f t="shared" si="15"/>
        <v>8859372</v>
      </c>
      <c r="S49" s="2">
        <f t="shared" si="16"/>
        <v>487756</v>
      </c>
      <c r="T49" s="2">
        <f t="shared" si="17"/>
        <v>2178</v>
      </c>
      <c r="U49" s="2">
        <f t="shared" si="18"/>
        <v>489934</v>
      </c>
      <c r="V49" s="2">
        <f t="shared" si="5"/>
        <v>480432</v>
      </c>
      <c r="W49" s="2">
        <f t="shared" si="19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0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2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-16</v>
      </c>
      <c r="C50" s="7">
        <v>8977329</v>
      </c>
      <c r="D50" s="2">
        <f t="shared" si="11"/>
        <v>598389</v>
      </c>
      <c r="E50" s="2">
        <f t="shared" si="22"/>
        <v>374858.28571428574</v>
      </c>
      <c r="F50" s="2">
        <v>372918.9251973033</v>
      </c>
      <c r="G50" s="2">
        <f t="shared" si="25"/>
        <v>372918.9251973033</v>
      </c>
      <c r="H50" s="2">
        <f t="shared" si="12"/>
        <v>8977329</v>
      </c>
      <c r="I50" s="7">
        <v>491053</v>
      </c>
      <c r="J50" s="2">
        <f t="shared" si="13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4"/>
        <v>609010</v>
      </c>
      <c r="O50" s="2">
        <f t="shared" si="24"/>
        <v>377914.42857142858</v>
      </c>
      <c r="P50" s="2">
        <v>376282.55239155889</v>
      </c>
      <c r="Q50" s="2">
        <f t="shared" si="26"/>
        <v>376282.55239155889</v>
      </c>
      <c r="R50" s="2">
        <f t="shared" si="15"/>
        <v>9468382</v>
      </c>
      <c r="S50" s="2">
        <f t="shared" si="16"/>
        <v>598389</v>
      </c>
      <c r="T50" s="2">
        <f t="shared" si="17"/>
        <v>10621</v>
      </c>
      <c r="U50" s="2">
        <f t="shared" si="18"/>
        <v>609010</v>
      </c>
      <c r="V50" s="2">
        <f t="shared" si="5"/>
        <v>491053</v>
      </c>
      <c r="W50" s="2">
        <f t="shared" si="19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0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2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-15</v>
      </c>
      <c r="C51" s="7">
        <v>9296367</v>
      </c>
      <c r="D51" s="2">
        <f t="shared" si="11"/>
        <v>319038</v>
      </c>
      <c r="E51" s="2">
        <f t="shared" si="22"/>
        <v>388971</v>
      </c>
      <c r="F51" s="2">
        <v>378873.52109751105</v>
      </c>
      <c r="G51" s="2">
        <f t="shared" si="25"/>
        <v>378873.52109751105</v>
      </c>
      <c r="H51" s="2">
        <f t="shared" si="12"/>
        <v>9296367</v>
      </c>
      <c r="I51" s="7">
        <v>494209</v>
      </c>
      <c r="J51" s="2">
        <f t="shared" si="13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4"/>
        <v>322194</v>
      </c>
      <c r="O51" s="2">
        <f t="shared" si="24"/>
        <v>392361.14285714284</v>
      </c>
      <c r="P51" s="2">
        <v>382223.77460670471</v>
      </c>
      <c r="Q51" s="2">
        <f t="shared" si="26"/>
        <v>382223.77460670471</v>
      </c>
      <c r="R51" s="2">
        <f t="shared" si="15"/>
        <v>9790576</v>
      </c>
      <c r="S51" s="2">
        <f t="shared" si="16"/>
        <v>319038</v>
      </c>
      <c r="T51" s="2">
        <f t="shared" si="17"/>
        <v>3156</v>
      </c>
      <c r="U51" s="2">
        <f t="shared" si="18"/>
        <v>322194</v>
      </c>
      <c r="V51" s="2">
        <f t="shared" si="5"/>
        <v>494209</v>
      </c>
      <c r="W51" s="2">
        <f t="shared" si="19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0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2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-14</v>
      </c>
      <c r="C52" s="7">
        <v>9646715</v>
      </c>
      <c r="D52" s="2">
        <f t="shared" si="11"/>
        <v>350348</v>
      </c>
      <c r="E52" s="2">
        <f t="shared" si="22"/>
        <v>399049</v>
      </c>
      <c r="F52" s="2">
        <v>384828.11699771881</v>
      </c>
      <c r="G52" s="2">
        <f t="shared" si="25"/>
        <v>384828.11699771881</v>
      </c>
      <c r="H52" s="2">
        <f t="shared" si="12"/>
        <v>9646715</v>
      </c>
      <c r="I52" s="7">
        <v>496796</v>
      </c>
      <c r="J52" s="2">
        <f t="shared" si="13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4"/>
        <v>352935</v>
      </c>
      <c r="O52" s="2">
        <f t="shared" si="24"/>
        <v>402527.57142857142</v>
      </c>
      <c r="P52" s="2">
        <v>388164.99682188034</v>
      </c>
      <c r="Q52" s="2">
        <f t="shared" si="26"/>
        <v>388164.99682188034</v>
      </c>
      <c r="R52" s="2">
        <f t="shared" si="15"/>
        <v>10143511</v>
      </c>
      <c r="S52" s="2">
        <f t="shared" si="16"/>
        <v>350348</v>
      </c>
      <c r="T52" s="2">
        <f t="shared" si="17"/>
        <v>2587</v>
      </c>
      <c r="U52" s="2">
        <f t="shared" si="18"/>
        <v>352935</v>
      </c>
      <c r="V52" s="2">
        <f t="shared" si="5"/>
        <v>496796</v>
      </c>
      <c r="W52" s="2">
        <f t="shared" si="19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0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21"/>
        <v>496796</v>
      </c>
      <c r="AG52" s="3">
        <f t="shared" ref="AG52:AG63" si="27">SUM(AD31*0.9+AF31*0.05)</f>
        <v>2188483.2000000002</v>
      </c>
      <c r="AH52" s="3">
        <f t="shared" si="3"/>
        <v>2188483.2000000002</v>
      </c>
    </row>
    <row r="53" spans="1:34" ht="15" x14ac:dyDescent="0.25">
      <c r="A53" s="1">
        <v>44229</v>
      </c>
      <c r="B53" s="2">
        <f t="shared" si="0"/>
        <v>-13</v>
      </c>
      <c r="C53" s="7">
        <v>10021471</v>
      </c>
      <c r="D53" s="2">
        <f t="shared" si="11"/>
        <v>374756</v>
      </c>
      <c r="E53" s="2">
        <f t="shared" si="22"/>
        <v>408154.85714285716</v>
      </c>
      <c r="F53" s="2">
        <v>390782.71289792657</v>
      </c>
      <c r="G53" s="2">
        <f t="shared" si="25"/>
        <v>390782.71289792657</v>
      </c>
      <c r="H53" s="2">
        <f t="shared" si="12"/>
        <v>10021471</v>
      </c>
      <c r="I53" s="7">
        <v>498962</v>
      </c>
      <c r="J53" s="2">
        <f t="shared" si="13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4"/>
        <v>376922</v>
      </c>
      <c r="O53" s="2">
        <f t="shared" si="24"/>
        <v>411698.57142857142</v>
      </c>
      <c r="P53" s="2">
        <v>394106.21903702617</v>
      </c>
      <c r="Q53" s="2">
        <f t="shared" si="26"/>
        <v>394106.21903702617</v>
      </c>
      <c r="R53" s="2">
        <f t="shared" si="15"/>
        <v>10520433</v>
      </c>
      <c r="S53" s="2">
        <f t="shared" si="16"/>
        <v>374756</v>
      </c>
      <c r="T53" s="2">
        <f t="shared" si="17"/>
        <v>2166</v>
      </c>
      <c r="U53" s="2">
        <f t="shared" si="18"/>
        <v>376922</v>
      </c>
      <c r="V53" s="2">
        <f t="shared" si="5"/>
        <v>498962</v>
      </c>
      <c r="W53" s="2">
        <f t="shared" si="19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0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2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-12</v>
      </c>
      <c r="C54" s="7">
        <v>10490487</v>
      </c>
      <c r="D54" s="2">
        <f t="shared" si="11"/>
        <v>469016</v>
      </c>
      <c r="E54" s="2">
        <f t="shared" si="22"/>
        <v>434755.42857142858</v>
      </c>
      <c r="F54" s="2">
        <v>396737.30879813433</v>
      </c>
      <c r="G54" s="2">
        <f t="shared" si="25"/>
        <v>396737.30879813433</v>
      </c>
      <c r="H54" s="2">
        <f t="shared" si="12"/>
        <v>10490487</v>
      </c>
      <c r="I54" s="7">
        <v>501957</v>
      </c>
      <c r="J54" s="2">
        <f t="shared" si="13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4"/>
        <v>472011</v>
      </c>
      <c r="O54" s="2">
        <f t="shared" si="24"/>
        <v>438394.28571428574</v>
      </c>
      <c r="P54" s="2">
        <v>400047.4412522018</v>
      </c>
      <c r="Q54" s="2">
        <f t="shared" si="26"/>
        <v>400047.4412522018</v>
      </c>
      <c r="R54" s="2">
        <f t="shared" si="15"/>
        <v>10992444</v>
      </c>
      <c r="S54" s="2">
        <f t="shared" si="16"/>
        <v>469016</v>
      </c>
      <c r="T54" s="2">
        <f t="shared" si="17"/>
        <v>2995</v>
      </c>
      <c r="U54" s="2">
        <f t="shared" si="18"/>
        <v>472011</v>
      </c>
      <c r="V54" s="2">
        <f t="shared" si="5"/>
        <v>501957</v>
      </c>
      <c r="W54" s="2">
        <f t="shared" si="19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0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2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-11</v>
      </c>
      <c r="C55" s="7">
        <v>10971047</v>
      </c>
      <c r="D55" s="2">
        <f t="shared" si="11"/>
        <v>480560</v>
      </c>
      <c r="E55" s="2">
        <f t="shared" si="22"/>
        <v>439980.42857142858</v>
      </c>
      <c r="F55" s="2">
        <v>402691.90469834208</v>
      </c>
      <c r="G55" s="2">
        <f t="shared" si="25"/>
        <v>402691.90469834208</v>
      </c>
      <c r="H55" s="2">
        <f t="shared" si="12"/>
        <v>10971047</v>
      </c>
      <c r="I55" s="7">
        <v>505993</v>
      </c>
      <c r="J55" s="2">
        <f t="shared" si="13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4"/>
        <v>484596</v>
      </c>
      <c r="O55" s="2">
        <f t="shared" si="24"/>
        <v>443943.14285714284</v>
      </c>
      <c r="P55" s="2">
        <v>405988.66346734762</v>
      </c>
      <c r="Q55" s="2">
        <f t="shared" si="26"/>
        <v>405988.66346734762</v>
      </c>
      <c r="R55" s="2">
        <f t="shared" si="15"/>
        <v>11477040</v>
      </c>
      <c r="S55" s="2">
        <f t="shared" si="16"/>
        <v>480560</v>
      </c>
      <c r="T55" s="2">
        <f t="shared" si="17"/>
        <v>4036</v>
      </c>
      <c r="U55" s="2">
        <f t="shared" si="18"/>
        <v>484596</v>
      </c>
      <c r="V55" s="2">
        <f t="shared" si="5"/>
        <v>505993</v>
      </c>
      <c r="W55" s="2">
        <f t="shared" si="19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0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2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-10</v>
      </c>
      <c r="C56" s="7">
        <v>11465210</v>
      </c>
      <c r="D56" s="2">
        <f t="shared" si="11"/>
        <v>494163</v>
      </c>
      <c r="E56" s="2">
        <f t="shared" si="22"/>
        <v>440895.71428571426</v>
      </c>
      <c r="F56" s="2">
        <v>408646.50059854984</v>
      </c>
      <c r="G56" s="2">
        <f t="shared" si="25"/>
        <v>408646.50059854984</v>
      </c>
      <c r="H56" s="2">
        <f t="shared" si="12"/>
        <v>11465210</v>
      </c>
      <c r="I56" s="7">
        <v>510057</v>
      </c>
      <c r="J56" s="2">
        <f t="shared" si="13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4"/>
        <v>498227</v>
      </c>
      <c r="O56" s="2">
        <f t="shared" si="24"/>
        <v>445127.85714285716</v>
      </c>
      <c r="P56" s="2">
        <v>411929.88568252325</v>
      </c>
      <c r="Q56" s="2">
        <f t="shared" si="26"/>
        <v>411929.88568252325</v>
      </c>
      <c r="R56" s="2">
        <f t="shared" si="15"/>
        <v>11975267</v>
      </c>
      <c r="S56" s="2">
        <f t="shared" si="16"/>
        <v>494163</v>
      </c>
      <c r="T56" s="2">
        <f t="shared" si="17"/>
        <v>4064</v>
      </c>
      <c r="U56" s="2">
        <f t="shared" si="18"/>
        <v>498227</v>
      </c>
      <c r="V56" s="2">
        <f t="shared" si="5"/>
        <v>510057</v>
      </c>
      <c r="W56" s="2">
        <f t="shared" si="19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0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2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-9</v>
      </c>
      <c r="C57" s="7">
        <v>12014288</v>
      </c>
      <c r="D57" s="2">
        <f t="shared" si="11"/>
        <v>549078</v>
      </c>
      <c r="E57" s="2">
        <f t="shared" si="22"/>
        <v>433851.28571428574</v>
      </c>
      <c r="F57" s="2">
        <v>414601.0964987576</v>
      </c>
      <c r="G57" s="2">
        <f t="shared" si="25"/>
        <v>414601.0964987576</v>
      </c>
      <c r="H57" s="2">
        <f t="shared" si="12"/>
        <v>12014288</v>
      </c>
      <c r="I57" s="7">
        <v>511447</v>
      </c>
      <c r="J57" s="2">
        <f t="shared" si="13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4"/>
        <v>550468</v>
      </c>
      <c r="O57" s="2">
        <f t="shared" si="24"/>
        <v>436764.71428571426</v>
      </c>
      <c r="P57" s="2">
        <v>417871.10789766908</v>
      </c>
      <c r="Q57" s="2">
        <f t="shared" si="26"/>
        <v>417871.10789766908</v>
      </c>
      <c r="R57" s="2">
        <f t="shared" si="15"/>
        <v>12525735</v>
      </c>
      <c r="S57" s="2">
        <f t="shared" si="16"/>
        <v>549078</v>
      </c>
      <c r="T57" s="2">
        <f t="shared" si="17"/>
        <v>1390</v>
      </c>
      <c r="U57" s="2">
        <f t="shared" si="18"/>
        <v>550468</v>
      </c>
      <c r="V57" s="2">
        <f t="shared" si="5"/>
        <v>511447</v>
      </c>
      <c r="W57" s="2">
        <f t="shared" si="19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0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2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-8</v>
      </c>
      <c r="C58" s="7">
        <v>12294006</v>
      </c>
      <c r="D58" s="2">
        <f t="shared" si="11"/>
        <v>279718</v>
      </c>
      <c r="E58" s="2">
        <f t="shared" si="22"/>
        <v>428234.14285714284</v>
      </c>
      <c r="F58" s="2">
        <v>420555.69239896536</v>
      </c>
      <c r="G58" s="2">
        <f t="shared" si="25"/>
        <v>420555.69239896536</v>
      </c>
      <c r="H58" s="2">
        <f t="shared" si="12"/>
        <v>12294006</v>
      </c>
      <c r="I58" s="7">
        <v>512581</v>
      </c>
      <c r="J58" s="2">
        <f t="shared" si="13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4"/>
        <v>280852</v>
      </c>
      <c r="O58" s="2">
        <f t="shared" si="24"/>
        <v>430858.71428571426</v>
      </c>
      <c r="P58" s="2">
        <v>423812.33011284471</v>
      </c>
      <c r="Q58" s="2">
        <f t="shared" si="26"/>
        <v>423812.33011284471</v>
      </c>
      <c r="R58" s="2">
        <f t="shared" si="15"/>
        <v>12806587</v>
      </c>
      <c r="S58" s="2">
        <f t="shared" si="16"/>
        <v>279718</v>
      </c>
      <c r="T58" s="2">
        <f t="shared" si="17"/>
        <v>1134</v>
      </c>
      <c r="U58" s="2">
        <f t="shared" si="18"/>
        <v>280852</v>
      </c>
      <c r="V58" s="2">
        <f t="shared" si="5"/>
        <v>512581</v>
      </c>
      <c r="W58" s="2">
        <f t="shared" si="19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0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2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-7</v>
      </c>
      <c r="C59" s="7">
        <v>12646486</v>
      </c>
      <c r="D59" s="2">
        <f t="shared" si="11"/>
        <v>352480</v>
      </c>
      <c r="E59" s="2">
        <f t="shared" si="22"/>
        <v>428538.71428571426</v>
      </c>
      <c r="F59" s="2">
        <v>426510.28829917312</v>
      </c>
      <c r="G59" s="2">
        <f t="shared" si="25"/>
        <v>426510.28829917312</v>
      </c>
      <c r="H59" s="2">
        <f t="shared" si="12"/>
        <v>12646486</v>
      </c>
      <c r="I59" s="7">
        <v>516392</v>
      </c>
      <c r="J59" s="2">
        <f t="shared" si="13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4"/>
        <v>356291</v>
      </c>
      <c r="O59" s="2">
        <f t="shared" si="24"/>
        <v>431338.14285714284</v>
      </c>
      <c r="P59" s="2">
        <v>429753.55232799053</v>
      </c>
      <c r="Q59" s="2">
        <f t="shared" si="26"/>
        <v>429753.55232799053</v>
      </c>
      <c r="R59" s="2">
        <f t="shared" si="15"/>
        <v>13162878</v>
      </c>
      <c r="S59" s="2">
        <f t="shared" si="16"/>
        <v>352480</v>
      </c>
      <c r="T59" s="2">
        <f t="shared" si="17"/>
        <v>3811</v>
      </c>
      <c r="U59" s="2">
        <f t="shared" si="18"/>
        <v>356291</v>
      </c>
      <c r="V59" s="2">
        <f t="shared" si="5"/>
        <v>516392</v>
      </c>
      <c r="W59" s="2">
        <f t="shared" si="19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0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2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-6</v>
      </c>
      <c r="C60" s="7">
        <v>13058298</v>
      </c>
      <c r="D60" s="2">
        <f t="shared" si="11"/>
        <v>411812</v>
      </c>
      <c r="E60" s="2">
        <f t="shared" si="22"/>
        <v>433832.42857142858</v>
      </c>
      <c r="F60" s="2">
        <v>432464.88419938087</v>
      </c>
      <c r="G60" s="2">
        <f t="shared" si="25"/>
        <v>432464.88419938087</v>
      </c>
      <c r="H60" s="2">
        <f t="shared" si="12"/>
        <v>13058298</v>
      </c>
      <c r="I60" s="7">
        <v>519553</v>
      </c>
      <c r="J60" s="2">
        <f t="shared" si="13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4"/>
        <v>414973</v>
      </c>
      <c r="O60" s="2">
        <f t="shared" si="24"/>
        <v>436774</v>
      </c>
      <c r="P60" s="2">
        <v>435694.77454316616</v>
      </c>
      <c r="Q60" s="2">
        <f t="shared" si="26"/>
        <v>435694.77454316616</v>
      </c>
      <c r="R60" s="2">
        <f t="shared" si="15"/>
        <v>13577851</v>
      </c>
      <c r="S60" s="2">
        <f t="shared" si="16"/>
        <v>411812</v>
      </c>
      <c r="T60" s="2">
        <f t="shared" si="17"/>
        <v>3161</v>
      </c>
      <c r="U60" s="2">
        <f t="shared" si="18"/>
        <v>414973</v>
      </c>
      <c r="V60" s="2">
        <f t="shared" si="5"/>
        <v>519553</v>
      </c>
      <c r="W60" s="2">
        <f t="shared" si="19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0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2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-5</v>
      </c>
      <c r="C61" s="7">
        <v>13509108</v>
      </c>
      <c r="D61" s="2">
        <f t="shared" si="11"/>
        <v>450810</v>
      </c>
      <c r="E61" s="2">
        <f t="shared" si="22"/>
        <v>431231.57142857142</v>
      </c>
      <c r="F61" s="2">
        <v>438419.48009958863</v>
      </c>
      <c r="G61" s="2">
        <f t="shared" si="25"/>
        <v>438419.48009958863</v>
      </c>
      <c r="H61" s="2">
        <f t="shared" si="12"/>
        <v>13509108</v>
      </c>
      <c r="I61" s="7">
        <v>524447</v>
      </c>
      <c r="J61" s="2">
        <f t="shared" si="13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4"/>
        <v>455704</v>
      </c>
      <c r="O61" s="2">
        <f t="shared" si="24"/>
        <v>434444.42857142858</v>
      </c>
      <c r="P61" s="2">
        <v>441635.99675831199</v>
      </c>
      <c r="Q61" s="2">
        <f t="shared" si="26"/>
        <v>441635.99675831199</v>
      </c>
      <c r="R61" s="2">
        <f t="shared" si="15"/>
        <v>14033555</v>
      </c>
      <c r="S61" s="2">
        <f t="shared" si="16"/>
        <v>450810</v>
      </c>
      <c r="T61" s="2">
        <f t="shared" si="17"/>
        <v>4894</v>
      </c>
      <c r="U61" s="2">
        <f t="shared" si="18"/>
        <v>455704</v>
      </c>
      <c r="V61" s="2">
        <f t="shared" si="5"/>
        <v>524447</v>
      </c>
      <c r="W61" s="2">
        <f t="shared" si="19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0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2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-4</v>
      </c>
      <c r="C62" s="7">
        <v>14012224</v>
      </c>
      <c r="D62" s="2">
        <f t="shared" si="11"/>
        <v>503116</v>
      </c>
      <c r="E62" s="2">
        <f t="shared" si="22"/>
        <v>434453.85714285716</v>
      </c>
      <c r="F62" s="2">
        <v>444374.07599979639</v>
      </c>
      <c r="G62" s="2">
        <f t="shared" si="25"/>
        <v>444374.07599979639</v>
      </c>
      <c r="H62" s="2">
        <f t="shared" si="12"/>
        <v>14012224</v>
      </c>
      <c r="I62" s="7">
        <v>530094</v>
      </c>
      <c r="J62" s="2">
        <f t="shared" si="13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4"/>
        <v>508763</v>
      </c>
      <c r="O62" s="2">
        <f t="shared" si="24"/>
        <v>437896.85714285716</v>
      </c>
      <c r="P62" s="2">
        <v>447577.21897348762</v>
      </c>
      <c r="Q62" s="2">
        <f t="shared" si="26"/>
        <v>447577.21897348762</v>
      </c>
      <c r="R62" s="2">
        <f t="shared" si="15"/>
        <v>14542318</v>
      </c>
      <c r="S62" s="2">
        <f t="shared" si="16"/>
        <v>503116</v>
      </c>
      <c r="T62" s="2">
        <f t="shared" si="17"/>
        <v>5647</v>
      </c>
      <c r="U62" s="2">
        <f t="shared" si="18"/>
        <v>508763</v>
      </c>
      <c r="V62" s="2">
        <f t="shared" si="5"/>
        <v>530094</v>
      </c>
      <c r="W62" s="2">
        <f t="shared" si="19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0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2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-3</v>
      </c>
      <c r="C63" s="11">
        <v>14556827</v>
      </c>
      <c r="D63" s="2">
        <f t="shared" si="11"/>
        <v>544603</v>
      </c>
      <c r="E63" s="2">
        <f t="shared" si="22"/>
        <v>441659.57142857142</v>
      </c>
      <c r="F63" s="2">
        <v>450328.67190000415</v>
      </c>
      <c r="G63" s="2">
        <f t="shared" si="25"/>
        <v>450328.67190000415</v>
      </c>
      <c r="H63" s="2">
        <f t="shared" si="12"/>
        <v>14556827</v>
      </c>
      <c r="I63" s="11">
        <v>534869</v>
      </c>
      <c r="J63" s="2">
        <f t="shared" si="13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4"/>
        <v>549378</v>
      </c>
      <c r="O63" s="2">
        <f t="shared" si="24"/>
        <v>445204.14285714284</v>
      </c>
      <c r="P63" s="2">
        <v>453518.44118863344</v>
      </c>
      <c r="Q63" s="2">
        <f t="shared" si="26"/>
        <v>453518.44118863344</v>
      </c>
      <c r="R63" s="2">
        <f t="shared" si="15"/>
        <v>15091696</v>
      </c>
      <c r="S63" s="2">
        <f t="shared" si="16"/>
        <v>544603</v>
      </c>
      <c r="T63" s="2">
        <f t="shared" si="17"/>
        <v>4775</v>
      </c>
      <c r="U63" s="2">
        <f t="shared" si="18"/>
        <v>549378</v>
      </c>
      <c r="V63" s="2">
        <f t="shared" si="5"/>
        <v>534869</v>
      </c>
      <c r="W63" s="2">
        <f t="shared" si="19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0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2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-2</v>
      </c>
      <c r="C64" s="11">
        <v>15062189</v>
      </c>
      <c r="D64" s="2">
        <f t="shared" si="11"/>
        <v>505362</v>
      </c>
      <c r="E64" s="2">
        <f t="shared" si="22"/>
        <v>435414.42857142858</v>
      </c>
      <c r="F64" s="2">
        <v>456283.26780021191</v>
      </c>
      <c r="G64" s="2">
        <f t="shared" si="25"/>
        <v>456283.26780021191</v>
      </c>
      <c r="H64" s="2">
        <f t="shared" si="12"/>
        <v>15062189</v>
      </c>
      <c r="I64" s="11">
        <v>537715</v>
      </c>
      <c r="J64" s="2">
        <f t="shared" si="13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4"/>
        <v>508208</v>
      </c>
      <c r="O64" s="2">
        <f t="shared" si="24"/>
        <v>439167</v>
      </c>
      <c r="P64" s="2">
        <v>459459.66340377927</v>
      </c>
      <c r="Q64" s="2">
        <f t="shared" si="26"/>
        <v>459459.66340377927</v>
      </c>
      <c r="R64" s="2">
        <f t="shared" si="15"/>
        <v>15599904</v>
      </c>
      <c r="S64" s="2">
        <f t="shared" si="16"/>
        <v>505362</v>
      </c>
      <c r="T64" s="2">
        <f t="shared" si="17"/>
        <v>2846</v>
      </c>
      <c r="U64" s="2">
        <f t="shared" si="18"/>
        <v>508208</v>
      </c>
      <c r="V64" s="2">
        <f t="shared" si="5"/>
        <v>537715</v>
      </c>
      <c r="W64" s="2">
        <f t="shared" si="19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0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2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</v>
      </c>
      <c r="C65" s="7">
        <v>15300151</v>
      </c>
      <c r="D65" s="2">
        <f t="shared" si="11"/>
        <v>237962</v>
      </c>
      <c r="E65" s="2">
        <f t="shared" si="22"/>
        <v>429449.28571428574</v>
      </c>
      <c r="F65" s="2">
        <v>462237.86370041966</v>
      </c>
      <c r="G65" s="2">
        <f t="shared" si="25"/>
        <v>462237.86370041966</v>
      </c>
      <c r="H65" s="2">
        <f t="shared" si="12"/>
        <v>15300151</v>
      </c>
      <c r="I65" s="7">
        <v>539630</v>
      </c>
      <c r="J65" s="2">
        <f t="shared" si="13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4"/>
        <v>239877</v>
      </c>
      <c r="O65" s="2">
        <f t="shared" si="24"/>
        <v>433313.42857142858</v>
      </c>
      <c r="P65" s="2">
        <v>465400.8856189549</v>
      </c>
      <c r="Q65" s="2">
        <f t="shared" si="26"/>
        <v>465400.8856189549</v>
      </c>
      <c r="R65" s="2">
        <f t="shared" si="15"/>
        <v>15839781</v>
      </c>
      <c r="S65" s="2">
        <f t="shared" si="16"/>
        <v>237962</v>
      </c>
      <c r="T65" s="2">
        <f t="shared" si="17"/>
        <v>1915</v>
      </c>
      <c r="U65" s="2">
        <f t="shared" si="18"/>
        <v>239877</v>
      </c>
      <c r="V65" s="2">
        <f t="shared" si="5"/>
        <v>539630</v>
      </c>
      <c r="W65" s="2">
        <f t="shared" si="19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0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2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0</v>
      </c>
      <c r="C66" s="7">
        <v>15576107</v>
      </c>
      <c r="D66" s="2">
        <f t="shared" si="11"/>
        <v>275956</v>
      </c>
      <c r="E66" s="2">
        <f t="shared" si="22"/>
        <v>418517.28571428574</v>
      </c>
      <c r="F66" s="2">
        <v>468192.45960062742</v>
      </c>
      <c r="G66" s="2">
        <f t="shared" si="25"/>
        <v>468192.45960062742</v>
      </c>
      <c r="H66" s="2">
        <f t="shared" si="12"/>
        <v>15576107</v>
      </c>
      <c r="I66" s="7">
        <v>546615</v>
      </c>
      <c r="J66" s="2">
        <f t="shared" si="13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4"/>
        <v>282941</v>
      </c>
      <c r="O66" s="2">
        <f t="shared" si="24"/>
        <v>422834.85714285716</v>
      </c>
      <c r="P66" s="2">
        <v>471342.10783410072</v>
      </c>
      <c r="Q66" s="2">
        <f t="shared" si="26"/>
        <v>471342.10783410072</v>
      </c>
      <c r="R66" s="2">
        <f t="shared" si="15"/>
        <v>16122722</v>
      </c>
      <c r="S66" s="2">
        <f t="shared" si="16"/>
        <v>275956</v>
      </c>
      <c r="T66" s="2">
        <f t="shared" si="17"/>
        <v>6985</v>
      </c>
      <c r="U66" s="2">
        <f t="shared" si="18"/>
        <v>282941</v>
      </c>
      <c r="V66" s="2">
        <f t="shared" si="5"/>
        <v>546615</v>
      </c>
      <c r="W66" s="2">
        <f t="shared" si="19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0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2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1</v>
      </c>
      <c r="C67" s="7"/>
      <c r="D67" s="2" t="e">
        <f t="shared" si="11"/>
        <v>#N/A</v>
      </c>
      <c r="E67" s="2" t="e">
        <f t="shared" si="22"/>
        <v>#N/A</v>
      </c>
      <c r="F67" s="2">
        <v>474147.05550083518</v>
      </c>
      <c r="G67" s="2">
        <f t="shared" si="25"/>
        <v>474147.05550083518</v>
      </c>
      <c r="H67" s="2">
        <f t="shared" si="12"/>
        <v>16050254.055500835</v>
      </c>
      <c r="I67" s="7"/>
      <c r="J67" s="2" t="e">
        <f t="shared" si="13"/>
        <v>#N/A</v>
      </c>
      <c r="K67" s="2" t="e">
        <f t="shared" si="23"/>
        <v>#N/A</v>
      </c>
      <c r="L67" s="2">
        <f t="array" ref="L67">IF(COUNT($C68)=0,IF(COUNT($C67)=1,I67,SUM(L66+LOOKUP(2,1/(ISNUMBER($K$1:$K$194)),$K$1:$K$194))),I67)</f>
        <v>550932.57142857148</v>
      </c>
      <c r="M67" s="8" t="e">
        <f t="shared" si="28"/>
        <v>#N/A</v>
      </c>
      <c r="N67" s="2" t="e">
        <f t="shared" si="14"/>
        <v>#N/A</v>
      </c>
      <c r="O67" s="2" t="e">
        <f t="shared" si="24"/>
        <v>#N/A</v>
      </c>
      <c r="P67" s="2">
        <v>477283.33004927635</v>
      </c>
      <c r="Q67" s="2">
        <f t="shared" si="26"/>
        <v>477283.33004927635</v>
      </c>
      <c r="R67" s="2">
        <f t="shared" si="15"/>
        <v>16600005.330049276</v>
      </c>
      <c r="S67" s="2">
        <f t="shared" si="16"/>
        <v>474147.05550083518</v>
      </c>
      <c r="T67" s="2">
        <f t="shared" si="17"/>
        <v>4317.5714285714785</v>
      </c>
      <c r="U67" s="2">
        <f t="shared" si="18"/>
        <v>477283.33004927635</v>
      </c>
      <c r="V67" s="2">
        <f t="shared" si="5"/>
        <v>560036.0294117647</v>
      </c>
      <c r="W67" s="2">
        <f t="shared" si="19"/>
        <v>13421.029411764699</v>
      </c>
      <c r="X67" s="2">
        <f t="shared" si="6"/>
        <v>463862.30063751165</v>
      </c>
      <c r="Y67" s="2">
        <f t="shared" si="7"/>
        <v>16039969.300637512</v>
      </c>
      <c r="Z67" s="2" t="str">
        <f t="shared" si="8"/>
        <v>HERE</v>
      </c>
      <c r="AA67" s="2">
        <f>IF(Z67="HERE",Y67,AA66+Graph!$G$1*1000)</f>
        <v>16039969.300637512</v>
      </c>
      <c r="AB67" s="2">
        <f t="shared" si="20"/>
        <v>463862.30063751154</v>
      </c>
      <c r="AC67" s="2">
        <f t="shared" si="9"/>
        <v>560036.0294117647</v>
      </c>
      <c r="AD67" s="3">
        <f t="shared" si="10"/>
        <v>16039969.300637512</v>
      </c>
      <c r="AE67" s="2">
        <f>IF(AE65&gt;=52800000,52800000,IF(AB46=Graph!G$1*1000,AE66+Graph!G$1*1000,AC67))</f>
        <v>560036.0294117647</v>
      </c>
      <c r="AF67" s="3">
        <f t="shared" si="21"/>
        <v>560036.0294117647</v>
      </c>
      <c r="AG67" s="3">
        <f t="shared" si="29"/>
        <v>6471656.0999999996</v>
      </c>
      <c r="AH67" s="3" t="e">
        <f t="shared" si="3"/>
        <v>#N/A</v>
      </c>
    </row>
    <row r="68" spans="1:34" ht="15" x14ac:dyDescent="0.25">
      <c r="A68" s="1">
        <v>44244</v>
      </c>
      <c r="B68" s="2">
        <f t="shared" si="0"/>
        <v>2</v>
      </c>
      <c r="C68" s="7"/>
      <c r="D68" s="2" t="e">
        <f t="shared" si="11"/>
        <v>#N/A</v>
      </c>
      <c r="E68" s="2" t="e">
        <f t="shared" si="22"/>
        <v>#N/A</v>
      </c>
      <c r="F68" s="2">
        <v>480101.65140104294</v>
      </c>
      <c r="G68" s="2">
        <f t="shared" si="25"/>
        <v>480101.65140104294</v>
      </c>
      <c r="H68" s="2">
        <f t="shared" si="12"/>
        <v>16530355.706901878</v>
      </c>
      <c r="I68" s="7"/>
      <c r="J68" s="2" t="e">
        <f t="shared" si="13"/>
        <v>#N/A</v>
      </c>
      <c r="K68" s="2" t="e">
        <f t="shared" si="23"/>
        <v>#N/A</v>
      </c>
      <c r="L68" s="2">
        <f t="array" ref="L68">IF(COUNT($C69)=0,IF(COUNT($C68)=1,I68,SUM(L67+LOOKUP(2,1/(ISNUMBER($K$1:$K$194)),$K$1:$K$194))),I68)</f>
        <v>555250.14285714296</v>
      </c>
      <c r="M68" s="8" t="e">
        <f t="shared" si="28"/>
        <v>#N/A</v>
      </c>
      <c r="N68" s="2" t="e">
        <f t="shared" si="14"/>
        <v>#N/A</v>
      </c>
      <c r="O68" s="2" t="e">
        <f t="shared" si="24"/>
        <v>#N/A</v>
      </c>
      <c r="P68" s="2">
        <v>483224.55226442218</v>
      </c>
      <c r="Q68" s="2">
        <f t="shared" si="26"/>
        <v>483224.55226442218</v>
      </c>
      <c r="R68" s="2">
        <f t="shared" si="15"/>
        <v>17083229.882313699</v>
      </c>
      <c r="S68" s="2">
        <f t="shared" si="16"/>
        <v>480101.65140104294</v>
      </c>
      <c r="T68" s="2">
        <f t="shared" si="17"/>
        <v>4317.5714285714785</v>
      </c>
      <c r="U68" s="2">
        <f t="shared" si="18"/>
        <v>483224.55226442218</v>
      </c>
      <c r="V68" s="2">
        <f t="shared" si="5"/>
        <v>573457.0588235294</v>
      </c>
      <c r="W68" s="2">
        <f t="shared" si="19"/>
        <v>13421.029411764699</v>
      </c>
      <c r="X68" s="2">
        <f t="shared" si="6"/>
        <v>469803.52285265748</v>
      </c>
      <c r="Y68" s="2">
        <f t="shared" si="7"/>
        <v>16509772.823490169</v>
      </c>
      <c r="Z68" s="2" t="str">
        <f t="shared" si="8"/>
        <v>HERE</v>
      </c>
      <c r="AA68" s="2">
        <f>IF(Z68="HERE",Y68,AA67+Graph!$G$1*1000)</f>
        <v>16509772.823490169</v>
      </c>
      <c r="AB68" s="2">
        <f t="shared" si="20"/>
        <v>469803.52285265736</v>
      </c>
      <c r="AC68" s="2">
        <f t="shared" si="9"/>
        <v>573457.0588235294</v>
      </c>
      <c r="AD68" s="3">
        <f t="shared" si="10"/>
        <v>16509772.823490169</v>
      </c>
      <c r="AE68" s="2">
        <f>IF(AE66&gt;=52800000,52800000,IF(AB47=Graph!G$1*1000,AE67+Graph!G$1*1000,AC68))</f>
        <v>573457.0588235294</v>
      </c>
      <c r="AF68" s="3">
        <f t="shared" si="21"/>
        <v>573457.0588235294</v>
      </c>
      <c r="AG68" s="3">
        <f t="shared" si="29"/>
        <v>6726303.3500000006</v>
      </c>
      <c r="AH68" s="3" t="e">
        <f t="shared" si="3"/>
        <v>#N/A</v>
      </c>
    </row>
    <row r="69" spans="1:34" ht="15" x14ac:dyDescent="0.25">
      <c r="A69" s="1">
        <v>44245</v>
      </c>
      <c r="B69" s="2">
        <f t="shared" si="0"/>
        <v>3</v>
      </c>
      <c r="C69" s="7"/>
      <c r="D69" s="2" t="e">
        <f t="shared" si="11"/>
        <v>#N/A</v>
      </c>
      <c r="E69" s="2" t="e">
        <f t="shared" si="22"/>
        <v>#N/A</v>
      </c>
      <c r="F69" s="2">
        <v>486056.2473012507</v>
      </c>
      <c r="G69" s="2">
        <f t="shared" si="25"/>
        <v>486056.2473012507</v>
      </c>
      <c r="H69" s="2">
        <f t="shared" si="12"/>
        <v>17016411.954203129</v>
      </c>
      <c r="I69" s="7"/>
      <c r="J69" s="2" t="e">
        <f t="shared" si="13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559567.71428571444</v>
      </c>
      <c r="M69" s="8" t="e">
        <f t="shared" si="28"/>
        <v>#N/A</v>
      </c>
      <c r="N69" s="2" t="e">
        <f t="shared" si="14"/>
        <v>#N/A</v>
      </c>
      <c r="O69" s="2" t="e">
        <f t="shared" si="24"/>
        <v>#N/A</v>
      </c>
      <c r="P69" s="2">
        <v>489165.77447959781</v>
      </c>
      <c r="Q69" s="2">
        <f t="shared" si="26"/>
        <v>489165.77447959781</v>
      </c>
      <c r="R69" s="2">
        <f t="shared" si="15"/>
        <v>17572395.656793296</v>
      </c>
      <c r="S69" s="2">
        <f t="shared" si="16"/>
        <v>486056.2473012507</v>
      </c>
      <c r="T69" s="2">
        <f t="shared" si="17"/>
        <v>4317.5714285714785</v>
      </c>
      <c r="U69" s="2">
        <f t="shared" si="18"/>
        <v>489165.77447959781</v>
      </c>
      <c r="V69" s="2">
        <f t="shared" si="5"/>
        <v>586878.0882352941</v>
      </c>
      <c r="W69" s="2">
        <f t="shared" si="19"/>
        <v>13421.029411764699</v>
      </c>
      <c r="X69" s="2">
        <f t="shared" si="6"/>
        <v>475744.74506783311</v>
      </c>
      <c r="Y69" s="2">
        <f t="shared" si="7"/>
        <v>16985517.568558004</v>
      </c>
      <c r="Z69" s="2" t="str">
        <f t="shared" si="8"/>
        <v>HERE</v>
      </c>
      <c r="AA69" s="2">
        <f>IF(Z69="HERE",Y69,AA68+Graph!$G$1*1000)</f>
        <v>16985517.568558004</v>
      </c>
      <c r="AB69" s="2">
        <f t="shared" si="20"/>
        <v>475744.74506783485</v>
      </c>
      <c r="AC69" s="2">
        <f t="shared" si="9"/>
        <v>586878.0882352941</v>
      </c>
      <c r="AD69" s="3">
        <f t="shared" si="10"/>
        <v>16985517.568558004</v>
      </c>
      <c r="AE69" s="2">
        <f>IF(AE67&gt;=52800000,52800000,IF(AB48=Graph!G$1*1000,AE68+Graph!G$1*1000,AC69))</f>
        <v>586878.0882352941</v>
      </c>
      <c r="AF69" s="3">
        <f t="shared" si="21"/>
        <v>586878.0882352941</v>
      </c>
      <c r="AG69" s="3">
        <f t="shared" si="29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4</v>
      </c>
      <c r="C70" s="7"/>
      <c r="D70" s="2" t="e">
        <f t="shared" si="11"/>
        <v>#N/A</v>
      </c>
      <c r="E70" s="2" t="e">
        <f t="shared" si="22"/>
        <v>#N/A</v>
      </c>
      <c r="F70" s="2">
        <v>492010.84320145845</v>
      </c>
      <c r="G70" s="2">
        <f t="shared" si="25"/>
        <v>492010.84320145845</v>
      </c>
      <c r="H70" s="2">
        <f t="shared" si="12"/>
        <v>17508422.797404587</v>
      </c>
      <c r="I70" s="7"/>
      <c r="J70" s="2" t="e">
        <f t="shared" si="13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563885.28571428591</v>
      </c>
      <c r="M70" s="8" t="e">
        <f t="shared" si="28"/>
        <v>#N/A</v>
      </c>
      <c r="N70" s="2" t="e">
        <f t="shared" si="14"/>
        <v>#N/A</v>
      </c>
      <c r="O70" s="2" t="e">
        <f t="shared" si="24"/>
        <v>#N/A</v>
      </c>
      <c r="P70" s="2">
        <v>495106.99669474363</v>
      </c>
      <c r="Q70" s="2">
        <f t="shared" si="26"/>
        <v>495106.99669474363</v>
      </c>
      <c r="R70" s="2">
        <f t="shared" si="15"/>
        <v>18067502.65348804</v>
      </c>
      <c r="S70" s="2">
        <f t="shared" si="16"/>
        <v>492010.84320145845</v>
      </c>
      <c r="T70" s="2">
        <f t="shared" si="17"/>
        <v>4317.5714285714785</v>
      </c>
      <c r="U70" s="2">
        <f t="shared" si="18"/>
        <v>495106.99669474363</v>
      </c>
      <c r="V70" s="2">
        <f t="shared" si="5"/>
        <v>600299.1176470588</v>
      </c>
      <c r="W70" s="2">
        <f t="shared" si="19"/>
        <v>13421.029411764699</v>
      </c>
      <c r="X70" s="2">
        <f t="shared" si="6"/>
        <v>481685.96728297893</v>
      </c>
      <c r="Y70" s="2">
        <f t="shared" si="7"/>
        <v>17467203.535840984</v>
      </c>
      <c r="Z70" s="2" t="str">
        <f t="shared" si="8"/>
        <v>HERE</v>
      </c>
      <c r="AA70" s="2">
        <f>IF(Z70="HERE",Y70,AA69+Graph!$G$1*1000)</f>
        <v>17467203.535840984</v>
      </c>
      <c r="AB70" s="2">
        <f t="shared" si="20"/>
        <v>481685.96728298068</v>
      </c>
      <c r="AC70" s="2">
        <f t="shared" si="9"/>
        <v>600299.1176470588</v>
      </c>
      <c r="AD70" s="3">
        <f t="shared" si="10"/>
        <v>17467203.535840984</v>
      </c>
      <c r="AE70" s="2">
        <f>IF(AE68&gt;=52800000,52800000,IF(AB49=Graph!G$1*1000,AE69+Graph!G$1*1000,AC70))</f>
        <v>600299.1176470588</v>
      </c>
      <c r="AF70" s="3">
        <f t="shared" si="21"/>
        <v>600299.1176470588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5</v>
      </c>
      <c r="C71" s="7"/>
      <c r="D71" s="2" t="e">
        <f t="shared" si="11"/>
        <v>#N/A</v>
      </c>
      <c r="E71" s="2" t="e">
        <f t="shared" si="22"/>
        <v>#N/A</v>
      </c>
      <c r="F71" s="2">
        <v>497965.43910166621</v>
      </c>
      <c r="G71" s="2">
        <f t="shared" si="25"/>
        <v>497965.43910166621</v>
      </c>
      <c r="H71" s="2">
        <f t="shared" si="12"/>
        <v>18006388.236506253</v>
      </c>
      <c r="I71" s="7"/>
      <c r="J71" s="2" t="e">
        <f t="shared" si="13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568202.85714285739</v>
      </c>
      <c r="M71" s="8" t="e">
        <f t="shared" si="28"/>
        <v>#N/A</v>
      </c>
      <c r="N71" s="2" t="e">
        <f t="shared" si="14"/>
        <v>#N/A</v>
      </c>
      <c r="O71" s="2" t="e">
        <f t="shared" si="24"/>
        <v>#N/A</v>
      </c>
      <c r="P71" s="2">
        <v>501048.21890991926</v>
      </c>
      <c r="Q71" s="2">
        <f t="shared" si="26"/>
        <v>501048.21890991926</v>
      </c>
      <c r="R71" s="2">
        <f t="shared" si="15"/>
        <v>18568550.872397959</v>
      </c>
      <c r="S71" s="2">
        <f t="shared" si="16"/>
        <v>497965.43910166621</v>
      </c>
      <c r="T71" s="2">
        <f t="shared" si="17"/>
        <v>4317.5714285714785</v>
      </c>
      <c r="U71" s="2">
        <f t="shared" si="18"/>
        <v>501048.21890991926</v>
      </c>
      <c r="V71" s="2">
        <f t="shared" si="5"/>
        <v>613720.1470588235</v>
      </c>
      <c r="W71" s="2">
        <f t="shared" si="19"/>
        <v>13421.029411764699</v>
      </c>
      <c r="X71" s="2">
        <f t="shared" si="6"/>
        <v>487627.18949815456</v>
      </c>
      <c r="Y71" s="2">
        <f t="shared" si="7"/>
        <v>17954830.725339141</v>
      </c>
      <c r="Z71" s="2" t="str">
        <f t="shared" si="8"/>
        <v>HERE</v>
      </c>
      <c r="AA71" s="2">
        <f>IF(Z71="HERE",Y71,AA70+Graph!$G$1*1000)</f>
        <v>17954830.725339141</v>
      </c>
      <c r="AB71" s="2">
        <f t="shared" si="20"/>
        <v>487627.18949815631</v>
      </c>
      <c r="AC71" s="2">
        <f t="shared" si="9"/>
        <v>613720.1470588235</v>
      </c>
      <c r="AD71" s="3">
        <f t="shared" si="10"/>
        <v>17954830.725339141</v>
      </c>
      <c r="AE71" s="2">
        <f>IF(AE69&gt;=52800000,52800000,IF(AB50=Graph!G$1*1000,AE70+Graph!G$1*1000,AC71))</f>
        <v>613720.1470588235</v>
      </c>
      <c r="AF71" s="3">
        <f t="shared" si="21"/>
        <v>613720.1470588235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6</v>
      </c>
      <c r="C72" s="7"/>
      <c r="D72" s="2" t="e">
        <f t="shared" si="11"/>
        <v>#N/A</v>
      </c>
      <c r="E72" s="2" t="e">
        <f t="shared" si="22"/>
        <v>#N/A</v>
      </c>
      <c r="F72" s="2">
        <v>503920.03500187397</v>
      </c>
      <c r="G72" s="2">
        <f t="shared" si="25"/>
        <v>503920.03500187397</v>
      </c>
      <c r="H72" s="2">
        <f t="shared" si="12"/>
        <v>18510308.271508127</v>
      </c>
      <c r="I72" s="7"/>
      <c r="J72" s="2" t="e">
        <f t="shared" si="13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572520.42857142887</v>
      </c>
      <c r="M72" s="8" t="e">
        <f t="shared" si="28"/>
        <v>#N/A</v>
      </c>
      <c r="N72" s="2" t="e">
        <f t="shared" si="14"/>
        <v>#N/A</v>
      </c>
      <c r="O72" s="2" t="e">
        <f t="shared" si="24"/>
        <v>#N/A</v>
      </c>
      <c r="P72" s="2">
        <v>506989.44112506509</v>
      </c>
      <c r="Q72" s="2">
        <f t="shared" si="26"/>
        <v>506989.44112506509</v>
      </c>
      <c r="R72" s="2">
        <f t="shared" si="15"/>
        <v>19075540.313523024</v>
      </c>
      <c r="S72" s="2">
        <f t="shared" si="16"/>
        <v>503920.03500187397</v>
      </c>
      <c r="T72" s="2">
        <f t="shared" si="17"/>
        <v>4317.5714285714785</v>
      </c>
      <c r="U72" s="2">
        <f t="shared" si="18"/>
        <v>506989.44112506509</v>
      </c>
      <c r="V72" s="2">
        <f t="shared" si="5"/>
        <v>627141.17647058819</v>
      </c>
      <c r="W72" s="2">
        <f t="shared" si="19"/>
        <v>13421.029411764699</v>
      </c>
      <c r="X72" s="2">
        <f t="shared" si="6"/>
        <v>493568.41171330039</v>
      </c>
      <c r="Y72" s="2">
        <f t="shared" si="7"/>
        <v>18448399.137052443</v>
      </c>
      <c r="Z72" s="2" t="str">
        <f t="shared" si="8"/>
        <v>HERE</v>
      </c>
      <c r="AA72" s="2">
        <f>IF(Z72="HERE",Y72,AA71+Graph!$G$1*1000)</f>
        <v>18448399.137052443</v>
      </c>
      <c r="AB72" s="2">
        <f t="shared" si="20"/>
        <v>493568.41171330214</v>
      </c>
      <c r="AC72" s="2">
        <f t="shared" si="9"/>
        <v>627141.17647058819</v>
      </c>
      <c r="AD72" s="3">
        <f t="shared" si="10"/>
        <v>18448399.137052443</v>
      </c>
      <c r="AE72" s="2">
        <f>IF(AE70&gt;=52800000,52800000,IF(AB51=Graph!G$1*1000,AE71+Graph!G$1*1000,AC72))</f>
        <v>627141.17647058819</v>
      </c>
      <c r="AF72" s="3">
        <f t="shared" si="21"/>
        <v>627141.17647058819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7</v>
      </c>
      <c r="C73" s="7"/>
      <c r="D73" s="2" t="e">
        <f t="shared" si="11"/>
        <v>#N/A</v>
      </c>
      <c r="E73" s="2" t="e">
        <f t="shared" si="22"/>
        <v>#N/A</v>
      </c>
      <c r="F73" s="2">
        <v>509874.63090208173</v>
      </c>
      <c r="G73" s="2">
        <f t="shared" si="25"/>
        <v>509874.63090208173</v>
      </c>
      <c r="H73" s="2">
        <f t="shared" si="12"/>
        <v>19020182.902410209</v>
      </c>
      <c r="I73" s="7"/>
      <c r="J73" s="2" t="e">
        <f t="shared" si="13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576838.00000000035</v>
      </c>
      <c r="M73" s="8" t="e">
        <f t="shared" si="28"/>
        <v>#N/A</v>
      </c>
      <c r="N73" s="2" t="e">
        <f t="shared" si="14"/>
        <v>#N/A</v>
      </c>
      <c r="O73" s="2" t="e">
        <f t="shared" si="24"/>
        <v>#N/A</v>
      </c>
      <c r="P73" s="2">
        <v>512930.66334024072</v>
      </c>
      <c r="Q73" s="2">
        <f t="shared" si="26"/>
        <v>512930.66334024072</v>
      </c>
      <c r="R73" s="2">
        <f t="shared" si="15"/>
        <v>19588470.976863265</v>
      </c>
      <c r="S73" s="2">
        <f t="shared" si="16"/>
        <v>509874.63090208173</v>
      </c>
      <c r="T73" s="2">
        <f t="shared" si="17"/>
        <v>4317.5714285714785</v>
      </c>
      <c r="U73" s="2">
        <f t="shared" si="18"/>
        <v>512930.66334024072</v>
      </c>
      <c r="V73" s="2">
        <f t="shared" si="5"/>
        <v>640562.20588235301</v>
      </c>
      <c r="W73" s="2">
        <f t="shared" si="19"/>
        <v>13421.029411764815</v>
      </c>
      <c r="X73" s="2">
        <f t="shared" si="6"/>
        <v>499509.6339284759</v>
      </c>
      <c r="Y73" s="2">
        <f t="shared" si="7"/>
        <v>18947908.770980917</v>
      </c>
      <c r="Z73" s="2" t="str">
        <f t="shared" si="8"/>
        <v>HERE</v>
      </c>
      <c r="AA73" s="2">
        <f>IF(Z73="HERE",Y73,AA72+Graph!$G$1*1000)</f>
        <v>18947908.770980917</v>
      </c>
      <c r="AB73" s="2">
        <f t="shared" si="20"/>
        <v>499509.63392847404</v>
      </c>
      <c r="AC73" s="2">
        <f t="shared" si="9"/>
        <v>640562.20588235301</v>
      </c>
      <c r="AD73" s="3">
        <f t="shared" si="10"/>
        <v>18947908.770980917</v>
      </c>
      <c r="AE73" s="2">
        <f>IF(AE71&gt;=52800000,52800000,IF(AB52=Graph!G$1*1000,AE72+Graph!G$1*1000,AC73))</f>
        <v>640562.20588235301</v>
      </c>
      <c r="AF73" s="3">
        <f t="shared" si="21"/>
        <v>640562.20588235301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8</v>
      </c>
      <c r="C74" s="7"/>
      <c r="D74" s="2" t="e">
        <f t="shared" si="11"/>
        <v>#N/A</v>
      </c>
      <c r="E74" s="2" t="e">
        <f t="shared" si="22"/>
        <v>#N/A</v>
      </c>
      <c r="F74" s="2">
        <v>515829.22680228949</v>
      </c>
      <c r="G74" s="2">
        <f t="shared" si="25"/>
        <v>515829.22680228949</v>
      </c>
      <c r="H74" s="2">
        <f t="shared" si="12"/>
        <v>19536012.129212499</v>
      </c>
      <c r="I74" s="7"/>
      <c r="J74" s="2" t="e">
        <f t="shared" si="13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581155.57142857183</v>
      </c>
      <c r="M74" s="8" t="e">
        <f t="shared" si="28"/>
        <v>#N/A</v>
      </c>
      <c r="N74" s="2" t="e">
        <f t="shared" si="14"/>
        <v>#N/A</v>
      </c>
      <c r="O74" s="2" t="e">
        <f t="shared" si="24"/>
        <v>#N/A</v>
      </c>
      <c r="P74" s="2">
        <v>518871.88555538654</v>
      </c>
      <c r="Q74" s="2">
        <f t="shared" si="26"/>
        <v>518871.88555538654</v>
      </c>
      <c r="R74" s="2">
        <f t="shared" si="15"/>
        <v>20107342.862418652</v>
      </c>
      <c r="S74" s="2">
        <f t="shared" si="16"/>
        <v>515829.22680228949</v>
      </c>
      <c r="T74" s="2">
        <f t="shared" si="17"/>
        <v>4317.5714285714785</v>
      </c>
      <c r="U74" s="2">
        <f t="shared" si="18"/>
        <v>518871.88555538654</v>
      </c>
      <c r="V74" s="2">
        <f t="shared" si="5"/>
        <v>653983.23529411759</v>
      </c>
      <c r="W74" s="2">
        <f t="shared" si="19"/>
        <v>13421.029411764583</v>
      </c>
      <c r="X74" s="2">
        <f t="shared" si="6"/>
        <v>505450.85614362196</v>
      </c>
      <c r="Y74" s="2">
        <f t="shared" si="7"/>
        <v>19453359.627124541</v>
      </c>
      <c r="Z74" s="2" t="str">
        <f t="shared" si="8"/>
        <v>HERE</v>
      </c>
      <c r="AA74" s="2">
        <f>IF(Z74="HERE",Y74,AA73+Graph!$G$1*1000)</f>
        <v>19453359.627124541</v>
      </c>
      <c r="AB74" s="2">
        <f t="shared" si="20"/>
        <v>505450.85614362359</v>
      </c>
      <c r="AC74" s="2">
        <f t="shared" si="9"/>
        <v>653983.23529411759</v>
      </c>
      <c r="AD74" s="3">
        <f t="shared" si="10"/>
        <v>19453359.627124541</v>
      </c>
      <c r="AE74" s="2">
        <f>IF(AE72&gt;=52800000,52800000,IF(AB53=Graph!G$1*1000,AE73+Graph!G$1*1000,AC74))</f>
        <v>653983.23529411759</v>
      </c>
      <c r="AF74" s="3">
        <f t="shared" si="21"/>
        <v>653983.23529411759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9</v>
      </c>
      <c r="C75" s="7"/>
      <c r="D75" s="2" t="e">
        <f t="shared" si="11"/>
        <v>#N/A</v>
      </c>
      <c r="E75" s="2" t="e">
        <f t="shared" si="22"/>
        <v>#N/A</v>
      </c>
      <c r="F75" s="2">
        <v>521783.82270246744</v>
      </c>
      <c r="G75" s="2">
        <f t="shared" si="25"/>
        <v>521783.82270246744</v>
      </c>
      <c r="H75" s="2">
        <f t="shared" si="12"/>
        <v>20057795.951914966</v>
      </c>
      <c r="I75" s="7"/>
      <c r="J75" s="2" t="e">
        <f t="shared" si="13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585473.14285714331</v>
      </c>
      <c r="M75" s="8" t="e">
        <f t="shared" si="28"/>
        <v>#N/A</v>
      </c>
      <c r="N75" s="2" t="e">
        <f t="shared" si="14"/>
        <v>#N/A</v>
      </c>
      <c r="O75" s="2" t="e">
        <f t="shared" si="24"/>
        <v>#N/A</v>
      </c>
      <c r="P75" s="2">
        <v>524813.10777056217</v>
      </c>
      <c r="Q75" s="2">
        <f t="shared" si="26"/>
        <v>524813.10777056217</v>
      </c>
      <c r="R75" s="2">
        <f t="shared" si="15"/>
        <v>20632155.970189214</v>
      </c>
      <c r="S75" s="2">
        <f t="shared" si="16"/>
        <v>521783.82270246744</v>
      </c>
      <c r="T75" s="2">
        <f t="shared" si="17"/>
        <v>4317.5714285714785</v>
      </c>
      <c r="U75" s="2">
        <f t="shared" si="18"/>
        <v>524813.10777056217</v>
      </c>
      <c r="V75" s="2">
        <f t="shared" si="5"/>
        <v>667404.26470588241</v>
      </c>
      <c r="W75" s="2">
        <f t="shared" si="19"/>
        <v>13421.029411764815</v>
      </c>
      <c r="X75" s="2">
        <f t="shared" si="6"/>
        <v>511392.07835879736</v>
      </c>
      <c r="Y75" s="2">
        <f t="shared" si="7"/>
        <v>19964751.70548334</v>
      </c>
      <c r="Z75" s="2" t="str">
        <f t="shared" si="8"/>
        <v>HERE</v>
      </c>
      <c r="AA75" s="2">
        <f>IF(Z75="HERE",Y75,AA74+Graph!$G$1*1000)</f>
        <v>19964751.70548334</v>
      </c>
      <c r="AB75" s="2">
        <f t="shared" si="20"/>
        <v>511392.07835879922</v>
      </c>
      <c r="AC75" s="2">
        <f t="shared" si="9"/>
        <v>667404.26470588241</v>
      </c>
      <c r="AD75" s="3">
        <f t="shared" si="10"/>
        <v>19964751.70548334</v>
      </c>
      <c r="AE75" s="2">
        <f>IF(AE73&gt;=52800000,52800000,IF(AB54=Graph!G$1*1000,AE74+Graph!G$1*1000,AC75))</f>
        <v>667404.26470588241</v>
      </c>
      <c r="AF75" s="3">
        <f t="shared" si="21"/>
        <v>667404.26470588241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10</v>
      </c>
      <c r="C76" s="7"/>
      <c r="D76" s="2" t="e">
        <f t="shared" si="11"/>
        <v>#N/A</v>
      </c>
      <c r="E76" s="2" t="e">
        <f t="shared" si="22"/>
        <v>#N/A</v>
      </c>
      <c r="F76" s="2">
        <v>527738.4186026752</v>
      </c>
      <c r="G76" s="2">
        <f t="shared" si="25"/>
        <v>527738.4186026752</v>
      </c>
      <c r="H76" s="2">
        <f t="shared" si="12"/>
        <v>20585534.370517641</v>
      </c>
      <c r="I76" s="7"/>
      <c r="J76" s="2" t="e">
        <f t="shared" si="13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589790.71428571478</v>
      </c>
      <c r="M76" s="8" t="e">
        <f t="shared" si="28"/>
        <v>#N/A</v>
      </c>
      <c r="N76" s="2" t="e">
        <f t="shared" si="14"/>
        <v>#N/A</v>
      </c>
      <c r="O76" s="2" t="e">
        <f t="shared" si="24"/>
        <v>#N/A</v>
      </c>
      <c r="P76" s="2">
        <v>530754.329985708</v>
      </c>
      <c r="Q76" s="2">
        <f t="shared" si="26"/>
        <v>530754.329985708</v>
      </c>
      <c r="R76" s="2">
        <f t="shared" si="15"/>
        <v>21162910.300174922</v>
      </c>
      <c r="S76" s="2">
        <f t="shared" si="16"/>
        <v>527738.4186026752</v>
      </c>
      <c r="T76" s="2">
        <f t="shared" si="17"/>
        <v>4317.5714285714785</v>
      </c>
      <c r="U76" s="2">
        <f t="shared" si="18"/>
        <v>530754.329985708</v>
      </c>
      <c r="V76" s="2">
        <f t="shared" si="5"/>
        <v>680825.29411764699</v>
      </c>
      <c r="W76" s="2">
        <f t="shared" si="19"/>
        <v>13421.029411764583</v>
      </c>
      <c r="X76" s="2">
        <f t="shared" si="6"/>
        <v>517333.30057394342</v>
      </c>
      <c r="Y76" s="2">
        <f t="shared" si="7"/>
        <v>20482085.006057285</v>
      </c>
      <c r="Z76" s="2" t="str">
        <f t="shared" si="8"/>
        <v>HERE</v>
      </c>
      <c r="AA76" s="2">
        <f>IF(Z76="HERE",Y76,AA75+Graph!$G$1*1000)</f>
        <v>20482085.006057285</v>
      </c>
      <c r="AB76" s="2">
        <f t="shared" si="20"/>
        <v>517333.30057394505</v>
      </c>
      <c r="AC76" s="2">
        <f t="shared" si="9"/>
        <v>680825.29411764699</v>
      </c>
      <c r="AD76" s="3">
        <f t="shared" si="10"/>
        <v>20482085.006057285</v>
      </c>
      <c r="AE76" s="2">
        <f>IF(AE74&gt;=52800000,52800000,IF(AB55=Graph!G$1*1000,AE75+Graph!G$1*1000,AC76))</f>
        <v>680825.29411764699</v>
      </c>
      <c r="AF76" s="3">
        <f t="shared" si="21"/>
        <v>680825.29411764699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11</v>
      </c>
      <c r="C77" s="7"/>
      <c r="D77" s="2" t="e">
        <f t="shared" si="11"/>
        <v>#N/A</v>
      </c>
      <c r="E77" s="2" t="e">
        <f t="shared" si="22"/>
        <v>#N/A</v>
      </c>
      <c r="F77" s="2">
        <v>533693.01450288296</v>
      </c>
      <c r="G77" s="2">
        <f t="shared" si="25"/>
        <v>533693.01450288296</v>
      </c>
      <c r="H77" s="2">
        <f t="shared" si="12"/>
        <v>21119227.385020524</v>
      </c>
      <c r="I77" s="7"/>
      <c r="J77" s="2" t="e">
        <f t="shared" si="13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594108.28571428626</v>
      </c>
      <c r="M77" s="8" t="e">
        <f t="shared" si="28"/>
        <v>#N/A</v>
      </c>
      <c r="N77" s="2" t="e">
        <f t="shared" si="14"/>
        <v>#N/A</v>
      </c>
      <c r="O77" s="2" t="e">
        <f t="shared" si="24"/>
        <v>#N/A</v>
      </c>
      <c r="P77" s="2">
        <v>536695.55220085382</v>
      </c>
      <c r="Q77" s="2">
        <f t="shared" si="26"/>
        <v>536695.55220085382</v>
      </c>
      <c r="R77" s="2">
        <f t="shared" si="15"/>
        <v>21699605.852375776</v>
      </c>
      <c r="S77" s="2">
        <f t="shared" si="16"/>
        <v>533693.01450288296</v>
      </c>
      <c r="T77" s="2">
        <f t="shared" si="17"/>
        <v>4317.5714285714785</v>
      </c>
      <c r="U77" s="2">
        <f t="shared" si="18"/>
        <v>536695.55220085382</v>
      </c>
      <c r="V77" s="2">
        <f t="shared" si="5"/>
        <v>694246.32352941181</v>
      </c>
      <c r="W77" s="2">
        <f t="shared" si="19"/>
        <v>13421.029411764815</v>
      </c>
      <c r="X77" s="2">
        <f t="shared" si="6"/>
        <v>523274.52278908901</v>
      </c>
      <c r="Y77" s="2">
        <f t="shared" si="7"/>
        <v>21005359.528846376</v>
      </c>
      <c r="Z77" s="2" t="str">
        <f t="shared" si="8"/>
        <v>HERE</v>
      </c>
      <c r="AA77" s="2">
        <f>IF(Z77="HERE",Y77,AA76+Graph!$G$1*1000)</f>
        <v>21005359.528846376</v>
      </c>
      <c r="AB77" s="2">
        <f t="shared" si="20"/>
        <v>523274.52278909087</v>
      </c>
      <c r="AC77" s="2">
        <f t="shared" si="9"/>
        <v>694246.32352941181</v>
      </c>
      <c r="AD77" s="3">
        <f t="shared" si="10"/>
        <v>21005359.528846376</v>
      </c>
      <c r="AE77" s="2">
        <f>IF(AE75&gt;=52800000,52800000,IF(AB56=Graph!G$1*1000,AE76+Graph!G$1*1000,AC77))</f>
        <v>694246.32352941181</v>
      </c>
      <c r="AF77" s="3">
        <f t="shared" si="21"/>
        <v>694246.32352941181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12</v>
      </c>
      <c r="C78" s="7"/>
      <c r="D78" s="2" t="e">
        <f t="shared" si="11"/>
        <v>#N/A</v>
      </c>
      <c r="E78" s="2" t="e">
        <f t="shared" si="22"/>
        <v>#N/A</v>
      </c>
      <c r="F78" s="2">
        <v>539647.61040309072</v>
      </c>
      <c r="G78" s="2">
        <f t="shared" si="25"/>
        <v>539647.61040309072</v>
      </c>
      <c r="H78" s="2">
        <f t="shared" si="12"/>
        <v>21658874.995423615</v>
      </c>
      <c r="I78" s="7"/>
      <c r="J78" s="2" t="e">
        <f t="shared" si="13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598425.85714285774</v>
      </c>
      <c r="M78" s="8" t="e">
        <f t="shared" si="28"/>
        <v>#N/A</v>
      </c>
      <c r="N78" s="2" t="e">
        <f t="shared" si="14"/>
        <v>#N/A</v>
      </c>
      <c r="O78" s="2" t="e">
        <f t="shared" si="24"/>
        <v>#N/A</v>
      </c>
      <c r="P78" s="2">
        <v>542636.77441602945</v>
      </c>
      <c r="Q78" s="2">
        <f t="shared" si="26"/>
        <v>542636.77441602945</v>
      </c>
      <c r="R78" s="2">
        <f t="shared" si="15"/>
        <v>22242242.626791805</v>
      </c>
      <c r="S78" s="2">
        <f t="shared" si="16"/>
        <v>539647.61040309072</v>
      </c>
      <c r="T78" s="2">
        <f t="shared" si="17"/>
        <v>4317.5714285714785</v>
      </c>
      <c r="U78" s="2">
        <f t="shared" si="18"/>
        <v>542636.77441602945</v>
      </c>
      <c r="V78" s="2">
        <f t="shared" si="5"/>
        <v>707667.3529411765</v>
      </c>
      <c r="W78" s="2">
        <f t="shared" si="19"/>
        <v>13421.029411764699</v>
      </c>
      <c r="X78" s="2">
        <f t="shared" si="6"/>
        <v>529215.74500426475</v>
      </c>
      <c r="Y78" s="2">
        <f t="shared" si="7"/>
        <v>21534575.273850642</v>
      </c>
      <c r="Z78" s="2" t="str">
        <f t="shared" si="8"/>
        <v>HERE</v>
      </c>
      <c r="AA78" s="2">
        <f>IF(Z78="HERE",Y78,AA77+Graph!$G$1*1000)</f>
        <v>21534575.273850642</v>
      </c>
      <c r="AB78" s="2">
        <f t="shared" si="20"/>
        <v>529215.7450042665</v>
      </c>
      <c r="AC78" s="2">
        <f t="shared" si="9"/>
        <v>707667.3529411765</v>
      </c>
      <c r="AD78" s="3">
        <f t="shared" si="10"/>
        <v>21534575.273850642</v>
      </c>
      <c r="AE78" s="2">
        <f>IF(AE76&gt;=52800000,52800000,IF(AB57=Graph!G$1*1000,AE77+Graph!G$1*1000,AC78))</f>
        <v>707667.3529411765</v>
      </c>
      <c r="AF78" s="3">
        <f t="shared" si="21"/>
        <v>707667.3529411765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13</v>
      </c>
      <c r="C79" s="7"/>
      <c r="D79" s="2" t="e">
        <f t="shared" si="11"/>
        <v>#N/A</v>
      </c>
      <c r="E79" s="2" t="e">
        <f t="shared" si="22"/>
        <v>#N/A</v>
      </c>
      <c r="F79" s="2">
        <v>545602.20630329847</v>
      </c>
      <c r="G79" s="2">
        <f t="shared" si="25"/>
        <v>545602.20630329847</v>
      </c>
      <c r="H79" s="2">
        <f t="shared" si="12"/>
        <v>22204477.201726913</v>
      </c>
      <c r="I79" s="7"/>
      <c r="J79" s="2" t="e">
        <f t="shared" si="13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602743.42857142922</v>
      </c>
      <c r="M79" s="8" t="e">
        <f t="shared" si="28"/>
        <v>#N/A</v>
      </c>
      <c r="N79" s="2" t="e">
        <f t="shared" si="14"/>
        <v>#N/A</v>
      </c>
      <c r="O79" s="2" t="e">
        <f t="shared" si="24"/>
        <v>#N/A</v>
      </c>
      <c r="P79" s="2">
        <v>548577.99663117528</v>
      </c>
      <c r="Q79" s="2">
        <f t="shared" si="26"/>
        <v>548577.99663117528</v>
      </c>
      <c r="R79" s="2">
        <f t="shared" si="15"/>
        <v>22790820.62342298</v>
      </c>
      <c r="S79" s="2">
        <f t="shared" si="16"/>
        <v>545602.20630329847</v>
      </c>
      <c r="T79" s="2">
        <f t="shared" si="17"/>
        <v>4317.5714285714785</v>
      </c>
      <c r="U79" s="2">
        <f t="shared" si="18"/>
        <v>548577.99663117528</v>
      </c>
      <c r="V79" s="2">
        <f t="shared" si="5"/>
        <v>721088.3823529412</v>
      </c>
      <c r="W79" s="2">
        <f t="shared" si="19"/>
        <v>13421.029411764699</v>
      </c>
      <c r="X79" s="2">
        <f t="shared" si="6"/>
        <v>535156.96721941058</v>
      </c>
      <c r="Y79" s="2">
        <f t="shared" si="7"/>
        <v>22069732.241070054</v>
      </c>
      <c r="Z79" s="2" t="str">
        <f t="shared" si="8"/>
        <v>HERE</v>
      </c>
      <c r="AA79" s="2">
        <f>IF(Z79="HERE",Y79,AA78+Graph!$G$1*1000)</f>
        <v>22069732.241070054</v>
      </c>
      <c r="AB79" s="2">
        <f t="shared" si="20"/>
        <v>535156.96721941233</v>
      </c>
      <c r="AC79" s="2">
        <f t="shared" si="9"/>
        <v>721088.3823529412</v>
      </c>
      <c r="AD79" s="3">
        <f t="shared" si="10"/>
        <v>22069732.241070054</v>
      </c>
      <c r="AE79" s="2">
        <f>IF(AE77&gt;=52800000,52800000,IF(AB58=Graph!G$1*1000,AE78+Graph!G$1*1000,AC79))</f>
        <v>721088.3823529412</v>
      </c>
      <c r="AF79" s="3">
        <f t="shared" si="21"/>
        <v>721088.3823529412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14</v>
      </c>
      <c r="C80" s="7"/>
      <c r="D80" s="2" t="e">
        <f t="shared" si="11"/>
        <v>#N/A</v>
      </c>
      <c r="E80" s="2" t="e">
        <f t="shared" si="22"/>
        <v>#N/A</v>
      </c>
      <c r="F80" s="2">
        <v>551556.80220350623</v>
      </c>
      <c r="G80" s="2">
        <f t="shared" si="25"/>
        <v>551556.80220350623</v>
      </c>
      <c r="H80" s="2">
        <f t="shared" si="12"/>
        <v>22756034.00393042</v>
      </c>
      <c r="I80" s="7"/>
      <c r="J80" s="2" t="e">
        <f t="shared" si="13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607061.0000000007</v>
      </c>
      <c r="M80" s="8" t="e">
        <f t="shared" si="28"/>
        <v>#N/A</v>
      </c>
      <c r="N80" s="2" t="e">
        <f t="shared" si="14"/>
        <v>#N/A</v>
      </c>
      <c r="O80" s="2" t="e">
        <f t="shared" si="24"/>
        <v>#N/A</v>
      </c>
      <c r="P80" s="2">
        <v>554519.21884635091</v>
      </c>
      <c r="Q80" s="2">
        <f t="shared" si="26"/>
        <v>554519.21884635091</v>
      </c>
      <c r="R80" s="2">
        <f t="shared" si="15"/>
        <v>23345339.842269331</v>
      </c>
      <c r="S80" s="2">
        <f t="shared" si="16"/>
        <v>551556.80220350623</v>
      </c>
      <c r="T80" s="2">
        <f t="shared" si="17"/>
        <v>4317.5714285714785</v>
      </c>
      <c r="U80" s="2">
        <f t="shared" si="18"/>
        <v>554519.21884635091</v>
      </c>
      <c r="V80" s="2">
        <f t="shared" si="5"/>
        <v>734509.4117647059</v>
      </c>
      <c r="W80" s="2">
        <f t="shared" si="19"/>
        <v>13421.029411764699</v>
      </c>
      <c r="X80" s="2">
        <f t="shared" si="6"/>
        <v>541098.18943458621</v>
      </c>
      <c r="Y80" s="2">
        <f t="shared" si="7"/>
        <v>22610830.430504642</v>
      </c>
      <c r="Z80" s="2" t="str">
        <f t="shared" si="8"/>
        <v>HERE</v>
      </c>
      <c r="AA80" s="2">
        <f>IF(Z80="HERE",Y80,AA79+Graph!$G$1*1000)</f>
        <v>22610830.430504642</v>
      </c>
      <c r="AB80" s="2">
        <f t="shared" si="20"/>
        <v>541098.18943458796</v>
      </c>
      <c r="AC80" s="2">
        <f t="shared" si="9"/>
        <v>734509.4117647059</v>
      </c>
      <c r="AD80" s="3">
        <f t="shared" si="10"/>
        <v>22610830.430504642</v>
      </c>
      <c r="AE80" s="2">
        <f>IF(AE78&gt;=52800000,52800000,IF(AB59=Graph!G$1*1000,AE79+Graph!G$1*1000,AC80))</f>
        <v>734509.4117647059</v>
      </c>
      <c r="AF80" s="3">
        <f t="shared" si="21"/>
        <v>734509.4117647059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15</v>
      </c>
      <c r="C81" s="7"/>
      <c r="D81" s="2" t="e">
        <f t="shared" si="11"/>
        <v>#N/A</v>
      </c>
      <c r="E81" s="2" t="e">
        <f t="shared" si="22"/>
        <v>#N/A</v>
      </c>
      <c r="F81" s="2">
        <v>557511.39810371399</v>
      </c>
      <c r="G81" s="2">
        <f t="shared" si="25"/>
        <v>557511.39810371399</v>
      </c>
      <c r="H81" s="2">
        <f t="shared" si="12"/>
        <v>23313545.402034134</v>
      </c>
      <c r="I81" s="7"/>
      <c r="J81" s="2" t="e">
        <f t="shared" si="13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611378.57142857218</v>
      </c>
      <c r="M81" s="8" t="e">
        <f t="shared" si="28"/>
        <v>#N/A</v>
      </c>
      <c r="N81" s="2" t="e">
        <f t="shared" si="14"/>
        <v>#N/A</v>
      </c>
      <c r="O81" s="2" t="e">
        <f t="shared" si="24"/>
        <v>#N/A</v>
      </c>
      <c r="P81" s="2">
        <v>560460.44106149673</v>
      </c>
      <c r="Q81" s="2">
        <f t="shared" si="26"/>
        <v>560460.44106149673</v>
      </c>
      <c r="R81" s="2">
        <f t="shared" si="15"/>
        <v>23905800.283330828</v>
      </c>
      <c r="S81" s="2">
        <f t="shared" si="16"/>
        <v>557511.39810371399</v>
      </c>
      <c r="T81" s="2">
        <f t="shared" si="17"/>
        <v>4317.5714285714785</v>
      </c>
      <c r="U81" s="2">
        <f t="shared" si="18"/>
        <v>560460.44106149673</v>
      </c>
      <c r="V81" s="2">
        <f t="shared" si="5"/>
        <v>747930.4411764706</v>
      </c>
      <c r="W81" s="2">
        <f t="shared" si="19"/>
        <v>13421.029411764699</v>
      </c>
      <c r="X81" s="2">
        <f t="shared" si="6"/>
        <v>547039.41164973204</v>
      </c>
      <c r="Y81" s="2">
        <f t="shared" si="7"/>
        <v>23157869.842154376</v>
      </c>
      <c r="Z81" s="2" t="str">
        <f t="shared" si="8"/>
        <v>HERE</v>
      </c>
      <c r="AA81" s="2">
        <f>IF(Z81="HERE",Y81,AA80+Graph!$G$1*1000)</f>
        <v>23157869.842154376</v>
      </c>
      <c r="AB81" s="2">
        <f t="shared" si="20"/>
        <v>547039.41164973378</v>
      </c>
      <c r="AC81" s="2">
        <f t="shared" si="9"/>
        <v>747930.4411764706</v>
      </c>
      <c r="AD81" s="3">
        <f t="shared" si="10"/>
        <v>23157869.842154376</v>
      </c>
      <c r="AE81" s="2">
        <f>IF(AE79&gt;=52800000,52800000,IF(AB60=Graph!G$1*1000,AE80+Graph!G$1*1000,AC81))</f>
        <v>747930.4411764706</v>
      </c>
      <c r="AF81" s="3">
        <f t="shared" si="21"/>
        <v>747930.4411764706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16</v>
      </c>
      <c r="C82" s="7"/>
      <c r="D82" s="2" t="e">
        <f t="shared" si="11"/>
        <v>#N/A</v>
      </c>
      <c r="E82" s="2" t="e">
        <f t="shared" si="22"/>
        <v>#N/A</v>
      </c>
      <c r="F82" s="2">
        <v>563465.99400392175</v>
      </c>
      <c r="G82" s="2">
        <f t="shared" si="25"/>
        <v>563465.99400392175</v>
      </c>
      <c r="H82" s="2">
        <f t="shared" si="12"/>
        <v>23877011.396038055</v>
      </c>
      <c r="I82" s="7"/>
      <c r="J82" s="2" t="e">
        <f t="shared" si="13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615696.14285714366</v>
      </c>
      <c r="M82" s="8" t="e">
        <f t="shared" si="28"/>
        <v>#N/A</v>
      </c>
      <c r="N82" s="2" t="e">
        <f t="shared" si="14"/>
        <v>#N/A</v>
      </c>
      <c r="O82" s="2" t="e">
        <f t="shared" si="24"/>
        <v>#N/A</v>
      </c>
      <c r="P82" s="2">
        <v>566401.66327667236</v>
      </c>
      <c r="Q82" s="2">
        <f t="shared" si="26"/>
        <v>566401.66327667236</v>
      </c>
      <c r="R82" s="2">
        <f t="shared" si="15"/>
        <v>24472201.9466075</v>
      </c>
      <c r="S82" s="2">
        <f t="shared" si="16"/>
        <v>563465.99400392175</v>
      </c>
      <c r="T82" s="2">
        <f t="shared" si="17"/>
        <v>4317.5714285714785</v>
      </c>
      <c r="U82" s="2">
        <f t="shared" si="18"/>
        <v>566401.66327667236</v>
      </c>
      <c r="V82" s="2">
        <f t="shared" si="5"/>
        <v>761351.4705882353</v>
      </c>
      <c r="W82" s="2">
        <f t="shared" si="19"/>
        <v>13421.029411764699</v>
      </c>
      <c r="X82" s="2">
        <f t="shared" si="6"/>
        <v>552980.63386490766</v>
      </c>
      <c r="Y82" s="2">
        <f t="shared" si="7"/>
        <v>23710850.476019286</v>
      </c>
      <c r="Z82" s="2" t="str">
        <f t="shared" si="8"/>
        <v>HERE</v>
      </c>
      <c r="AA82" s="2">
        <f>IF(Z82="HERE",Y82,AA81+Graph!$G$1*1000)</f>
        <v>23710850.476019286</v>
      </c>
      <c r="AB82" s="2">
        <f t="shared" si="20"/>
        <v>552980.63386490941</v>
      </c>
      <c r="AC82" s="2">
        <f t="shared" si="9"/>
        <v>761351.4705882353</v>
      </c>
      <c r="AD82" s="3">
        <f t="shared" si="10"/>
        <v>23710850.476019286</v>
      </c>
      <c r="AE82" s="2">
        <f>IF(AE80&gt;=52800000,52800000,IF(AB61=Graph!G$1*1000,AE81+Graph!G$1*1000,AC82))</f>
        <v>761351.4705882353</v>
      </c>
      <c r="AF82" s="3">
        <f t="shared" si="21"/>
        <v>761351.4705882353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17</v>
      </c>
      <c r="C83" s="7"/>
      <c r="D83" s="2" t="e">
        <f t="shared" si="11"/>
        <v>#N/A</v>
      </c>
      <c r="E83" s="2" t="e">
        <f t="shared" si="22"/>
        <v>#N/A</v>
      </c>
      <c r="F83" s="2">
        <v>569420.58990412951</v>
      </c>
      <c r="G83" s="2">
        <f t="shared" si="25"/>
        <v>569420.58990412951</v>
      </c>
      <c r="H83" s="2">
        <f t="shared" si="12"/>
        <v>24446431.985942185</v>
      </c>
      <c r="I83" s="7"/>
      <c r="J83" s="2" t="e">
        <f t="shared" si="13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620013.71428571513</v>
      </c>
      <c r="M83" s="8" t="e">
        <f t="shared" si="28"/>
        <v>#N/A</v>
      </c>
      <c r="N83" s="2" t="e">
        <f t="shared" si="14"/>
        <v>#N/A</v>
      </c>
      <c r="O83" s="2" t="e">
        <f t="shared" si="24"/>
        <v>#N/A</v>
      </c>
      <c r="P83" s="2">
        <v>572342.88549181819</v>
      </c>
      <c r="Q83" s="2">
        <f t="shared" si="26"/>
        <v>572342.88549181819</v>
      </c>
      <c r="R83" s="2">
        <f t="shared" si="15"/>
        <v>25044544.832099319</v>
      </c>
      <c r="S83" s="2">
        <f t="shared" si="16"/>
        <v>569420.58990412951</v>
      </c>
      <c r="T83" s="2">
        <f t="shared" si="17"/>
        <v>4317.5714285714785</v>
      </c>
      <c r="U83" s="2">
        <f t="shared" si="18"/>
        <v>572342.88549181819</v>
      </c>
      <c r="V83" s="2">
        <f t="shared" si="5"/>
        <v>774772.5</v>
      </c>
      <c r="W83" s="2">
        <f t="shared" si="19"/>
        <v>13421.029411764699</v>
      </c>
      <c r="X83" s="2">
        <f t="shared" si="6"/>
        <v>558921.85608005349</v>
      </c>
      <c r="Y83" s="2">
        <f t="shared" si="7"/>
        <v>24269772.332099341</v>
      </c>
      <c r="Z83" s="2" t="str">
        <f t="shared" si="8"/>
        <v>HERE</v>
      </c>
      <c r="AA83" s="2">
        <f>IF(Z83="HERE",Y83,AA82+Graph!$G$1*1000)</f>
        <v>24269772.332099341</v>
      </c>
      <c r="AB83" s="2">
        <f t="shared" si="20"/>
        <v>558921.85608005524</v>
      </c>
      <c r="AC83" s="2">
        <f t="shared" si="9"/>
        <v>774772.5</v>
      </c>
      <c r="AD83" s="3">
        <f t="shared" si="10"/>
        <v>24269772.332099341</v>
      </c>
      <c r="AE83" s="2">
        <f>IF(AE81&gt;=52800000,52800000,IF(AB62=Graph!G$1*1000,AE82+Graph!G$1*1000,AC83))</f>
        <v>774772.5</v>
      </c>
      <c r="AF83" s="3">
        <f t="shared" si="21"/>
        <v>774772.5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18</v>
      </c>
      <c r="C84" s="7"/>
      <c r="D84" s="2" t="e">
        <f t="shared" si="11"/>
        <v>#N/A</v>
      </c>
      <c r="E84" s="2" t="e">
        <f t="shared" si="22"/>
        <v>#N/A</v>
      </c>
      <c r="F84" s="2">
        <v>575375.18580433726</v>
      </c>
      <c r="G84" s="2">
        <f t="shared" si="25"/>
        <v>575375.18580433726</v>
      </c>
      <c r="H84" s="2">
        <f t="shared" si="12"/>
        <v>25021807.171746522</v>
      </c>
      <c r="I84" s="7"/>
      <c r="J84" s="2" t="e">
        <f t="shared" si="13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624331.28571428661</v>
      </c>
      <c r="M84" s="8" t="e">
        <f t="shared" si="28"/>
        <v>#N/A</v>
      </c>
      <c r="N84" s="2" t="e">
        <f t="shared" si="14"/>
        <v>#N/A</v>
      </c>
      <c r="O84" s="2" t="e">
        <f t="shared" si="24"/>
        <v>#N/A</v>
      </c>
      <c r="P84" s="2">
        <v>578284.10770699382</v>
      </c>
      <c r="Q84" s="2">
        <f t="shared" si="26"/>
        <v>578284.10770699382</v>
      </c>
      <c r="R84" s="2">
        <f t="shared" si="15"/>
        <v>25622828.939806312</v>
      </c>
      <c r="S84" s="2">
        <f t="shared" si="16"/>
        <v>575375.18580433726</v>
      </c>
      <c r="T84" s="2">
        <f t="shared" si="17"/>
        <v>4317.5714285714785</v>
      </c>
      <c r="U84" s="2">
        <f t="shared" si="18"/>
        <v>578284.10770699382</v>
      </c>
      <c r="V84" s="2">
        <f t="shared" si="5"/>
        <v>788193.5294117647</v>
      </c>
      <c r="W84" s="2">
        <f t="shared" si="19"/>
        <v>13421.029411764699</v>
      </c>
      <c r="X84" s="2">
        <f t="shared" si="6"/>
        <v>564863.07829522912</v>
      </c>
      <c r="Y84" s="2">
        <f t="shared" si="7"/>
        <v>24834635.410394572</v>
      </c>
      <c r="Z84" s="2" t="str">
        <f t="shared" si="8"/>
        <v>HERE</v>
      </c>
      <c r="AA84" s="2">
        <f>IF(Z84="HERE",Y84,AA83+Graph!$G$1*1000)</f>
        <v>24834635.410394572</v>
      </c>
      <c r="AB84" s="2">
        <f t="shared" si="20"/>
        <v>564863.07829523087</v>
      </c>
      <c r="AC84" s="2">
        <f t="shared" si="9"/>
        <v>788193.5294117647</v>
      </c>
      <c r="AD84" s="3">
        <f t="shared" si="10"/>
        <v>24834635.410394572</v>
      </c>
      <c r="AE84" s="2">
        <f>IF(AE82&gt;=52800000,52800000,IF(AB63=Graph!G$1*1000,AE83+Graph!G$1*1000,AC84))</f>
        <v>788193.5294117647</v>
      </c>
      <c r="AF84" s="3">
        <f t="shared" si="21"/>
        <v>788193.5294117647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19</v>
      </c>
      <c r="C85" s="7"/>
      <c r="D85" s="2" t="e">
        <f t="shared" si="11"/>
        <v>#N/A</v>
      </c>
      <c r="E85" s="2" t="e">
        <f t="shared" si="22"/>
        <v>#N/A</v>
      </c>
      <c r="F85" s="2">
        <v>581329.78170454502</v>
      </c>
      <c r="G85" s="2">
        <f t="shared" si="25"/>
        <v>581329.78170454502</v>
      </c>
      <c r="H85" s="2">
        <f t="shared" si="12"/>
        <v>25603136.953451067</v>
      </c>
      <c r="I85" s="7"/>
      <c r="J85" s="2" t="e">
        <f t="shared" si="13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628648.85714285809</v>
      </c>
      <c r="M85" s="8" t="e">
        <f t="shared" si="28"/>
        <v>#N/A</v>
      </c>
      <c r="N85" s="2" t="e">
        <f t="shared" si="14"/>
        <v>#N/A</v>
      </c>
      <c r="O85" s="2" t="e">
        <f t="shared" si="24"/>
        <v>#N/A</v>
      </c>
      <c r="P85" s="2">
        <v>584225.32992213964</v>
      </c>
      <c r="Q85" s="2">
        <f t="shared" si="26"/>
        <v>584225.32992213964</v>
      </c>
      <c r="R85" s="2">
        <f t="shared" si="15"/>
        <v>26207054.269728452</v>
      </c>
      <c r="S85" s="2">
        <f t="shared" si="16"/>
        <v>581329.78170454502</v>
      </c>
      <c r="T85" s="2">
        <f t="shared" si="17"/>
        <v>4317.5714285714785</v>
      </c>
      <c r="U85" s="2">
        <f t="shared" si="18"/>
        <v>584225.32992213964</v>
      </c>
      <c r="V85" s="2">
        <f t="shared" si="5"/>
        <v>801614.5588235294</v>
      </c>
      <c r="W85" s="2">
        <f t="shared" si="19"/>
        <v>13421.029411764699</v>
      </c>
      <c r="X85" s="2">
        <f t="shared" si="6"/>
        <v>570804.30051037495</v>
      </c>
      <c r="Y85" s="2">
        <f t="shared" si="7"/>
        <v>25405439.710904948</v>
      </c>
      <c r="Z85" s="2" t="str">
        <f t="shared" si="8"/>
        <v>HERE</v>
      </c>
      <c r="AA85" s="2">
        <f>IF(Z85="HERE",Y85,AA84+Graph!$G$1*1000)</f>
        <v>25405439.710904948</v>
      </c>
      <c r="AB85" s="2">
        <f t="shared" si="20"/>
        <v>570804.30051037669</v>
      </c>
      <c r="AC85" s="2">
        <f t="shared" si="9"/>
        <v>801614.5588235294</v>
      </c>
      <c r="AD85" s="3">
        <f t="shared" si="10"/>
        <v>25405439.710904948</v>
      </c>
      <c r="AE85" s="2">
        <f>IF(AE83&gt;=52800000,52800000,IF(AB64=Graph!G$1*1000,AE84+Graph!G$1*1000,AC85))</f>
        <v>801614.5588235294</v>
      </c>
      <c r="AF85" s="3">
        <f t="shared" si="21"/>
        <v>801614.5588235294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20</v>
      </c>
      <c r="C86" s="7"/>
      <c r="D86" s="2" t="e">
        <f t="shared" si="11"/>
        <v>#N/A</v>
      </c>
      <c r="E86" s="2" t="e">
        <f t="shared" si="22"/>
        <v>#N/A</v>
      </c>
      <c r="F86" s="2">
        <v>587284.37760475278</v>
      </c>
      <c r="G86" s="2">
        <f t="shared" si="25"/>
        <v>587284.37760475278</v>
      </c>
      <c r="H86" s="2">
        <f t="shared" si="12"/>
        <v>26190421.33105582</v>
      </c>
      <c r="I86" s="7"/>
      <c r="J86" s="2" t="e">
        <f t="shared" si="13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632966.42857142957</v>
      </c>
      <c r="M86" s="8" t="e">
        <f t="shared" si="28"/>
        <v>#N/A</v>
      </c>
      <c r="N86" s="2" t="e">
        <f t="shared" si="14"/>
        <v>#N/A</v>
      </c>
      <c r="O86" s="2" t="e">
        <f t="shared" si="24"/>
        <v>#N/A</v>
      </c>
      <c r="P86" s="2">
        <v>590166.55213731527</v>
      </c>
      <c r="Q86" s="2">
        <f t="shared" si="26"/>
        <v>590166.55213731527</v>
      </c>
      <c r="R86" s="2">
        <f t="shared" si="15"/>
        <v>26797220.821865767</v>
      </c>
      <c r="S86" s="2">
        <f t="shared" si="16"/>
        <v>587284.37760475278</v>
      </c>
      <c r="T86" s="2">
        <f t="shared" si="17"/>
        <v>4317.5714285714785</v>
      </c>
      <c r="U86" s="2">
        <f t="shared" si="18"/>
        <v>590166.55213731527</v>
      </c>
      <c r="V86" s="2">
        <f t="shared" si="5"/>
        <v>815035.5882352941</v>
      </c>
      <c r="W86" s="2">
        <f t="shared" si="19"/>
        <v>13421.029411764699</v>
      </c>
      <c r="X86" s="2">
        <f t="shared" si="6"/>
        <v>576745.52272555057</v>
      </c>
      <c r="Y86" s="2">
        <f t="shared" si="7"/>
        <v>25982185.233630501</v>
      </c>
      <c r="Z86" s="2" t="str">
        <f t="shared" si="8"/>
        <v>HERE</v>
      </c>
      <c r="AA86" s="2">
        <f>IF(Z86="HERE",Y86,AA85+Graph!$G$1*1000)</f>
        <v>25982185.233630501</v>
      </c>
      <c r="AB86" s="2">
        <f t="shared" si="20"/>
        <v>576745.52272555232</v>
      </c>
      <c r="AC86" s="2">
        <f t="shared" si="9"/>
        <v>815035.5882352941</v>
      </c>
      <c r="AD86" s="3">
        <f t="shared" si="10"/>
        <v>25982185.233630501</v>
      </c>
      <c r="AE86" s="2">
        <f>IF(AE84&gt;=52800000,52800000,IF(AB65=Graph!G$1*1000,AE85+Graph!G$1*1000,AC86))</f>
        <v>815035.5882352941</v>
      </c>
      <c r="AF86" s="3">
        <f t="shared" si="21"/>
        <v>815035.5882352941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21</v>
      </c>
      <c r="C87" s="7"/>
      <c r="D87" s="2" t="e">
        <f t="shared" si="11"/>
        <v>#N/A</v>
      </c>
      <c r="E87" s="2" t="e">
        <f t="shared" si="22"/>
        <v>#N/A</v>
      </c>
      <c r="F87" s="2">
        <v>593238.97350496054</v>
      </c>
      <c r="G87" s="2">
        <f t="shared" si="25"/>
        <v>593238.97350496054</v>
      </c>
      <c r="H87" s="2">
        <f t="shared" si="12"/>
        <v>26783660.304560781</v>
      </c>
      <c r="I87" s="7"/>
      <c r="J87" s="2" t="e">
        <f t="shared" si="13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637284.00000000105</v>
      </c>
      <c r="M87" s="8" t="e">
        <f t="shared" si="28"/>
        <v>#N/A</v>
      </c>
      <c r="N87" s="2" t="e">
        <f t="shared" si="14"/>
        <v>#N/A</v>
      </c>
      <c r="O87" s="2" t="e">
        <f t="shared" si="24"/>
        <v>#N/A</v>
      </c>
      <c r="P87" s="2">
        <v>596107.7743524611</v>
      </c>
      <c r="Q87" s="2">
        <f t="shared" si="26"/>
        <v>596107.7743524611</v>
      </c>
      <c r="R87" s="2">
        <f t="shared" si="15"/>
        <v>27393328.596218228</v>
      </c>
      <c r="S87" s="2">
        <f t="shared" si="16"/>
        <v>593238.97350496054</v>
      </c>
      <c r="T87" s="2">
        <f t="shared" si="17"/>
        <v>4317.5714285714785</v>
      </c>
      <c r="U87" s="2">
        <f t="shared" si="18"/>
        <v>596107.7743524611</v>
      </c>
      <c r="V87" s="2">
        <f t="shared" si="5"/>
        <v>828456.6176470588</v>
      </c>
      <c r="W87" s="2">
        <f t="shared" si="19"/>
        <v>13421.029411764699</v>
      </c>
      <c r="X87" s="2">
        <f t="shared" si="6"/>
        <v>582686.7449406964</v>
      </c>
      <c r="Y87" s="2">
        <f t="shared" si="7"/>
        <v>26564871.978571199</v>
      </c>
      <c r="Z87" s="2" t="str">
        <f t="shared" si="8"/>
        <v>HERE</v>
      </c>
      <c r="AA87" s="2">
        <f>IF(Z87="HERE",Y87,AA86+Graph!$G$1*1000)</f>
        <v>26564871.978571199</v>
      </c>
      <c r="AB87" s="2">
        <f t="shared" si="20"/>
        <v>582686.74494069815</v>
      </c>
      <c r="AC87" s="2">
        <f t="shared" si="9"/>
        <v>828456.6176470588</v>
      </c>
      <c r="AD87" s="3">
        <f t="shared" si="10"/>
        <v>26564871.978571199</v>
      </c>
      <c r="AE87" s="2">
        <f>IF(AE85&gt;=52800000,52800000,IF(AB66=Graph!G$1*1000,AE86+Graph!G$1*1000,AC87))</f>
        <v>828456.6176470588</v>
      </c>
      <c r="AF87" s="3">
        <f t="shared" si="21"/>
        <v>828456.6176470588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22</v>
      </c>
      <c r="C88" s="7"/>
      <c r="D88" s="2" t="e">
        <f t="shared" si="11"/>
        <v>#N/A</v>
      </c>
      <c r="E88" s="2" t="e">
        <f t="shared" si="22"/>
        <v>#N/A</v>
      </c>
      <c r="F88" s="2">
        <v>599193.56940516829</v>
      </c>
      <c r="G88" s="2">
        <f t="shared" si="25"/>
        <v>599193.56940516829</v>
      </c>
      <c r="H88" s="2">
        <f t="shared" si="12"/>
        <v>27382853.873965949</v>
      </c>
      <c r="I88" s="7"/>
      <c r="J88" s="2" t="e">
        <f t="shared" si="13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641601.57142857253</v>
      </c>
      <c r="M88" s="8" t="e">
        <f t="shared" si="28"/>
        <v>#N/A</v>
      </c>
      <c r="N88" s="2" t="e">
        <f t="shared" si="14"/>
        <v>#N/A</v>
      </c>
      <c r="O88" s="2" t="e">
        <f t="shared" si="24"/>
        <v>#N/A</v>
      </c>
      <c r="P88" s="2">
        <v>602048.99656763673</v>
      </c>
      <c r="Q88" s="2">
        <f t="shared" si="26"/>
        <v>602048.99656763673</v>
      </c>
      <c r="R88" s="2">
        <f t="shared" si="15"/>
        <v>27995377.592785865</v>
      </c>
      <c r="S88" s="2">
        <f t="shared" si="16"/>
        <v>599193.56940516829</v>
      </c>
      <c r="T88" s="2">
        <f t="shared" si="17"/>
        <v>4317.5714285714785</v>
      </c>
      <c r="U88" s="2">
        <f t="shared" si="18"/>
        <v>602048.99656763673</v>
      </c>
      <c r="V88" s="2">
        <f t="shared" si="5"/>
        <v>841877.64705882361</v>
      </c>
      <c r="W88" s="2">
        <f t="shared" si="19"/>
        <v>13421.029411764815</v>
      </c>
      <c r="X88" s="2">
        <f t="shared" si="6"/>
        <v>588627.96715587191</v>
      </c>
      <c r="Y88" s="2">
        <f t="shared" si="7"/>
        <v>27153499.945727073</v>
      </c>
      <c r="Z88" s="2" t="str">
        <f t="shared" si="8"/>
        <v>HERE</v>
      </c>
      <c r="AA88" s="2">
        <f>IF(Z88="HERE",Y88,AA87+Graph!$G$1*1000)</f>
        <v>27153499.945727073</v>
      </c>
      <c r="AB88" s="2">
        <f t="shared" si="20"/>
        <v>588627.96715587378</v>
      </c>
      <c r="AC88" s="2">
        <f t="shared" si="9"/>
        <v>841877.64705882361</v>
      </c>
      <c r="AD88" s="3">
        <f t="shared" si="10"/>
        <v>27153499.945727073</v>
      </c>
      <c r="AE88" s="2">
        <f>IF(AE86&gt;=52800000,52800000,IF(AB67=Graph!G$1*1000,AE87+Graph!G$1*1000,AC88))</f>
        <v>841877.64705882361</v>
      </c>
      <c r="AF88" s="3">
        <f t="shared" si="21"/>
        <v>841877.64705882361</v>
      </c>
      <c r="AG88" s="3">
        <f t="shared" si="29"/>
        <v>14463974.17204435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23</v>
      </c>
      <c r="C89" s="7"/>
      <c r="D89" s="2" t="e">
        <f t="shared" si="11"/>
        <v>#N/A</v>
      </c>
      <c r="E89" s="2" t="e">
        <f t="shared" si="22"/>
        <v>#N/A</v>
      </c>
      <c r="F89" s="2">
        <v>605148.16530537605</v>
      </c>
      <c r="G89" s="2">
        <f t="shared" si="25"/>
        <v>605148.16530537605</v>
      </c>
      <c r="H89" s="2">
        <f t="shared" si="12"/>
        <v>27988002.039271325</v>
      </c>
      <c r="I89" s="7"/>
      <c r="J89" s="2" t="e">
        <f t="shared" si="13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645919.142857144</v>
      </c>
      <c r="M89" s="8" t="e">
        <f t="shared" si="28"/>
        <v>#N/A</v>
      </c>
      <c r="N89" s="2" t="e">
        <f t="shared" si="14"/>
        <v>#N/A</v>
      </c>
      <c r="O89" s="2" t="e">
        <f t="shared" si="24"/>
        <v>#N/A</v>
      </c>
      <c r="P89" s="2">
        <v>607990.21878278255</v>
      </c>
      <c r="Q89" s="2">
        <f t="shared" si="26"/>
        <v>607990.21878278255</v>
      </c>
      <c r="R89" s="2">
        <f t="shared" si="15"/>
        <v>28603367.811568648</v>
      </c>
      <c r="S89" s="2">
        <f t="shared" si="16"/>
        <v>605148.16530537605</v>
      </c>
      <c r="T89" s="2">
        <f t="shared" si="17"/>
        <v>4317.5714285714785</v>
      </c>
      <c r="U89" s="2">
        <f t="shared" si="18"/>
        <v>607990.21878278255</v>
      </c>
      <c r="V89" s="2">
        <f t="shared" si="5"/>
        <v>855298.67647058819</v>
      </c>
      <c r="W89" s="2">
        <f t="shared" si="19"/>
        <v>13421.029411764583</v>
      </c>
      <c r="X89" s="2">
        <f t="shared" si="6"/>
        <v>594569.18937101797</v>
      </c>
      <c r="Y89" s="2">
        <f t="shared" si="7"/>
        <v>27748069.135098092</v>
      </c>
      <c r="Z89" s="2" t="str">
        <f t="shared" si="8"/>
        <v>HERE</v>
      </c>
      <c r="AA89" s="2">
        <f>IF(Z89="HERE",Y89,AA88+Graph!$G$1*1000)</f>
        <v>27748069.135098092</v>
      </c>
      <c r="AB89" s="2">
        <f t="shared" si="20"/>
        <v>594569.1893710196</v>
      </c>
      <c r="AC89" s="2">
        <f t="shared" si="9"/>
        <v>855298.67647058819</v>
      </c>
      <c r="AD89" s="3">
        <f t="shared" si="10"/>
        <v>27748069.135098092</v>
      </c>
      <c r="AE89" s="2">
        <f>IF(AE87&gt;=52800000,52800000,IF(AB68=Graph!G$1*1000,AE88+Graph!G$1*1000,AC89))</f>
        <v>855298.67647058819</v>
      </c>
      <c r="AF89" s="3">
        <f t="shared" si="21"/>
        <v>855298.67647058819</v>
      </c>
      <c r="AG89" s="3">
        <f t="shared" si="29"/>
        <v>14887468.394082328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24</v>
      </c>
      <c r="C90" s="7"/>
      <c r="D90" s="2" t="e">
        <f t="shared" si="11"/>
        <v>#N/A</v>
      </c>
      <c r="E90" s="2" t="e">
        <f t="shared" si="22"/>
        <v>#N/A</v>
      </c>
      <c r="F90" s="2">
        <v>611102.76120558381</v>
      </c>
      <c r="G90" s="2">
        <f t="shared" si="25"/>
        <v>611102.76120558381</v>
      </c>
      <c r="H90" s="2">
        <f t="shared" si="12"/>
        <v>28599104.800476909</v>
      </c>
      <c r="I90" s="7"/>
      <c r="J90" s="2" t="e">
        <f t="shared" si="13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650236.71428571548</v>
      </c>
      <c r="M90" s="8" t="e">
        <f t="shared" si="28"/>
        <v>#N/A</v>
      </c>
      <c r="N90" s="2" t="e">
        <f t="shared" si="14"/>
        <v>#N/A</v>
      </c>
      <c r="O90" s="2" t="e">
        <f t="shared" si="24"/>
        <v>#N/A</v>
      </c>
      <c r="P90" s="2">
        <v>613931.44099795818</v>
      </c>
      <c r="Q90" s="2">
        <f t="shared" si="26"/>
        <v>613931.44099795818</v>
      </c>
      <c r="R90" s="2">
        <f t="shared" si="15"/>
        <v>29217299.252566606</v>
      </c>
      <c r="S90" s="2">
        <f t="shared" si="16"/>
        <v>611102.76120558381</v>
      </c>
      <c r="T90" s="2">
        <f t="shared" si="17"/>
        <v>4317.5714285714785</v>
      </c>
      <c r="U90" s="2">
        <f t="shared" si="18"/>
        <v>613931.44099795818</v>
      </c>
      <c r="V90" s="2">
        <f t="shared" si="5"/>
        <v>868719.70588235301</v>
      </c>
      <c r="W90" s="2">
        <f t="shared" si="19"/>
        <v>13421.029411764815</v>
      </c>
      <c r="X90" s="2">
        <f t="shared" si="6"/>
        <v>600510.41158619337</v>
      </c>
      <c r="Y90" s="2">
        <f t="shared" si="7"/>
        <v>28348579.546684287</v>
      </c>
      <c r="Z90" s="2" t="str">
        <f t="shared" si="8"/>
        <v>HERE</v>
      </c>
      <c r="AA90" s="2">
        <f>IF(Z90="HERE",Y90,AA89+Graph!$G$1*1000)</f>
        <v>28348579.546684287</v>
      </c>
      <c r="AB90" s="2">
        <f t="shared" si="20"/>
        <v>600510.41158619523</v>
      </c>
      <c r="AC90" s="2">
        <f t="shared" si="9"/>
        <v>868719.70588235301</v>
      </c>
      <c r="AD90" s="3">
        <f t="shared" si="10"/>
        <v>28348579.546684287</v>
      </c>
      <c r="AE90" s="2">
        <f>IF(AE88&gt;=52800000,52800000,IF(AB69=Graph!G$1*1000,AE89+Graph!G$1*1000,AC90))</f>
        <v>868719.70588235301</v>
      </c>
      <c r="AF90" s="3">
        <f t="shared" si="21"/>
        <v>868719.70588235301</v>
      </c>
      <c r="AG90" s="3">
        <f t="shared" si="29"/>
        <v>15316309.716113968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25</v>
      </c>
      <c r="C91" s="7"/>
      <c r="D91" s="2" t="e">
        <f t="shared" si="11"/>
        <v>#N/A</v>
      </c>
      <c r="E91" s="2" t="e">
        <f t="shared" si="22"/>
        <v>#N/A</v>
      </c>
      <c r="F91" s="2">
        <v>617057.35710579157</v>
      </c>
      <c r="G91" s="2">
        <f t="shared" si="25"/>
        <v>617057.35710579157</v>
      </c>
      <c r="H91" s="2">
        <f t="shared" si="12"/>
        <v>29216162.1575827</v>
      </c>
      <c r="I91" s="7"/>
      <c r="J91" s="2" t="e">
        <f t="shared" si="13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654554.28571428696</v>
      </c>
      <c r="M91" s="8" t="e">
        <f t="shared" si="28"/>
        <v>#N/A</v>
      </c>
      <c r="N91" s="2" t="e">
        <f t="shared" si="14"/>
        <v>#N/A</v>
      </c>
      <c r="O91" s="2" t="e">
        <f t="shared" si="24"/>
        <v>#N/A</v>
      </c>
      <c r="P91" s="2">
        <v>619872.66321310401</v>
      </c>
      <c r="Q91" s="2">
        <f t="shared" si="26"/>
        <v>619872.66321310401</v>
      </c>
      <c r="R91" s="2">
        <f t="shared" si="15"/>
        <v>29837171.91577971</v>
      </c>
      <c r="S91" s="2">
        <f t="shared" si="16"/>
        <v>617057.35710579157</v>
      </c>
      <c r="T91" s="2">
        <f t="shared" si="17"/>
        <v>4317.5714285714785</v>
      </c>
      <c r="U91" s="2">
        <f t="shared" si="18"/>
        <v>619872.66321310401</v>
      </c>
      <c r="V91" s="2">
        <f t="shared" si="5"/>
        <v>882140.73529411759</v>
      </c>
      <c r="W91" s="2">
        <f t="shared" si="19"/>
        <v>13421.029411764583</v>
      </c>
      <c r="X91" s="2">
        <f t="shared" si="6"/>
        <v>606451.63380133943</v>
      </c>
      <c r="Y91" s="2">
        <f t="shared" si="7"/>
        <v>28955031.180485629</v>
      </c>
      <c r="Z91" s="2" t="str">
        <f t="shared" si="8"/>
        <v>HERE</v>
      </c>
      <c r="AA91" s="2">
        <f>IF(Z91="HERE",Y91,AA90+Graph!$G$1*1000)</f>
        <v>28955031.180485629</v>
      </c>
      <c r="AB91" s="2">
        <f t="shared" si="20"/>
        <v>606451.63380134106</v>
      </c>
      <c r="AC91" s="2">
        <f t="shared" si="9"/>
        <v>882140.73529411759</v>
      </c>
      <c r="AD91" s="3">
        <f t="shared" si="10"/>
        <v>28955031.180485629</v>
      </c>
      <c r="AE91" s="2">
        <f>IF(AE89&gt;=52800000,52800000,IF(AB70=Graph!G$1*1000,AE90+Graph!G$1*1000,AC91))</f>
        <v>882140.73529411759</v>
      </c>
      <c r="AF91" s="3">
        <f t="shared" si="21"/>
        <v>882140.73529411759</v>
      </c>
      <c r="AG91" s="3">
        <f t="shared" si="29"/>
        <v>15750498.13813924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26</v>
      </c>
      <c r="C92" s="7"/>
      <c r="D92" s="2" t="e">
        <f t="shared" si="11"/>
        <v>#N/A</v>
      </c>
      <c r="E92" s="2" t="e">
        <f t="shared" si="22"/>
        <v>#N/A</v>
      </c>
      <c r="F92" s="2">
        <v>623011.95300599933</v>
      </c>
      <c r="G92" s="2">
        <f t="shared" si="25"/>
        <v>623011.95300599933</v>
      </c>
      <c r="H92" s="2">
        <f t="shared" si="12"/>
        <v>29839174.1105887</v>
      </c>
      <c r="I92" s="7"/>
      <c r="J92" s="2" t="e">
        <f t="shared" si="13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658871.85714285844</v>
      </c>
      <c r="M92" s="8" t="e">
        <f t="shared" si="28"/>
        <v>#N/A</v>
      </c>
      <c r="N92" s="2" t="e">
        <f t="shared" si="14"/>
        <v>#N/A</v>
      </c>
      <c r="O92" s="2" t="e">
        <f t="shared" si="24"/>
        <v>#N/A</v>
      </c>
      <c r="P92" s="2">
        <v>625813.88542824984</v>
      </c>
      <c r="Q92" s="2">
        <f t="shared" si="26"/>
        <v>625813.88542824984</v>
      </c>
      <c r="R92" s="2">
        <f t="shared" si="15"/>
        <v>30462985.80120796</v>
      </c>
      <c r="S92" s="2">
        <f t="shared" si="16"/>
        <v>623011.95300599933</v>
      </c>
      <c r="T92" s="2">
        <f t="shared" si="17"/>
        <v>4317.5714285714785</v>
      </c>
      <c r="U92" s="2">
        <f t="shared" si="18"/>
        <v>625813.88542824984</v>
      </c>
      <c r="V92" s="2">
        <f t="shared" si="5"/>
        <v>895561.76470588241</v>
      </c>
      <c r="W92" s="2">
        <f t="shared" si="19"/>
        <v>13421.029411764815</v>
      </c>
      <c r="X92" s="2">
        <f t="shared" si="6"/>
        <v>612392.85601648502</v>
      </c>
      <c r="Y92" s="2">
        <f t="shared" si="7"/>
        <v>29567424.036502115</v>
      </c>
      <c r="Z92" s="2" t="str">
        <f t="shared" si="8"/>
        <v>HERE</v>
      </c>
      <c r="AA92" s="2">
        <f>IF(Z92="HERE",Y92,AA91+Graph!$G$1*1000)</f>
        <v>29567424.036502115</v>
      </c>
      <c r="AB92" s="2">
        <f t="shared" si="20"/>
        <v>612392.85601648688</v>
      </c>
      <c r="AC92" s="2">
        <f t="shared" si="9"/>
        <v>895561.76470588241</v>
      </c>
      <c r="AD92" s="3">
        <f t="shared" si="10"/>
        <v>29567424.036502115</v>
      </c>
      <c r="AE92" s="2">
        <f>IF(AE90&gt;=52800000,52800000,IF(AB71=Graph!G$1*1000,AE91+Graph!G$1*1000,AC92))</f>
        <v>895561.76470588241</v>
      </c>
      <c r="AF92" s="3">
        <f t="shared" si="21"/>
        <v>895561.76470588241</v>
      </c>
      <c r="AG92" s="3">
        <f t="shared" si="29"/>
        <v>16190033.660158169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27</v>
      </c>
      <c r="C93" s="7"/>
      <c r="D93" s="2" t="e">
        <f t="shared" si="11"/>
        <v>#N/A</v>
      </c>
      <c r="E93" s="2" t="e">
        <f t="shared" si="22"/>
        <v>#N/A</v>
      </c>
      <c r="F93" s="2">
        <v>628966.54890620708</v>
      </c>
      <c r="G93" s="2">
        <f t="shared" si="25"/>
        <v>628966.54890620708</v>
      </c>
      <c r="H93" s="2">
        <f t="shared" si="12"/>
        <v>30468140.659494907</v>
      </c>
      <c r="I93" s="7"/>
      <c r="J93" s="2" t="e">
        <f t="shared" si="13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663189.42857142992</v>
      </c>
      <c r="M93" s="8" t="e">
        <f t="shared" si="28"/>
        <v>#N/A</v>
      </c>
      <c r="N93" s="2" t="e">
        <f t="shared" si="14"/>
        <v>#N/A</v>
      </c>
      <c r="O93" s="2" t="e">
        <f t="shared" si="24"/>
        <v>#N/A</v>
      </c>
      <c r="P93" s="2">
        <v>631755.10764342546</v>
      </c>
      <c r="Q93" s="2">
        <f t="shared" si="26"/>
        <v>631755.10764342546</v>
      </c>
      <c r="R93" s="2">
        <f t="shared" si="15"/>
        <v>31094740.908851385</v>
      </c>
      <c r="S93" s="2">
        <f t="shared" si="16"/>
        <v>628966.54890620708</v>
      </c>
      <c r="T93" s="2">
        <f t="shared" si="17"/>
        <v>4317.5714285714785</v>
      </c>
      <c r="U93" s="2">
        <f t="shared" si="18"/>
        <v>631755.10764342546</v>
      </c>
      <c r="V93" s="2">
        <f t="shared" si="5"/>
        <v>908982.79411764699</v>
      </c>
      <c r="W93" s="2">
        <f t="shared" si="19"/>
        <v>13421.029411764583</v>
      </c>
      <c r="X93" s="2">
        <f t="shared" si="6"/>
        <v>618334.07823166088</v>
      </c>
      <c r="Y93" s="2">
        <f t="shared" si="7"/>
        <v>30185758.114733778</v>
      </c>
      <c r="Z93" s="2" t="str">
        <f t="shared" si="8"/>
        <v>HERE</v>
      </c>
      <c r="AA93" s="2">
        <f>IF(Z93="HERE",Y93,AA92+Graph!$G$1*1000)</f>
        <v>30185758.114733778</v>
      </c>
      <c r="AB93" s="2">
        <f t="shared" si="20"/>
        <v>618334.07823166251</v>
      </c>
      <c r="AC93" s="2">
        <f t="shared" si="9"/>
        <v>908982.79411764699</v>
      </c>
      <c r="AD93" s="3">
        <f t="shared" si="10"/>
        <v>30185758.114733778</v>
      </c>
      <c r="AE93" s="2">
        <f>IF(AE91&gt;=52800000,52800000,IF(AB72=Graph!G$1*1000,AE92+Graph!G$1*1000,AC93))</f>
        <v>908982.79411764699</v>
      </c>
      <c r="AF93" s="3">
        <f t="shared" si="21"/>
        <v>908982.79411764699</v>
      </c>
      <c r="AG93" s="3">
        <f t="shared" si="29"/>
        <v>16634916.282170728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28</v>
      </c>
      <c r="C94" s="7"/>
      <c r="D94" s="2" t="e">
        <f t="shared" si="11"/>
        <v>#N/A</v>
      </c>
      <c r="E94" s="2" t="e">
        <f t="shared" si="22"/>
        <v>#N/A</v>
      </c>
      <c r="F94" s="2">
        <v>634921.14480641484</v>
      </c>
      <c r="G94" s="2">
        <f t="shared" si="25"/>
        <v>634921.14480641484</v>
      </c>
      <c r="H94" s="2">
        <f t="shared" si="12"/>
        <v>31103061.804301322</v>
      </c>
      <c r="I94" s="7"/>
      <c r="J94" s="2" t="e">
        <f t="shared" si="13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667507.0000000014</v>
      </c>
      <c r="M94" s="8" t="e">
        <f t="shared" si="28"/>
        <v>#N/A</v>
      </c>
      <c r="N94" s="2" t="e">
        <f t="shared" si="14"/>
        <v>#N/A</v>
      </c>
      <c r="O94" s="2" t="e">
        <f t="shared" si="24"/>
        <v>#N/A</v>
      </c>
      <c r="P94" s="2">
        <v>637696.32985857129</v>
      </c>
      <c r="Q94" s="2">
        <f t="shared" si="26"/>
        <v>637696.32985857129</v>
      </c>
      <c r="R94" s="2">
        <f t="shared" si="15"/>
        <v>31732437.238709956</v>
      </c>
      <c r="S94" s="2">
        <f t="shared" si="16"/>
        <v>634921.14480641484</v>
      </c>
      <c r="T94" s="2">
        <f t="shared" si="17"/>
        <v>4317.5714285714785</v>
      </c>
      <c r="U94" s="2">
        <f t="shared" si="18"/>
        <v>637696.32985857129</v>
      </c>
      <c r="V94" s="2">
        <f t="shared" si="5"/>
        <v>922403.82352941181</v>
      </c>
      <c r="W94" s="2">
        <f t="shared" si="19"/>
        <v>13421.029411764815</v>
      </c>
      <c r="X94" s="2">
        <f t="shared" si="6"/>
        <v>624275.30044680648</v>
      </c>
      <c r="Y94" s="2">
        <f t="shared" si="7"/>
        <v>30810033.415180586</v>
      </c>
      <c r="Z94" s="2" t="str">
        <f t="shared" si="8"/>
        <v>HERE</v>
      </c>
      <c r="AA94" s="2">
        <f>IF(Z94="HERE",Y94,AA93+Graph!$G$1*1000)</f>
        <v>30810033.415180586</v>
      </c>
      <c r="AB94" s="2">
        <f t="shared" si="20"/>
        <v>624275.30044680834</v>
      </c>
      <c r="AC94" s="2">
        <f t="shared" si="9"/>
        <v>922403.82352941181</v>
      </c>
      <c r="AD94" s="3">
        <f t="shared" si="10"/>
        <v>30810033.415180586</v>
      </c>
      <c r="AE94" s="2">
        <f>IF(AE92&gt;=52800000,52800000,IF(AB73=Graph!G$1*1000,AE93+Graph!G$1*1000,AC94))</f>
        <v>922403.82352941181</v>
      </c>
      <c r="AF94" s="3">
        <f t="shared" si="21"/>
        <v>922403.82352941181</v>
      </c>
      <c r="AG94" s="3">
        <f t="shared" si="29"/>
        <v>17085146.004176944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29</v>
      </c>
      <c r="C95" s="7"/>
      <c r="D95" s="2" t="e">
        <f t="shared" si="11"/>
        <v>#N/A</v>
      </c>
      <c r="E95" s="2" t="e">
        <f t="shared" si="22"/>
        <v>#N/A</v>
      </c>
      <c r="F95" s="2">
        <v>640875.7407066226</v>
      </c>
      <c r="G95" s="2">
        <f t="shared" si="25"/>
        <v>640875.7407066226</v>
      </c>
      <c r="H95" s="2">
        <f t="shared" si="12"/>
        <v>31743937.545007944</v>
      </c>
      <c r="I95" s="7"/>
      <c r="J95" s="2" t="e">
        <f t="shared" si="13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671824.57142857288</v>
      </c>
      <c r="M95" s="8" t="e">
        <f t="shared" si="28"/>
        <v>#N/A</v>
      </c>
      <c r="N95" s="2" t="e">
        <f t="shared" si="14"/>
        <v>#N/A</v>
      </c>
      <c r="O95" s="2" t="e">
        <f t="shared" si="24"/>
        <v>#N/A</v>
      </c>
      <c r="P95" s="2">
        <v>643637.55207374692</v>
      </c>
      <c r="Q95" s="2">
        <f t="shared" si="26"/>
        <v>643637.55207374692</v>
      </c>
      <c r="R95" s="2">
        <f t="shared" si="15"/>
        <v>32376074.790783703</v>
      </c>
      <c r="S95" s="2">
        <f t="shared" si="16"/>
        <v>640875.7407066226</v>
      </c>
      <c r="T95" s="2">
        <f t="shared" si="17"/>
        <v>4317.5714285714785</v>
      </c>
      <c r="U95" s="2">
        <f t="shared" si="18"/>
        <v>643637.55207374692</v>
      </c>
      <c r="V95" s="2">
        <f t="shared" si="5"/>
        <v>935824.8529411765</v>
      </c>
      <c r="W95" s="2">
        <f t="shared" si="19"/>
        <v>13421.029411764699</v>
      </c>
      <c r="X95" s="2">
        <f t="shared" si="6"/>
        <v>630216.52266198222</v>
      </c>
      <c r="Y95" s="2">
        <f t="shared" ref="Y95:Y158" si="30">IF(COUNT($C96)=0,IF(COUNT($C95)=1,C95,SUM(Y94+X95)),C95)</f>
        <v>31440249.93784257</v>
      </c>
      <c r="Z95" s="2" t="str">
        <f t="shared" si="8"/>
        <v>HERE</v>
      </c>
      <c r="AA95" s="2">
        <f>IF(Z95="HERE",Y95,AA94+Graph!$G$1*1000)</f>
        <v>31440249.93784257</v>
      </c>
      <c r="AB95" s="2">
        <f t="shared" si="20"/>
        <v>630216.52266198397</v>
      </c>
      <c r="AC95" s="2">
        <f t="shared" ref="AC95:AC158" si="31">IF(Z96="HERE",V95,AC94)</f>
        <v>935824.8529411765</v>
      </c>
      <c r="AD95" s="3">
        <f t="shared" si="10"/>
        <v>31440249.93784257</v>
      </c>
      <c r="AE95" s="2">
        <f>IF(AE93&gt;=52800000,52800000,IF(AB74=Graph!G$1*1000,AE94+Graph!G$1*1000,AC95))</f>
        <v>935824.8529411765</v>
      </c>
      <c r="AF95" s="3">
        <f t="shared" si="21"/>
        <v>935824.8529411765</v>
      </c>
      <c r="AG95" s="3">
        <f t="shared" si="29"/>
        <v>17540722.826176796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30</v>
      </c>
      <c r="C96" s="7"/>
      <c r="D96" s="2" t="e">
        <f t="shared" si="11"/>
        <v>#N/A</v>
      </c>
      <c r="E96" s="2" t="e">
        <f t="shared" si="22"/>
        <v>#N/A</v>
      </c>
      <c r="F96" s="2">
        <v>646830.33660683036</v>
      </c>
      <c r="G96" s="2">
        <f t="shared" si="25"/>
        <v>646830.33660683036</v>
      </c>
      <c r="H96" s="2">
        <f t="shared" ref="H96:H159" si="32">IF(COUNT($C97)=0,IF(COUNT($C96)=1,C96,SUM(H95+G96)),C96)</f>
        <v>32390767.881614774</v>
      </c>
      <c r="I96" s="7"/>
      <c r="J96" s="2" t="e">
        <f t="shared" si="13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676142.14285714435</v>
      </c>
      <c r="M96" s="8" t="e">
        <f t="shared" si="28"/>
        <v>#N/A</v>
      </c>
      <c r="N96" s="2" t="e">
        <f t="shared" si="14"/>
        <v>#N/A</v>
      </c>
      <c r="O96" s="2" t="e">
        <f t="shared" si="24"/>
        <v>#N/A</v>
      </c>
      <c r="P96" s="2">
        <v>649578.77428889275</v>
      </c>
      <c r="Q96" s="2">
        <f t="shared" si="26"/>
        <v>649578.77428889275</v>
      </c>
      <c r="R96" s="2">
        <f t="shared" ref="R96:R159" si="33">IF(COUNT($C97)=0,IF(COUNT($C96)=1,M96,SUM(R95+Q96)),M96)</f>
        <v>33025653.565072596</v>
      </c>
      <c r="S96" s="2">
        <f t="shared" si="16"/>
        <v>646830.33660683036</v>
      </c>
      <c r="T96" s="2">
        <f t="shared" si="17"/>
        <v>4317.5714285714785</v>
      </c>
      <c r="U96" s="2">
        <f t="shared" si="18"/>
        <v>649578.77428889275</v>
      </c>
      <c r="V96" s="2">
        <f t="shared" si="5"/>
        <v>949245.8823529412</v>
      </c>
      <c r="W96" s="2">
        <f t="shared" si="19"/>
        <v>13421.029411764699</v>
      </c>
      <c r="X96" s="2">
        <f t="shared" si="6"/>
        <v>636157.74487712805</v>
      </c>
      <c r="Y96" s="2">
        <f t="shared" si="30"/>
        <v>32076407.6827197</v>
      </c>
      <c r="Z96" s="2" t="str">
        <f t="shared" si="8"/>
        <v>HERE</v>
      </c>
      <c r="AA96" s="2">
        <f>IF(Z96="HERE",Y96,AA95+Graph!$G$1*1000)</f>
        <v>32076407.6827197</v>
      </c>
      <c r="AB96" s="2">
        <f t="shared" si="20"/>
        <v>636157.74487712979</v>
      </c>
      <c r="AC96" s="2">
        <f t="shared" si="31"/>
        <v>949245.8823529412</v>
      </c>
      <c r="AD96" s="3">
        <f t="shared" si="10"/>
        <v>32076407.6827197</v>
      </c>
      <c r="AE96" s="2">
        <f>IF(AE94&gt;=52800000,52800000,IF(AB75=Graph!G$1*1000,AE95+Graph!G$1*1000,AC96))</f>
        <v>949245.8823529412</v>
      </c>
      <c r="AF96" s="3">
        <f t="shared" si="21"/>
        <v>949245.8823529412</v>
      </c>
      <c r="AG96" s="3">
        <f t="shared" si="29"/>
        <v>18001646.748170298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31</v>
      </c>
      <c r="C97" s="7"/>
      <c r="D97" s="2" t="e">
        <f t="shared" si="11"/>
        <v>#N/A</v>
      </c>
      <c r="E97" s="2" t="e">
        <f t="shared" si="22"/>
        <v>#N/A</v>
      </c>
      <c r="F97" s="2">
        <v>652784.93250703812</v>
      </c>
      <c r="G97" s="2">
        <f t="shared" si="25"/>
        <v>645682.42857142852</v>
      </c>
      <c r="H97" s="2">
        <f t="shared" si="32"/>
        <v>33036450.310186204</v>
      </c>
      <c r="I97" s="7"/>
      <c r="J97" s="2" t="e">
        <f t="shared" si="13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680459.71428571583</v>
      </c>
      <c r="M97" s="8" t="e">
        <f t="shared" si="28"/>
        <v>#N/A</v>
      </c>
      <c r="N97" s="2" t="e">
        <f t="shared" si="14"/>
        <v>#N/A</v>
      </c>
      <c r="O97" s="2" t="e">
        <f t="shared" si="24"/>
        <v>#N/A</v>
      </c>
      <c r="P97" s="2">
        <v>655519.99650406837</v>
      </c>
      <c r="Q97" s="2">
        <f t="shared" si="26"/>
        <v>650000</v>
      </c>
      <c r="R97" s="2">
        <f t="shared" si="33"/>
        <v>33675653.565072596</v>
      </c>
      <c r="S97" s="2">
        <f t="shared" si="16"/>
        <v>645682.4285714291</v>
      </c>
      <c r="T97" s="2">
        <f t="shared" si="17"/>
        <v>4317.5714285714785</v>
      </c>
      <c r="U97" s="2">
        <f t="shared" si="18"/>
        <v>650000</v>
      </c>
      <c r="V97" s="2">
        <f t="shared" si="5"/>
        <v>962666.9117647059</v>
      </c>
      <c r="W97" s="2">
        <f t="shared" si="19"/>
        <v>13421.029411764699</v>
      </c>
      <c r="X97" s="2">
        <f t="shared" si="6"/>
        <v>636578.9705882353</v>
      </c>
      <c r="Y97" s="2">
        <f t="shared" si="30"/>
        <v>32712986.653307937</v>
      </c>
      <c r="Z97" s="2" t="str">
        <f t="shared" si="8"/>
        <v>HERE</v>
      </c>
      <c r="AA97" s="2">
        <f>IF(Z97="HERE",Y97,AA96+Graph!$G$1*1000)</f>
        <v>32712986.653307937</v>
      </c>
      <c r="AB97" s="2">
        <f t="shared" si="20"/>
        <v>636578.97058823705</v>
      </c>
      <c r="AC97" s="2">
        <f t="shared" si="31"/>
        <v>962666.9117647059</v>
      </c>
      <c r="AD97" s="3">
        <f t="shared" si="10"/>
        <v>32712986.653307937</v>
      </c>
      <c r="AE97" s="2">
        <f>IF(AE95&gt;=52800000,52800000,IF(AB76=Graph!G$1*1000,AE96+Graph!G$1*1000,AC97))</f>
        <v>962666.9117647059</v>
      </c>
      <c r="AF97" s="3">
        <f t="shared" si="21"/>
        <v>962666.9117647059</v>
      </c>
      <c r="AG97" s="3">
        <f t="shared" si="29"/>
        <v>18467917.770157438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32</v>
      </c>
      <c r="C98" s="7"/>
      <c r="D98" s="2" t="e">
        <f t="shared" si="11"/>
        <v>#N/A</v>
      </c>
      <c r="E98" s="2" t="e">
        <f t="shared" si="22"/>
        <v>#N/A</v>
      </c>
      <c r="F98" s="2">
        <v>658739.52840724587</v>
      </c>
      <c r="G98" s="2">
        <f t="shared" si="25"/>
        <v>645682.42857142852</v>
      </c>
      <c r="H98" s="2">
        <f t="shared" si="32"/>
        <v>33682132.738757633</v>
      </c>
      <c r="I98" s="7"/>
      <c r="J98" s="2" t="e">
        <f t="shared" si="13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684777.28571428731</v>
      </c>
      <c r="M98" s="8" t="e">
        <f t="shared" si="28"/>
        <v>#N/A</v>
      </c>
      <c r="N98" s="2" t="e">
        <f t="shared" si="14"/>
        <v>#N/A</v>
      </c>
      <c r="O98" s="2" t="e">
        <f t="shared" si="24"/>
        <v>#N/A</v>
      </c>
      <c r="P98" s="2">
        <v>661461.2187192142</v>
      </c>
      <c r="Q98" s="2">
        <f t="shared" si="26"/>
        <v>650000</v>
      </c>
      <c r="R98" s="2">
        <f t="shared" si="33"/>
        <v>34325653.565072596</v>
      </c>
      <c r="S98" s="2">
        <f t="shared" si="16"/>
        <v>645682.4285714291</v>
      </c>
      <c r="T98" s="2">
        <f t="shared" si="17"/>
        <v>4317.5714285714785</v>
      </c>
      <c r="U98" s="2">
        <f t="shared" si="18"/>
        <v>650000</v>
      </c>
      <c r="V98" s="2">
        <f t="shared" si="5"/>
        <v>976087.9411764706</v>
      </c>
      <c r="W98" s="2">
        <f t="shared" si="19"/>
        <v>13421.029411764699</v>
      </c>
      <c r="X98" s="2">
        <f t="shared" si="6"/>
        <v>636578.9705882353</v>
      </c>
      <c r="Y98" s="2">
        <f t="shared" si="30"/>
        <v>33349565.623896174</v>
      </c>
      <c r="Z98" s="2" t="str">
        <f t="shared" si="8"/>
        <v>HERE</v>
      </c>
      <c r="AA98" s="2">
        <f>IF(Z98="HERE",Y98,AA97+Graph!$G$1*1000)</f>
        <v>33349565.623896174</v>
      </c>
      <c r="AB98" s="2">
        <f t="shared" si="20"/>
        <v>636578.97058823705</v>
      </c>
      <c r="AC98" s="2">
        <f t="shared" si="31"/>
        <v>976087.9411764706</v>
      </c>
      <c r="AD98" s="3">
        <f t="shared" si="10"/>
        <v>33349565.623896174</v>
      </c>
      <c r="AE98" s="2">
        <f>IF(AE96&gt;=52800000,52800000,IF(AB77=Graph!G$1*1000,AE97+Graph!G$1*1000,AC98))</f>
        <v>976087.9411764706</v>
      </c>
      <c r="AF98" s="3">
        <f t="shared" si="21"/>
        <v>976087.9411764706</v>
      </c>
      <c r="AG98" s="3">
        <f t="shared" si="29"/>
        <v>18939535.892138209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33</v>
      </c>
      <c r="C99" s="7"/>
      <c r="D99" s="2" t="e">
        <f t="shared" si="11"/>
        <v>#N/A</v>
      </c>
      <c r="E99" s="2" t="e">
        <f t="shared" si="22"/>
        <v>#N/A</v>
      </c>
      <c r="F99" s="2">
        <v>664694.12430745363</v>
      </c>
      <c r="G99" s="2">
        <f t="shared" si="25"/>
        <v>645682.42857142852</v>
      </c>
      <c r="H99" s="2">
        <f t="shared" si="32"/>
        <v>34327815.167329058</v>
      </c>
      <c r="I99" s="7"/>
      <c r="J99" s="2" t="e">
        <f t="shared" si="13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689094.85714285879</v>
      </c>
      <c r="M99" s="8" t="e">
        <f t="shared" si="28"/>
        <v>#N/A</v>
      </c>
      <c r="N99" s="2" t="e">
        <f t="shared" si="14"/>
        <v>#N/A</v>
      </c>
      <c r="O99" s="2" t="e">
        <f t="shared" si="24"/>
        <v>#N/A</v>
      </c>
      <c r="P99" s="2">
        <v>667402.44093438983</v>
      </c>
      <c r="Q99" s="2">
        <f t="shared" si="26"/>
        <v>650000</v>
      </c>
      <c r="R99" s="2">
        <f t="shared" si="33"/>
        <v>34975653.565072596</v>
      </c>
      <c r="S99" s="2">
        <f t="shared" si="16"/>
        <v>645682.42857142538</v>
      </c>
      <c r="T99" s="2">
        <f t="shared" si="17"/>
        <v>4317.5714285714785</v>
      </c>
      <c r="U99" s="2">
        <f t="shared" si="18"/>
        <v>650000</v>
      </c>
      <c r="V99" s="2">
        <f t="shared" si="5"/>
        <v>989508.9705882353</v>
      </c>
      <c r="W99" s="2">
        <f t="shared" si="19"/>
        <v>13421.029411764699</v>
      </c>
      <c r="X99" s="2">
        <f t="shared" si="6"/>
        <v>636578.9705882353</v>
      </c>
      <c r="Y99" s="2">
        <f t="shared" si="30"/>
        <v>33986144.594484411</v>
      </c>
      <c r="Z99" s="2" t="str">
        <f t="shared" si="8"/>
        <v>HERE</v>
      </c>
      <c r="AA99" s="2">
        <f>IF(Z99="HERE",Y99,AA98+Graph!$G$1*1000)</f>
        <v>33986144.594484411</v>
      </c>
      <c r="AB99" s="2">
        <f t="shared" si="20"/>
        <v>636578.97058823705</v>
      </c>
      <c r="AC99" s="2">
        <f t="shared" si="31"/>
        <v>989508.9705882353</v>
      </c>
      <c r="AD99" s="3">
        <f t="shared" si="10"/>
        <v>33986144.594484411</v>
      </c>
      <c r="AE99" s="2">
        <f>IF(AE97&gt;=52800000,52800000,IF(AB78=Graph!G$1*1000,AE98+Graph!G$1*1000,AC99))</f>
        <v>989508.9705882353</v>
      </c>
      <c r="AF99" s="3">
        <f t="shared" si="21"/>
        <v>989508.9705882353</v>
      </c>
      <c r="AG99" s="3">
        <f t="shared" si="29"/>
        <v>19416501.114112638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34</v>
      </c>
      <c r="C100" s="14"/>
      <c r="D100" s="13" t="e">
        <f t="shared" si="11"/>
        <v>#N/A</v>
      </c>
      <c r="E100" s="13" t="e">
        <f t="shared" si="22"/>
        <v>#N/A</v>
      </c>
      <c r="F100" s="13">
        <v>670648.72020763159</v>
      </c>
      <c r="G100" s="2">
        <f t="shared" si="25"/>
        <v>645682.42857142852</v>
      </c>
      <c r="H100" s="13">
        <f t="shared" si="32"/>
        <v>34973497.595900483</v>
      </c>
      <c r="I100" s="14"/>
      <c r="J100" s="13" t="e">
        <f t="shared" si="13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693412.42857143027</v>
      </c>
      <c r="M100" s="8" t="e">
        <f t="shared" si="28"/>
        <v>#N/A</v>
      </c>
      <c r="N100" s="13" t="e">
        <f t="shared" si="14"/>
        <v>#N/A</v>
      </c>
      <c r="O100" s="13" t="e">
        <f t="shared" si="24"/>
        <v>#N/A</v>
      </c>
      <c r="P100" s="2">
        <v>673343.66314953566</v>
      </c>
      <c r="Q100" s="2">
        <f t="shared" si="26"/>
        <v>650000</v>
      </c>
      <c r="R100" s="13">
        <f t="shared" si="33"/>
        <v>35625653.565072596</v>
      </c>
      <c r="S100" s="13">
        <f t="shared" si="16"/>
        <v>645682.42857142538</v>
      </c>
      <c r="T100" s="13">
        <f t="shared" si="17"/>
        <v>4317.5714285714785</v>
      </c>
      <c r="U100" s="13">
        <f t="shared" si="18"/>
        <v>650000</v>
      </c>
      <c r="V100" s="13">
        <f t="shared" si="5"/>
        <v>1002930</v>
      </c>
      <c r="W100" s="13">
        <f t="shared" si="19"/>
        <v>13421.029411764699</v>
      </c>
      <c r="X100" s="13">
        <f t="shared" si="6"/>
        <v>636578.9705882353</v>
      </c>
      <c r="Y100" s="2">
        <f t="shared" si="30"/>
        <v>34622723.565072648</v>
      </c>
      <c r="Z100" s="2" t="str">
        <f t="shared" si="8"/>
        <v>HERE</v>
      </c>
      <c r="AA100" s="2">
        <f>IF(Z100="HERE",Y100,AA99+Graph!$G$1*1000)</f>
        <v>34622723.565072648</v>
      </c>
      <c r="AB100" s="2">
        <f t="shared" si="20"/>
        <v>636578.97058823705</v>
      </c>
      <c r="AC100" s="2">
        <f t="shared" si="31"/>
        <v>1002930</v>
      </c>
      <c r="AD100" s="3">
        <f t="shared" si="10"/>
        <v>34622723.565072648</v>
      </c>
      <c r="AE100" s="2">
        <f>IF(AE98&gt;=52800000,52800000,IF(AB79=Graph!G$1*1000,AE99+Graph!G$1*1000,AC100))</f>
        <v>1002930</v>
      </c>
      <c r="AF100" s="3">
        <f t="shared" si="21"/>
        <v>1002930</v>
      </c>
      <c r="AG100" s="3">
        <f t="shared" si="29"/>
        <v>19898813.436080698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35</v>
      </c>
      <c r="C101" s="7"/>
      <c r="D101" s="2" t="e">
        <f t="shared" si="11"/>
        <v>#N/A</v>
      </c>
      <c r="E101" s="2" t="e">
        <f t="shared" si="22"/>
        <v>#N/A</v>
      </c>
      <c r="F101" s="2">
        <v>676603.31610783935</v>
      </c>
      <c r="G101" s="2">
        <f t="shared" si="25"/>
        <v>645682.42857142852</v>
      </c>
      <c r="H101" s="2">
        <f t="shared" si="32"/>
        <v>35619180.024471909</v>
      </c>
      <c r="I101" s="7"/>
      <c r="J101" s="2" t="e">
        <f t="shared" si="13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697730.00000000175</v>
      </c>
      <c r="M101" s="8" t="e">
        <f t="shared" si="28"/>
        <v>#N/A</v>
      </c>
      <c r="N101" s="2" t="e">
        <f t="shared" si="14"/>
        <v>#N/A</v>
      </c>
      <c r="O101" s="2" t="e">
        <f t="shared" si="24"/>
        <v>#N/A</v>
      </c>
      <c r="P101" s="2">
        <v>679284.88536471128</v>
      </c>
      <c r="Q101" s="2">
        <f t="shared" si="26"/>
        <v>650000</v>
      </c>
      <c r="R101" s="2">
        <f t="shared" si="33"/>
        <v>36275653.565072596</v>
      </c>
      <c r="S101" s="2">
        <f t="shared" si="16"/>
        <v>645682.42857142538</v>
      </c>
      <c r="T101" s="2">
        <f t="shared" si="17"/>
        <v>4317.5714285714785</v>
      </c>
      <c r="U101" s="2">
        <f t="shared" si="18"/>
        <v>650000</v>
      </c>
      <c r="V101" s="2">
        <f t="shared" ref="V101:V355" si="34">H17</f>
        <v>1056367.7142857143</v>
      </c>
      <c r="W101" s="2">
        <f t="shared" si="19"/>
        <v>53437.714285714319</v>
      </c>
      <c r="X101" s="2">
        <f t="shared" si="6"/>
        <v>596562.28571428568</v>
      </c>
      <c r="Y101" s="2">
        <f t="shared" si="30"/>
        <v>35219285.850786932</v>
      </c>
      <c r="Z101" s="2" t="str">
        <f t="shared" si="8"/>
        <v>HERE</v>
      </c>
      <c r="AA101" s="2">
        <f>IF(Z101="HERE",Y101,AA100+Graph!$G$1*1000)</f>
        <v>35219285.850786932</v>
      </c>
      <c r="AB101" s="2">
        <f t="shared" si="20"/>
        <v>596562.28571428359</v>
      </c>
      <c r="AC101" s="2">
        <f t="shared" si="31"/>
        <v>1056367.7142857143</v>
      </c>
      <c r="AD101" s="3">
        <f t="shared" si="10"/>
        <v>35219285.850786932</v>
      </c>
      <c r="AE101" s="2">
        <f>IF(AE99&gt;=52800000,52800000,IF(AB80=Graph!G$1*1000,AE100+Graph!G$1*1000,AC101))</f>
        <v>1056367.7142857143</v>
      </c>
      <c r="AF101" s="3">
        <f t="shared" si="21"/>
        <v>1056367.7142857143</v>
      </c>
      <c r="AG101" s="3">
        <f t="shared" si="29"/>
        <v>20386472.858042415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36</v>
      </c>
      <c r="C102" s="7"/>
      <c r="D102" s="2" t="e">
        <f t="shared" si="11"/>
        <v>#N/A</v>
      </c>
      <c r="E102" s="2" t="e">
        <f t="shared" si="22"/>
        <v>#N/A</v>
      </c>
      <c r="F102" s="2">
        <v>682557.9120080471</v>
      </c>
      <c r="G102" s="2">
        <f t="shared" ref="G102:G165" si="35">IF(F102&gt;650000,$AK$31*1000,F102)</f>
        <v>645682.42857142852</v>
      </c>
      <c r="H102" s="2">
        <f t="shared" si="32"/>
        <v>36264862.453043334</v>
      </c>
      <c r="I102" s="7"/>
      <c r="J102" s="2" t="e">
        <f t="shared" si="13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702047.57142857322</v>
      </c>
      <c r="M102" s="8" t="e">
        <f t="shared" si="28"/>
        <v>#N/A</v>
      </c>
      <c r="N102" s="2" t="e">
        <f t="shared" si="14"/>
        <v>#N/A</v>
      </c>
      <c r="O102" s="2" t="e">
        <f t="shared" si="24"/>
        <v>#N/A</v>
      </c>
      <c r="P102" s="2">
        <v>685226.10757985711</v>
      </c>
      <c r="Q102" s="2">
        <f t="shared" ref="Q102:Q165" si="36">IF(P102&gt;650000,650000,P102)</f>
        <v>650000</v>
      </c>
      <c r="R102" s="2">
        <f t="shared" si="33"/>
        <v>36925653.565072596</v>
      </c>
      <c r="S102" s="2">
        <f t="shared" si="16"/>
        <v>645682.42857142538</v>
      </c>
      <c r="T102" s="2">
        <f t="shared" si="17"/>
        <v>4317.5714285714785</v>
      </c>
      <c r="U102" s="2">
        <f t="shared" si="18"/>
        <v>650000</v>
      </c>
      <c r="V102" s="2">
        <f t="shared" si="34"/>
        <v>1109805.4285714286</v>
      </c>
      <c r="W102" s="2">
        <f t="shared" si="19"/>
        <v>53437.714285714319</v>
      </c>
      <c r="X102" s="2">
        <f t="shared" si="6"/>
        <v>596562.28571428568</v>
      </c>
      <c r="Y102" s="2">
        <f t="shared" si="30"/>
        <v>35815848.136501215</v>
      </c>
      <c r="Z102" s="2" t="str">
        <f t="shared" si="8"/>
        <v>HERE</v>
      </c>
      <c r="AA102" s="2">
        <f>IF(Z102="HERE",Y102,AA101+Graph!$G$1*1000)</f>
        <v>35815848.136501215</v>
      </c>
      <c r="AB102" s="2">
        <f t="shared" si="20"/>
        <v>596562.28571428359</v>
      </c>
      <c r="AC102" s="2">
        <f t="shared" si="31"/>
        <v>1109805.4285714286</v>
      </c>
      <c r="AD102" s="3">
        <f t="shared" si="10"/>
        <v>35815848.136501215</v>
      </c>
      <c r="AE102" s="2">
        <f>IF(AE100&gt;=52800000,52800000,IF(AB81=Graph!G$1*1000,AE101+Graph!G$1*1000,AC102))</f>
        <v>1109805.4285714286</v>
      </c>
      <c r="AF102" s="3">
        <f t="shared" si="21"/>
        <v>1109805.4285714286</v>
      </c>
      <c r="AG102" s="3">
        <f t="shared" si="29"/>
        <v>20879479.37999776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37</v>
      </c>
      <c r="C103" s="7"/>
      <c r="D103" s="2" t="e">
        <f t="shared" si="11"/>
        <v>#N/A</v>
      </c>
      <c r="E103" s="2" t="e">
        <f t="shared" si="22"/>
        <v>#N/A</v>
      </c>
      <c r="F103" s="2">
        <v>688512.50790825486</v>
      </c>
      <c r="G103" s="2">
        <f t="shared" si="35"/>
        <v>645682.42857142852</v>
      </c>
      <c r="H103" s="2">
        <f t="shared" si="32"/>
        <v>36910544.88161476</v>
      </c>
      <c r="I103" s="7"/>
      <c r="J103" s="2" t="e">
        <f t="shared" si="13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706365.1428571447</v>
      </c>
      <c r="M103" s="8" t="e">
        <f t="shared" si="28"/>
        <v>#N/A</v>
      </c>
      <c r="N103" s="2" t="e">
        <f t="shared" si="14"/>
        <v>#N/A</v>
      </c>
      <c r="O103" s="2" t="e">
        <f t="shared" si="24"/>
        <v>#N/A</v>
      </c>
      <c r="P103" s="2">
        <v>691167.32979503274</v>
      </c>
      <c r="Q103" s="2">
        <f t="shared" si="36"/>
        <v>650000</v>
      </c>
      <c r="R103" s="2">
        <f t="shared" si="33"/>
        <v>37575653.565072596</v>
      </c>
      <c r="S103" s="2">
        <f t="shared" si="16"/>
        <v>645682.42857142538</v>
      </c>
      <c r="T103" s="2">
        <f t="shared" si="17"/>
        <v>4317.5714285714785</v>
      </c>
      <c r="U103" s="2">
        <f t="shared" si="18"/>
        <v>650000</v>
      </c>
      <c r="V103" s="2">
        <f t="shared" si="34"/>
        <v>1163243.1428571427</v>
      </c>
      <c r="W103" s="2">
        <f t="shared" si="19"/>
        <v>53437.714285714086</v>
      </c>
      <c r="X103" s="2">
        <f t="shared" si="6"/>
        <v>596562.28571428591</v>
      </c>
      <c r="Y103" s="2">
        <f t="shared" si="30"/>
        <v>36412410.422215499</v>
      </c>
      <c r="Z103" s="2" t="str">
        <f t="shared" si="8"/>
        <v>HERE</v>
      </c>
      <c r="AA103" s="2">
        <f>IF(Z103="HERE",Y103,AA102+Graph!$G$1*1000)</f>
        <v>36412410.422215499</v>
      </c>
      <c r="AB103" s="2">
        <f t="shared" si="20"/>
        <v>596562.28571428359</v>
      </c>
      <c r="AC103" s="2">
        <f t="shared" si="31"/>
        <v>1163243.1428571427</v>
      </c>
      <c r="AD103" s="3">
        <f t="shared" si="10"/>
        <v>36412410.422215499</v>
      </c>
      <c r="AE103" s="2">
        <f>IF(AE101&gt;=52800000,52800000,IF(AB82=Graph!G$1*1000,AE102+Graph!G$1*1000,AC103))</f>
        <v>1163243.1428571427</v>
      </c>
      <c r="AF103" s="3">
        <f t="shared" si="21"/>
        <v>1163243.1428571427</v>
      </c>
      <c r="AG103" s="3">
        <f t="shared" si="29"/>
        <v>21377833.00194677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38</v>
      </c>
      <c r="C104" s="7"/>
      <c r="D104" s="2" t="e">
        <f t="shared" si="11"/>
        <v>#N/A</v>
      </c>
      <c r="E104" s="2" t="e">
        <f t="shared" si="22"/>
        <v>#N/A</v>
      </c>
      <c r="F104" s="2">
        <v>694467.10380846262</v>
      </c>
      <c r="G104" s="2">
        <f t="shared" si="35"/>
        <v>645682.42857142852</v>
      </c>
      <c r="H104" s="2">
        <f t="shared" si="32"/>
        <v>37556227.310186185</v>
      </c>
      <c r="I104" s="7"/>
      <c r="J104" s="2" t="e">
        <f t="shared" si="13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710682.71428571618</v>
      </c>
      <c r="M104" s="8" t="e">
        <f t="shared" si="28"/>
        <v>#N/A</v>
      </c>
      <c r="N104" s="2" t="e">
        <f t="shared" si="14"/>
        <v>#N/A</v>
      </c>
      <c r="O104" s="2" t="e">
        <f t="shared" si="24"/>
        <v>#N/A</v>
      </c>
      <c r="P104" s="2">
        <v>697108.55201017857</v>
      </c>
      <c r="Q104" s="2">
        <f t="shared" si="36"/>
        <v>650000</v>
      </c>
      <c r="R104" s="2">
        <f t="shared" si="33"/>
        <v>38225653.565072596</v>
      </c>
      <c r="S104" s="2">
        <f t="shared" si="16"/>
        <v>645682.42857142538</v>
      </c>
      <c r="T104" s="2">
        <f t="shared" si="17"/>
        <v>4317.5714285714785</v>
      </c>
      <c r="U104" s="2">
        <f t="shared" si="18"/>
        <v>650000</v>
      </c>
      <c r="V104" s="2">
        <f t="shared" si="34"/>
        <v>1216680.857142857</v>
      </c>
      <c r="W104" s="2">
        <f t="shared" si="19"/>
        <v>53437.714285714319</v>
      </c>
      <c r="X104" s="2">
        <f t="shared" si="6"/>
        <v>596562.28571428568</v>
      </c>
      <c r="Y104" s="2">
        <f t="shared" si="30"/>
        <v>37008972.707929783</v>
      </c>
      <c r="Z104" s="2" t="str">
        <f t="shared" si="8"/>
        <v>HERE</v>
      </c>
      <c r="AA104" s="2">
        <f>IF(Z104="HERE",Y104,AA103+Graph!$G$1*1000)</f>
        <v>37008972.707929783</v>
      </c>
      <c r="AB104" s="2">
        <f t="shared" si="20"/>
        <v>596562.28571428359</v>
      </c>
      <c r="AC104" s="2">
        <f t="shared" si="31"/>
        <v>1216680.857142857</v>
      </c>
      <c r="AD104" s="3">
        <f t="shared" si="10"/>
        <v>37008972.707929783</v>
      </c>
      <c r="AE104" s="2">
        <f>IF(AE102&gt;=52800000,52800000,IF(AB83=Graph!G$1*1000,AE103+Graph!G$1*1000,AC104))</f>
        <v>1216680.857142857</v>
      </c>
      <c r="AF104" s="3">
        <f t="shared" si="21"/>
        <v>1216680.857142857</v>
      </c>
      <c r="AG104" s="3">
        <f t="shared" si="29"/>
        <v>21881533.723889407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39</v>
      </c>
      <c r="C105" s="7"/>
      <c r="D105" s="2" t="e">
        <f t="shared" si="11"/>
        <v>#N/A</v>
      </c>
      <c r="E105" s="2" t="e">
        <f t="shared" si="22"/>
        <v>#N/A</v>
      </c>
      <c r="F105" s="2">
        <v>700421.69970867038</v>
      </c>
      <c r="G105" s="2">
        <f t="shared" si="35"/>
        <v>645682.42857142852</v>
      </c>
      <c r="H105" s="2">
        <f t="shared" si="32"/>
        <v>38201909.73875761</v>
      </c>
      <c r="I105" s="7"/>
      <c r="J105" s="2" t="e">
        <f t="shared" si="13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715000.28571428766</v>
      </c>
      <c r="M105" s="8" t="e">
        <f t="shared" si="28"/>
        <v>#N/A</v>
      </c>
      <c r="N105" s="2" t="e">
        <f t="shared" si="14"/>
        <v>#N/A</v>
      </c>
      <c r="O105" s="2" t="e">
        <f t="shared" si="24"/>
        <v>#N/A</v>
      </c>
      <c r="P105" s="2">
        <v>703049.77422535419</v>
      </c>
      <c r="Q105" s="2">
        <f t="shared" si="36"/>
        <v>650000</v>
      </c>
      <c r="R105" s="2">
        <f t="shared" si="33"/>
        <v>38875653.565072596</v>
      </c>
      <c r="S105" s="2">
        <f t="shared" si="16"/>
        <v>645682.42857142538</v>
      </c>
      <c r="T105" s="2">
        <f t="shared" si="17"/>
        <v>4317.5714285714785</v>
      </c>
      <c r="U105" s="2">
        <f t="shared" si="18"/>
        <v>650000</v>
      </c>
      <c r="V105" s="2">
        <f t="shared" si="34"/>
        <v>1270118.5714285714</v>
      </c>
      <c r="W105" s="2">
        <f t="shared" si="19"/>
        <v>53437.714285714319</v>
      </c>
      <c r="X105" s="2">
        <f t="shared" si="6"/>
        <v>596562.28571428568</v>
      </c>
      <c r="Y105" s="2">
        <f t="shared" si="30"/>
        <v>37605534.993644066</v>
      </c>
      <c r="Z105" s="2" t="str">
        <f t="shared" si="8"/>
        <v>HERE</v>
      </c>
      <c r="AA105" s="2">
        <f>IF(Z105="HERE",Y105,AA104+Graph!$G$1*1000)</f>
        <v>37605534.993644066</v>
      </c>
      <c r="AB105" s="2">
        <f t="shared" si="20"/>
        <v>596562.28571428359</v>
      </c>
      <c r="AC105" s="2">
        <f t="shared" si="31"/>
        <v>1270118.5714285714</v>
      </c>
      <c r="AD105" s="3">
        <f t="shared" si="10"/>
        <v>37605534.993644066</v>
      </c>
      <c r="AE105" s="2">
        <f>IF(AE103&gt;=52800000,52800000,IF(AB84=Graph!G$1*1000,AE104+Graph!G$1*1000,AC105))</f>
        <v>1270118.5714285714</v>
      </c>
      <c r="AF105" s="3">
        <f t="shared" si="21"/>
        <v>1270118.5714285714</v>
      </c>
      <c r="AG105" s="3">
        <f t="shared" si="29"/>
        <v>22390581.545825705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40</v>
      </c>
      <c r="C106" s="7"/>
      <c r="D106" s="2" t="e">
        <f t="shared" si="11"/>
        <v>#N/A</v>
      </c>
      <c r="E106" s="2" t="e">
        <f t="shared" si="22"/>
        <v>#N/A</v>
      </c>
      <c r="F106" s="2">
        <v>706376.29560887814</v>
      </c>
      <c r="G106" s="2">
        <f t="shared" si="35"/>
        <v>645682.42857142852</v>
      </c>
      <c r="H106" s="2">
        <f t="shared" si="32"/>
        <v>38847592.167329036</v>
      </c>
      <c r="I106" s="7"/>
      <c r="J106" s="2" t="e">
        <f t="shared" si="13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719317.85714285914</v>
      </c>
      <c r="M106" s="8" t="e">
        <f t="shared" si="28"/>
        <v>#N/A</v>
      </c>
      <c r="N106" s="2" t="e">
        <f t="shared" si="14"/>
        <v>#N/A</v>
      </c>
      <c r="O106" s="2" t="e">
        <f t="shared" si="24"/>
        <v>#N/A</v>
      </c>
      <c r="P106" s="2">
        <v>708990.99644050002</v>
      </c>
      <c r="Q106" s="2">
        <f t="shared" si="36"/>
        <v>650000</v>
      </c>
      <c r="R106" s="2">
        <f t="shared" si="33"/>
        <v>39525653.565072596</v>
      </c>
      <c r="S106" s="2">
        <f t="shared" si="16"/>
        <v>645682.42857142538</v>
      </c>
      <c r="T106" s="2">
        <f t="shared" si="17"/>
        <v>4317.5714285714785</v>
      </c>
      <c r="U106" s="2">
        <f t="shared" si="18"/>
        <v>650000</v>
      </c>
      <c r="V106" s="2">
        <f t="shared" si="34"/>
        <v>1323556.2857142857</v>
      </c>
      <c r="W106" s="2">
        <f t="shared" si="19"/>
        <v>53437.714285714319</v>
      </c>
      <c r="X106" s="2">
        <f t="shared" si="6"/>
        <v>596562.28571428568</v>
      </c>
      <c r="Y106" s="2">
        <f t="shared" si="30"/>
        <v>38202097.27935835</v>
      </c>
      <c r="Z106" s="2" t="str">
        <f t="shared" si="8"/>
        <v>HERE</v>
      </c>
      <c r="AA106" s="2">
        <f>IF(Z106="HERE",Y106,AA105+Graph!$G$1*1000)</f>
        <v>38202097.27935835</v>
      </c>
      <c r="AB106" s="2">
        <f t="shared" si="20"/>
        <v>596562.28571428359</v>
      </c>
      <c r="AC106" s="2">
        <f t="shared" si="31"/>
        <v>1323556.2857142857</v>
      </c>
      <c r="AD106" s="3">
        <f t="shared" si="10"/>
        <v>38202097.27935835</v>
      </c>
      <c r="AE106" s="2">
        <f>IF(AE104&gt;=52800000,52800000,IF(AB85=Graph!G$1*1000,AE105+Graph!G$1*1000,AC106))</f>
        <v>1323556.2857142857</v>
      </c>
      <c r="AF106" s="3">
        <f t="shared" si="21"/>
        <v>1323556.2857142857</v>
      </c>
      <c r="AG106" s="3">
        <f t="shared" si="29"/>
        <v>22904976.467755631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41</v>
      </c>
      <c r="C107" s="7"/>
      <c r="D107" s="2" t="e">
        <f t="shared" si="11"/>
        <v>#N/A</v>
      </c>
      <c r="E107" s="2" t="e">
        <f t="shared" si="22"/>
        <v>#N/A</v>
      </c>
      <c r="F107" s="2">
        <v>712330.89150908589</v>
      </c>
      <c r="G107" s="2">
        <f t="shared" si="35"/>
        <v>645682.42857142852</v>
      </c>
      <c r="H107" s="2">
        <f t="shared" si="32"/>
        <v>39493274.595900461</v>
      </c>
      <c r="I107" s="7"/>
      <c r="J107" s="2" t="e">
        <f t="shared" si="13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723635.42857143062</v>
      </c>
      <c r="M107" s="8" t="e">
        <f t="shared" si="28"/>
        <v>#N/A</v>
      </c>
      <c r="N107" s="2" t="e">
        <f t="shared" si="14"/>
        <v>#N/A</v>
      </c>
      <c r="O107" s="2" t="e">
        <f t="shared" si="24"/>
        <v>#N/A</v>
      </c>
      <c r="P107" s="2">
        <v>714932.21865564585</v>
      </c>
      <c r="Q107" s="2">
        <f t="shared" si="36"/>
        <v>650000</v>
      </c>
      <c r="R107" s="2">
        <f t="shared" si="33"/>
        <v>40175653.565072596</v>
      </c>
      <c r="S107" s="2">
        <f t="shared" si="16"/>
        <v>645682.42857142538</v>
      </c>
      <c r="T107" s="2">
        <f t="shared" si="17"/>
        <v>4317.5714285714785</v>
      </c>
      <c r="U107" s="2">
        <f t="shared" si="18"/>
        <v>650000</v>
      </c>
      <c r="V107" s="2">
        <f t="shared" si="34"/>
        <v>1376994</v>
      </c>
      <c r="W107" s="2">
        <f t="shared" si="19"/>
        <v>53437.714285714319</v>
      </c>
      <c r="X107" s="2">
        <f t="shared" si="6"/>
        <v>596562.28571428568</v>
      </c>
      <c r="Y107" s="2">
        <f t="shared" si="30"/>
        <v>38798659.565072633</v>
      </c>
      <c r="Z107" s="2" t="str">
        <f t="shared" si="8"/>
        <v>HERE</v>
      </c>
      <c r="AA107" s="2">
        <f>IF(Z107="HERE",Y107,AA106+Graph!$G$1*1000)</f>
        <v>38798659.565072633</v>
      </c>
      <c r="AB107" s="2">
        <f t="shared" si="20"/>
        <v>596562.28571428359</v>
      </c>
      <c r="AC107" s="2">
        <f t="shared" si="31"/>
        <v>1376994</v>
      </c>
      <c r="AD107" s="3">
        <f t="shared" si="10"/>
        <v>38798659.565072633</v>
      </c>
      <c r="AE107" s="2">
        <f>IF(AE105&gt;=52800000,52800000,IF(AB86=Graph!G$1*1000,AE106+Graph!G$1*1000,AC107))</f>
        <v>1376994</v>
      </c>
      <c r="AF107" s="3">
        <f t="shared" si="21"/>
        <v>1376994</v>
      </c>
      <c r="AG107" s="3">
        <f t="shared" si="29"/>
        <v>23424718.489679214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42</v>
      </c>
      <c r="C108" s="7"/>
      <c r="D108" s="2" t="e">
        <f t="shared" si="11"/>
        <v>#N/A</v>
      </c>
      <c r="E108" s="2" t="e">
        <f t="shared" si="22"/>
        <v>#N/A</v>
      </c>
      <c r="F108" s="2">
        <v>718285.48740929365</v>
      </c>
      <c r="G108" s="2">
        <f t="shared" si="35"/>
        <v>645682.42857142852</v>
      </c>
      <c r="H108" s="2">
        <f t="shared" si="32"/>
        <v>40138957.024471886</v>
      </c>
      <c r="I108" s="7"/>
      <c r="J108" s="2" t="e">
        <f t="shared" si="13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727953.0000000021</v>
      </c>
      <c r="M108" s="8" t="e">
        <f t="shared" si="28"/>
        <v>#N/A</v>
      </c>
      <c r="N108" s="2" t="e">
        <f t="shared" si="14"/>
        <v>#N/A</v>
      </c>
      <c r="O108" s="2" t="e">
        <f t="shared" si="24"/>
        <v>#N/A</v>
      </c>
      <c r="P108" s="2">
        <v>720873.44087082148</v>
      </c>
      <c r="Q108" s="2">
        <f t="shared" si="36"/>
        <v>650000</v>
      </c>
      <c r="R108" s="2">
        <f t="shared" si="33"/>
        <v>40825653.565072596</v>
      </c>
      <c r="S108" s="2">
        <f t="shared" si="16"/>
        <v>645682.42857142538</v>
      </c>
      <c r="T108" s="2">
        <f t="shared" si="17"/>
        <v>4317.5714285714785</v>
      </c>
      <c r="U108" s="2">
        <f t="shared" si="18"/>
        <v>650000</v>
      </c>
      <c r="V108" s="2">
        <f t="shared" si="34"/>
        <v>1508825.75</v>
      </c>
      <c r="W108" s="2">
        <f t="shared" si="19"/>
        <v>131831.75</v>
      </c>
      <c r="X108" s="2">
        <f t="shared" si="6"/>
        <v>518168.25</v>
      </c>
      <c r="Y108" s="2">
        <f t="shared" si="30"/>
        <v>39316827.815072633</v>
      </c>
      <c r="Z108" s="2" t="str">
        <f t="shared" si="8"/>
        <v>HERE</v>
      </c>
      <c r="AA108" s="2">
        <f>IF(Z108="HERE",Y108,AA107+Graph!$G$1*1000)</f>
        <v>39316827.815072633</v>
      </c>
      <c r="AB108" s="2">
        <f t="shared" si="20"/>
        <v>518168.25</v>
      </c>
      <c r="AC108" s="2">
        <f t="shared" si="31"/>
        <v>1508825.75</v>
      </c>
      <c r="AD108" s="3">
        <f t="shared" si="10"/>
        <v>39316827.815072633</v>
      </c>
      <c r="AE108" s="2">
        <f>IF(AE106&gt;=52800000,52800000,IF(AB87=Graph!G$1*1000,AE107+Graph!G$1*1000,AC108))</f>
        <v>1508825.75</v>
      </c>
      <c r="AF108" s="3">
        <f t="shared" si="21"/>
        <v>1508825.75</v>
      </c>
      <c r="AG108" s="3">
        <f t="shared" si="29"/>
        <v>23949807.611596432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43</v>
      </c>
      <c r="C109" s="7"/>
      <c r="D109" s="2" t="e">
        <f t="shared" si="11"/>
        <v>#N/A</v>
      </c>
      <c r="E109" s="2" t="e">
        <f t="shared" si="22"/>
        <v>#N/A</v>
      </c>
      <c r="F109" s="2">
        <v>724240.08330950141</v>
      </c>
      <c r="G109" s="2">
        <f t="shared" si="35"/>
        <v>645682.42857142852</v>
      </c>
      <c r="H109" s="2">
        <f t="shared" si="32"/>
        <v>40784639.453043312</v>
      </c>
      <c r="I109" s="7"/>
      <c r="J109" s="2" t="e">
        <f t="shared" si="13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732270.57142857357</v>
      </c>
      <c r="M109" s="8" t="e">
        <f t="shared" si="28"/>
        <v>#N/A</v>
      </c>
      <c r="N109" s="2" t="e">
        <f t="shared" si="14"/>
        <v>#N/A</v>
      </c>
      <c r="O109" s="2" t="e">
        <f t="shared" si="24"/>
        <v>#N/A</v>
      </c>
      <c r="P109" s="2">
        <v>726814.6630859673</v>
      </c>
      <c r="Q109" s="2">
        <f t="shared" si="36"/>
        <v>650000</v>
      </c>
      <c r="R109" s="2">
        <f t="shared" si="33"/>
        <v>41475653.565072596</v>
      </c>
      <c r="S109" s="2">
        <f t="shared" si="16"/>
        <v>645682.42857142538</v>
      </c>
      <c r="T109" s="2">
        <f t="shared" si="17"/>
        <v>4317.5714285714785</v>
      </c>
      <c r="U109" s="2">
        <f t="shared" si="18"/>
        <v>650000</v>
      </c>
      <c r="V109" s="2">
        <f t="shared" si="34"/>
        <v>1640657.5</v>
      </c>
      <c r="W109" s="2">
        <f t="shared" si="19"/>
        <v>131831.75</v>
      </c>
      <c r="X109" s="2">
        <f t="shared" si="6"/>
        <v>518168.25</v>
      </c>
      <c r="Y109" s="2">
        <f t="shared" si="30"/>
        <v>39834996.065072633</v>
      </c>
      <c r="Z109" s="2" t="str">
        <f t="shared" si="8"/>
        <v>HERE</v>
      </c>
      <c r="AA109" s="2">
        <f>IF(Z109="HERE",Y109,AA108+Graph!$G$1*1000)</f>
        <v>39834996.065072633</v>
      </c>
      <c r="AB109" s="2">
        <f t="shared" si="20"/>
        <v>518168.25</v>
      </c>
      <c r="AC109" s="2">
        <f t="shared" si="31"/>
        <v>1640657.5</v>
      </c>
      <c r="AD109" s="3">
        <f t="shared" si="10"/>
        <v>39834996.065072633</v>
      </c>
      <c r="AE109" s="2">
        <f>IF(AE107&gt;=52800000,52800000,IF(AB88=Graph!G$1*1000,AE108+Graph!G$1*1000,AC109))</f>
        <v>1640657.5</v>
      </c>
      <c r="AF109" s="3">
        <f t="shared" si="21"/>
        <v>1640657.5</v>
      </c>
      <c r="AG109" s="3">
        <f t="shared" si="29"/>
        <v>24480243.833507307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44</v>
      </c>
      <c r="C110" s="7"/>
      <c r="D110" s="2" t="e">
        <f t="shared" si="11"/>
        <v>#N/A</v>
      </c>
      <c r="E110" s="2" t="e">
        <f t="shared" si="22"/>
        <v>#N/A</v>
      </c>
      <c r="F110" s="2">
        <v>730194.67920970917</v>
      </c>
      <c r="G110" s="2">
        <f t="shared" si="35"/>
        <v>645682.42857142852</v>
      </c>
      <c r="H110" s="2">
        <f t="shared" si="32"/>
        <v>41430321.881614737</v>
      </c>
      <c r="I110" s="7"/>
      <c r="J110" s="2" t="e">
        <f t="shared" si="13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736588.14285714505</v>
      </c>
      <c r="M110" s="8" t="e">
        <f t="shared" si="28"/>
        <v>#N/A</v>
      </c>
      <c r="N110" s="2" t="e">
        <f t="shared" si="14"/>
        <v>#N/A</v>
      </c>
      <c r="O110" s="2" t="e">
        <f t="shared" si="24"/>
        <v>#N/A</v>
      </c>
      <c r="P110" s="2">
        <v>732755.88530114293</v>
      </c>
      <c r="Q110" s="2">
        <f t="shared" si="36"/>
        <v>650000</v>
      </c>
      <c r="R110" s="2">
        <f t="shared" si="33"/>
        <v>42125653.565072596</v>
      </c>
      <c r="S110" s="2">
        <f t="shared" si="16"/>
        <v>645682.42857142538</v>
      </c>
      <c r="T110" s="2">
        <f t="shared" si="17"/>
        <v>4317.5714285714785</v>
      </c>
      <c r="U110" s="2">
        <f t="shared" si="18"/>
        <v>650000</v>
      </c>
      <c r="V110" s="2">
        <f t="shared" si="34"/>
        <v>1772489.25</v>
      </c>
      <c r="W110" s="2">
        <f t="shared" si="19"/>
        <v>131831.75</v>
      </c>
      <c r="X110" s="2">
        <f t="shared" si="6"/>
        <v>518168.25</v>
      </c>
      <c r="Y110" s="2">
        <f t="shared" si="30"/>
        <v>40353164.315072633</v>
      </c>
      <c r="Z110" s="2" t="str">
        <f t="shared" si="8"/>
        <v>HERE</v>
      </c>
      <c r="AA110" s="2">
        <f>IF(Z110="HERE",Y110,AA109+Graph!$G$1*1000)</f>
        <v>40353164.315072633</v>
      </c>
      <c r="AB110" s="2">
        <f t="shared" si="20"/>
        <v>518168.25</v>
      </c>
      <c r="AC110" s="2">
        <f t="shared" si="31"/>
        <v>1772489.25</v>
      </c>
      <c r="AD110" s="3">
        <f t="shared" si="10"/>
        <v>40353164.315072633</v>
      </c>
      <c r="AE110" s="2">
        <f>IF(AE108&gt;=52800000,52800000,IF(AB89=Graph!G$1*1000,AE109+Graph!G$1*1000,AC110))</f>
        <v>1772489.25</v>
      </c>
      <c r="AF110" s="3">
        <f t="shared" si="21"/>
        <v>1772489.25</v>
      </c>
      <c r="AG110" s="3">
        <f t="shared" si="29"/>
        <v>25016027.155411813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45</v>
      </c>
      <c r="C111" s="7"/>
      <c r="D111" s="2" t="e">
        <f t="shared" si="11"/>
        <v>#N/A</v>
      </c>
      <c r="E111" s="2" t="e">
        <f t="shared" si="22"/>
        <v>#N/A</v>
      </c>
      <c r="F111" s="2">
        <v>736149.27510991693</v>
      </c>
      <c r="G111" s="2">
        <f t="shared" si="35"/>
        <v>645682.42857142852</v>
      </c>
      <c r="H111" s="2">
        <f t="shared" si="32"/>
        <v>42076004.310186163</v>
      </c>
      <c r="I111" s="7"/>
      <c r="J111" s="2" t="e">
        <f t="shared" si="13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740905.71428571653</v>
      </c>
      <c r="M111" s="8" t="e">
        <f t="shared" si="28"/>
        <v>#N/A</v>
      </c>
      <c r="N111" s="2" t="e">
        <f t="shared" si="14"/>
        <v>#N/A</v>
      </c>
      <c r="O111" s="2" t="e">
        <f t="shared" si="24"/>
        <v>#N/A</v>
      </c>
      <c r="P111" s="2">
        <v>738697.10751628876</v>
      </c>
      <c r="Q111" s="2">
        <f t="shared" si="36"/>
        <v>650000</v>
      </c>
      <c r="R111" s="2">
        <f t="shared" si="33"/>
        <v>42775653.565072596</v>
      </c>
      <c r="S111" s="2">
        <f t="shared" si="16"/>
        <v>645682.42857142538</v>
      </c>
      <c r="T111" s="2">
        <f t="shared" si="17"/>
        <v>4317.5714285714785</v>
      </c>
      <c r="U111" s="2">
        <f t="shared" si="18"/>
        <v>650000</v>
      </c>
      <c r="V111" s="2">
        <f t="shared" si="34"/>
        <v>1904321</v>
      </c>
      <c r="W111" s="2">
        <f t="shared" si="19"/>
        <v>131831.75</v>
      </c>
      <c r="X111" s="2">
        <f t="shared" si="6"/>
        <v>518168.25</v>
      </c>
      <c r="Y111" s="2">
        <f t="shared" si="30"/>
        <v>40871332.565072633</v>
      </c>
      <c r="Z111" s="2" t="str">
        <f t="shared" si="8"/>
        <v>HERE</v>
      </c>
      <c r="AA111" s="2">
        <f>IF(Z111="HERE",Y111,AA110+Graph!$G$1*1000)</f>
        <v>40871332.565072633</v>
      </c>
      <c r="AB111" s="2">
        <f t="shared" si="20"/>
        <v>518168.25</v>
      </c>
      <c r="AC111" s="2">
        <f t="shared" si="31"/>
        <v>1904321</v>
      </c>
      <c r="AD111" s="3">
        <f t="shared" si="10"/>
        <v>40871332.565072633</v>
      </c>
      <c r="AE111" s="2">
        <f>IF(AE109&gt;=52800000,52800000,IF(AB90=Graph!G$1*1000,AE110+Graph!G$1*1000,AC111))</f>
        <v>1904321</v>
      </c>
      <c r="AF111" s="3">
        <f t="shared" si="21"/>
        <v>1904321</v>
      </c>
      <c r="AG111" s="3">
        <f t="shared" si="29"/>
        <v>25557157.577309977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46</v>
      </c>
      <c r="C112" s="7"/>
      <c r="D112" s="2" t="e">
        <f t="shared" si="11"/>
        <v>#N/A</v>
      </c>
      <c r="E112" s="2" t="e">
        <f t="shared" si="22"/>
        <v>#N/A</v>
      </c>
      <c r="F112" s="2">
        <v>742103.87101012468</v>
      </c>
      <c r="G112" s="2">
        <f t="shared" si="35"/>
        <v>645682.42857142852</v>
      </c>
      <c r="H112" s="2">
        <f t="shared" si="32"/>
        <v>42721686.738757588</v>
      </c>
      <c r="I112" s="7"/>
      <c r="J112" s="2" t="e">
        <f t="shared" si="13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745223.28571428801</v>
      </c>
      <c r="M112" s="8" t="e">
        <f t="shared" si="28"/>
        <v>#N/A</v>
      </c>
      <c r="N112" s="2" t="e">
        <f t="shared" si="14"/>
        <v>#N/A</v>
      </c>
      <c r="O112" s="2" t="e">
        <f t="shared" si="24"/>
        <v>#N/A</v>
      </c>
      <c r="P112" s="2">
        <v>744638.32973146439</v>
      </c>
      <c r="Q112" s="2">
        <f t="shared" si="36"/>
        <v>650000</v>
      </c>
      <c r="R112" s="2">
        <f t="shared" si="33"/>
        <v>43425653.565072596</v>
      </c>
      <c r="S112" s="2">
        <f t="shared" si="16"/>
        <v>645682.42857142538</v>
      </c>
      <c r="T112" s="2">
        <f t="shared" si="17"/>
        <v>4317.5714285714785</v>
      </c>
      <c r="U112" s="2">
        <f t="shared" si="18"/>
        <v>650000</v>
      </c>
      <c r="V112" s="2">
        <f t="shared" si="34"/>
        <v>2036152.75</v>
      </c>
      <c r="W112" s="2">
        <f t="shared" si="19"/>
        <v>131831.75</v>
      </c>
      <c r="X112" s="2">
        <f t="shared" si="6"/>
        <v>518168.25</v>
      </c>
      <c r="Y112" s="2">
        <f t="shared" si="30"/>
        <v>41389500.815072633</v>
      </c>
      <c r="Z112" s="2" t="str">
        <f t="shared" si="8"/>
        <v>HERE</v>
      </c>
      <c r="AA112" s="2">
        <f>IF(Z112="HERE",Y112,AA111+Graph!$G$1*1000)</f>
        <v>41389500.815072633</v>
      </c>
      <c r="AB112" s="2">
        <f t="shared" si="20"/>
        <v>518168.25</v>
      </c>
      <c r="AC112" s="2">
        <f t="shared" si="31"/>
        <v>2036152.75</v>
      </c>
      <c r="AD112" s="3">
        <f t="shared" si="10"/>
        <v>41389500.815072633</v>
      </c>
      <c r="AE112" s="2">
        <f>IF(AE110&gt;=52800000,52800000,IF(AB91=Graph!G$1*1000,AE111+Graph!G$1*1000,AC112))</f>
        <v>2036152.75</v>
      </c>
      <c r="AF112" s="3">
        <f t="shared" si="21"/>
        <v>2036152.75</v>
      </c>
      <c r="AG112" s="3">
        <f t="shared" si="29"/>
        <v>26103635.099201772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47</v>
      </c>
      <c r="C113" s="7"/>
      <c r="D113" s="2" t="e">
        <f t="shared" si="11"/>
        <v>#N/A</v>
      </c>
      <c r="E113" s="2" t="e">
        <f t="shared" si="22"/>
        <v>#N/A</v>
      </c>
      <c r="F113" s="2">
        <v>748058.46691033244</v>
      </c>
      <c r="G113" s="2">
        <f t="shared" si="35"/>
        <v>645682.42857142852</v>
      </c>
      <c r="H113" s="2">
        <f t="shared" si="32"/>
        <v>43367369.167329013</v>
      </c>
      <c r="I113" s="7"/>
      <c r="J113" s="2" t="e">
        <f t="shared" si="13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749540.85714285949</v>
      </c>
      <c r="M113" s="8" t="e">
        <f t="shared" si="28"/>
        <v>#N/A</v>
      </c>
      <c r="N113" s="2" t="e">
        <f t="shared" si="14"/>
        <v>#N/A</v>
      </c>
      <c r="O113" s="2" t="e">
        <f t="shared" si="24"/>
        <v>#N/A</v>
      </c>
      <c r="P113" s="2">
        <v>750579.55194661021</v>
      </c>
      <c r="Q113" s="2">
        <f t="shared" si="36"/>
        <v>650000</v>
      </c>
      <c r="R113" s="2">
        <f t="shared" si="33"/>
        <v>44075653.565072596</v>
      </c>
      <c r="S113" s="2">
        <f t="shared" si="16"/>
        <v>645682.42857142538</v>
      </c>
      <c r="T113" s="2">
        <f t="shared" si="17"/>
        <v>4317.5714285714785</v>
      </c>
      <c r="U113" s="2">
        <f t="shared" si="18"/>
        <v>650000</v>
      </c>
      <c r="V113" s="2">
        <f t="shared" si="34"/>
        <v>2167984.5</v>
      </c>
      <c r="W113" s="2">
        <f t="shared" si="19"/>
        <v>131831.75</v>
      </c>
      <c r="X113" s="2">
        <f t="shared" si="6"/>
        <v>518168.25</v>
      </c>
      <c r="Y113" s="2">
        <f t="shared" si="30"/>
        <v>41907669.065072633</v>
      </c>
      <c r="Z113" s="2" t="str">
        <f t="shared" si="8"/>
        <v>HERE</v>
      </c>
      <c r="AA113" s="2">
        <f>IF(Z113="HERE",Y113,AA112+Graph!$G$1*1000)</f>
        <v>41907669.065072633</v>
      </c>
      <c r="AB113" s="2">
        <f t="shared" si="20"/>
        <v>518168.25</v>
      </c>
      <c r="AC113" s="2">
        <f t="shared" si="31"/>
        <v>2167984.5</v>
      </c>
      <c r="AD113" s="3">
        <f t="shared" si="10"/>
        <v>41907669.065072633</v>
      </c>
      <c r="AE113" s="2">
        <f>IF(AE111&gt;=52800000,52800000,IF(AB92=Graph!G$1*1000,AE112+Graph!G$1*1000,AC113))</f>
        <v>2167984.5</v>
      </c>
      <c r="AF113" s="3">
        <f t="shared" si="21"/>
        <v>2167984.5</v>
      </c>
      <c r="AG113" s="3">
        <f t="shared" si="29"/>
        <v>26655459.721087199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48</v>
      </c>
      <c r="C114" s="7"/>
      <c r="D114" s="2" t="e">
        <f t="shared" si="11"/>
        <v>#N/A</v>
      </c>
      <c r="E114" s="2" t="e">
        <f t="shared" si="22"/>
        <v>#N/A</v>
      </c>
      <c r="F114" s="2">
        <v>754013.0628105402</v>
      </c>
      <c r="G114" s="2">
        <f t="shared" si="35"/>
        <v>645682.42857142852</v>
      </c>
      <c r="H114" s="2">
        <f t="shared" si="32"/>
        <v>44013051.595900439</v>
      </c>
      <c r="I114" s="7"/>
      <c r="J114" s="2" t="e">
        <f t="shared" si="13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753858.42857143097</v>
      </c>
      <c r="M114" s="8" t="e">
        <f t="shared" si="28"/>
        <v>#N/A</v>
      </c>
      <c r="N114" s="2" t="e">
        <f t="shared" si="14"/>
        <v>#N/A</v>
      </c>
      <c r="O114" s="2" t="e">
        <f t="shared" si="24"/>
        <v>#N/A</v>
      </c>
      <c r="P114" s="2">
        <v>756520.77416178584</v>
      </c>
      <c r="Q114" s="2">
        <f t="shared" si="36"/>
        <v>650000</v>
      </c>
      <c r="R114" s="2">
        <f t="shared" si="33"/>
        <v>44725653.565072596</v>
      </c>
      <c r="S114" s="2">
        <f t="shared" si="16"/>
        <v>645682.42857142538</v>
      </c>
      <c r="T114" s="2">
        <f t="shared" si="17"/>
        <v>4317.5714285714785</v>
      </c>
      <c r="U114" s="2">
        <f t="shared" si="18"/>
        <v>650000</v>
      </c>
      <c r="V114" s="2">
        <f t="shared" si="34"/>
        <v>2299816.25</v>
      </c>
      <c r="W114" s="2">
        <f t="shared" si="19"/>
        <v>131831.75</v>
      </c>
      <c r="X114" s="2">
        <f t="shared" si="6"/>
        <v>518168.25</v>
      </c>
      <c r="Y114" s="2">
        <f t="shared" si="30"/>
        <v>42425837.315072633</v>
      </c>
      <c r="Z114" s="2" t="str">
        <f t="shared" si="8"/>
        <v>HERE</v>
      </c>
      <c r="AA114" s="2">
        <f>IF(Z114="HERE",Y114,AA113+Graph!$G$1*1000)</f>
        <v>42425837.315072633</v>
      </c>
      <c r="AB114" s="2">
        <f t="shared" si="20"/>
        <v>518168.25</v>
      </c>
      <c r="AC114" s="2">
        <f t="shared" si="31"/>
        <v>2299816.25</v>
      </c>
      <c r="AD114" s="3">
        <f t="shared" si="10"/>
        <v>42425837.315072633</v>
      </c>
      <c r="AE114" s="2">
        <f>IF(AE112&gt;=52800000,52800000,IF(AB93=Graph!G$1*1000,AE113+Graph!G$1*1000,AC114))</f>
        <v>2299816.25</v>
      </c>
      <c r="AF114" s="3">
        <f t="shared" si="21"/>
        <v>2299816.25</v>
      </c>
      <c r="AG114" s="3">
        <f t="shared" si="29"/>
        <v>27212631.442966282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49</v>
      </c>
      <c r="C115" s="7"/>
      <c r="D115" s="2" t="e">
        <f t="shared" si="11"/>
        <v>#N/A</v>
      </c>
      <c r="E115" s="2" t="e">
        <f t="shared" si="22"/>
        <v>#N/A</v>
      </c>
      <c r="F115" s="2">
        <v>759967.65871074796</v>
      </c>
      <c r="G115" s="2">
        <f t="shared" si="35"/>
        <v>645682.42857142852</v>
      </c>
      <c r="H115" s="2">
        <f t="shared" si="32"/>
        <v>44658734.024471864</v>
      </c>
      <c r="I115" s="7"/>
      <c r="J115" s="2" t="e">
        <f t="shared" si="13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758176.00000000244</v>
      </c>
      <c r="M115" s="8" t="e">
        <f t="shared" si="28"/>
        <v>#N/A</v>
      </c>
      <c r="N115" s="2" t="e">
        <f t="shared" si="14"/>
        <v>#N/A</v>
      </c>
      <c r="O115" s="2" t="e">
        <f t="shared" si="24"/>
        <v>#N/A</v>
      </c>
      <c r="P115" s="2">
        <v>762461.99637693167</v>
      </c>
      <c r="Q115" s="2">
        <f t="shared" si="36"/>
        <v>650000</v>
      </c>
      <c r="R115" s="2">
        <f t="shared" si="33"/>
        <v>45375653.565072596</v>
      </c>
      <c r="S115" s="2">
        <f t="shared" si="16"/>
        <v>645682.42857142538</v>
      </c>
      <c r="T115" s="2">
        <f t="shared" si="17"/>
        <v>4317.5714285714785</v>
      </c>
      <c r="U115" s="2">
        <f t="shared" si="18"/>
        <v>650000</v>
      </c>
      <c r="V115" s="2">
        <f t="shared" si="34"/>
        <v>2431648</v>
      </c>
      <c r="W115" s="2">
        <f t="shared" si="19"/>
        <v>131831.75</v>
      </c>
      <c r="X115" s="2">
        <f t="shared" si="6"/>
        <v>518168.25</v>
      </c>
      <c r="Y115" s="2">
        <f t="shared" si="30"/>
        <v>42944005.565072633</v>
      </c>
      <c r="Z115" s="2" t="str">
        <f t="shared" si="8"/>
        <v>HERE</v>
      </c>
      <c r="AA115" s="2">
        <f>IF(Z115="HERE",Y115,AA114+Graph!$G$1*1000)</f>
        <v>42944005.565072633</v>
      </c>
      <c r="AB115" s="2">
        <f t="shared" si="20"/>
        <v>518168.25</v>
      </c>
      <c r="AC115" s="2">
        <f t="shared" si="31"/>
        <v>2431648</v>
      </c>
      <c r="AD115" s="3">
        <f t="shared" si="10"/>
        <v>42944005.565072633</v>
      </c>
      <c r="AE115" s="2">
        <f>IF(AE113&gt;=52800000,52800000,IF(AB94=Graph!G$1*1000,AE114+Graph!G$1*1000,AC115))</f>
        <v>2431648</v>
      </c>
      <c r="AF115" s="3">
        <f t="shared" si="21"/>
        <v>2431648</v>
      </c>
      <c r="AG115" s="3">
        <f t="shared" si="29"/>
        <v>27775150.264838997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50</v>
      </c>
      <c r="C116" s="7"/>
      <c r="D116" s="2" t="e">
        <f t="shared" si="11"/>
        <v>#N/A</v>
      </c>
      <c r="E116" s="2" t="e">
        <f t="shared" si="22"/>
        <v>#N/A</v>
      </c>
      <c r="F116" s="2">
        <v>765922.25461095572</v>
      </c>
      <c r="G116" s="2">
        <f t="shared" si="35"/>
        <v>645682.42857142852</v>
      </c>
      <c r="H116" s="2">
        <f t="shared" si="32"/>
        <v>45304416.453043289</v>
      </c>
      <c r="I116" s="7"/>
      <c r="J116" s="2" t="e">
        <f t="shared" si="13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762493.57142857392</v>
      </c>
      <c r="M116" s="8" t="e">
        <f t="shared" si="28"/>
        <v>#N/A</v>
      </c>
      <c r="N116" s="2" t="e">
        <f t="shared" si="14"/>
        <v>#N/A</v>
      </c>
      <c r="O116" s="2" t="e">
        <f t="shared" si="24"/>
        <v>#N/A</v>
      </c>
      <c r="P116" s="2">
        <v>768403.2185921073</v>
      </c>
      <c r="Q116" s="2">
        <f t="shared" si="36"/>
        <v>650000</v>
      </c>
      <c r="R116" s="2">
        <f t="shared" si="33"/>
        <v>46025653.565072596</v>
      </c>
      <c r="S116" s="2">
        <f t="shared" si="16"/>
        <v>645682.42857142538</v>
      </c>
      <c r="T116" s="2">
        <f t="shared" si="17"/>
        <v>4317.5714285714785</v>
      </c>
      <c r="U116" s="2">
        <f t="shared" si="18"/>
        <v>650000</v>
      </c>
      <c r="V116" s="2">
        <f t="shared" si="34"/>
        <v>2639309</v>
      </c>
      <c r="W116" s="2">
        <f t="shared" si="19"/>
        <v>207661</v>
      </c>
      <c r="X116" s="2">
        <f t="shared" si="6"/>
        <v>442339</v>
      </c>
      <c r="Y116" s="2">
        <f t="shared" si="30"/>
        <v>43386344.565072633</v>
      </c>
      <c r="Z116" s="2" t="str">
        <f t="shared" si="8"/>
        <v>HERE</v>
      </c>
      <c r="AA116" s="2">
        <f>IF(Z116="HERE",Y116,AA115+Graph!$G$1*1000)</f>
        <v>43386344.565072633</v>
      </c>
      <c r="AB116" s="2">
        <f t="shared" si="20"/>
        <v>442339</v>
      </c>
      <c r="AC116" s="2">
        <f t="shared" si="31"/>
        <v>2639309</v>
      </c>
      <c r="AD116" s="3">
        <f t="shared" si="10"/>
        <v>43386344.565072633</v>
      </c>
      <c r="AE116" s="2">
        <f>IF(AE114&gt;=52800000,52800000,IF(AB95=Graph!G$1*1000,AE115+Graph!G$1*1000,AC116))</f>
        <v>2639309</v>
      </c>
      <c r="AF116" s="3">
        <f t="shared" si="21"/>
        <v>2639309</v>
      </c>
      <c r="AG116" s="3">
        <f t="shared" si="29"/>
        <v>28343016.186705373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51</v>
      </c>
      <c r="C117" s="7"/>
      <c r="D117" s="2" t="e">
        <f t="shared" si="11"/>
        <v>#N/A</v>
      </c>
      <c r="E117" s="2" t="e">
        <f t="shared" si="22"/>
        <v>#N/A</v>
      </c>
      <c r="F117" s="2">
        <v>771876.85051116347</v>
      </c>
      <c r="G117" s="2">
        <f t="shared" si="35"/>
        <v>645682.42857142852</v>
      </c>
      <c r="H117" s="2">
        <f t="shared" si="32"/>
        <v>45950098.881614715</v>
      </c>
      <c r="I117" s="7"/>
      <c r="J117" s="2" t="e">
        <f t="shared" si="13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766811.1428571454</v>
      </c>
      <c r="M117" s="8" t="e">
        <f t="shared" si="28"/>
        <v>#N/A</v>
      </c>
      <c r="N117" s="2" t="e">
        <f t="shared" si="14"/>
        <v>#N/A</v>
      </c>
      <c r="O117" s="2" t="e">
        <f t="shared" si="24"/>
        <v>#N/A</v>
      </c>
      <c r="P117" s="2">
        <v>774344.44080725312</v>
      </c>
      <c r="Q117" s="2">
        <f t="shared" si="36"/>
        <v>650000</v>
      </c>
      <c r="R117" s="2">
        <f t="shared" si="33"/>
        <v>46675653.565072596</v>
      </c>
      <c r="S117" s="2">
        <f t="shared" si="16"/>
        <v>645682.42857142538</v>
      </c>
      <c r="T117" s="2">
        <f t="shared" si="17"/>
        <v>4317.5714285714785</v>
      </c>
      <c r="U117" s="2">
        <f t="shared" si="18"/>
        <v>650000</v>
      </c>
      <c r="V117" s="2">
        <f t="shared" si="34"/>
        <v>2918252</v>
      </c>
      <c r="W117" s="2">
        <f t="shared" si="19"/>
        <v>278943</v>
      </c>
      <c r="X117" s="2">
        <f t="shared" si="6"/>
        <v>371057</v>
      </c>
      <c r="Y117" s="2">
        <f t="shared" si="30"/>
        <v>43757401.565072633</v>
      </c>
      <c r="Z117" s="2" t="str">
        <f t="shared" si="8"/>
        <v>HERE</v>
      </c>
      <c r="AA117" s="2">
        <f>IF(Z117="HERE",Y117,AA116+Graph!$G$1*1000)</f>
        <v>43757401.565072633</v>
      </c>
      <c r="AB117" s="2">
        <f t="shared" si="20"/>
        <v>371057</v>
      </c>
      <c r="AC117" s="2">
        <f t="shared" si="31"/>
        <v>2918252</v>
      </c>
      <c r="AD117" s="3">
        <f t="shared" si="10"/>
        <v>43757401.565072633</v>
      </c>
      <c r="AE117" s="2">
        <f>IF(AE115&gt;=52800000,52800000,IF(AB96=Graph!G$1*1000,AE116+Graph!G$1*1000,AC117))</f>
        <v>2918252</v>
      </c>
      <c r="AF117" s="3">
        <f t="shared" si="21"/>
        <v>2918252</v>
      </c>
      <c r="AG117" s="3">
        <f t="shared" si="29"/>
        <v>28916229.20856538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52</v>
      </c>
      <c r="C118" s="7"/>
      <c r="D118" s="2" t="e">
        <f t="shared" si="11"/>
        <v>#N/A</v>
      </c>
      <c r="E118" s="2" t="e">
        <f t="shared" si="22"/>
        <v>#N/A</v>
      </c>
      <c r="F118" s="2">
        <v>777831.44641137123</v>
      </c>
      <c r="G118" s="2">
        <f t="shared" si="35"/>
        <v>645682.42857142852</v>
      </c>
      <c r="H118" s="2">
        <f t="shared" si="32"/>
        <v>46595781.31018614</v>
      </c>
      <c r="I118" s="7"/>
      <c r="J118" s="2" t="e">
        <f t="shared" si="13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771128.71428571688</v>
      </c>
      <c r="M118" s="8" t="e">
        <f t="shared" si="28"/>
        <v>#N/A</v>
      </c>
      <c r="N118" s="2" t="e">
        <f t="shared" si="14"/>
        <v>#N/A</v>
      </c>
      <c r="O118" s="2" t="e">
        <f t="shared" si="24"/>
        <v>#N/A</v>
      </c>
      <c r="P118" s="2">
        <v>780285.66302242875</v>
      </c>
      <c r="Q118" s="2">
        <f t="shared" si="36"/>
        <v>650000</v>
      </c>
      <c r="R118" s="2">
        <f t="shared" si="33"/>
        <v>47325653.565072596</v>
      </c>
      <c r="S118" s="2">
        <f t="shared" si="16"/>
        <v>645682.42857142538</v>
      </c>
      <c r="T118" s="2">
        <f t="shared" si="17"/>
        <v>4317.5714285714785</v>
      </c>
      <c r="U118" s="2">
        <f t="shared" si="18"/>
        <v>650000</v>
      </c>
      <c r="V118" s="2">
        <f t="shared" si="34"/>
        <v>3234946</v>
      </c>
      <c r="W118" s="2">
        <f t="shared" si="19"/>
        <v>316694</v>
      </c>
      <c r="X118" s="2">
        <f t="shared" si="6"/>
        <v>333306</v>
      </c>
      <c r="Y118" s="2">
        <f t="shared" si="30"/>
        <v>44090707.565072633</v>
      </c>
      <c r="Z118" s="2" t="str">
        <f t="shared" si="8"/>
        <v>HERE</v>
      </c>
      <c r="AA118" s="2">
        <f>IF(Z118="HERE",Y118,AA117+Graph!$G$1*1000)</f>
        <v>44090707.565072633</v>
      </c>
      <c r="AB118" s="2">
        <f t="shared" si="20"/>
        <v>333306</v>
      </c>
      <c r="AC118" s="2">
        <f t="shared" si="31"/>
        <v>3234946</v>
      </c>
      <c r="AD118" s="3">
        <f t="shared" si="10"/>
        <v>44090707.565072633</v>
      </c>
      <c r="AE118" s="2">
        <f>IF(AE116&gt;=52800000,52800000,IF(AB97=Graph!G$1*1000,AE117+Graph!G$1*1000,AC118))</f>
        <v>3234946</v>
      </c>
      <c r="AF118" s="3">
        <f t="shared" si="21"/>
        <v>3234946</v>
      </c>
      <c r="AG118" s="3">
        <f t="shared" si="29"/>
        <v>29489821.33356538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53</v>
      </c>
      <c r="C119" s="7"/>
      <c r="D119" s="2" t="e">
        <f t="shared" si="11"/>
        <v>#N/A</v>
      </c>
      <c r="E119" s="2" t="e">
        <f t="shared" si="22"/>
        <v>#N/A</v>
      </c>
      <c r="F119" s="2">
        <v>783786.04231157899</v>
      </c>
      <c r="G119" s="2">
        <f t="shared" si="35"/>
        <v>645682.42857142852</v>
      </c>
      <c r="H119" s="2">
        <f t="shared" si="32"/>
        <v>47241463.738757566</v>
      </c>
      <c r="I119" s="7"/>
      <c r="J119" s="2" t="e">
        <f t="shared" si="13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775446.28571428836</v>
      </c>
      <c r="M119" s="8" t="e">
        <f t="shared" si="28"/>
        <v>#N/A</v>
      </c>
      <c r="N119" s="2" t="e">
        <f t="shared" si="14"/>
        <v>#N/A</v>
      </c>
      <c r="O119" s="2" t="e">
        <f t="shared" si="24"/>
        <v>#N/A</v>
      </c>
      <c r="P119" s="2">
        <v>786226.88523757458</v>
      </c>
      <c r="Q119" s="2">
        <f t="shared" si="36"/>
        <v>650000</v>
      </c>
      <c r="R119" s="2">
        <f t="shared" si="33"/>
        <v>47975653.565072596</v>
      </c>
      <c r="S119" s="2">
        <f t="shared" si="16"/>
        <v>645682.42857142538</v>
      </c>
      <c r="T119" s="2">
        <f t="shared" si="17"/>
        <v>4317.5714285714785</v>
      </c>
      <c r="U119" s="2">
        <f t="shared" si="18"/>
        <v>650000</v>
      </c>
      <c r="V119" s="2">
        <f t="shared" si="34"/>
        <v>3559179</v>
      </c>
      <c r="W119" s="2">
        <f t="shared" si="19"/>
        <v>324233</v>
      </c>
      <c r="X119" s="2">
        <f t="shared" si="6"/>
        <v>325767</v>
      </c>
      <c r="Y119" s="2">
        <f t="shared" si="30"/>
        <v>44416474.565072633</v>
      </c>
      <c r="Z119" s="2" t="str">
        <f t="shared" si="8"/>
        <v>HERE</v>
      </c>
      <c r="AA119" s="2">
        <f>IF(Z119="HERE",Y119,AA118+Graph!$G$1*1000)</f>
        <v>44416474.565072633</v>
      </c>
      <c r="AB119" s="2">
        <f t="shared" si="20"/>
        <v>325767</v>
      </c>
      <c r="AC119" s="2">
        <f t="shared" si="31"/>
        <v>3559179</v>
      </c>
      <c r="AD119" s="3">
        <f t="shared" si="10"/>
        <v>44416474.565072633</v>
      </c>
      <c r="AE119" s="2">
        <f>IF(AE117&gt;=52800000,52800000,IF(AB98=Graph!G$1*1000,AE118+Graph!G$1*1000,AC119))</f>
        <v>3559179</v>
      </c>
      <c r="AF119" s="3">
        <f t="shared" si="21"/>
        <v>3559179</v>
      </c>
      <c r="AG119" s="3">
        <f t="shared" si="29"/>
        <v>30063413.45856538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54</v>
      </c>
      <c r="C120" s="7"/>
      <c r="D120" s="2" t="e">
        <f t="shared" si="11"/>
        <v>#N/A</v>
      </c>
      <c r="E120" s="2" t="e">
        <f t="shared" si="22"/>
        <v>#N/A</v>
      </c>
      <c r="F120" s="2">
        <v>789740.63821178675</v>
      </c>
      <c r="G120" s="2">
        <f t="shared" si="35"/>
        <v>645682.42857142852</v>
      </c>
      <c r="H120" s="2">
        <f t="shared" si="32"/>
        <v>47887146.167328991</v>
      </c>
      <c r="I120" s="7"/>
      <c r="J120" s="2" t="e">
        <f t="shared" si="13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779763.85714285984</v>
      </c>
      <c r="M120" s="8" t="e">
        <f t="shared" si="28"/>
        <v>#N/A</v>
      </c>
      <c r="N120" s="2" t="e">
        <f t="shared" si="14"/>
        <v>#N/A</v>
      </c>
      <c r="O120" s="2" t="e">
        <f t="shared" si="24"/>
        <v>#N/A</v>
      </c>
      <c r="P120" s="2">
        <v>792168.10745275021</v>
      </c>
      <c r="Q120" s="2">
        <f t="shared" si="36"/>
        <v>650000</v>
      </c>
      <c r="R120" s="2">
        <f t="shared" si="33"/>
        <v>48625653.565072596</v>
      </c>
      <c r="S120" s="2">
        <f t="shared" si="16"/>
        <v>645682.42857142538</v>
      </c>
      <c r="T120" s="2">
        <f t="shared" si="17"/>
        <v>4317.5714285714785</v>
      </c>
      <c r="U120" s="2">
        <f t="shared" si="18"/>
        <v>650000</v>
      </c>
      <c r="V120" s="2">
        <f t="shared" si="34"/>
        <v>3837094</v>
      </c>
      <c r="W120" s="2">
        <f t="shared" si="19"/>
        <v>277915</v>
      </c>
      <c r="X120" s="2">
        <f t="shared" si="6"/>
        <v>372085</v>
      </c>
      <c r="Y120" s="2">
        <f t="shared" si="30"/>
        <v>44788559.565072633</v>
      </c>
      <c r="Z120" s="2" t="str">
        <f t="shared" si="8"/>
        <v>HERE</v>
      </c>
      <c r="AA120" s="2">
        <f>IF(Z120="HERE",Y120,AA119+Graph!$G$1*1000)</f>
        <v>44788559.565072633</v>
      </c>
      <c r="AB120" s="2">
        <f t="shared" si="20"/>
        <v>372085</v>
      </c>
      <c r="AC120" s="2">
        <f t="shared" si="31"/>
        <v>3837094</v>
      </c>
      <c r="AD120" s="3">
        <f t="shared" si="10"/>
        <v>44788559.565072633</v>
      </c>
      <c r="AE120" s="2">
        <f>IF(AE118&gt;=52800000,52800000,IF(AB99=Graph!G$1*1000,AE119+Graph!G$1*1000,AC120))</f>
        <v>3837094</v>
      </c>
      <c r="AF120" s="3">
        <f t="shared" si="21"/>
        <v>3837094</v>
      </c>
      <c r="AG120" s="3">
        <f t="shared" si="29"/>
        <v>30637005.58356538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55</v>
      </c>
      <c r="C121" s="7"/>
      <c r="D121" s="2" t="e">
        <f t="shared" si="11"/>
        <v>#N/A</v>
      </c>
      <c r="E121" s="2" t="e">
        <f t="shared" si="22"/>
        <v>#N/A</v>
      </c>
      <c r="F121" s="2">
        <v>795695.2341119945</v>
      </c>
      <c r="G121" s="2">
        <f t="shared" si="35"/>
        <v>645682.42857142852</v>
      </c>
      <c r="H121" s="2">
        <f t="shared" si="32"/>
        <v>48532828.595900416</v>
      </c>
      <c r="I121" s="7"/>
      <c r="J121" s="2" t="e">
        <f t="shared" si="13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784081.42857143132</v>
      </c>
      <c r="M121" s="8" t="e">
        <f t="shared" si="28"/>
        <v>#N/A</v>
      </c>
      <c r="N121" s="2" t="e">
        <f t="shared" si="14"/>
        <v>#N/A</v>
      </c>
      <c r="O121" s="2" t="e">
        <f t="shared" si="24"/>
        <v>#N/A</v>
      </c>
      <c r="P121" s="2">
        <v>798109.32966789603</v>
      </c>
      <c r="Q121" s="2">
        <f t="shared" si="36"/>
        <v>650000</v>
      </c>
      <c r="R121" s="2">
        <f t="shared" si="33"/>
        <v>49275653.565072596</v>
      </c>
      <c r="S121" s="2">
        <f t="shared" si="16"/>
        <v>645682.42857142538</v>
      </c>
      <c r="T121" s="2">
        <f t="shared" si="17"/>
        <v>4317.5714285714785</v>
      </c>
      <c r="U121" s="2">
        <f t="shared" si="18"/>
        <v>650000</v>
      </c>
      <c r="V121" s="2">
        <f t="shared" si="34"/>
        <v>4062501</v>
      </c>
      <c r="W121" s="2">
        <f t="shared" si="19"/>
        <v>225407</v>
      </c>
      <c r="X121" s="2">
        <f t="shared" si="6"/>
        <v>424593</v>
      </c>
      <c r="Y121" s="2">
        <f t="shared" si="30"/>
        <v>45213152.565072633</v>
      </c>
      <c r="Z121" s="2" t="str">
        <f t="shared" si="8"/>
        <v>HERE</v>
      </c>
      <c r="AA121" s="2">
        <f>IF(Z121="HERE",Y121,AA120+Graph!$G$1*1000)</f>
        <v>45213152.565072633</v>
      </c>
      <c r="AB121" s="2">
        <f t="shared" si="20"/>
        <v>424593</v>
      </c>
      <c r="AC121" s="2">
        <f t="shared" si="31"/>
        <v>4062501</v>
      </c>
      <c r="AD121" s="3">
        <f t="shared" si="10"/>
        <v>45213152.565072633</v>
      </c>
      <c r="AE121" s="2">
        <f>IF(AE119&gt;=52800000,52800000,IF(AB100=Graph!G$1*1000,AE120+Graph!G$1*1000,AC121))</f>
        <v>4062501</v>
      </c>
      <c r="AF121" s="3">
        <f t="shared" si="21"/>
        <v>4062501</v>
      </c>
      <c r="AG121" s="3">
        <f t="shared" si="29"/>
        <v>31210597.708565384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56</v>
      </c>
      <c r="C122" s="7"/>
      <c r="D122" s="2" t="e">
        <f t="shared" si="11"/>
        <v>#N/A</v>
      </c>
      <c r="E122" s="2" t="e">
        <f t="shared" si="22"/>
        <v>#N/A</v>
      </c>
      <c r="F122" s="2">
        <v>801649.83001220226</v>
      </c>
      <c r="G122" s="2">
        <f t="shared" si="35"/>
        <v>645682.42857142852</v>
      </c>
      <c r="H122" s="2">
        <f t="shared" si="32"/>
        <v>49178511.024471842</v>
      </c>
      <c r="I122" s="7"/>
      <c r="J122" s="2" t="e">
        <f t="shared" si="13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788399.00000000279</v>
      </c>
      <c r="M122" s="8" t="e">
        <f t="shared" si="28"/>
        <v>#N/A</v>
      </c>
      <c r="N122" s="2" t="e">
        <f t="shared" si="14"/>
        <v>#N/A</v>
      </c>
      <c r="O122" s="2" t="e">
        <f t="shared" si="24"/>
        <v>#N/A</v>
      </c>
      <c r="P122" s="2">
        <v>804050.55188304186</v>
      </c>
      <c r="Q122" s="2">
        <f t="shared" si="36"/>
        <v>650000</v>
      </c>
      <c r="R122" s="2">
        <f t="shared" si="33"/>
        <v>49925653.565072596</v>
      </c>
      <c r="S122" s="2">
        <f t="shared" si="16"/>
        <v>645682.42857142538</v>
      </c>
      <c r="T122" s="2">
        <f t="shared" si="17"/>
        <v>4317.5714285714785</v>
      </c>
      <c r="U122" s="2">
        <f t="shared" si="18"/>
        <v>650000</v>
      </c>
      <c r="V122" s="2">
        <f t="shared" si="34"/>
        <v>4266577</v>
      </c>
      <c r="W122" s="2">
        <f t="shared" si="19"/>
        <v>204076</v>
      </c>
      <c r="X122" s="2">
        <f t="shared" si="6"/>
        <v>445924</v>
      </c>
      <c r="Y122" s="2">
        <f t="shared" si="30"/>
        <v>45659076.565072633</v>
      </c>
      <c r="Z122" s="2" t="str">
        <f t="shared" si="8"/>
        <v>HERE</v>
      </c>
      <c r="AA122" s="2">
        <f>IF(Z122="HERE",Y122,AA121+Graph!$G$1*1000)</f>
        <v>45659076.565072633</v>
      </c>
      <c r="AB122" s="2">
        <f t="shared" si="20"/>
        <v>445924</v>
      </c>
      <c r="AC122" s="2">
        <f t="shared" si="31"/>
        <v>4266577</v>
      </c>
      <c r="AD122" s="3">
        <f t="shared" si="10"/>
        <v>45659076.565072633</v>
      </c>
      <c r="AE122" s="2">
        <f>IF(AE120&gt;=52800000,52800000,IF(AB101=Graph!G$1*1000,AE121+Graph!G$1*1000,AC122))</f>
        <v>4266577</v>
      </c>
      <c r="AF122" s="3">
        <f t="shared" si="21"/>
        <v>4266577</v>
      </c>
      <c r="AG122" s="3">
        <f t="shared" si="29"/>
        <v>31750175.651422523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57</v>
      </c>
      <c r="C123" s="7"/>
      <c r="D123" s="2" t="e">
        <f t="shared" si="11"/>
        <v>#N/A</v>
      </c>
      <c r="E123" s="2" t="e">
        <f t="shared" si="22"/>
        <v>#N/A</v>
      </c>
      <c r="F123" s="2">
        <v>807604.42591241002</v>
      </c>
      <c r="G123" s="2">
        <f t="shared" si="35"/>
        <v>645682.42857142852</v>
      </c>
      <c r="H123" s="2">
        <f t="shared" si="32"/>
        <v>49824193.453043267</v>
      </c>
      <c r="I123" s="7"/>
      <c r="J123" s="2" t="e">
        <f t="shared" si="13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792716.57142857427</v>
      </c>
      <c r="M123" s="8" t="e">
        <f t="shared" si="28"/>
        <v>#N/A</v>
      </c>
      <c r="N123" s="2" t="e">
        <f t="shared" si="14"/>
        <v>#N/A</v>
      </c>
      <c r="O123" s="2" t="e">
        <f t="shared" si="24"/>
        <v>#N/A</v>
      </c>
      <c r="P123" s="2">
        <v>809991.77409821749</v>
      </c>
      <c r="Q123" s="2">
        <f t="shared" si="36"/>
        <v>650000</v>
      </c>
      <c r="R123" s="2">
        <f t="shared" si="33"/>
        <v>50575653.565072596</v>
      </c>
      <c r="S123" s="2">
        <f t="shared" si="16"/>
        <v>645682.42857142538</v>
      </c>
      <c r="T123" s="2">
        <f t="shared" si="17"/>
        <v>4317.5714285714785</v>
      </c>
      <c r="U123" s="2">
        <f t="shared" si="18"/>
        <v>650000</v>
      </c>
      <c r="V123" s="2">
        <f t="shared" si="34"/>
        <v>4609740</v>
      </c>
      <c r="W123" s="2">
        <f t="shared" si="19"/>
        <v>343163</v>
      </c>
      <c r="X123" s="2">
        <f t="shared" si="6"/>
        <v>306837</v>
      </c>
      <c r="Y123" s="2">
        <f t="shared" si="30"/>
        <v>45965913.565072633</v>
      </c>
      <c r="Z123" s="2" t="str">
        <f t="shared" si="8"/>
        <v>HERE</v>
      </c>
      <c r="AA123" s="2">
        <f>IF(Z123="HERE",Y123,AA122+Graph!$G$1*1000)</f>
        <v>45965913.565072633</v>
      </c>
      <c r="AB123" s="2">
        <f t="shared" si="20"/>
        <v>306837</v>
      </c>
      <c r="AC123" s="2">
        <f t="shared" si="31"/>
        <v>4609740</v>
      </c>
      <c r="AD123" s="3">
        <f t="shared" si="10"/>
        <v>45965913.565072633</v>
      </c>
      <c r="AE123" s="2">
        <f>IF(AE121&gt;=52800000,52800000,IF(AB102=Graph!G$1*1000,AE122+Graph!G$1*1000,AC123))</f>
        <v>4609740</v>
      </c>
      <c r="AF123" s="3">
        <f t="shared" si="21"/>
        <v>4609740</v>
      </c>
      <c r="AG123" s="3">
        <f t="shared" si="29"/>
        <v>32289753.594279665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58</v>
      </c>
      <c r="C124" s="7"/>
      <c r="D124" s="2" t="e">
        <f t="shared" si="11"/>
        <v>#N/A</v>
      </c>
      <c r="E124" s="2" t="e">
        <f t="shared" si="22"/>
        <v>#N/A</v>
      </c>
      <c r="F124" s="2">
        <v>813559.02181261778</v>
      </c>
      <c r="G124" s="2">
        <f t="shared" si="35"/>
        <v>645682.42857142852</v>
      </c>
      <c r="H124" s="2">
        <f t="shared" si="32"/>
        <v>50469875.881614693</v>
      </c>
      <c r="I124" s="7"/>
      <c r="J124" s="2" t="e">
        <f t="shared" si="13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797034.14285714575</v>
      </c>
      <c r="M124" s="8" t="e">
        <f t="shared" si="28"/>
        <v>#N/A</v>
      </c>
      <c r="N124" s="2" t="e">
        <f t="shared" si="14"/>
        <v>#N/A</v>
      </c>
      <c r="O124" s="2" t="e">
        <f t="shared" si="24"/>
        <v>#N/A</v>
      </c>
      <c r="P124" s="2">
        <v>815932.99631336331</v>
      </c>
      <c r="Q124" s="2">
        <f t="shared" si="36"/>
        <v>650000</v>
      </c>
      <c r="R124" s="2">
        <f t="shared" si="33"/>
        <v>51225653.565072596</v>
      </c>
      <c r="S124" s="2">
        <f t="shared" si="16"/>
        <v>645682.42857142538</v>
      </c>
      <c r="T124" s="2">
        <f t="shared" si="17"/>
        <v>4317.5714285714785</v>
      </c>
      <c r="U124" s="2">
        <f t="shared" si="18"/>
        <v>650000</v>
      </c>
      <c r="V124" s="2">
        <f t="shared" si="34"/>
        <v>4973248</v>
      </c>
      <c r="W124" s="2">
        <f t="shared" si="19"/>
        <v>363508</v>
      </c>
      <c r="X124" s="2">
        <f t="shared" si="6"/>
        <v>286492</v>
      </c>
      <c r="Y124" s="2">
        <f t="shared" si="30"/>
        <v>46252405.565072633</v>
      </c>
      <c r="Z124" s="2" t="str">
        <f t="shared" si="8"/>
        <v>HERE</v>
      </c>
      <c r="AA124" s="2">
        <f>IF(Z124="HERE",Y124,AA123+Graph!$G$1*1000)</f>
        <v>46252405.565072633</v>
      </c>
      <c r="AB124" s="2">
        <f t="shared" si="20"/>
        <v>286492</v>
      </c>
      <c r="AC124" s="2">
        <f t="shared" si="31"/>
        <v>4973248</v>
      </c>
      <c r="AD124" s="3">
        <f t="shared" si="10"/>
        <v>46252405.565072633</v>
      </c>
      <c r="AE124" s="2">
        <f>IF(AE122&gt;=52800000,52800000,IF(AB103=Graph!G$1*1000,AE123+Graph!G$1*1000,AC124))</f>
        <v>4973248</v>
      </c>
      <c r="AF124" s="3">
        <f t="shared" si="21"/>
        <v>4973248</v>
      </c>
      <c r="AG124" s="3">
        <f t="shared" si="29"/>
        <v>32829331.537136808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59</v>
      </c>
      <c r="C125" s="7"/>
      <c r="D125" s="2" t="e">
        <f t="shared" si="11"/>
        <v>#N/A</v>
      </c>
      <c r="E125" s="2" t="e">
        <f t="shared" si="22"/>
        <v>#N/A</v>
      </c>
      <c r="F125" s="2">
        <v>819513.61771282554</v>
      </c>
      <c r="G125" s="2">
        <f t="shared" si="35"/>
        <v>645682.42857142852</v>
      </c>
      <c r="H125" s="2">
        <f t="shared" si="32"/>
        <v>51115558.310186118</v>
      </c>
      <c r="I125" s="7"/>
      <c r="J125" s="2" t="e">
        <f t="shared" si="13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801351.71428571723</v>
      </c>
      <c r="M125" s="8" t="e">
        <f t="shared" si="28"/>
        <v>#N/A</v>
      </c>
      <c r="N125" s="2" t="e">
        <f t="shared" si="14"/>
        <v>#N/A</v>
      </c>
      <c r="O125" s="2" t="e">
        <f t="shared" si="24"/>
        <v>#N/A</v>
      </c>
      <c r="P125" s="2">
        <v>821874.21852853894</v>
      </c>
      <c r="Q125" s="2">
        <f t="shared" si="36"/>
        <v>650000</v>
      </c>
      <c r="R125" s="2">
        <f t="shared" si="33"/>
        <v>51875653.565072596</v>
      </c>
      <c r="S125" s="2">
        <f t="shared" si="16"/>
        <v>645682.42857142538</v>
      </c>
      <c r="T125" s="2">
        <f t="shared" si="17"/>
        <v>4317.5714285714785</v>
      </c>
      <c r="U125" s="2">
        <f t="shared" si="18"/>
        <v>650000</v>
      </c>
      <c r="V125" s="2">
        <f t="shared" si="34"/>
        <v>5383103</v>
      </c>
      <c r="W125" s="2">
        <f t="shared" si="19"/>
        <v>409855</v>
      </c>
      <c r="X125" s="2">
        <f t="shared" si="6"/>
        <v>240145</v>
      </c>
      <c r="Y125" s="2">
        <f t="shared" si="30"/>
        <v>46492550.565072633</v>
      </c>
      <c r="Z125" s="2" t="str">
        <f t="shared" si="8"/>
        <v>HERE</v>
      </c>
      <c r="AA125" s="2">
        <f>IF(Z125="HERE",Y125,AA124+Graph!$G$1*1000)</f>
        <v>46492550.565072633</v>
      </c>
      <c r="AB125" s="2">
        <f t="shared" si="20"/>
        <v>240145</v>
      </c>
      <c r="AC125" s="2">
        <f t="shared" si="31"/>
        <v>5383103</v>
      </c>
      <c r="AD125" s="3">
        <f t="shared" si="10"/>
        <v>46492550.565072633</v>
      </c>
      <c r="AE125" s="2">
        <f>IF(AE123&gt;=52800000,52800000,IF(AB104=Graph!G$1*1000,AE124+Graph!G$1*1000,AC125))</f>
        <v>5383103</v>
      </c>
      <c r="AF125" s="3">
        <f t="shared" si="21"/>
        <v>5383103</v>
      </c>
      <c r="AG125" s="3">
        <f t="shared" si="29"/>
        <v>33368909.479993951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60</v>
      </c>
      <c r="C126" s="7"/>
      <c r="D126" s="2" t="e">
        <f t="shared" si="11"/>
        <v>#N/A</v>
      </c>
      <c r="E126" s="2" t="e">
        <f t="shared" si="22"/>
        <v>#N/A</v>
      </c>
      <c r="F126" s="2">
        <v>825468.21361300349</v>
      </c>
      <c r="G126" s="2">
        <f t="shared" si="35"/>
        <v>645682.42857142852</v>
      </c>
      <c r="H126" s="2">
        <f t="shared" si="32"/>
        <v>51761240.738757543</v>
      </c>
      <c r="I126" s="7"/>
      <c r="J126" s="2" t="e">
        <f t="shared" si="13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805669.28571428871</v>
      </c>
      <c r="M126" s="8" t="e">
        <f t="shared" si="28"/>
        <v>#N/A</v>
      </c>
      <c r="N126" s="2" t="e">
        <f t="shared" si="14"/>
        <v>#N/A</v>
      </c>
      <c r="O126" s="2" t="e">
        <f t="shared" si="24"/>
        <v>#N/A</v>
      </c>
      <c r="P126" s="2">
        <v>827815.44074368477</v>
      </c>
      <c r="Q126" s="2">
        <f t="shared" si="36"/>
        <v>650000</v>
      </c>
      <c r="R126" s="2">
        <f t="shared" si="33"/>
        <v>52525653.565072596</v>
      </c>
      <c r="S126" s="2">
        <f t="shared" si="16"/>
        <v>645682.42857142538</v>
      </c>
      <c r="T126" s="2">
        <f t="shared" si="17"/>
        <v>4317.5714285714785</v>
      </c>
      <c r="U126" s="2">
        <f t="shared" si="18"/>
        <v>650000</v>
      </c>
      <c r="V126" s="2">
        <f t="shared" si="34"/>
        <v>5861351</v>
      </c>
      <c r="W126" s="2">
        <f t="shared" si="19"/>
        <v>478248</v>
      </c>
      <c r="X126" s="2">
        <f t="shared" si="6"/>
        <v>171752</v>
      </c>
      <c r="Y126" s="2">
        <f t="shared" si="30"/>
        <v>46664302.565072633</v>
      </c>
      <c r="Z126" s="2" t="str">
        <f t="shared" si="8"/>
        <v>HERE</v>
      </c>
      <c r="AA126" s="2">
        <f>IF(Z126="HERE",Y126,AA125+Graph!$G$1*1000)</f>
        <v>46664302.565072633</v>
      </c>
      <c r="AB126" s="2">
        <f t="shared" si="20"/>
        <v>171752</v>
      </c>
      <c r="AC126" s="2">
        <f t="shared" si="31"/>
        <v>5861351</v>
      </c>
      <c r="AD126" s="3">
        <f t="shared" si="10"/>
        <v>46664302.565072633</v>
      </c>
      <c r="AE126" s="2">
        <f>IF(AE124&gt;=52800000,52800000,IF(AB105=Graph!G$1*1000,AE125+Graph!G$1*1000,AC126))</f>
        <v>5861351</v>
      </c>
      <c r="AF126" s="3">
        <f t="shared" si="21"/>
        <v>5861351</v>
      </c>
      <c r="AG126" s="3">
        <f t="shared" si="29"/>
        <v>33908487.422851086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61</v>
      </c>
      <c r="C127" s="7"/>
      <c r="D127" s="2" t="e">
        <f t="shared" si="11"/>
        <v>#N/A</v>
      </c>
      <c r="E127" s="2" t="e">
        <f t="shared" si="22"/>
        <v>#N/A</v>
      </c>
      <c r="F127" s="2">
        <v>831422.80951321125</v>
      </c>
      <c r="G127" s="2">
        <f t="shared" si="35"/>
        <v>645682.42857142852</v>
      </c>
      <c r="H127" s="2">
        <f t="shared" si="32"/>
        <v>52406923.167328969</v>
      </c>
      <c r="I127" s="7"/>
      <c r="J127" s="2" t="e">
        <f t="shared" si="13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809986.85714286019</v>
      </c>
      <c r="M127" s="8" t="e">
        <f t="shared" si="28"/>
        <v>#N/A</v>
      </c>
      <c r="N127" s="2" t="e">
        <f t="shared" si="14"/>
        <v>#N/A</v>
      </c>
      <c r="O127" s="2" t="e">
        <f t="shared" si="24"/>
        <v>#N/A</v>
      </c>
      <c r="P127" s="2">
        <v>833756.6629588604</v>
      </c>
      <c r="Q127" s="2">
        <f t="shared" si="36"/>
        <v>650000</v>
      </c>
      <c r="R127" s="2">
        <f t="shared" si="33"/>
        <v>53175653.565072596</v>
      </c>
      <c r="S127" s="2">
        <f t="shared" si="16"/>
        <v>645682.42857142538</v>
      </c>
      <c r="T127" s="2">
        <f t="shared" si="17"/>
        <v>4317.5714285714785</v>
      </c>
      <c r="U127" s="2">
        <f t="shared" si="18"/>
        <v>650000</v>
      </c>
      <c r="V127" s="2">
        <f t="shared" si="34"/>
        <v>6353321</v>
      </c>
      <c r="W127" s="2">
        <f t="shared" si="19"/>
        <v>491970</v>
      </c>
      <c r="X127" s="2">
        <f t="shared" si="6"/>
        <v>158030</v>
      </c>
      <c r="Y127" s="2">
        <f t="shared" si="30"/>
        <v>46822332.565072633</v>
      </c>
      <c r="Z127" s="2" t="str">
        <f t="shared" si="8"/>
        <v>HERE</v>
      </c>
      <c r="AA127" s="2">
        <f>IF(Z127="HERE",Y127,AA126+Graph!$G$1*1000)</f>
        <v>46822332.565072633</v>
      </c>
      <c r="AB127" s="2">
        <f t="shared" si="20"/>
        <v>158030</v>
      </c>
      <c r="AC127" s="2">
        <f t="shared" si="31"/>
        <v>6353321</v>
      </c>
      <c r="AD127" s="3">
        <f t="shared" si="10"/>
        <v>46822332.565072633</v>
      </c>
      <c r="AE127" s="2">
        <f>IF(AE125&gt;=52800000,52800000,IF(AB106=Graph!G$1*1000,AE126+Graph!G$1*1000,AC127))</f>
        <v>6353321</v>
      </c>
      <c r="AF127" s="3">
        <f t="shared" si="21"/>
        <v>6353321</v>
      </c>
      <c r="AG127" s="3">
        <f t="shared" si="29"/>
        <v>34448065.365708232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62</v>
      </c>
      <c r="C128" s="7"/>
      <c r="D128" s="2" t="e">
        <f t="shared" si="11"/>
        <v>#N/A</v>
      </c>
      <c r="E128" s="2" t="e">
        <f t="shared" si="22"/>
        <v>#N/A</v>
      </c>
      <c r="F128" s="2">
        <v>837377.40541341901</v>
      </c>
      <c r="G128" s="2">
        <f t="shared" si="35"/>
        <v>645682.42857142852</v>
      </c>
      <c r="H128" s="2">
        <f t="shared" si="32"/>
        <v>53052605.595900394</v>
      </c>
      <c r="I128" s="7"/>
      <c r="J128" s="2" t="e">
        <f t="shared" si="13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814304.42857143166</v>
      </c>
      <c r="M128" s="8" t="e">
        <f t="shared" si="28"/>
        <v>#N/A</v>
      </c>
      <c r="N128" s="2" t="e">
        <f t="shared" si="14"/>
        <v>#N/A</v>
      </c>
      <c r="O128" s="2" t="e">
        <f t="shared" si="24"/>
        <v>#N/A</v>
      </c>
      <c r="P128" s="2">
        <v>839697.88517400622</v>
      </c>
      <c r="Q128" s="2">
        <f t="shared" si="36"/>
        <v>650000</v>
      </c>
      <c r="R128" s="2">
        <f t="shared" si="33"/>
        <v>53825653.565072596</v>
      </c>
      <c r="S128" s="2">
        <f t="shared" si="16"/>
        <v>645682.42857142538</v>
      </c>
      <c r="T128" s="2">
        <f t="shared" si="17"/>
        <v>4317.5714285714785</v>
      </c>
      <c r="U128" s="2">
        <f t="shared" si="18"/>
        <v>650000</v>
      </c>
      <c r="V128" s="2">
        <f t="shared" si="34"/>
        <v>6573570</v>
      </c>
      <c r="W128" s="2">
        <f t="shared" si="19"/>
        <v>220249</v>
      </c>
      <c r="X128" s="2">
        <f t="shared" si="6"/>
        <v>429751</v>
      </c>
      <c r="Y128" s="2">
        <f t="shared" si="30"/>
        <v>47252083.565072633</v>
      </c>
      <c r="Z128" s="2" t="str">
        <f t="shared" si="8"/>
        <v>HERE</v>
      </c>
      <c r="AA128" s="2">
        <f>IF(Z128="HERE",Y128,AA127+Graph!$G$1*1000)</f>
        <v>47252083.565072633</v>
      </c>
      <c r="AB128" s="2">
        <f t="shared" si="20"/>
        <v>429751</v>
      </c>
      <c r="AC128" s="2">
        <f t="shared" si="31"/>
        <v>6573570</v>
      </c>
      <c r="AD128" s="3">
        <f t="shared" si="10"/>
        <v>47252083.565072633</v>
      </c>
      <c r="AE128" s="2">
        <f>IF(AE126&gt;=52800000,52800000,IF(AB107=Graph!G$1*1000,AE127+Graph!G$1*1000,AC128))</f>
        <v>6573570</v>
      </c>
      <c r="AF128" s="3">
        <f t="shared" si="21"/>
        <v>6573570</v>
      </c>
      <c r="AG128" s="3">
        <f t="shared" si="29"/>
        <v>34987643.308565371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63</v>
      </c>
      <c r="C129" s="7"/>
      <c r="D129" s="2" t="e">
        <f t="shared" si="11"/>
        <v>#N/A</v>
      </c>
      <c r="E129" s="2" t="e">
        <f t="shared" si="22"/>
        <v>#N/A</v>
      </c>
      <c r="F129" s="2">
        <v>843332.00131362677</v>
      </c>
      <c r="G129" s="2">
        <f t="shared" si="35"/>
        <v>645682.42857142852</v>
      </c>
      <c r="H129" s="2">
        <f t="shared" si="32"/>
        <v>53698288.024471819</v>
      </c>
      <c r="I129" s="7"/>
      <c r="J129" s="2" t="e">
        <f t="shared" si="13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818622.00000000314</v>
      </c>
      <c r="M129" s="8" t="e">
        <f t="shared" si="28"/>
        <v>#N/A</v>
      </c>
      <c r="N129" s="2" t="e">
        <f t="shared" si="14"/>
        <v>#N/A</v>
      </c>
      <c r="O129" s="2" t="e">
        <f t="shared" si="24"/>
        <v>#N/A</v>
      </c>
      <c r="P129" s="2">
        <v>845639.10738918185</v>
      </c>
      <c r="Q129" s="2">
        <f t="shared" si="36"/>
        <v>650000</v>
      </c>
      <c r="R129" s="2">
        <f t="shared" si="33"/>
        <v>54475653.565072596</v>
      </c>
      <c r="S129" s="2">
        <f t="shared" si="16"/>
        <v>645682.42857142538</v>
      </c>
      <c r="T129" s="2">
        <f t="shared" si="17"/>
        <v>4317.5714285714785</v>
      </c>
      <c r="U129" s="2">
        <f t="shared" si="18"/>
        <v>650000</v>
      </c>
      <c r="V129" s="2">
        <f t="shared" si="34"/>
        <v>6853372</v>
      </c>
      <c r="W129" s="2">
        <f t="shared" si="19"/>
        <v>279802</v>
      </c>
      <c r="X129" s="2">
        <f t="shared" si="6"/>
        <v>370198</v>
      </c>
      <c r="Y129" s="2">
        <f t="shared" si="30"/>
        <v>47622281.565072633</v>
      </c>
      <c r="Z129" s="2" t="str">
        <f t="shared" si="8"/>
        <v>HERE</v>
      </c>
      <c r="AA129" s="2">
        <f>IF(Z129="HERE",Y129,AA128+Graph!$G$1*1000)</f>
        <v>47622281.565072633</v>
      </c>
      <c r="AB129" s="2">
        <f t="shared" si="20"/>
        <v>370198</v>
      </c>
      <c r="AC129" s="2">
        <f t="shared" si="31"/>
        <v>6853372</v>
      </c>
      <c r="AD129" s="3">
        <f t="shared" si="10"/>
        <v>47622281.565072633</v>
      </c>
      <c r="AE129" s="2">
        <f>IF(AE127&gt;=52800000,52800000,IF(AB108=Graph!G$1*1000,AE128+Graph!G$1*1000,AC129))</f>
        <v>6853372</v>
      </c>
      <c r="AF129" s="3">
        <f t="shared" si="21"/>
        <v>6853372</v>
      </c>
      <c r="AG129" s="3">
        <f t="shared" si="29"/>
        <v>35460586.321065374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64</v>
      </c>
      <c r="C130" s="7"/>
      <c r="D130" s="2" t="e">
        <f t="shared" si="11"/>
        <v>#N/A</v>
      </c>
      <c r="E130" s="2" t="e">
        <f t="shared" si="22"/>
        <v>#N/A</v>
      </c>
      <c r="F130" s="2">
        <v>849286.59721383452</v>
      </c>
      <c r="G130" s="2">
        <f t="shared" si="35"/>
        <v>645682.42857142852</v>
      </c>
      <c r="H130" s="2">
        <f t="shared" si="32"/>
        <v>54343970.453043245</v>
      </c>
      <c r="I130" s="7"/>
      <c r="J130" s="2" t="e">
        <f t="shared" si="13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822939.57142857462</v>
      </c>
      <c r="M130" s="8" t="e">
        <f t="shared" si="28"/>
        <v>#N/A</v>
      </c>
      <c r="N130" s="2" t="e">
        <f t="shared" si="14"/>
        <v>#N/A</v>
      </c>
      <c r="O130" s="2" t="e">
        <f t="shared" si="24"/>
        <v>#N/A</v>
      </c>
      <c r="P130" s="2">
        <v>851580.32960432768</v>
      </c>
      <c r="Q130" s="2">
        <f t="shared" si="36"/>
        <v>650000</v>
      </c>
      <c r="R130" s="2">
        <f t="shared" si="33"/>
        <v>55125653.565072596</v>
      </c>
      <c r="S130" s="2">
        <f t="shared" si="16"/>
        <v>645682.42857142538</v>
      </c>
      <c r="T130" s="2">
        <f t="shared" si="17"/>
        <v>4317.5714285714785</v>
      </c>
      <c r="U130" s="2">
        <f t="shared" si="18"/>
        <v>650000</v>
      </c>
      <c r="V130" s="2">
        <f t="shared" si="34"/>
        <v>7164387</v>
      </c>
      <c r="W130" s="2">
        <f t="shared" si="19"/>
        <v>311015</v>
      </c>
      <c r="X130" s="2">
        <f t="shared" si="6"/>
        <v>338985</v>
      </c>
      <c r="Y130" s="2">
        <f t="shared" si="30"/>
        <v>47961266.565072633</v>
      </c>
      <c r="Z130" s="2" t="str">
        <f t="shared" si="8"/>
        <v>HERE</v>
      </c>
      <c r="AA130" s="2">
        <f>IF(Z130="HERE",Y130,AA129+Graph!$G$1*1000)</f>
        <v>47961266.565072633</v>
      </c>
      <c r="AB130" s="2">
        <f t="shared" si="20"/>
        <v>338985</v>
      </c>
      <c r="AC130" s="2">
        <f t="shared" si="31"/>
        <v>7164387</v>
      </c>
      <c r="AD130" s="3">
        <f t="shared" si="10"/>
        <v>47961266.565072633</v>
      </c>
      <c r="AE130" s="2">
        <f>IF(AE128&gt;=52800000,52800000,IF(AB109=Graph!G$1*1000,AE129+Graph!G$1*1000,AC130))</f>
        <v>7164387</v>
      </c>
      <c r="AF130" s="3">
        <f t="shared" si="21"/>
        <v>7164387</v>
      </c>
      <c r="AG130" s="3">
        <f t="shared" si="29"/>
        <v>35933529.333565369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65</v>
      </c>
      <c r="C131" s="7"/>
      <c r="D131" s="2" t="e">
        <f t="shared" si="11"/>
        <v>#N/A</v>
      </c>
      <c r="E131" s="2" t="e">
        <f t="shared" si="22"/>
        <v>#N/A</v>
      </c>
      <c r="F131" s="2">
        <v>855241.19311404228</v>
      </c>
      <c r="G131" s="2">
        <f t="shared" si="35"/>
        <v>645682.42857142852</v>
      </c>
      <c r="H131" s="2">
        <f t="shared" si="32"/>
        <v>54989652.88161467</v>
      </c>
      <c r="I131" s="7"/>
      <c r="J131" s="2" t="e">
        <f t="shared" si="13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827257.1428571461</v>
      </c>
      <c r="M131" s="8" t="e">
        <f t="shared" si="28"/>
        <v>#N/A</v>
      </c>
      <c r="N131" s="2" t="e">
        <f t="shared" si="14"/>
        <v>#N/A</v>
      </c>
      <c r="O131" s="2" t="e">
        <f t="shared" si="24"/>
        <v>#N/A</v>
      </c>
      <c r="P131" s="2">
        <v>857521.55181950331</v>
      </c>
      <c r="Q131" s="2">
        <f t="shared" si="36"/>
        <v>650000</v>
      </c>
      <c r="R131" s="2">
        <f t="shared" si="33"/>
        <v>55775653.565072596</v>
      </c>
      <c r="S131" s="2">
        <f t="shared" si="16"/>
        <v>645682.42857142538</v>
      </c>
      <c r="T131" s="2">
        <f t="shared" si="17"/>
        <v>4317.5714285714785</v>
      </c>
      <c r="U131" s="2">
        <f t="shared" si="18"/>
        <v>650000</v>
      </c>
      <c r="V131" s="2">
        <f t="shared" si="34"/>
        <v>7447199</v>
      </c>
      <c r="W131" s="2">
        <f t="shared" si="19"/>
        <v>282812</v>
      </c>
      <c r="X131" s="2">
        <f t="shared" si="6"/>
        <v>367188</v>
      </c>
      <c r="Y131" s="2">
        <f t="shared" si="30"/>
        <v>48328454.565072633</v>
      </c>
      <c r="Z131" s="2" t="str">
        <f t="shared" si="8"/>
        <v>HERE</v>
      </c>
      <c r="AA131" s="2">
        <f>IF(Z131="HERE",Y131,AA130+Graph!$G$1*1000)</f>
        <v>48328454.565072633</v>
      </c>
      <c r="AB131" s="2">
        <f t="shared" si="20"/>
        <v>367188</v>
      </c>
      <c r="AC131" s="2">
        <f t="shared" si="31"/>
        <v>7447199</v>
      </c>
      <c r="AD131" s="3">
        <f t="shared" si="10"/>
        <v>48328454.565072633</v>
      </c>
      <c r="AE131" s="2">
        <f>IF(AE129&gt;=52800000,52800000,IF(AB110=Graph!G$1*1000,AE130+Graph!G$1*1000,AC131))</f>
        <v>7447199</v>
      </c>
      <c r="AF131" s="3">
        <f t="shared" si="21"/>
        <v>7447199</v>
      </c>
      <c r="AG131" s="3">
        <f t="shared" si="29"/>
        <v>36406472.346065372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66</v>
      </c>
      <c r="C132" s="7"/>
      <c r="D132" s="2" t="e">
        <f t="shared" si="11"/>
        <v>#N/A</v>
      </c>
      <c r="E132" s="2" t="e">
        <f t="shared" si="22"/>
        <v>#N/A</v>
      </c>
      <c r="F132" s="2">
        <v>861195.78901425004</v>
      </c>
      <c r="G132" s="2">
        <f t="shared" si="35"/>
        <v>645682.42857142852</v>
      </c>
      <c r="H132" s="2">
        <f t="shared" si="32"/>
        <v>55635335.310186096</v>
      </c>
      <c r="I132" s="7"/>
      <c r="J132" s="2" t="e">
        <f t="shared" si="13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831574.71428571758</v>
      </c>
      <c r="M132" s="8" t="e">
        <f t="shared" si="28"/>
        <v>#N/A</v>
      </c>
      <c r="N132" s="2" t="e">
        <f t="shared" si="14"/>
        <v>#N/A</v>
      </c>
      <c r="O132" s="2" t="e">
        <f t="shared" si="24"/>
        <v>#N/A</v>
      </c>
      <c r="P132" s="2">
        <v>863462.77403464913</v>
      </c>
      <c r="Q132" s="2">
        <f t="shared" si="36"/>
        <v>650000</v>
      </c>
      <c r="R132" s="2">
        <f t="shared" si="33"/>
        <v>56425653.565072596</v>
      </c>
      <c r="S132" s="2">
        <f t="shared" si="16"/>
        <v>645682.42857142538</v>
      </c>
      <c r="T132" s="2">
        <f t="shared" si="17"/>
        <v>4317.5714285714785</v>
      </c>
      <c r="U132" s="2">
        <f t="shared" si="18"/>
        <v>650000</v>
      </c>
      <c r="V132" s="2">
        <f t="shared" si="34"/>
        <v>7891184</v>
      </c>
      <c r="W132" s="2">
        <f t="shared" si="19"/>
        <v>443985</v>
      </c>
      <c r="X132" s="2">
        <f t="shared" si="6"/>
        <v>206015</v>
      </c>
      <c r="Y132" s="2">
        <f t="shared" si="30"/>
        <v>48534469.565072633</v>
      </c>
      <c r="Z132" s="2" t="str">
        <f t="shared" si="8"/>
        <v>HERE</v>
      </c>
      <c r="AA132" s="2">
        <f>IF(Z132="HERE",Y132,AA131+Graph!$G$1*1000)</f>
        <v>48534469.565072633</v>
      </c>
      <c r="AB132" s="2">
        <f t="shared" si="20"/>
        <v>206015</v>
      </c>
      <c r="AC132" s="2">
        <f t="shared" si="31"/>
        <v>7891184</v>
      </c>
      <c r="AD132" s="3">
        <f t="shared" si="10"/>
        <v>48534469.565072633</v>
      </c>
      <c r="AE132" s="2">
        <f>IF(AE130&gt;=52800000,52800000,IF(AB111=Graph!G$1*1000,AE131+Graph!G$1*1000,AC132))</f>
        <v>7891184</v>
      </c>
      <c r="AF132" s="3">
        <f t="shared" si="21"/>
        <v>7891184</v>
      </c>
      <c r="AG132" s="3">
        <f t="shared" si="29"/>
        <v>36879415.358565368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67</v>
      </c>
      <c r="C133" s="7"/>
      <c r="D133" s="2" t="e">
        <f t="shared" si="11"/>
        <v>#N/A</v>
      </c>
      <c r="E133" s="2" t="e">
        <f t="shared" si="22"/>
        <v>#N/A</v>
      </c>
      <c r="F133" s="2">
        <v>867150.3849144578</v>
      </c>
      <c r="G133" s="2">
        <f t="shared" si="35"/>
        <v>645682.42857142852</v>
      </c>
      <c r="H133" s="2">
        <f t="shared" si="32"/>
        <v>56281017.738757521</v>
      </c>
      <c r="I133" s="7"/>
      <c r="J133" s="2" t="e">
        <f t="shared" si="13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835892.28571428906</v>
      </c>
      <c r="M133" s="8" t="e">
        <f t="shared" si="28"/>
        <v>#N/A</v>
      </c>
      <c r="N133" s="2" t="e">
        <f t="shared" si="14"/>
        <v>#N/A</v>
      </c>
      <c r="O133" s="2" t="e">
        <f t="shared" si="24"/>
        <v>#N/A</v>
      </c>
      <c r="P133" s="2">
        <v>869403.99624982476</v>
      </c>
      <c r="Q133" s="2">
        <f t="shared" si="36"/>
        <v>650000</v>
      </c>
      <c r="R133" s="2">
        <f t="shared" si="33"/>
        <v>57075653.565072596</v>
      </c>
      <c r="S133" s="2">
        <f t="shared" si="16"/>
        <v>645682.42857142538</v>
      </c>
      <c r="T133" s="2">
        <f t="shared" si="17"/>
        <v>4317.5714285714785</v>
      </c>
      <c r="U133" s="2">
        <f t="shared" si="18"/>
        <v>650000</v>
      </c>
      <c r="V133" s="2">
        <f t="shared" si="34"/>
        <v>8378940</v>
      </c>
      <c r="W133" s="2">
        <f t="shared" si="19"/>
        <v>487756</v>
      </c>
      <c r="X133" s="2">
        <f t="shared" si="6"/>
        <v>162244</v>
      </c>
      <c r="Y133" s="2">
        <f t="shared" si="30"/>
        <v>48696713.565072633</v>
      </c>
      <c r="Z133" s="2" t="str">
        <f t="shared" si="8"/>
        <v>HERE</v>
      </c>
      <c r="AA133" s="2">
        <f>IF(Z133="HERE",Y133,AA132+Graph!$G$1*1000)</f>
        <v>48696713.565072633</v>
      </c>
      <c r="AB133" s="2">
        <f t="shared" si="20"/>
        <v>162244</v>
      </c>
      <c r="AC133" s="2">
        <f t="shared" si="31"/>
        <v>8378940</v>
      </c>
      <c r="AD133" s="3">
        <f t="shared" si="10"/>
        <v>48696713.565072633</v>
      </c>
      <c r="AE133" s="2">
        <f>IF(AE131&gt;=52800000,52800000,IF(AB112=Graph!G$1*1000,AE132+Graph!G$1*1000,AC133))</f>
        <v>8378940</v>
      </c>
      <c r="AF133" s="3">
        <f t="shared" si="21"/>
        <v>8378940</v>
      </c>
      <c r="AG133" s="3">
        <f t="shared" si="29"/>
        <v>37352358.371065371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68</v>
      </c>
      <c r="C134" s="7"/>
      <c r="D134" s="2" t="e">
        <f t="shared" si="11"/>
        <v>#N/A</v>
      </c>
      <c r="E134" s="2" t="e">
        <f t="shared" si="22"/>
        <v>#N/A</v>
      </c>
      <c r="F134" s="2">
        <v>873104.98081466556</v>
      </c>
      <c r="G134" s="2">
        <f t="shared" si="35"/>
        <v>645682.42857142852</v>
      </c>
      <c r="H134" s="2">
        <f t="shared" si="32"/>
        <v>56926700.167328946</v>
      </c>
      <c r="I134" s="7"/>
      <c r="J134" s="2" t="e">
        <f t="shared" si="13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840209.85714286054</v>
      </c>
      <c r="M134" s="8" t="e">
        <f t="shared" si="28"/>
        <v>#N/A</v>
      </c>
      <c r="N134" s="2" t="e">
        <f t="shared" si="14"/>
        <v>#N/A</v>
      </c>
      <c r="O134" s="2" t="e">
        <f t="shared" si="24"/>
        <v>#N/A</v>
      </c>
      <c r="P134" s="2">
        <v>875345.21846497059</v>
      </c>
      <c r="Q134" s="2">
        <f t="shared" si="36"/>
        <v>650000</v>
      </c>
      <c r="R134" s="2">
        <f t="shared" si="33"/>
        <v>57725653.565072596</v>
      </c>
      <c r="S134" s="2">
        <f t="shared" si="16"/>
        <v>645682.42857142538</v>
      </c>
      <c r="T134" s="2">
        <f t="shared" si="17"/>
        <v>4317.5714285714785</v>
      </c>
      <c r="U134" s="2">
        <f t="shared" si="18"/>
        <v>650000</v>
      </c>
      <c r="V134" s="2">
        <f t="shared" si="34"/>
        <v>8977329</v>
      </c>
      <c r="W134" s="2">
        <f t="shared" si="19"/>
        <v>598389</v>
      </c>
      <c r="X134" s="2">
        <f t="shared" si="6"/>
        <v>51611</v>
      </c>
      <c r="Y134" s="2">
        <f t="shared" si="30"/>
        <v>48748324.565072633</v>
      </c>
      <c r="Z134" s="2" t="str">
        <f t="shared" si="8"/>
        <v>HERE</v>
      </c>
      <c r="AA134" s="2">
        <f>IF(Z134="HERE",Y134,AA133+Graph!$G$1*1000)</f>
        <v>48748324.565072633</v>
      </c>
      <c r="AB134" s="2">
        <f t="shared" si="20"/>
        <v>51611</v>
      </c>
      <c r="AC134" s="2">
        <f t="shared" si="31"/>
        <v>8977329</v>
      </c>
      <c r="AD134" s="3">
        <f t="shared" si="10"/>
        <v>48748324.565072633</v>
      </c>
      <c r="AE134" s="2">
        <f>IF(AE132&gt;=52800000,52800000,IF(AB113=Graph!G$1*1000,AE133+Graph!G$1*1000,AC134))</f>
        <v>8977329</v>
      </c>
      <c r="AF134" s="3">
        <f t="shared" si="21"/>
        <v>8977329</v>
      </c>
      <c r="AG134" s="3">
        <f t="shared" si="29"/>
        <v>37825301.383565374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69</v>
      </c>
      <c r="C135" s="7"/>
      <c r="D135" s="2" t="e">
        <f t="shared" si="11"/>
        <v>#N/A</v>
      </c>
      <c r="E135" s="2" t="e">
        <f t="shared" si="22"/>
        <v>#N/A</v>
      </c>
      <c r="F135" s="2">
        <v>879059.57671487331</v>
      </c>
      <c r="G135" s="2">
        <f t="shared" si="35"/>
        <v>645682.42857142852</v>
      </c>
      <c r="H135" s="2">
        <f t="shared" si="32"/>
        <v>57572382.595900372</v>
      </c>
      <c r="I135" s="7"/>
      <c r="J135" s="2" t="e">
        <f t="shared" si="13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844527.42857143201</v>
      </c>
      <c r="M135" s="8" t="e">
        <f t="shared" si="28"/>
        <v>#N/A</v>
      </c>
      <c r="N135" s="2" t="e">
        <f t="shared" si="14"/>
        <v>#N/A</v>
      </c>
      <c r="O135" s="2" t="e">
        <f t="shared" si="24"/>
        <v>#N/A</v>
      </c>
      <c r="P135" s="2">
        <v>881286.44068011642</v>
      </c>
      <c r="Q135" s="2">
        <f t="shared" si="36"/>
        <v>650000</v>
      </c>
      <c r="R135" s="2">
        <f t="shared" si="33"/>
        <v>58375653.565072596</v>
      </c>
      <c r="S135" s="2">
        <f t="shared" si="16"/>
        <v>645682.42857142538</v>
      </c>
      <c r="T135" s="2">
        <f t="shared" si="17"/>
        <v>4317.5714285714785</v>
      </c>
      <c r="U135" s="2">
        <f t="shared" si="18"/>
        <v>650000</v>
      </c>
      <c r="V135" s="2">
        <f t="shared" si="34"/>
        <v>9296367</v>
      </c>
      <c r="W135" s="2">
        <f t="shared" si="19"/>
        <v>319038</v>
      </c>
      <c r="X135" s="2">
        <f t="shared" si="6"/>
        <v>330962</v>
      </c>
      <c r="Y135" s="2">
        <f t="shared" si="30"/>
        <v>49079286.565072633</v>
      </c>
      <c r="Z135" s="2" t="str">
        <f t="shared" si="8"/>
        <v>HERE</v>
      </c>
      <c r="AA135" s="2">
        <f>IF(Z135="HERE",Y135,AA134+Graph!$G$1*1000)</f>
        <v>49079286.565072633</v>
      </c>
      <c r="AB135" s="2">
        <f t="shared" si="20"/>
        <v>330962</v>
      </c>
      <c r="AC135" s="2">
        <f t="shared" si="31"/>
        <v>9296367</v>
      </c>
      <c r="AD135" s="3">
        <f t="shared" si="10"/>
        <v>49079286.565072633</v>
      </c>
      <c r="AE135" s="2">
        <f>IF(AE133&gt;=52800000,52800000,IF(AB114=Graph!G$1*1000,AE134+Graph!G$1*1000,AC135))</f>
        <v>9296367</v>
      </c>
      <c r="AF135" s="3">
        <f t="shared" si="21"/>
        <v>9296367</v>
      </c>
      <c r="AG135" s="3">
        <f t="shared" si="29"/>
        <v>38298244.396065369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70</v>
      </c>
      <c r="C136" s="7"/>
      <c r="D136" s="2" t="e">
        <f t="shared" si="11"/>
        <v>#N/A</v>
      </c>
      <c r="E136" s="2" t="e">
        <f t="shared" si="22"/>
        <v>#N/A</v>
      </c>
      <c r="F136" s="2">
        <v>885014.17261508107</v>
      </c>
      <c r="G136" s="2">
        <f t="shared" si="35"/>
        <v>645682.42857142852</v>
      </c>
      <c r="H136" s="2">
        <f t="shared" si="32"/>
        <v>58218065.024471797</v>
      </c>
      <c r="I136" s="7"/>
      <c r="J136" s="2" t="e">
        <f t="shared" si="13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848845.00000000349</v>
      </c>
      <c r="M136" s="8" t="e">
        <f t="shared" si="28"/>
        <v>#N/A</v>
      </c>
      <c r="N136" s="2" t="e">
        <f t="shared" si="14"/>
        <v>#N/A</v>
      </c>
      <c r="O136" s="2" t="e">
        <f t="shared" si="24"/>
        <v>#N/A</v>
      </c>
      <c r="P136" s="2">
        <v>887227.66289529204</v>
      </c>
      <c r="Q136" s="2">
        <f t="shared" si="36"/>
        <v>650000</v>
      </c>
      <c r="R136" s="2">
        <f t="shared" si="33"/>
        <v>59025653.565072596</v>
      </c>
      <c r="S136" s="2">
        <f t="shared" si="16"/>
        <v>645682.42857142538</v>
      </c>
      <c r="T136" s="2">
        <f t="shared" si="17"/>
        <v>4317.5714285714785</v>
      </c>
      <c r="U136" s="2">
        <f t="shared" si="18"/>
        <v>650000</v>
      </c>
      <c r="V136" s="2">
        <f t="shared" si="34"/>
        <v>9646715</v>
      </c>
      <c r="W136" s="2">
        <f t="shared" si="19"/>
        <v>350348</v>
      </c>
      <c r="X136" s="2">
        <f t="shared" si="6"/>
        <v>299652</v>
      </c>
      <c r="Y136" s="2">
        <f t="shared" si="30"/>
        <v>49378938.565072633</v>
      </c>
      <c r="Z136" s="2" t="str">
        <f t="shared" si="8"/>
        <v>HERE</v>
      </c>
      <c r="AA136" s="2">
        <f>IF(Z136="HERE",Y136,AA135+Graph!$G$1*1000)</f>
        <v>49378938.565072633</v>
      </c>
      <c r="AB136" s="2">
        <f t="shared" si="20"/>
        <v>299652</v>
      </c>
      <c r="AC136" s="2">
        <f t="shared" si="31"/>
        <v>9646715</v>
      </c>
      <c r="AD136" s="3">
        <f t="shared" si="10"/>
        <v>49378938.565072633</v>
      </c>
      <c r="AE136" s="2">
        <f>IF(AE134&gt;=52800000,52800000,IF(AB115=Graph!G$1*1000,AE135+Graph!G$1*1000,AC136))</f>
        <v>9646715</v>
      </c>
      <c r="AF136" s="3">
        <f t="shared" si="21"/>
        <v>9646715</v>
      </c>
      <c r="AG136" s="3">
        <f t="shared" si="29"/>
        <v>38771187.408565372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71</v>
      </c>
      <c r="C137" s="7"/>
      <c r="D137" s="2" t="e">
        <f t="shared" si="11"/>
        <v>#N/A</v>
      </c>
      <c r="E137" s="2" t="e">
        <f t="shared" si="22"/>
        <v>#N/A</v>
      </c>
      <c r="F137" s="2">
        <v>890968.76851528883</v>
      </c>
      <c r="G137" s="2">
        <f t="shared" si="35"/>
        <v>645682.42857142852</v>
      </c>
      <c r="H137" s="2">
        <f t="shared" si="32"/>
        <v>58863747.453043222</v>
      </c>
      <c r="I137" s="7"/>
      <c r="J137" s="2" t="e">
        <f t="shared" si="13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853162.57142857497</v>
      </c>
      <c r="M137" s="8" t="e">
        <f t="shared" si="28"/>
        <v>#N/A</v>
      </c>
      <c r="N137" s="2" t="e">
        <f t="shared" si="14"/>
        <v>#N/A</v>
      </c>
      <c r="O137" s="2" t="e">
        <f t="shared" si="24"/>
        <v>#N/A</v>
      </c>
      <c r="P137" s="2">
        <v>893168.88511043787</v>
      </c>
      <c r="Q137" s="2">
        <f t="shared" si="36"/>
        <v>650000</v>
      </c>
      <c r="R137" s="2">
        <f t="shared" si="33"/>
        <v>59675653.565072596</v>
      </c>
      <c r="S137" s="2">
        <f t="shared" si="16"/>
        <v>645682.42857142538</v>
      </c>
      <c r="T137" s="2">
        <f t="shared" si="17"/>
        <v>4317.5714285714785</v>
      </c>
      <c r="U137" s="2">
        <f t="shared" si="18"/>
        <v>650000</v>
      </c>
      <c r="V137" s="2">
        <f t="shared" si="34"/>
        <v>10021471</v>
      </c>
      <c r="W137" s="2">
        <f t="shared" si="19"/>
        <v>374756</v>
      </c>
      <c r="X137" s="2">
        <f t="shared" si="6"/>
        <v>275244</v>
      </c>
      <c r="Y137" s="2">
        <f t="shared" si="30"/>
        <v>49654182.565072633</v>
      </c>
      <c r="Z137" s="2" t="str">
        <f t="shared" si="8"/>
        <v>HERE</v>
      </c>
      <c r="AA137" s="2">
        <f>IF(Z137="HERE",Y137,AA136+Graph!$G$1*1000)</f>
        <v>49654182.565072633</v>
      </c>
      <c r="AB137" s="2">
        <f t="shared" si="20"/>
        <v>275244</v>
      </c>
      <c r="AC137" s="2">
        <f t="shared" si="31"/>
        <v>10021471</v>
      </c>
      <c r="AD137" s="3">
        <f t="shared" si="10"/>
        <v>49654182.565072633</v>
      </c>
      <c r="AE137" s="2">
        <f>IF(AE135&gt;=52800000,52800000,IF(AB116=Graph!G$1*1000,AE136+Graph!G$1*1000,AC137))</f>
        <v>10021471</v>
      </c>
      <c r="AF137" s="3">
        <f t="shared" si="21"/>
        <v>10021471</v>
      </c>
      <c r="AG137" s="3">
        <f t="shared" si="29"/>
        <v>39179675.558565371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72</v>
      </c>
      <c r="C138" s="7"/>
      <c r="D138" s="2" t="e">
        <f t="shared" si="11"/>
        <v>#N/A</v>
      </c>
      <c r="E138" s="2" t="e">
        <f t="shared" si="22"/>
        <v>#N/A</v>
      </c>
      <c r="F138" s="2">
        <v>896923.36441549659</v>
      </c>
      <c r="G138" s="2">
        <f t="shared" si="35"/>
        <v>645682.42857142852</v>
      </c>
      <c r="H138" s="2">
        <f t="shared" si="32"/>
        <v>59509429.881614648</v>
      </c>
      <c r="I138" s="7"/>
      <c r="J138" s="2" t="e">
        <f t="shared" si="13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857480.14285714645</v>
      </c>
      <c r="M138" s="8" t="e">
        <f t="shared" si="28"/>
        <v>#N/A</v>
      </c>
      <c r="N138" s="2" t="e">
        <f t="shared" si="14"/>
        <v>#N/A</v>
      </c>
      <c r="O138" s="2" t="e">
        <f t="shared" si="24"/>
        <v>#N/A</v>
      </c>
      <c r="P138" s="2">
        <v>899110.1073256135</v>
      </c>
      <c r="Q138" s="2">
        <f t="shared" si="36"/>
        <v>650000</v>
      </c>
      <c r="R138" s="2">
        <f t="shared" si="33"/>
        <v>60325653.565072596</v>
      </c>
      <c r="S138" s="2">
        <f t="shared" si="16"/>
        <v>645682.42857142538</v>
      </c>
      <c r="T138" s="2">
        <f t="shared" si="17"/>
        <v>4317.5714285714785</v>
      </c>
      <c r="U138" s="2">
        <f t="shared" si="18"/>
        <v>650000</v>
      </c>
      <c r="V138" s="2">
        <f t="shared" si="34"/>
        <v>10490487</v>
      </c>
      <c r="W138" s="2">
        <f t="shared" si="19"/>
        <v>469016</v>
      </c>
      <c r="X138" s="2">
        <f t="shared" si="6"/>
        <v>180984</v>
      </c>
      <c r="Y138" s="2">
        <f t="shared" si="30"/>
        <v>49835166.565072633</v>
      </c>
      <c r="Z138" s="2" t="str">
        <f t="shared" si="8"/>
        <v>HERE</v>
      </c>
      <c r="AA138" s="2">
        <f>IF(Z138="HERE",Y138,AA137+Graph!$G$1*1000)</f>
        <v>49835166.565072633</v>
      </c>
      <c r="AB138" s="2">
        <f t="shared" si="20"/>
        <v>180984</v>
      </c>
      <c r="AC138" s="2">
        <f t="shared" si="31"/>
        <v>10490487</v>
      </c>
      <c r="AD138" s="3">
        <f t="shared" si="10"/>
        <v>49835166.565072633</v>
      </c>
      <c r="AE138" s="2">
        <f>IF(AE136&gt;=52800000,52800000,IF(AB117=Graph!G$1*1000,AE137+Graph!G$1*1000,AC138))</f>
        <v>10490487</v>
      </c>
      <c r="AF138" s="3">
        <f t="shared" si="21"/>
        <v>10490487</v>
      </c>
      <c r="AG138" s="3">
        <f t="shared" si="29"/>
        <v>39527574.008565374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73</v>
      </c>
      <c r="C139" s="7"/>
      <c r="D139" s="2" t="e">
        <f t="shared" si="11"/>
        <v>#N/A</v>
      </c>
      <c r="E139" s="2" t="e">
        <f t="shared" si="22"/>
        <v>#N/A</v>
      </c>
      <c r="F139" s="2">
        <v>902877.96031570435</v>
      </c>
      <c r="G139" s="2">
        <f t="shared" si="35"/>
        <v>645682.42857142852</v>
      </c>
      <c r="H139" s="2">
        <f t="shared" si="32"/>
        <v>60155112.310186073</v>
      </c>
      <c r="I139" s="7"/>
      <c r="J139" s="2" t="e">
        <f t="shared" si="13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861797.71428571793</v>
      </c>
      <c r="M139" s="8" t="e">
        <f t="shared" si="28"/>
        <v>#N/A</v>
      </c>
      <c r="N139" s="2" t="e">
        <f t="shared" si="14"/>
        <v>#N/A</v>
      </c>
      <c r="O139" s="2" t="e">
        <f t="shared" si="24"/>
        <v>#N/A</v>
      </c>
      <c r="P139" s="2">
        <v>905051.32954075933</v>
      </c>
      <c r="Q139" s="2">
        <f t="shared" si="36"/>
        <v>650000</v>
      </c>
      <c r="R139" s="2">
        <f t="shared" si="33"/>
        <v>60975653.565072596</v>
      </c>
      <c r="S139" s="2">
        <f t="shared" si="16"/>
        <v>645682.42857142538</v>
      </c>
      <c r="T139" s="2">
        <f t="shared" si="17"/>
        <v>4317.5714285714785</v>
      </c>
      <c r="U139" s="2">
        <f t="shared" si="18"/>
        <v>650000</v>
      </c>
      <c r="V139" s="2">
        <f t="shared" si="34"/>
        <v>10971047</v>
      </c>
      <c r="W139" s="2">
        <f t="shared" si="19"/>
        <v>480560</v>
      </c>
      <c r="X139" s="2">
        <f t="shared" si="6"/>
        <v>169440</v>
      </c>
      <c r="Y139" s="2">
        <f t="shared" si="30"/>
        <v>50004606.565072633</v>
      </c>
      <c r="Z139" s="2" t="str">
        <f t="shared" si="8"/>
        <v>HERE</v>
      </c>
      <c r="AA139" s="2">
        <f>IF(Z139="HERE",Y139,AA138+Graph!$G$1*1000)</f>
        <v>50004606.565072633</v>
      </c>
      <c r="AB139" s="2">
        <f t="shared" si="20"/>
        <v>169440</v>
      </c>
      <c r="AC139" s="2">
        <f t="shared" si="31"/>
        <v>10971047</v>
      </c>
      <c r="AD139" s="3">
        <f t="shared" si="10"/>
        <v>50004606.565072633</v>
      </c>
      <c r="AE139" s="2">
        <f>IF(AE137&gt;=52800000,52800000,IF(AB118=Graph!G$1*1000,AE138+Graph!G$1*1000,AC139))</f>
        <v>10971047</v>
      </c>
      <c r="AF139" s="3">
        <f t="shared" si="21"/>
        <v>10971047</v>
      </c>
      <c r="AG139" s="3">
        <f t="shared" si="29"/>
        <v>39843384.108565368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74</v>
      </c>
      <c r="C140" s="7"/>
      <c r="D140" s="2" t="e">
        <f t="shared" si="11"/>
        <v>#N/A</v>
      </c>
      <c r="E140" s="2" t="e">
        <f t="shared" si="22"/>
        <v>#N/A</v>
      </c>
      <c r="F140" s="2">
        <v>908832.5562159121</v>
      </c>
      <c r="G140" s="2">
        <f t="shared" si="35"/>
        <v>645682.42857142852</v>
      </c>
      <c r="H140" s="2">
        <f t="shared" si="32"/>
        <v>60800794.738757499</v>
      </c>
      <c r="I140" s="7"/>
      <c r="J140" s="2" t="e">
        <f t="shared" si="13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866115.28571428941</v>
      </c>
      <c r="M140" s="8" t="e">
        <f t="shared" si="28"/>
        <v>#N/A</v>
      </c>
      <c r="N140" s="2" t="e">
        <f t="shared" si="14"/>
        <v>#N/A</v>
      </c>
      <c r="O140" s="2" t="e">
        <f t="shared" si="24"/>
        <v>#N/A</v>
      </c>
      <c r="P140" s="2">
        <v>910992.55175593495</v>
      </c>
      <c r="Q140" s="2">
        <f t="shared" si="36"/>
        <v>650000</v>
      </c>
      <c r="R140" s="2">
        <f t="shared" si="33"/>
        <v>61625653.565072596</v>
      </c>
      <c r="S140" s="2">
        <f t="shared" si="16"/>
        <v>645682.42857142538</v>
      </c>
      <c r="T140" s="2">
        <f t="shared" si="17"/>
        <v>4317.5714285714785</v>
      </c>
      <c r="U140" s="2">
        <f t="shared" si="18"/>
        <v>650000</v>
      </c>
      <c r="V140" s="2">
        <f t="shared" si="34"/>
        <v>11465210</v>
      </c>
      <c r="W140" s="2">
        <f t="shared" si="19"/>
        <v>494163</v>
      </c>
      <c r="X140" s="2">
        <f t="shared" si="6"/>
        <v>155837</v>
      </c>
      <c r="Y140" s="2">
        <f t="shared" si="30"/>
        <v>50160443.565072633</v>
      </c>
      <c r="Z140" s="2" t="str">
        <f t="shared" si="8"/>
        <v>HERE</v>
      </c>
      <c r="AA140" s="2">
        <f>IF(Z140="HERE",Y140,AA139+Graph!$G$1*1000)</f>
        <v>50160443.565072633</v>
      </c>
      <c r="AB140" s="2">
        <f t="shared" si="20"/>
        <v>155837</v>
      </c>
      <c r="AC140" s="2">
        <f t="shared" si="31"/>
        <v>11465210</v>
      </c>
      <c r="AD140" s="3">
        <f t="shared" si="10"/>
        <v>50160443.565072633</v>
      </c>
      <c r="AE140" s="2">
        <f>IF(AE138&gt;=52800000,52800000,IF(AB119=Graph!G$1*1000,AE139+Graph!G$1*1000,AC140))</f>
        <v>11465210</v>
      </c>
      <c r="AF140" s="3">
        <f t="shared" si="21"/>
        <v>11465210</v>
      </c>
      <c r="AG140" s="3">
        <f t="shared" si="29"/>
        <v>40152786.058565371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75</v>
      </c>
      <c r="C141" s="7"/>
      <c r="D141" s="2" t="e">
        <f t="shared" si="11"/>
        <v>#N/A</v>
      </c>
      <c r="E141" s="2" t="e">
        <f t="shared" si="22"/>
        <v>#N/A</v>
      </c>
      <c r="F141" s="2">
        <v>914787.15211611986</v>
      </c>
      <c r="G141" s="2">
        <f t="shared" si="35"/>
        <v>645682.42857142852</v>
      </c>
      <c r="H141" s="2">
        <f t="shared" si="32"/>
        <v>61446477.167328924</v>
      </c>
      <c r="I141" s="7"/>
      <c r="J141" s="2" t="e">
        <f t="shared" si="13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870432.85714286088</v>
      </c>
      <c r="M141" s="8" t="e">
        <f t="shared" si="28"/>
        <v>#N/A</v>
      </c>
      <c r="N141" s="2" t="e">
        <f t="shared" si="14"/>
        <v>#N/A</v>
      </c>
      <c r="O141" s="2" t="e">
        <f t="shared" si="24"/>
        <v>#N/A</v>
      </c>
      <c r="P141" s="2">
        <v>916933.77397108078</v>
      </c>
      <c r="Q141" s="2">
        <f t="shared" si="36"/>
        <v>650000</v>
      </c>
      <c r="R141" s="2">
        <f t="shared" si="33"/>
        <v>62275653.565072596</v>
      </c>
      <c r="S141" s="2">
        <f t="shared" si="16"/>
        <v>645682.42857142538</v>
      </c>
      <c r="T141" s="2">
        <f t="shared" si="17"/>
        <v>4317.5714285714785</v>
      </c>
      <c r="U141" s="2">
        <f t="shared" si="18"/>
        <v>650000</v>
      </c>
      <c r="V141" s="2">
        <f t="shared" si="34"/>
        <v>12014288</v>
      </c>
      <c r="W141" s="2">
        <f t="shared" si="19"/>
        <v>549078</v>
      </c>
      <c r="X141" s="2">
        <f t="shared" si="6"/>
        <v>100922</v>
      </c>
      <c r="Y141" s="2">
        <f t="shared" si="30"/>
        <v>50261365.565072633</v>
      </c>
      <c r="Z141" s="2" t="str">
        <f t="shared" si="8"/>
        <v>HERE</v>
      </c>
      <c r="AA141" s="2">
        <f>IF(Z141="HERE",Y141,AA140+Graph!$G$1*1000)</f>
        <v>50261365.565072633</v>
      </c>
      <c r="AB141" s="2">
        <f t="shared" si="20"/>
        <v>100922</v>
      </c>
      <c r="AC141" s="2">
        <f t="shared" si="31"/>
        <v>12014288</v>
      </c>
      <c r="AD141" s="3">
        <f t="shared" si="10"/>
        <v>50261365.565072633</v>
      </c>
      <c r="AE141" s="2">
        <f>IF(AE139&gt;=52800000,52800000,IF(AB120=Graph!G$1*1000,AE140+Graph!G$1*1000,AC141))</f>
        <v>12014288</v>
      </c>
      <c r="AF141" s="3">
        <f t="shared" si="21"/>
        <v>12014288</v>
      </c>
      <c r="AG141" s="3">
        <f t="shared" si="29"/>
        <v>40501558.308565371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76</v>
      </c>
      <c r="C142" s="7"/>
      <c r="D142" s="2" t="e">
        <f t="shared" si="11"/>
        <v>#N/A</v>
      </c>
      <c r="E142" s="2" t="e">
        <f t="shared" si="22"/>
        <v>#N/A</v>
      </c>
      <c r="F142" s="2">
        <v>920741.74801632762</v>
      </c>
      <c r="G142" s="2">
        <f t="shared" si="35"/>
        <v>645682.42857142852</v>
      </c>
      <c r="H142" s="2">
        <f t="shared" si="32"/>
        <v>62092159.595900349</v>
      </c>
      <c r="I142" s="7"/>
      <c r="J142" s="2" t="e">
        <f t="shared" si="13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874750.42857143236</v>
      </c>
      <c r="M142" s="8" t="e">
        <f t="shared" si="28"/>
        <v>#N/A</v>
      </c>
      <c r="N142" s="2" t="e">
        <f t="shared" si="14"/>
        <v>#N/A</v>
      </c>
      <c r="O142" s="2" t="e">
        <f t="shared" si="24"/>
        <v>#N/A</v>
      </c>
      <c r="P142" s="2">
        <v>922874.99618625641</v>
      </c>
      <c r="Q142" s="2">
        <f t="shared" si="36"/>
        <v>650000</v>
      </c>
      <c r="R142" s="2">
        <f t="shared" si="33"/>
        <v>62925653.565072596</v>
      </c>
      <c r="S142" s="2">
        <f t="shared" si="16"/>
        <v>645682.42857142538</v>
      </c>
      <c r="T142" s="2">
        <f t="shared" si="17"/>
        <v>4317.5714285714785</v>
      </c>
      <c r="U142" s="2">
        <f t="shared" si="18"/>
        <v>650000</v>
      </c>
      <c r="V142" s="2">
        <f t="shared" si="34"/>
        <v>12294006</v>
      </c>
      <c r="W142" s="2">
        <f t="shared" si="19"/>
        <v>279718</v>
      </c>
      <c r="X142" s="2">
        <f t="shared" si="6"/>
        <v>370282</v>
      </c>
      <c r="Y142" s="2">
        <f t="shared" si="30"/>
        <v>50631647.565072633</v>
      </c>
      <c r="Z142" s="2" t="str">
        <f t="shared" si="8"/>
        <v>HERE</v>
      </c>
      <c r="AA142" s="2">
        <f>IF(Z142="HERE",Y142,AA141+Graph!$G$1*1000)</f>
        <v>50631647.565072633</v>
      </c>
      <c r="AB142" s="2">
        <f t="shared" si="20"/>
        <v>370282</v>
      </c>
      <c r="AC142" s="2">
        <f t="shared" si="31"/>
        <v>12294006</v>
      </c>
      <c r="AD142" s="3">
        <f t="shared" si="10"/>
        <v>50631647.565072633</v>
      </c>
      <c r="AE142" s="2">
        <f>IF(AE140&gt;=52800000,52800000,IF(AB121=Graph!G$1*1000,AE141+Graph!G$1*1000,AC142))</f>
        <v>12294006</v>
      </c>
      <c r="AF142" s="3">
        <f t="shared" si="21"/>
        <v>12294006</v>
      </c>
      <c r="AG142" s="3">
        <f t="shared" si="29"/>
        <v>40894962.358565368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77</v>
      </c>
      <c r="C143" s="7"/>
      <c r="D143" s="2" t="e">
        <f t="shared" si="11"/>
        <v>#N/A</v>
      </c>
      <c r="E143" s="2" t="e">
        <f t="shared" si="22"/>
        <v>#N/A</v>
      </c>
      <c r="F143" s="2">
        <v>926696.34391653538</v>
      </c>
      <c r="G143" s="2">
        <f t="shared" si="35"/>
        <v>645682.42857142852</v>
      </c>
      <c r="H143" s="2">
        <f t="shared" si="32"/>
        <v>62737842.024471775</v>
      </c>
      <c r="I143" s="7"/>
      <c r="J143" s="2" t="e">
        <f t="shared" si="13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879068.00000000384</v>
      </c>
      <c r="M143" s="8" t="e">
        <f t="shared" si="28"/>
        <v>#N/A</v>
      </c>
      <c r="N143" s="2" t="e">
        <f t="shared" si="14"/>
        <v>#N/A</v>
      </c>
      <c r="O143" s="2" t="e">
        <f t="shared" si="24"/>
        <v>#N/A</v>
      </c>
      <c r="P143" s="2">
        <v>928816.21840140224</v>
      </c>
      <c r="Q143" s="2">
        <f t="shared" si="36"/>
        <v>650000</v>
      </c>
      <c r="R143" s="2">
        <f t="shared" si="33"/>
        <v>63575653.565072596</v>
      </c>
      <c r="S143" s="2">
        <f t="shared" si="16"/>
        <v>645682.42857142538</v>
      </c>
      <c r="T143" s="2">
        <f t="shared" si="17"/>
        <v>4317.5714285714785</v>
      </c>
      <c r="U143" s="2">
        <f t="shared" si="18"/>
        <v>650000</v>
      </c>
      <c r="V143" s="2">
        <f t="shared" si="34"/>
        <v>12646486</v>
      </c>
      <c r="W143" s="2">
        <f t="shared" si="19"/>
        <v>352480</v>
      </c>
      <c r="X143" s="2">
        <f t="shared" si="6"/>
        <v>297520</v>
      </c>
      <c r="Y143" s="2">
        <f t="shared" si="30"/>
        <v>50929167.565072633</v>
      </c>
      <c r="Z143" s="2" t="str">
        <f t="shared" si="8"/>
        <v>HERE</v>
      </c>
      <c r="AA143" s="2">
        <f>IF(Z143="HERE",Y143,AA142+Graph!$G$1*1000)</f>
        <v>50929167.565072633</v>
      </c>
      <c r="AB143" s="2">
        <f t="shared" si="20"/>
        <v>297520</v>
      </c>
      <c r="AC143" s="2">
        <f t="shared" si="31"/>
        <v>12646486</v>
      </c>
      <c r="AD143" s="3">
        <f t="shared" si="10"/>
        <v>50929167.565072633</v>
      </c>
      <c r="AE143" s="2">
        <f>IF(AE141&gt;=52800000,52800000,IF(AB122=Graph!G$1*1000,AE142+Graph!G$1*1000,AC143))</f>
        <v>12646486</v>
      </c>
      <c r="AF143" s="3">
        <f t="shared" si="21"/>
        <v>12646486</v>
      </c>
      <c r="AG143" s="3">
        <f t="shared" si="29"/>
        <v>41306497.758565374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78</v>
      </c>
      <c r="C144" s="7"/>
      <c r="D144" s="2" t="e">
        <f t="shared" si="11"/>
        <v>#N/A</v>
      </c>
      <c r="E144" s="2" t="e">
        <f t="shared" si="22"/>
        <v>#N/A</v>
      </c>
      <c r="F144" s="2">
        <v>932650.93981674314</v>
      </c>
      <c r="G144" s="2">
        <f t="shared" si="35"/>
        <v>645682.42857142852</v>
      </c>
      <c r="H144" s="2">
        <f t="shared" si="32"/>
        <v>63383524.4530432</v>
      </c>
      <c r="I144" s="7"/>
      <c r="J144" s="2" t="e">
        <f t="shared" si="13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883385.57142857532</v>
      </c>
      <c r="M144" s="8" t="e">
        <f t="shared" si="28"/>
        <v>#N/A</v>
      </c>
      <c r="N144" s="2" t="e">
        <f t="shared" si="14"/>
        <v>#N/A</v>
      </c>
      <c r="O144" s="2" t="e">
        <f t="shared" si="24"/>
        <v>#N/A</v>
      </c>
      <c r="P144" s="2">
        <v>934757.44061657786</v>
      </c>
      <c r="Q144" s="2">
        <f t="shared" si="36"/>
        <v>650000</v>
      </c>
      <c r="R144" s="2">
        <f t="shared" si="33"/>
        <v>64225653.565072596</v>
      </c>
      <c r="S144" s="2">
        <f t="shared" si="16"/>
        <v>645682.42857142538</v>
      </c>
      <c r="T144" s="2">
        <f t="shared" si="17"/>
        <v>4317.5714285714785</v>
      </c>
      <c r="U144" s="2">
        <f t="shared" si="18"/>
        <v>650000</v>
      </c>
      <c r="V144" s="2">
        <f t="shared" si="34"/>
        <v>13058298</v>
      </c>
      <c r="W144" s="2">
        <f t="shared" si="19"/>
        <v>411812</v>
      </c>
      <c r="X144" s="2">
        <f t="shared" si="6"/>
        <v>238188</v>
      </c>
      <c r="Y144" s="2">
        <f t="shared" si="30"/>
        <v>51167355.565072633</v>
      </c>
      <c r="Z144" s="2" t="str">
        <f t="shared" si="8"/>
        <v>HERE</v>
      </c>
      <c r="AA144" s="2">
        <f>IF(Z144="HERE",Y144,AA143+Graph!$G$1*1000)</f>
        <v>51167355.565072633</v>
      </c>
      <c r="AB144" s="2">
        <f t="shared" si="20"/>
        <v>238188</v>
      </c>
      <c r="AC144" s="2">
        <f t="shared" si="31"/>
        <v>13058298</v>
      </c>
      <c r="AD144" s="3">
        <f t="shared" si="10"/>
        <v>51167355.565072633</v>
      </c>
      <c r="AE144" s="2">
        <f>IF(AE142&gt;=52800000,52800000,IF(AB123=Graph!G$1*1000,AE143+Graph!G$1*1000,AC144))</f>
        <v>13058298</v>
      </c>
      <c r="AF144" s="3">
        <f t="shared" si="21"/>
        <v>13058298</v>
      </c>
      <c r="AG144" s="3">
        <f t="shared" si="29"/>
        <v>41599809.208565369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79</v>
      </c>
      <c r="C145" s="7"/>
      <c r="D145" s="2" t="e">
        <f t="shared" si="11"/>
        <v>#N/A</v>
      </c>
      <c r="E145" s="2" t="e">
        <f t="shared" si="22"/>
        <v>#N/A</v>
      </c>
      <c r="F145" s="2">
        <v>938605.53571695089</v>
      </c>
      <c r="G145" s="2">
        <f t="shared" si="35"/>
        <v>645682.42857142852</v>
      </c>
      <c r="H145" s="2">
        <f t="shared" si="32"/>
        <v>64029206.881614625</v>
      </c>
      <c r="I145" s="7"/>
      <c r="J145" s="2" t="e">
        <f t="shared" si="13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887703.1428571468</v>
      </c>
      <c r="M145" s="8" t="e">
        <f t="shared" si="28"/>
        <v>#N/A</v>
      </c>
      <c r="N145" s="2" t="e">
        <f t="shared" si="14"/>
        <v>#N/A</v>
      </c>
      <c r="O145" s="2" t="e">
        <f t="shared" si="24"/>
        <v>#N/A</v>
      </c>
      <c r="P145" s="2">
        <v>940698.66283172369</v>
      </c>
      <c r="Q145" s="2">
        <f t="shared" si="36"/>
        <v>650000</v>
      </c>
      <c r="R145" s="2">
        <f t="shared" si="33"/>
        <v>64875653.565072596</v>
      </c>
      <c r="S145" s="2">
        <f t="shared" si="16"/>
        <v>645682.42857142538</v>
      </c>
      <c r="T145" s="2">
        <f t="shared" si="17"/>
        <v>4317.5714285714785</v>
      </c>
      <c r="U145" s="2">
        <f t="shared" si="18"/>
        <v>650000</v>
      </c>
      <c r="V145" s="2">
        <f t="shared" si="34"/>
        <v>13509108</v>
      </c>
      <c r="W145" s="2">
        <f t="shared" si="19"/>
        <v>450810</v>
      </c>
      <c r="X145" s="2">
        <f t="shared" si="6"/>
        <v>199190</v>
      </c>
      <c r="Y145" s="2">
        <f t="shared" si="30"/>
        <v>51366545.565072633</v>
      </c>
      <c r="Z145" s="2" t="str">
        <f t="shared" si="8"/>
        <v>HERE</v>
      </c>
      <c r="AA145" s="2">
        <f>IF(Z145="HERE",Y145,AA144+Graph!$G$1*1000)</f>
        <v>51366545.565072633</v>
      </c>
      <c r="AB145" s="2">
        <f t="shared" si="20"/>
        <v>199190</v>
      </c>
      <c r="AC145" s="2">
        <f t="shared" si="31"/>
        <v>13509108</v>
      </c>
      <c r="AD145" s="3">
        <f t="shared" si="10"/>
        <v>51366545.565072633</v>
      </c>
      <c r="AE145" s="2">
        <f>IF(AE143&gt;=52800000,52800000,IF(AB124=Graph!G$1*1000,AE144+Graph!G$1*1000,AC145))</f>
        <v>13509108</v>
      </c>
      <c r="AF145" s="3">
        <f t="shared" si="21"/>
        <v>13509108</v>
      </c>
      <c r="AG145" s="3">
        <f t="shared" si="29"/>
        <v>41875827.408565372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80</v>
      </c>
      <c r="C146" s="7"/>
      <c r="D146" s="2" t="e">
        <f t="shared" si="11"/>
        <v>#N/A</v>
      </c>
      <c r="E146" s="2" t="e">
        <f t="shared" si="22"/>
        <v>#N/A</v>
      </c>
      <c r="F146" s="2">
        <v>944560.13161715865</v>
      </c>
      <c r="G146" s="2">
        <f t="shared" si="35"/>
        <v>645682.42857142852</v>
      </c>
      <c r="H146" s="2">
        <f t="shared" si="32"/>
        <v>64674889.310186051</v>
      </c>
      <c r="I146" s="7"/>
      <c r="J146" s="2" t="e">
        <f t="shared" si="13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892020.71428571828</v>
      </c>
      <c r="M146" s="8" t="e">
        <f t="shared" si="28"/>
        <v>#N/A</v>
      </c>
      <c r="N146" s="2" t="e">
        <f t="shared" si="14"/>
        <v>#N/A</v>
      </c>
      <c r="O146" s="2" t="e">
        <f t="shared" si="24"/>
        <v>#N/A</v>
      </c>
      <c r="P146" s="2">
        <v>946639.88504689932</v>
      </c>
      <c r="Q146" s="2">
        <f t="shared" si="36"/>
        <v>650000</v>
      </c>
      <c r="R146" s="2">
        <f t="shared" si="33"/>
        <v>65525653.565072596</v>
      </c>
      <c r="S146" s="2">
        <f t="shared" si="16"/>
        <v>645682.42857142538</v>
      </c>
      <c r="T146" s="2">
        <f t="shared" si="17"/>
        <v>4317.5714285714785</v>
      </c>
      <c r="U146" s="2">
        <f t="shared" si="18"/>
        <v>650000</v>
      </c>
      <c r="V146" s="2">
        <f t="shared" si="34"/>
        <v>14012224</v>
      </c>
      <c r="W146" s="2">
        <f t="shared" si="19"/>
        <v>503116</v>
      </c>
      <c r="X146" s="2">
        <f t="shared" si="6"/>
        <v>146884</v>
      </c>
      <c r="Y146" s="2">
        <f t="shared" si="30"/>
        <v>51513429.565072633</v>
      </c>
      <c r="Z146" s="2" t="str">
        <f t="shared" si="8"/>
        <v>HERE</v>
      </c>
      <c r="AA146" s="2">
        <f>IF(Z146="HERE",Y146,AA145+Graph!$G$1*1000)</f>
        <v>51513429.565072633</v>
      </c>
      <c r="AB146" s="2">
        <f t="shared" si="20"/>
        <v>146884</v>
      </c>
      <c r="AC146" s="2">
        <f t="shared" si="31"/>
        <v>14012224</v>
      </c>
      <c r="AD146" s="3">
        <f t="shared" si="10"/>
        <v>51513429.565072633</v>
      </c>
      <c r="AE146" s="2">
        <f>IF(AE144&gt;=52800000,52800000,IF(AB125=Graph!G$1*1000,AE145+Graph!G$1*1000,AC146))</f>
        <v>14012224</v>
      </c>
      <c r="AF146" s="3">
        <f t="shared" si="21"/>
        <v>14012224</v>
      </c>
      <c r="AG146" s="3">
        <f t="shared" si="29"/>
        <v>42112450.658565372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81</v>
      </c>
      <c r="C147" s="7"/>
      <c r="D147" s="2" t="e">
        <f t="shared" si="11"/>
        <v>#N/A</v>
      </c>
      <c r="E147" s="2" t="e">
        <f t="shared" si="22"/>
        <v>#N/A</v>
      </c>
      <c r="F147" s="2">
        <v>950514.72751736641</v>
      </c>
      <c r="G147" s="2">
        <f t="shared" si="35"/>
        <v>645682.42857142852</v>
      </c>
      <c r="H147" s="2">
        <f t="shared" si="32"/>
        <v>65320571.738757476</v>
      </c>
      <c r="I147" s="7"/>
      <c r="J147" s="2" t="e">
        <f t="shared" si="13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896338.28571428976</v>
      </c>
      <c r="M147" s="8" t="e">
        <f t="shared" si="28"/>
        <v>#N/A</v>
      </c>
      <c r="N147" s="2" t="e">
        <f t="shared" si="14"/>
        <v>#N/A</v>
      </c>
      <c r="O147" s="2" t="e">
        <f t="shared" si="24"/>
        <v>#N/A</v>
      </c>
      <c r="P147" s="2">
        <v>952581.10726204515</v>
      </c>
      <c r="Q147" s="2">
        <f t="shared" si="36"/>
        <v>650000</v>
      </c>
      <c r="R147" s="2">
        <f t="shared" si="33"/>
        <v>66175653.565072596</v>
      </c>
      <c r="S147" s="2">
        <f t="shared" si="16"/>
        <v>645682.42857142538</v>
      </c>
      <c r="T147" s="2">
        <f t="shared" si="17"/>
        <v>4317.5714285714785</v>
      </c>
      <c r="U147" s="2">
        <f t="shared" si="18"/>
        <v>650000</v>
      </c>
      <c r="V147" s="2">
        <f t="shared" si="34"/>
        <v>14556827</v>
      </c>
      <c r="W147" s="2">
        <f t="shared" si="19"/>
        <v>544603</v>
      </c>
      <c r="X147" s="2">
        <f t="shared" si="6"/>
        <v>105397</v>
      </c>
      <c r="Y147" s="2">
        <f t="shared" si="30"/>
        <v>51618826.565072633</v>
      </c>
      <c r="Z147" s="2" t="str">
        <f t="shared" si="8"/>
        <v>HERE</v>
      </c>
      <c r="AA147" s="2">
        <f>IF(Z147="HERE",Y147,AA146+Graph!$G$1*1000)</f>
        <v>51618826.565072633</v>
      </c>
      <c r="AB147" s="2">
        <f t="shared" si="20"/>
        <v>105397</v>
      </c>
      <c r="AC147" s="2">
        <f t="shared" si="31"/>
        <v>14556827</v>
      </c>
      <c r="AD147" s="3">
        <f t="shared" si="10"/>
        <v>51618826.565072633</v>
      </c>
      <c r="AE147" s="2">
        <f>IF(AE145&gt;=52800000,52800000,IF(AB126=Graph!G$1*1000,AE146+Graph!G$1*1000,AC147))</f>
        <v>14556827</v>
      </c>
      <c r="AF147" s="3">
        <f t="shared" si="21"/>
        <v>14556827</v>
      </c>
      <c r="AG147" s="3">
        <f t="shared" si="29"/>
        <v>42290939.858565368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82</v>
      </c>
      <c r="C148" s="7"/>
      <c r="D148" s="2" t="e">
        <f t="shared" si="11"/>
        <v>#N/A</v>
      </c>
      <c r="E148" s="2" t="e">
        <f t="shared" si="22"/>
        <v>#N/A</v>
      </c>
      <c r="F148" s="2">
        <v>956469.32341757417</v>
      </c>
      <c r="G148" s="2">
        <f t="shared" si="35"/>
        <v>645682.42857142852</v>
      </c>
      <c r="H148" s="2">
        <f t="shared" si="32"/>
        <v>65966254.167328902</v>
      </c>
      <c r="I148" s="7"/>
      <c r="J148" s="2" t="e">
        <f t="shared" si="13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900655.85714286123</v>
      </c>
      <c r="M148" s="8" t="e">
        <f t="shared" si="28"/>
        <v>#N/A</v>
      </c>
      <c r="N148" s="2" t="e">
        <f t="shared" si="14"/>
        <v>#N/A</v>
      </c>
      <c r="O148" s="2" t="e">
        <f t="shared" si="24"/>
        <v>#N/A</v>
      </c>
      <c r="P148" s="2">
        <v>958522.32947722077</v>
      </c>
      <c r="Q148" s="2">
        <f t="shared" si="36"/>
        <v>650000</v>
      </c>
      <c r="R148" s="2">
        <f t="shared" si="33"/>
        <v>66825653.565072596</v>
      </c>
      <c r="S148" s="2">
        <f t="shared" si="16"/>
        <v>645682.42857142538</v>
      </c>
      <c r="T148" s="2">
        <f t="shared" si="17"/>
        <v>4317.5714285714785</v>
      </c>
      <c r="U148" s="2">
        <f t="shared" si="18"/>
        <v>650000</v>
      </c>
      <c r="V148" s="2">
        <f t="shared" si="34"/>
        <v>15062189</v>
      </c>
      <c r="W148" s="2">
        <f t="shared" si="19"/>
        <v>505362</v>
      </c>
      <c r="X148" s="2">
        <f t="shared" si="6"/>
        <v>144638</v>
      </c>
      <c r="Y148" s="2">
        <f t="shared" si="30"/>
        <v>51763464.565072633</v>
      </c>
      <c r="Z148" s="2" t="str">
        <f t="shared" si="8"/>
        <v>HERE</v>
      </c>
      <c r="AA148" s="2">
        <f>IF(Z148="HERE",Y148,AA147+Graph!$G$1*1000)</f>
        <v>51763464.565072633</v>
      </c>
      <c r="AB148" s="2">
        <f t="shared" si="20"/>
        <v>144638</v>
      </c>
      <c r="AC148" s="2">
        <f t="shared" si="31"/>
        <v>15062189</v>
      </c>
      <c r="AD148" s="3">
        <f t="shared" si="10"/>
        <v>51763464.565072633</v>
      </c>
      <c r="AE148" s="2">
        <f>IF(AE146&gt;=52800000,52800000,IF(AB127=Graph!G$1*1000,AE147+Graph!G$1*1000,AC148))</f>
        <v>15062189</v>
      </c>
      <c r="AF148" s="3">
        <f t="shared" si="21"/>
        <v>15062189</v>
      </c>
      <c r="AG148" s="3">
        <f t="shared" si="29"/>
        <v>42457765.358565368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83</v>
      </c>
      <c r="C149" s="7"/>
      <c r="D149" s="2" t="e">
        <f t="shared" si="11"/>
        <v>#N/A</v>
      </c>
      <c r="E149" s="2" t="e">
        <f t="shared" si="22"/>
        <v>#N/A</v>
      </c>
      <c r="F149" s="2">
        <v>962423.91931778193</v>
      </c>
      <c r="G149" s="2">
        <f t="shared" si="35"/>
        <v>645682.42857142852</v>
      </c>
      <c r="H149" s="2">
        <f t="shared" si="32"/>
        <v>66611936.595900327</v>
      </c>
      <c r="I149" s="7"/>
      <c r="J149" s="2" t="e">
        <f t="shared" si="13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904973.42857143271</v>
      </c>
      <c r="M149" s="8" t="e">
        <f t="shared" si="28"/>
        <v>#N/A</v>
      </c>
      <c r="N149" s="2" t="e">
        <f t="shared" si="14"/>
        <v>#N/A</v>
      </c>
      <c r="O149" s="2" t="e">
        <f t="shared" si="24"/>
        <v>#N/A</v>
      </c>
      <c r="P149" s="2">
        <v>964463.5516923666</v>
      </c>
      <c r="Q149" s="2">
        <f t="shared" si="36"/>
        <v>650000</v>
      </c>
      <c r="R149" s="2">
        <f t="shared" si="33"/>
        <v>67475653.565072596</v>
      </c>
      <c r="S149" s="2">
        <f t="shared" si="16"/>
        <v>645682.42857142538</v>
      </c>
      <c r="T149" s="2">
        <f t="shared" si="17"/>
        <v>4317.5714285714785</v>
      </c>
      <c r="U149" s="2">
        <f t="shared" si="18"/>
        <v>650000</v>
      </c>
      <c r="V149" s="2">
        <f t="shared" si="34"/>
        <v>15300151</v>
      </c>
      <c r="W149" s="2">
        <f t="shared" si="19"/>
        <v>237962</v>
      </c>
      <c r="X149" s="2">
        <f t="shared" si="6"/>
        <v>412038</v>
      </c>
      <c r="Y149" s="2">
        <f t="shared" si="30"/>
        <v>52175502.565072633</v>
      </c>
      <c r="Z149" s="2" t="str">
        <f t="shared" si="8"/>
        <v>HERE</v>
      </c>
      <c r="AA149" s="2">
        <f>IF(Z149="HERE",Y149,AA148+Graph!$G$1*1000)</f>
        <v>52175502.565072633</v>
      </c>
      <c r="AB149" s="2">
        <f t="shared" si="20"/>
        <v>412038</v>
      </c>
      <c r="AC149" s="2">
        <f t="shared" si="31"/>
        <v>15300151</v>
      </c>
      <c r="AD149" s="3">
        <f t="shared" si="10"/>
        <v>52175502.565072633</v>
      </c>
      <c r="AE149" s="2">
        <f>IF(AE147&gt;=52800000,52800000,IF(AB128=Graph!G$1*1000,AE148+Graph!G$1*1000,AC149))</f>
        <v>15300151</v>
      </c>
      <c r="AF149" s="3">
        <f t="shared" si="21"/>
        <v>15300151</v>
      </c>
      <c r="AG149" s="3">
        <f t="shared" si="29"/>
        <v>42855553.708565369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84</v>
      </c>
      <c r="C150" s="7"/>
      <c r="D150" s="2" t="e">
        <f t="shared" si="11"/>
        <v>#N/A</v>
      </c>
      <c r="E150" s="2" t="e">
        <f t="shared" si="22"/>
        <v>#N/A</v>
      </c>
      <c r="F150" s="2">
        <v>968378.51521798968</v>
      </c>
      <c r="G150" s="2">
        <f t="shared" si="35"/>
        <v>645682.42857142852</v>
      </c>
      <c r="H150" s="2">
        <f t="shared" si="32"/>
        <v>67257619.02447176</v>
      </c>
      <c r="I150" s="7"/>
      <c r="J150" s="2" t="e">
        <f t="shared" si="13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909291.00000000419</v>
      </c>
      <c r="M150" s="8" t="e">
        <f t="shared" si="28"/>
        <v>#N/A</v>
      </c>
      <c r="N150" s="2" t="e">
        <f t="shared" si="14"/>
        <v>#N/A</v>
      </c>
      <c r="O150" s="2" t="e">
        <f t="shared" si="24"/>
        <v>#N/A</v>
      </c>
      <c r="P150" s="2">
        <v>970404.77390751243</v>
      </c>
      <c r="Q150" s="2">
        <f t="shared" si="36"/>
        <v>650000</v>
      </c>
      <c r="R150" s="2">
        <f t="shared" si="33"/>
        <v>68125653.565072596</v>
      </c>
      <c r="S150" s="2">
        <f t="shared" si="16"/>
        <v>645682.42857143283</v>
      </c>
      <c r="T150" s="2">
        <f t="shared" si="17"/>
        <v>4317.5714285714785</v>
      </c>
      <c r="U150" s="2">
        <f t="shared" si="18"/>
        <v>650000</v>
      </c>
      <c r="V150" s="2">
        <f t="shared" si="34"/>
        <v>15576107</v>
      </c>
      <c r="W150" s="2">
        <f t="shared" si="19"/>
        <v>275956</v>
      </c>
      <c r="X150" s="2">
        <f t="shared" si="6"/>
        <v>374044</v>
      </c>
      <c r="Y150" s="2">
        <f t="shared" si="30"/>
        <v>52549546.565072633</v>
      </c>
      <c r="Z150" s="2" t="str">
        <f t="shared" si="8"/>
        <v>HERE</v>
      </c>
      <c r="AA150" s="2">
        <f>IF(Z150="HERE",Y150,AA149+Graph!$G$1*1000)</f>
        <v>52549546.565072633</v>
      </c>
      <c r="AB150" s="2">
        <f t="shared" si="20"/>
        <v>374044</v>
      </c>
      <c r="AC150" s="2">
        <f t="shared" si="31"/>
        <v>15576107</v>
      </c>
      <c r="AD150" s="3">
        <f t="shared" si="10"/>
        <v>52549546.565072633</v>
      </c>
      <c r="AE150" s="2">
        <f>IF(AE148&gt;=52800000,52800000,IF(AB129=Graph!G$1*1000,AE149+Graph!G$1*1000,AC150))</f>
        <v>15576107</v>
      </c>
      <c r="AF150" s="3">
        <f t="shared" si="21"/>
        <v>15576107</v>
      </c>
      <c r="AG150" s="3">
        <f t="shared" si="29"/>
        <v>43202722.008565374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85</v>
      </c>
      <c r="C151" s="7"/>
      <c r="D151" s="2" t="e">
        <f t="shared" si="11"/>
        <v>#N/A</v>
      </c>
      <c r="E151" s="2" t="e">
        <f t="shared" si="22"/>
        <v>#N/A</v>
      </c>
      <c r="F151" s="2">
        <v>974333.11111816764</v>
      </c>
      <c r="G151" s="2">
        <f t="shared" si="35"/>
        <v>645682.42857142852</v>
      </c>
      <c r="H151" s="2">
        <f t="shared" si="32"/>
        <v>67903301.453043193</v>
      </c>
      <c r="I151" s="7"/>
      <c r="J151" s="2" t="e">
        <f t="shared" si="13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913608.57142857567</v>
      </c>
      <c r="M151" s="8" t="e">
        <f t="shared" si="28"/>
        <v>#N/A</v>
      </c>
      <c r="N151" s="2" t="e">
        <f t="shared" si="14"/>
        <v>#N/A</v>
      </c>
      <c r="O151" s="2" t="e">
        <f t="shared" si="24"/>
        <v>#N/A</v>
      </c>
      <c r="P151" s="2">
        <v>976345.99612268806</v>
      </c>
      <c r="Q151" s="2">
        <f t="shared" si="36"/>
        <v>650000</v>
      </c>
      <c r="R151" s="2">
        <f t="shared" si="33"/>
        <v>68775653.565072596</v>
      </c>
      <c r="S151" s="2">
        <f t="shared" si="16"/>
        <v>645682.42857143283</v>
      </c>
      <c r="T151" s="2">
        <f t="shared" si="17"/>
        <v>4317.5714285714785</v>
      </c>
      <c r="U151" s="2">
        <f t="shared" si="18"/>
        <v>650000</v>
      </c>
      <c r="V151" s="2">
        <f t="shared" si="34"/>
        <v>16050254.055500835</v>
      </c>
      <c r="W151" s="2">
        <f t="shared" si="19"/>
        <v>474147.05550083518</v>
      </c>
      <c r="X151" s="2">
        <f t="shared" si="6"/>
        <v>175852.94449916482</v>
      </c>
      <c r="Y151" s="2">
        <f t="shared" si="30"/>
        <v>52725399.509571798</v>
      </c>
      <c r="Z151" s="2" t="str">
        <f t="shared" si="8"/>
        <v>HERE</v>
      </c>
      <c r="AA151" s="2">
        <f>IF(Z151="HERE",Y151,AA150+Graph!$G$1*1000)</f>
        <v>52725399.509571798</v>
      </c>
      <c r="AB151" s="2">
        <f t="shared" si="20"/>
        <v>175852.94449916482</v>
      </c>
      <c r="AC151" s="2">
        <f t="shared" si="31"/>
        <v>16050254.055500835</v>
      </c>
      <c r="AD151" s="3">
        <f t="shared" si="10"/>
        <v>52725399.509571798</v>
      </c>
      <c r="AE151" s="2">
        <f>IF(AE149&gt;=52800000,52800000,IF(AB130=Graph!G$1*1000,AE150+Graph!G$1*1000,AC151))</f>
        <v>16050254.055500835</v>
      </c>
      <c r="AF151" s="3">
        <f t="shared" si="21"/>
        <v>16050254.055500835</v>
      </c>
      <c r="AG151" s="3">
        <f t="shared" si="29"/>
        <v>43523359.258565374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86</v>
      </c>
      <c r="C152" s="7"/>
      <c r="D152" s="2" t="e">
        <f t="shared" si="11"/>
        <v>#N/A</v>
      </c>
      <c r="E152" s="2" t="e">
        <f t="shared" si="22"/>
        <v>#N/A</v>
      </c>
      <c r="F152" s="2">
        <v>980287.7070183754</v>
      </c>
      <c r="G152" s="2">
        <f t="shared" si="35"/>
        <v>645682.42857142852</v>
      </c>
      <c r="H152" s="2">
        <f t="shared" si="32"/>
        <v>68548983.881614625</v>
      </c>
      <c r="I152" s="7"/>
      <c r="J152" s="2" t="e">
        <f t="shared" si="13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917926.14285714715</v>
      </c>
      <c r="M152" s="8" t="e">
        <f t="shared" si="28"/>
        <v>#N/A</v>
      </c>
      <c r="N152" s="2" t="e">
        <f t="shared" si="14"/>
        <v>#N/A</v>
      </c>
      <c r="O152" s="2" t="e">
        <f t="shared" si="24"/>
        <v>#N/A</v>
      </c>
      <c r="P152" s="2">
        <v>982287.21833783388</v>
      </c>
      <c r="Q152" s="2">
        <f t="shared" si="36"/>
        <v>650000</v>
      </c>
      <c r="R152" s="2">
        <f t="shared" si="33"/>
        <v>69425653.565072596</v>
      </c>
      <c r="S152" s="2">
        <f t="shared" si="16"/>
        <v>645682.42857143283</v>
      </c>
      <c r="T152" s="2">
        <f t="shared" si="17"/>
        <v>4317.5714285714785</v>
      </c>
      <c r="U152" s="2">
        <f t="shared" si="18"/>
        <v>650000</v>
      </c>
      <c r="V152" s="2">
        <f t="shared" si="34"/>
        <v>16530355.706901878</v>
      </c>
      <c r="W152" s="2">
        <f t="shared" si="19"/>
        <v>480101.65140104294</v>
      </c>
      <c r="X152" s="2">
        <f t="shared" si="6"/>
        <v>169898.34859895706</v>
      </c>
      <c r="Y152" s="2">
        <f t="shared" si="30"/>
        <v>52895297.858170755</v>
      </c>
      <c r="Z152" s="2" t="str">
        <f t="shared" si="8"/>
        <v>HERE</v>
      </c>
      <c r="AA152" s="2">
        <f>IF(Z152="HERE",Y152,AA151+Graph!$G$1*1000)</f>
        <v>52895297.858170755</v>
      </c>
      <c r="AB152" s="2">
        <f t="shared" si="20"/>
        <v>169898.34859895706</v>
      </c>
      <c r="AC152" s="2">
        <f t="shared" si="31"/>
        <v>16530355.706901878</v>
      </c>
      <c r="AD152" s="3">
        <f t="shared" si="10"/>
        <v>52800000</v>
      </c>
      <c r="AE152" s="2">
        <f>IF(AE150&gt;=52800000,52800000,IF(AB131=Graph!G$1*1000,AE151+Graph!G$1*1000,AC152))</f>
        <v>16530355.706901878</v>
      </c>
      <c r="AF152" s="3">
        <f t="shared" si="21"/>
        <v>16530355.706901878</v>
      </c>
      <c r="AG152" s="3">
        <f t="shared" si="29"/>
        <v>43867969.058565371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87</v>
      </c>
      <c r="C153" s="7"/>
      <c r="D153" s="2" t="e">
        <f t="shared" si="11"/>
        <v>#N/A</v>
      </c>
      <c r="E153" s="2" t="e">
        <f t="shared" si="22"/>
        <v>#N/A</v>
      </c>
      <c r="F153" s="2">
        <v>986242.30291858315</v>
      </c>
      <c r="G153" s="2">
        <f t="shared" si="35"/>
        <v>645682.42857142852</v>
      </c>
      <c r="H153" s="2">
        <f t="shared" si="32"/>
        <v>69194666.310186058</v>
      </c>
      <c r="I153" s="7"/>
      <c r="J153" s="2" t="e">
        <f t="shared" si="13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922243.71428571863</v>
      </c>
      <c r="M153" s="8" t="e">
        <f t="shared" si="28"/>
        <v>#N/A</v>
      </c>
      <c r="N153" s="2" t="e">
        <f t="shared" si="14"/>
        <v>#N/A</v>
      </c>
      <c r="O153" s="2" t="e">
        <f t="shared" si="24"/>
        <v>#N/A</v>
      </c>
      <c r="P153" s="2">
        <v>988228.44055300951</v>
      </c>
      <c r="Q153" s="2">
        <f t="shared" si="36"/>
        <v>650000</v>
      </c>
      <c r="R153" s="2">
        <f t="shared" si="33"/>
        <v>70075653.565072596</v>
      </c>
      <c r="S153" s="2">
        <f t="shared" si="16"/>
        <v>645682.42857143283</v>
      </c>
      <c r="T153" s="2">
        <f t="shared" si="17"/>
        <v>4317.5714285714785</v>
      </c>
      <c r="U153" s="2">
        <f t="shared" si="18"/>
        <v>650000</v>
      </c>
      <c r="V153" s="2">
        <f t="shared" si="34"/>
        <v>17016411.954203129</v>
      </c>
      <c r="W153" s="2">
        <f t="shared" si="19"/>
        <v>486056.2473012507</v>
      </c>
      <c r="X153" s="2">
        <f t="shared" si="6"/>
        <v>163943.7526987493</v>
      </c>
      <c r="Y153" s="2">
        <f t="shared" si="30"/>
        <v>53059241.610869505</v>
      </c>
      <c r="Z153" s="2" t="str">
        <f t="shared" si="8"/>
        <v>HERE</v>
      </c>
      <c r="AA153" s="2">
        <f>IF(Z153="HERE",Y153,AA152+Graph!$G$1*1000)</f>
        <v>53059241.610869505</v>
      </c>
      <c r="AB153" s="2">
        <f t="shared" si="20"/>
        <v>163943.7526987493</v>
      </c>
      <c r="AC153" s="2">
        <f t="shared" si="31"/>
        <v>17016411.954203129</v>
      </c>
      <c r="AD153" s="3">
        <f t="shared" si="10"/>
        <v>52800000</v>
      </c>
      <c r="AE153" s="2">
        <f>IF(AE151&gt;=52800000,52800000,IF(AB132=Graph!G$1*1000,AE152+Graph!G$1*1000,AC153))</f>
        <v>17016411.954203129</v>
      </c>
      <c r="AF153" s="3">
        <f t="shared" si="21"/>
        <v>17016411.954203129</v>
      </c>
      <c r="AG153" s="3">
        <f t="shared" si="29"/>
        <v>44075581.808565371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88</v>
      </c>
      <c r="C154" s="7"/>
      <c r="D154" s="2" t="e">
        <f t="shared" si="11"/>
        <v>#N/A</v>
      </c>
      <c r="E154" s="2" t="e">
        <f t="shared" si="22"/>
        <v>#N/A</v>
      </c>
      <c r="F154" s="2">
        <v>992196.89881879091</v>
      </c>
      <c r="G154" s="2">
        <f t="shared" si="35"/>
        <v>645682.42857142852</v>
      </c>
      <c r="H154" s="2">
        <f t="shared" si="32"/>
        <v>69840348.738757491</v>
      </c>
      <c r="I154" s="7"/>
      <c r="J154" s="2" t="e">
        <f t="shared" si="13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926561.2857142901</v>
      </c>
      <c r="M154" s="8" t="e">
        <f t="shared" si="28"/>
        <v>#N/A</v>
      </c>
      <c r="N154" s="2" t="e">
        <f t="shared" si="14"/>
        <v>#N/A</v>
      </c>
      <c r="O154" s="2" t="e">
        <f t="shared" si="24"/>
        <v>#N/A</v>
      </c>
      <c r="P154" s="2">
        <v>994169.66276815534</v>
      </c>
      <c r="Q154" s="2">
        <f t="shared" si="36"/>
        <v>650000</v>
      </c>
      <c r="R154" s="2">
        <f t="shared" si="33"/>
        <v>70725653.565072596</v>
      </c>
      <c r="S154" s="2">
        <f t="shared" si="16"/>
        <v>645682.42857143283</v>
      </c>
      <c r="T154" s="2">
        <f t="shared" si="17"/>
        <v>4317.5714285714785</v>
      </c>
      <c r="U154" s="2">
        <f t="shared" si="18"/>
        <v>650000</v>
      </c>
      <c r="V154" s="2">
        <f t="shared" si="34"/>
        <v>17508422.797404587</v>
      </c>
      <c r="W154" s="2">
        <f t="shared" si="19"/>
        <v>492010.84320145845</v>
      </c>
      <c r="X154" s="2">
        <f t="shared" si="6"/>
        <v>157989.15679854155</v>
      </c>
      <c r="Y154" s="2">
        <f t="shared" si="30"/>
        <v>53217230.767668046</v>
      </c>
      <c r="Z154" s="2" t="str">
        <f t="shared" si="8"/>
        <v>HERE</v>
      </c>
      <c r="AA154" s="2">
        <f>IF(Z154="HERE",Y154,AA153+Graph!$G$1*1000)</f>
        <v>53217230.767668046</v>
      </c>
      <c r="AB154" s="2">
        <f t="shared" si="20"/>
        <v>157989.15679854155</v>
      </c>
      <c r="AC154" s="2">
        <f t="shared" si="31"/>
        <v>17508422.797404587</v>
      </c>
      <c r="AD154" s="3">
        <f t="shared" si="10"/>
        <v>52800000</v>
      </c>
      <c r="AE154" s="2">
        <f>IF(AE152&gt;=52800000,52800000,IF(AB133=Graph!G$1*1000,AE153+Graph!G$1*1000,AC154))</f>
        <v>17508422.797404587</v>
      </c>
      <c r="AF154" s="3">
        <f t="shared" si="21"/>
        <v>17508422.797404587</v>
      </c>
      <c r="AG154" s="3">
        <f t="shared" si="29"/>
        <v>44245989.208565369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89</v>
      </c>
      <c r="C155" s="7"/>
      <c r="D155" s="2" t="e">
        <f t="shared" si="11"/>
        <v>#N/A</v>
      </c>
      <c r="E155" s="2" t="e">
        <f t="shared" si="22"/>
        <v>#N/A</v>
      </c>
      <c r="F155" s="2">
        <v>998151.49471899867</v>
      </c>
      <c r="G155" s="2">
        <f t="shared" si="35"/>
        <v>645682.42857142852</v>
      </c>
      <c r="H155" s="2">
        <f t="shared" si="32"/>
        <v>70486031.167328924</v>
      </c>
      <c r="I155" s="7"/>
      <c r="J155" s="2" t="e">
        <f t="shared" si="13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930878.85714286158</v>
      </c>
      <c r="M155" s="8" t="e">
        <f t="shared" si="28"/>
        <v>#N/A</v>
      </c>
      <c r="N155" s="2" t="e">
        <f t="shared" si="14"/>
        <v>#N/A</v>
      </c>
      <c r="O155" s="2" t="e">
        <f t="shared" si="24"/>
        <v>#N/A</v>
      </c>
      <c r="P155" s="2">
        <v>1000110.884983331</v>
      </c>
      <c r="Q155" s="2">
        <f t="shared" si="36"/>
        <v>650000</v>
      </c>
      <c r="R155" s="2">
        <f t="shared" si="33"/>
        <v>71375653.565072596</v>
      </c>
      <c r="S155" s="2">
        <f t="shared" si="16"/>
        <v>645682.42857143283</v>
      </c>
      <c r="T155" s="2">
        <f t="shared" si="17"/>
        <v>4317.5714285714785</v>
      </c>
      <c r="U155" s="2">
        <f t="shared" si="18"/>
        <v>650000</v>
      </c>
      <c r="V155" s="2">
        <f t="shared" si="34"/>
        <v>18006388.236506253</v>
      </c>
      <c r="W155" s="2">
        <f t="shared" si="19"/>
        <v>497965.43910166621</v>
      </c>
      <c r="X155" s="2">
        <f t="shared" si="6"/>
        <v>152034.56089833379</v>
      </c>
      <c r="Y155" s="2">
        <f t="shared" si="30"/>
        <v>53369265.32856638</v>
      </c>
      <c r="Z155" s="2" t="str">
        <f t="shared" si="8"/>
        <v>HERE</v>
      </c>
      <c r="AA155" s="2">
        <f>IF(Z155="HERE",Y155,AA154+Graph!$G$1*1000)</f>
        <v>53369265.32856638</v>
      </c>
      <c r="AB155" s="2">
        <f t="shared" si="20"/>
        <v>152034.56089833379</v>
      </c>
      <c r="AC155" s="2">
        <f t="shared" si="31"/>
        <v>18006388.236506253</v>
      </c>
      <c r="AD155" s="3">
        <f t="shared" si="10"/>
        <v>52800000</v>
      </c>
      <c r="AE155" s="2">
        <f>IF(AE153&gt;=52800000,52800000,IF(AB134=Graph!G$1*1000,AE154+Graph!G$1*1000,AC155))</f>
        <v>18006388.236506253</v>
      </c>
      <c r="AF155" s="3">
        <f t="shared" si="21"/>
        <v>18006388.236506253</v>
      </c>
      <c r="AG155" s="3">
        <f t="shared" si="29"/>
        <v>44322358.558565371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90</v>
      </c>
      <c r="C156" s="7"/>
      <c r="D156" s="2" t="e">
        <f t="shared" si="11"/>
        <v>#N/A</v>
      </c>
      <c r="E156" s="2" t="e">
        <f t="shared" si="22"/>
        <v>#N/A</v>
      </c>
      <c r="F156" s="2">
        <v>1004106.0906192064</v>
      </c>
      <c r="G156" s="2">
        <f t="shared" si="35"/>
        <v>645682.42857142852</v>
      </c>
      <c r="H156" s="2">
        <f t="shared" si="32"/>
        <v>71131713.595900357</v>
      </c>
      <c r="I156" s="7"/>
      <c r="J156" s="2" t="e">
        <f t="shared" si="13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935196.42857143306</v>
      </c>
      <c r="M156" s="8" t="e">
        <f t="shared" si="28"/>
        <v>#N/A</v>
      </c>
      <c r="N156" s="2" t="e">
        <f t="shared" si="14"/>
        <v>#N/A</v>
      </c>
      <c r="O156" s="2" t="e">
        <f t="shared" si="24"/>
        <v>#N/A</v>
      </c>
      <c r="P156" s="2">
        <v>1006052.1071984768</v>
      </c>
      <c r="Q156" s="2">
        <f t="shared" si="36"/>
        <v>650000</v>
      </c>
      <c r="R156" s="2">
        <f t="shared" si="33"/>
        <v>72025653.565072596</v>
      </c>
      <c r="S156" s="2">
        <f t="shared" si="16"/>
        <v>645682.42857143283</v>
      </c>
      <c r="T156" s="2">
        <f t="shared" si="17"/>
        <v>4317.5714285714785</v>
      </c>
      <c r="U156" s="2">
        <f t="shared" si="18"/>
        <v>650000</v>
      </c>
      <c r="V156" s="2">
        <f t="shared" si="34"/>
        <v>18510308.271508127</v>
      </c>
      <c r="W156" s="2">
        <f t="shared" si="19"/>
        <v>503920.03500187397</v>
      </c>
      <c r="X156" s="2">
        <f t="shared" si="6"/>
        <v>146079.96499812603</v>
      </c>
      <c r="Y156" s="2">
        <f t="shared" si="30"/>
        <v>53515345.293564506</v>
      </c>
      <c r="Z156" s="2" t="str">
        <f t="shared" si="8"/>
        <v>HERE</v>
      </c>
      <c r="AA156" s="2">
        <f>IF(Z156="HERE",Y156,AA155+Graph!$G$1*1000)</f>
        <v>53515345.293564506</v>
      </c>
      <c r="AB156" s="2">
        <f t="shared" si="20"/>
        <v>146079.96499812603</v>
      </c>
      <c r="AC156" s="2">
        <f t="shared" si="31"/>
        <v>18510308.271508127</v>
      </c>
      <c r="AD156" s="3">
        <f t="shared" si="10"/>
        <v>52800000</v>
      </c>
      <c r="AE156" s="2">
        <f>IF(AE154&gt;=52800000,52800000,IF(AB135=Graph!G$1*1000,AE155+Graph!G$1*1000,AC156))</f>
        <v>18510308.271508127</v>
      </c>
      <c r="AF156" s="3">
        <f t="shared" si="21"/>
        <v>18510308.271508127</v>
      </c>
      <c r="AG156" s="3">
        <f t="shared" si="29"/>
        <v>44636176.258565374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91</v>
      </c>
      <c r="C157" s="7"/>
      <c r="D157" s="2" t="e">
        <f t="shared" si="11"/>
        <v>#N/A</v>
      </c>
      <c r="E157" s="2" t="e">
        <f t="shared" si="22"/>
        <v>#N/A</v>
      </c>
      <c r="F157" s="2">
        <v>1010060.6865194142</v>
      </c>
      <c r="G157" s="2">
        <f t="shared" si="35"/>
        <v>645682.42857142852</v>
      </c>
      <c r="H157" s="2">
        <f t="shared" si="32"/>
        <v>71777396.02447179</v>
      </c>
      <c r="I157" s="7"/>
      <c r="J157" s="2" t="e">
        <f t="shared" si="13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939514.00000000454</v>
      </c>
      <c r="M157" s="8" t="e">
        <f t="shared" si="28"/>
        <v>#N/A</v>
      </c>
      <c r="N157" s="2" t="e">
        <f t="shared" si="14"/>
        <v>#N/A</v>
      </c>
      <c r="O157" s="2" t="e">
        <f t="shared" si="24"/>
        <v>#N/A</v>
      </c>
      <c r="P157" s="2">
        <v>1011993.3294136524</v>
      </c>
      <c r="Q157" s="2">
        <f t="shared" si="36"/>
        <v>650000</v>
      </c>
      <c r="R157" s="2">
        <f t="shared" si="33"/>
        <v>72675653.565072596</v>
      </c>
      <c r="S157" s="2">
        <f t="shared" si="16"/>
        <v>645682.42857143283</v>
      </c>
      <c r="T157" s="2">
        <f t="shared" si="17"/>
        <v>4317.5714285714785</v>
      </c>
      <c r="U157" s="2">
        <f t="shared" si="18"/>
        <v>650000</v>
      </c>
      <c r="V157" s="2">
        <f t="shared" si="34"/>
        <v>19020182.902410209</v>
      </c>
      <c r="W157" s="2">
        <f t="shared" si="19"/>
        <v>509874.63090208173</v>
      </c>
      <c r="X157" s="2">
        <f t="shared" si="6"/>
        <v>140125.36909791827</v>
      </c>
      <c r="Y157" s="2">
        <f t="shared" si="30"/>
        <v>53655470.662662424</v>
      </c>
      <c r="Z157" s="2" t="str">
        <f t="shared" si="8"/>
        <v>HERE</v>
      </c>
      <c r="AA157" s="2">
        <f>IF(Z157="HERE",Y157,AA156+Graph!$G$1*1000)</f>
        <v>53655470.662662424</v>
      </c>
      <c r="AB157" s="2">
        <f t="shared" si="20"/>
        <v>140125.36909791827</v>
      </c>
      <c r="AC157" s="2">
        <f t="shared" si="31"/>
        <v>19020182.902410209</v>
      </c>
      <c r="AD157" s="3">
        <f t="shared" si="10"/>
        <v>52800000</v>
      </c>
      <c r="AE157" s="2">
        <f>IF(AE155&gt;=52800000,52800000,IF(AB136=Graph!G$1*1000,AE156+Graph!G$1*1000,AC157))</f>
        <v>19020182.902410209</v>
      </c>
      <c r="AF157" s="3">
        <f t="shared" si="21"/>
        <v>19020182.902410209</v>
      </c>
      <c r="AG157" s="3">
        <f t="shared" si="29"/>
        <v>44923380.458565369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92</v>
      </c>
      <c r="C158" s="7"/>
      <c r="D158" s="2" t="e">
        <f t="shared" si="11"/>
        <v>#N/A</v>
      </c>
      <c r="E158" s="2" t="e">
        <f t="shared" si="22"/>
        <v>#N/A</v>
      </c>
      <c r="F158" s="2">
        <v>1016015.2824196219</v>
      </c>
      <c r="G158" s="2">
        <f t="shared" si="35"/>
        <v>645682.42857142852</v>
      </c>
      <c r="H158" s="2">
        <f t="shared" si="32"/>
        <v>72423078.453043222</v>
      </c>
      <c r="I158" s="7"/>
      <c r="J158" s="2" t="e">
        <f t="shared" si="13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943831.57142857602</v>
      </c>
      <c r="M158" s="8" t="e">
        <f t="shared" si="28"/>
        <v>#N/A</v>
      </c>
      <c r="N158" s="2" t="e">
        <f t="shared" si="14"/>
        <v>#N/A</v>
      </c>
      <c r="O158" s="2" t="e">
        <f t="shared" si="24"/>
        <v>#N/A</v>
      </c>
      <c r="P158" s="2">
        <v>1017934.5516287982</v>
      </c>
      <c r="Q158" s="2">
        <f t="shared" si="36"/>
        <v>650000</v>
      </c>
      <c r="R158" s="2">
        <f t="shared" si="33"/>
        <v>73325653.565072596</v>
      </c>
      <c r="S158" s="2">
        <f t="shared" si="16"/>
        <v>645682.42857143283</v>
      </c>
      <c r="T158" s="2">
        <f t="shared" si="17"/>
        <v>4317.5714285714785</v>
      </c>
      <c r="U158" s="2">
        <f t="shared" si="18"/>
        <v>650000</v>
      </c>
      <c r="V158" s="2">
        <f t="shared" si="34"/>
        <v>19536012.129212499</v>
      </c>
      <c r="W158" s="2">
        <f t="shared" si="19"/>
        <v>515829.22680228949</v>
      </c>
      <c r="X158" s="2">
        <f t="shared" si="6"/>
        <v>134170.77319771051</v>
      </c>
      <c r="Y158" s="2">
        <f t="shared" si="30"/>
        <v>53789641.435860135</v>
      </c>
      <c r="Z158" s="2" t="str">
        <f t="shared" si="8"/>
        <v>HERE</v>
      </c>
      <c r="AA158" s="2">
        <f>IF(Z158="HERE",Y158,AA157+Graph!$G$1*1000)</f>
        <v>53789641.435860135</v>
      </c>
      <c r="AB158" s="2">
        <f t="shared" si="20"/>
        <v>134170.77319771051</v>
      </c>
      <c r="AC158" s="2">
        <f t="shared" si="31"/>
        <v>19536012.129212499</v>
      </c>
      <c r="AD158" s="3">
        <f t="shared" si="10"/>
        <v>52800000</v>
      </c>
      <c r="AE158" s="2">
        <f>IF(AE156&gt;=52800000,52800000,IF(AB137=Graph!G$1*1000,AE157+Graph!G$1*1000,AC158))</f>
        <v>19536012.129212499</v>
      </c>
      <c r="AF158" s="3">
        <f t="shared" si="21"/>
        <v>19536012.129212499</v>
      </c>
      <c r="AG158" s="3">
        <f t="shared" si="29"/>
        <v>45189837.858565368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93</v>
      </c>
      <c r="C159" s="7"/>
      <c r="D159" s="2" t="e">
        <f t="shared" si="11"/>
        <v>#N/A</v>
      </c>
      <c r="E159" s="2" t="e">
        <f t="shared" si="22"/>
        <v>#N/A</v>
      </c>
      <c r="F159" s="2">
        <v>1021969.8783198297</v>
      </c>
      <c r="G159" s="2">
        <f t="shared" si="35"/>
        <v>645682.42857142852</v>
      </c>
      <c r="H159" s="2">
        <f t="shared" si="32"/>
        <v>73068760.881614655</v>
      </c>
      <c r="I159" s="7"/>
      <c r="J159" s="2" t="e">
        <f t="shared" si="13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948149.1428571475</v>
      </c>
      <c r="M159" s="8" t="e">
        <f t="shared" si="28"/>
        <v>#N/A</v>
      </c>
      <c r="N159" s="2" t="e">
        <f t="shared" si="14"/>
        <v>#N/A</v>
      </c>
      <c r="O159" s="2" t="e">
        <f t="shared" si="24"/>
        <v>#N/A</v>
      </c>
      <c r="P159" s="2">
        <v>1023875.7738439739</v>
      </c>
      <c r="Q159" s="2">
        <f t="shared" si="36"/>
        <v>650000</v>
      </c>
      <c r="R159" s="2">
        <f t="shared" si="33"/>
        <v>73975653.565072596</v>
      </c>
      <c r="S159" s="2">
        <f t="shared" si="16"/>
        <v>645682.42857143283</v>
      </c>
      <c r="T159" s="2">
        <f t="shared" si="17"/>
        <v>4317.5714285714785</v>
      </c>
      <c r="U159" s="2">
        <f t="shared" si="18"/>
        <v>650000</v>
      </c>
      <c r="V159" s="2">
        <f t="shared" si="34"/>
        <v>20057795.951914966</v>
      </c>
      <c r="W159" s="2">
        <f t="shared" si="19"/>
        <v>521783.82270246744</v>
      </c>
      <c r="X159" s="2">
        <f t="shared" si="6"/>
        <v>128216.17729753256</v>
      </c>
      <c r="Y159" s="2">
        <f t="shared" ref="Y159:Y222" si="37">IF(COUNT($C160)=0,IF(COUNT($C159)=1,C159,SUM(Y158+X159)),C159)</f>
        <v>53917857.613157667</v>
      </c>
      <c r="Z159" s="2" t="str">
        <f t="shared" si="8"/>
        <v>HERE</v>
      </c>
      <c r="AA159" s="2">
        <f>IF(Z159="HERE",Y159,AA158+Graph!$G$1*1000)</f>
        <v>53917857.613157667</v>
      </c>
      <c r="AB159" s="2">
        <f t="shared" si="20"/>
        <v>128216.17729753256</v>
      </c>
      <c r="AC159" s="2">
        <f t="shared" ref="AC159:AC222" si="38">IF(Z160="HERE",V159,AC158)</f>
        <v>20057795.951914966</v>
      </c>
      <c r="AD159" s="3">
        <f t="shared" si="10"/>
        <v>52800000</v>
      </c>
      <c r="AE159" s="2">
        <f>IF(AE157&gt;=52800000,52800000,IF(AB138=Graph!G$1*1000,AE158+Graph!G$1*1000,AC159))</f>
        <v>20057795.951914966</v>
      </c>
      <c r="AF159" s="3">
        <f t="shared" si="21"/>
        <v>20057795.951914966</v>
      </c>
      <c r="AG159" s="3">
        <f t="shared" si="29"/>
        <v>45376174.258565374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94</v>
      </c>
      <c r="C160" s="7"/>
      <c r="D160" s="2" t="e">
        <f t="shared" si="11"/>
        <v>#N/A</v>
      </c>
      <c r="E160" s="2" t="e">
        <f t="shared" si="22"/>
        <v>#N/A</v>
      </c>
      <c r="F160" s="2">
        <v>1027924.4742200375</v>
      </c>
      <c r="G160" s="2">
        <f t="shared" si="35"/>
        <v>645682.42857142852</v>
      </c>
      <c r="H160" s="2">
        <f t="shared" ref="H160:H223" si="39">IF(COUNT($C161)=0,IF(COUNT($C160)=1,C160,SUM(H159+G160)),C160)</f>
        <v>73714443.310186088</v>
      </c>
      <c r="I160" s="7"/>
      <c r="J160" s="2" t="e">
        <f t="shared" si="13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952466.71428571898</v>
      </c>
      <c r="M160" s="8" t="e">
        <f t="shared" si="28"/>
        <v>#N/A</v>
      </c>
      <c r="N160" s="2" t="e">
        <f t="shared" si="14"/>
        <v>#N/A</v>
      </c>
      <c r="O160" s="2" t="e">
        <f t="shared" si="24"/>
        <v>#N/A</v>
      </c>
      <c r="P160" s="2">
        <v>1029816.9960591197</v>
      </c>
      <c r="Q160" s="2">
        <f t="shared" si="36"/>
        <v>650000</v>
      </c>
      <c r="R160" s="2">
        <f t="shared" ref="R160:R223" si="40">IF(COUNT($C161)=0,IF(COUNT($C160)=1,M160,SUM(R159+Q160)),M160)</f>
        <v>74625653.565072596</v>
      </c>
      <c r="S160" s="2">
        <f t="shared" si="16"/>
        <v>645682.42857143283</v>
      </c>
      <c r="T160" s="2">
        <f t="shared" si="17"/>
        <v>4317.5714285714785</v>
      </c>
      <c r="U160" s="2">
        <f t="shared" si="18"/>
        <v>650000</v>
      </c>
      <c r="V160" s="2">
        <f t="shared" si="34"/>
        <v>20585534.370517641</v>
      </c>
      <c r="W160" s="2">
        <f t="shared" si="19"/>
        <v>527738.4186026752</v>
      </c>
      <c r="X160" s="2">
        <f t="shared" si="6"/>
        <v>122261.5813973248</v>
      </c>
      <c r="Y160" s="2">
        <f t="shared" si="37"/>
        <v>54040119.194554992</v>
      </c>
      <c r="Z160" s="2" t="str">
        <f t="shared" si="8"/>
        <v>HERE</v>
      </c>
      <c r="AA160" s="2">
        <f>IF(Z160="HERE",Y160,AA159+Graph!$G$1*1000)</f>
        <v>54040119.194554992</v>
      </c>
      <c r="AB160" s="2">
        <f t="shared" si="20"/>
        <v>122261.5813973248</v>
      </c>
      <c r="AC160" s="2">
        <f t="shared" si="38"/>
        <v>20585534.370517641</v>
      </c>
      <c r="AD160" s="3">
        <f t="shared" si="10"/>
        <v>52800000</v>
      </c>
      <c r="AE160" s="2">
        <f>IF(AE158&gt;=52800000,52800000,IF(AB139=Graph!G$1*1000,AE159+Graph!G$1*1000,AC160))</f>
        <v>20585534.370517641</v>
      </c>
      <c r="AF160" s="3">
        <f t="shared" si="21"/>
        <v>20585534.370517641</v>
      </c>
      <c r="AG160" s="3">
        <f t="shared" si="29"/>
        <v>45552698.258565374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95</v>
      </c>
      <c r="C161" s="7"/>
      <c r="D161" s="2" t="e">
        <f t="shared" si="11"/>
        <v>#N/A</v>
      </c>
      <c r="E161" s="2" t="e">
        <f t="shared" si="22"/>
        <v>#N/A</v>
      </c>
      <c r="F161" s="2">
        <v>1033879.0701202452</v>
      </c>
      <c r="G161" s="2">
        <f t="shared" si="35"/>
        <v>645682.42857142852</v>
      </c>
      <c r="H161" s="2">
        <f t="shared" si="39"/>
        <v>74360125.738757521</v>
      </c>
      <c r="I161" s="7"/>
      <c r="J161" s="2" t="e">
        <f t="shared" si="13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956784.28571429045</v>
      </c>
      <c r="M161" s="8" t="e">
        <f t="shared" si="28"/>
        <v>#N/A</v>
      </c>
      <c r="N161" s="2" t="e">
        <f t="shared" si="14"/>
        <v>#N/A</v>
      </c>
      <c r="O161" s="2" t="e">
        <f t="shared" si="24"/>
        <v>#N/A</v>
      </c>
      <c r="P161" s="2">
        <v>1035758.2182742953</v>
      </c>
      <c r="Q161" s="2">
        <f t="shared" si="36"/>
        <v>650000</v>
      </c>
      <c r="R161" s="2">
        <f t="shared" si="40"/>
        <v>75275653.565072596</v>
      </c>
      <c r="S161" s="2">
        <f t="shared" si="16"/>
        <v>645682.42857143283</v>
      </c>
      <c r="T161" s="2">
        <f t="shared" si="17"/>
        <v>4317.5714285714785</v>
      </c>
      <c r="U161" s="2">
        <f t="shared" si="18"/>
        <v>650000</v>
      </c>
      <c r="V161" s="2">
        <f t="shared" si="34"/>
        <v>21119227.385020524</v>
      </c>
      <c r="W161" s="2">
        <f t="shared" si="19"/>
        <v>533693.01450288296</v>
      </c>
      <c r="X161" s="2">
        <f t="shared" si="6"/>
        <v>116306.98549711704</v>
      </c>
      <c r="Y161" s="2">
        <f t="shared" si="37"/>
        <v>54156426.180052109</v>
      </c>
      <c r="Z161" s="2" t="str">
        <f t="shared" si="8"/>
        <v>HERE</v>
      </c>
      <c r="AA161" s="2">
        <f>IF(Z161="HERE",Y161,AA160+Graph!$G$1*1000)</f>
        <v>54156426.180052109</v>
      </c>
      <c r="AB161" s="2">
        <f t="shared" si="20"/>
        <v>116306.98549711704</v>
      </c>
      <c r="AC161" s="2">
        <f t="shared" si="38"/>
        <v>21119227.385020524</v>
      </c>
      <c r="AD161" s="3">
        <f t="shared" si="10"/>
        <v>52800000</v>
      </c>
      <c r="AE161" s="2">
        <f>IF(AE159&gt;=52800000,52800000,IF(AB140=Graph!G$1*1000,AE160+Graph!G$1*1000,AC161))</f>
        <v>21119227.385020524</v>
      </c>
      <c r="AF161" s="3">
        <f t="shared" si="21"/>
        <v>21119227.385020524</v>
      </c>
      <c r="AG161" s="3">
        <f t="shared" si="29"/>
        <v>45717659.708565369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96</v>
      </c>
      <c r="C162" s="7"/>
      <c r="D162" s="2" t="e">
        <f t="shared" si="11"/>
        <v>#N/A</v>
      </c>
      <c r="E162" s="2" t="e">
        <f t="shared" si="22"/>
        <v>#N/A</v>
      </c>
      <c r="F162" s="2">
        <v>1039833.666020453</v>
      </c>
      <c r="G162" s="2">
        <f t="shared" si="35"/>
        <v>645682.42857142852</v>
      </c>
      <c r="H162" s="2">
        <f t="shared" si="39"/>
        <v>75005808.167328954</v>
      </c>
      <c r="I162" s="7"/>
      <c r="J162" s="2" t="e">
        <f t="shared" si="13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961101.85714286193</v>
      </c>
      <c r="M162" s="8" t="e">
        <f t="shared" si="28"/>
        <v>#N/A</v>
      </c>
      <c r="N162" s="2" t="e">
        <f t="shared" si="14"/>
        <v>#N/A</v>
      </c>
      <c r="O162" s="2" t="e">
        <f t="shared" si="24"/>
        <v>#N/A</v>
      </c>
      <c r="P162" s="2">
        <v>1041699.4404894412</v>
      </c>
      <c r="Q162" s="2">
        <f t="shared" si="36"/>
        <v>650000</v>
      </c>
      <c r="R162" s="2">
        <f t="shared" si="40"/>
        <v>75925653.565072596</v>
      </c>
      <c r="S162" s="2">
        <f t="shared" si="16"/>
        <v>645682.42857143283</v>
      </c>
      <c r="T162" s="2">
        <f t="shared" si="17"/>
        <v>4317.5714285714785</v>
      </c>
      <c r="U162" s="2">
        <f t="shared" si="18"/>
        <v>650000</v>
      </c>
      <c r="V162" s="2">
        <f t="shared" si="34"/>
        <v>21658874.995423615</v>
      </c>
      <c r="W162" s="2">
        <f t="shared" si="19"/>
        <v>539647.61040309072</v>
      </c>
      <c r="X162" s="2">
        <f t="shared" si="6"/>
        <v>110352.38959690928</v>
      </c>
      <c r="Y162" s="2">
        <f t="shared" si="37"/>
        <v>54266778.569649018</v>
      </c>
      <c r="Z162" s="2" t="str">
        <f t="shared" si="8"/>
        <v>HERE</v>
      </c>
      <c r="AA162" s="2">
        <f>IF(Z162="HERE",Y162,AA161+Graph!$G$1*1000)</f>
        <v>54266778.569649018</v>
      </c>
      <c r="AB162" s="2">
        <f t="shared" si="20"/>
        <v>110352.38959690928</v>
      </c>
      <c r="AC162" s="2">
        <f t="shared" si="38"/>
        <v>21658874.995423615</v>
      </c>
      <c r="AD162" s="3">
        <f t="shared" si="10"/>
        <v>52800000</v>
      </c>
      <c r="AE162" s="2">
        <f>IF(AE160&gt;=52800000,52800000,IF(AB141=Graph!G$1*1000,AE161+Graph!G$1*1000,AC162))</f>
        <v>21658874.995423615</v>
      </c>
      <c r="AF162" s="3">
        <f t="shared" si="21"/>
        <v>21658874.995423615</v>
      </c>
      <c r="AG162" s="3">
        <f t="shared" si="29"/>
        <v>45835943.408565372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97</v>
      </c>
      <c r="C163" s="7"/>
      <c r="D163" s="2" t="e">
        <f t="shared" si="11"/>
        <v>#N/A</v>
      </c>
      <c r="E163" s="2" t="e">
        <f t="shared" si="22"/>
        <v>#N/A</v>
      </c>
      <c r="F163" s="2">
        <v>1045788.2619206607</v>
      </c>
      <c r="G163" s="2">
        <f t="shared" si="35"/>
        <v>645682.42857142852</v>
      </c>
      <c r="H163" s="2">
        <f t="shared" si="39"/>
        <v>75651490.595900387</v>
      </c>
      <c r="I163" s="7"/>
      <c r="J163" s="2" t="e">
        <f t="shared" si="13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965419.42857143341</v>
      </c>
      <c r="M163" s="8" t="e">
        <f t="shared" si="28"/>
        <v>#N/A</v>
      </c>
      <c r="N163" s="2" t="e">
        <f t="shared" si="14"/>
        <v>#N/A</v>
      </c>
      <c r="O163" s="2" t="e">
        <f t="shared" si="24"/>
        <v>#N/A</v>
      </c>
      <c r="P163" s="2">
        <v>1047640.6627046168</v>
      </c>
      <c r="Q163" s="2">
        <f t="shared" si="36"/>
        <v>650000</v>
      </c>
      <c r="R163" s="2">
        <f t="shared" si="40"/>
        <v>76575653.565072596</v>
      </c>
      <c r="S163" s="2">
        <f t="shared" si="16"/>
        <v>645682.42857143283</v>
      </c>
      <c r="T163" s="2">
        <f t="shared" si="17"/>
        <v>4317.5714285714785</v>
      </c>
      <c r="U163" s="2">
        <f t="shared" si="18"/>
        <v>650000</v>
      </c>
      <c r="V163" s="2">
        <f t="shared" si="34"/>
        <v>22204477.201726913</v>
      </c>
      <c r="W163" s="2">
        <f t="shared" si="19"/>
        <v>545602.20630329847</v>
      </c>
      <c r="X163" s="2">
        <f t="shared" si="6"/>
        <v>104397.79369670153</v>
      </c>
      <c r="Y163" s="2">
        <f t="shared" si="37"/>
        <v>54371176.36334572</v>
      </c>
      <c r="Z163" s="2" t="str">
        <f t="shared" si="8"/>
        <v>HERE</v>
      </c>
      <c r="AA163" s="2">
        <f>IF(Z163="HERE",Y163,AA162+Graph!$G$1*1000)</f>
        <v>54371176.36334572</v>
      </c>
      <c r="AB163" s="2">
        <f t="shared" si="20"/>
        <v>104397.79369670153</v>
      </c>
      <c r="AC163" s="2">
        <f t="shared" si="38"/>
        <v>22204477.201726913</v>
      </c>
      <c r="AD163" s="3">
        <f t="shared" si="10"/>
        <v>52800000</v>
      </c>
      <c r="AE163" s="2">
        <f>IF(AE161&gt;=52800000,52800000,IF(AB142=Graph!G$1*1000,AE162+Graph!G$1*1000,AC163))</f>
        <v>22204477.201726913</v>
      </c>
      <c r="AF163" s="3">
        <f t="shared" si="21"/>
        <v>22204477.201726913</v>
      </c>
      <c r="AG163" s="3">
        <f t="shared" si="29"/>
        <v>46183183.108565368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98</v>
      </c>
      <c r="C164" s="7"/>
      <c r="D164" s="2" t="e">
        <f t="shared" si="11"/>
        <v>#N/A</v>
      </c>
      <c r="E164" s="2" t="e">
        <f t="shared" si="22"/>
        <v>#N/A</v>
      </c>
      <c r="F164" s="2">
        <v>1051742.8578208685</v>
      </c>
      <c r="G164" s="2">
        <f t="shared" si="35"/>
        <v>645682.42857142852</v>
      </c>
      <c r="H164" s="2">
        <f t="shared" si="39"/>
        <v>76297173.024471819</v>
      </c>
      <c r="I164" s="7"/>
      <c r="J164" s="2" t="e">
        <f t="shared" si="13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969737.00000000489</v>
      </c>
      <c r="M164" s="8" t="e">
        <f t="shared" si="28"/>
        <v>#N/A</v>
      </c>
      <c r="N164" s="2" t="e">
        <f t="shared" si="14"/>
        <v>#N/A</v>
      </c>
      <c r="O164" s="2" t="e">
        <f t="shared" si="24"/>
        <v>#N/A</v>
      </c>
      <c r="P164" s="2">
        <v>1053581.8849197626</v>
      </c>
      <c r="Q164" s="2">
        <f t="shared" si="36"/>
        <v>650000</v>
      </c>
      <c r="R164" s="2">
        <f t="shared" si="40"/>
        <v>77225653.565072596</v>
      </c>
      <c r="S164" s="2">
        <f t="shared" si="16"/>
        <v>645682.42857143283</v>
      </c>
      <c r="T164" s="2">
        <f t="shared" si="17"/>
        <v>4317.5714285714785</v>
      </c>
      <c r="U164" s="2">
        <f t="shared" si="18"/>
        <v>650000</v>
      </c>
      <c r="V164" s="2">
        <f t="shared" si="34"/>
        <v>22756034.00393042</v>
      </c>
      <c r="W164" s="2">
        <f t="shared" si="19"/>
        <v>551556.80220350623</v>
      </c>
      <c r="X164" s="2">
        <f t="shared" si="6"/>
        <v>98443.197796493769</v>
      </c>
      <c r="Y164" s="2">
        <f t="shared" si="37"/>
        <v>54469619.561142214</v>
      </c>
      <c r="Z164" s="2" t="str">
        <f t="shared" si="8"/>
        <v>HERE</v>
      </c>
      <c r="AA164" s="2">
        <f>IF(Z164="HERE",Y164,AA163+Graph!$G$1*1000)</f>
        <v>54469619.561142214</v>
      </c>
      <c r="AB164" s="2">
        <f t="shared" si="20"/>
        <v>98443.197796493769</v>
      </c>
      <c r="AC164" s="2">
        <f t="shared" si="38"/>
        <v>22756034.00393042</v>
      </c>
      <c r="AD164" s="3">
        <f t="shared" si="10"/>
        <v>52800000</v>
      </c>
      <c r="AE164" s="2">
        <f>IF(AE162&gt;=52800000,52800000,IF(AB143=Graph!G$1*1000,AE163+Graph!G$1*1000,AC164))</f>
        <v>22756034.00393042</v>
      </c>
      <c r="AF164" s="3">
        <f t="shared" si="21"/>
        <v>22756034.00393042</v>
      </c>
      <c r="AG164" s="3">
        <f t="shared" si="29"/>
        <v>46468575.108565368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99</v>
      </c>
      <c r="C165" s="7"/>
      <c r="D165" s="2" t="e">
        <f t="shared" si="11"/>
        <v>#N/A</v>
      </c>
      <c r="E165" s="2" t="e">
        <f t="shared" si="22"/>
        <v>#N/A</v>
      </c>
      <c r="F165" s="2">
        <v>1057697.4537210763</v>
      </c>
      <c r="G165" s="2">
        <f t="shared" si="35"/>
        <v>645682.42857142852</v>
      </c>
      <c r="H165" s="2">
        <f t="shared" si="39"/>
        <v>76942855.453043252</v>
      </c>
      <c r="I165" s="7"/>
      <c r="J165" s="2" t="e">
        <f t="shared" si="13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974054.57142857637</v>
      </c>
      <c r="M165" s="8" t="e">
        <f t="shared" si="28"/>
        <v>#N/A</v>
      </c>
      <c r="N165" s="2" t="e">
        <f t="shared" si="14"/>
        <v>#N/A</v>
      </c>
      <c r="O165" s="2" t="e">
        <f t="shared" si="24"/>
        <v>#N/A</v>
      </c>
      <c r="P165" s="2">
        <v>1059523.1071349084</v>
      </c>
      <c r="Q165" s="2">
        <f t="shared" si="36"/>
        <v>650000</v>
      </c>
      <c r="R165" s="2">
        <f t="shared" si="40"/>
        <v>77875653.565072596</v>
      </c>
      <c r="S165" s="2">
        <f t="shared" si="16"/>
        <v>645682.42857143283</v>
      </c>
      <c r="T165" s="2">
        <f t="shared" si="17"/>
        <v>4317.5714285714785</v>
      </c>
      <c r="U165" s="2">
        <f t="shared" si="18"/>
        <v>650000</v>
      </c>
      <c r="V165" s="2">
        <f t="shared" si="34"/>
        <v>23313545.402034134</v>
      </c>
      <c r="W165" s="2">
        <f t="shared" si="19"/>
        <v>557511.39810371399</v>
      </c>
      <c r="X165" s="2">
        <f t="shared" si="6"/>
        <v>92488.601896286011</v>
      </c>
      <c r="Y165" s="2">
        <f t="shared" si="37"/>
        <v>54562108.1630385</v>
      </c>
      <c r="Z165" s="2" t="str">
        <f t="shared" si="8"/>
        <v>HERE</v>
      </c>
      <c r="AA165" s="2">
        <f>IF(Z165="HERE",Y165,AA164+Graph!$G$1*1000)</f>
        <v>54562108.1630385</v>
      </c>
      <c r="AB165" s="2">
        <f t="shared" si="20"/>
        <v>92488.601896286011</v>
      </c>
      <c r="AC165" s="2">
        <f t="shared" si="38"/>
        <v>23313545.402034134</v>
      </c>
      <c r="AD165" s="3">
        <f t="shared" si="10"/>
        <v>52800000</v>
      </c>
      <c r="AE165" s="2">
        <f>IF(AE163&gt;=52800000,52800000,IF(AB144=Graph!G$1*1000,AE164+Graph!G$1*1000,AC165))</f>
        <v>23313545.402034134</v>
      </c>
      <c r="AF165" s="3">
        <f t="shared" si="21"/>
        <v>23313545.402034134</v>
      </c>
      <c r="AG165" s="3">
        <f t="shared" si="29"/>
        <v>46703534.908565372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100</v>
      </c>
      <c r="C166" s="7"/>
      <c r="D166" s="2" t="e">
        <f t="shared" si="11"/>
        <v>#N/A</v>
      </c>
      <c r="E166" s="2" t="e">
        <f t="shared" si="22"/>
        <v>#N/A</v>
      </c>
      <c r="F166" s="2">
        <v>1063652.049621284</v>
      </c>
      <c r="G166" s="2">
        <f t="shared" ref="G166:G229" si="41">IF(F166&gt;650000,$AK$31*1000,F166)</f>
        <v>645682.42857142852</v>
      </c>
      <c r="H166" s="2">
        <f t="shared" si="39"/>
        <v>77588537.881614685</v>
      </c>
      <c r="I166" s="7"/>
      <c r="J166" s="2" t="e">
        <f t="shared" si="13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978372.14285714785</v>
      </c>
      <c r="M166" s="8" t="e">
        <f t="shared" si="28"/>
        <v>#N/A</v>
      </c>
      <c r="N166" s="2" t="e">
        <f t="shared" si="14"/>
        <v>#N/A</v>
      </c>
      <c r="O166" s="2" t="e">
        <f t="shared" si="24"/>
        <v>#N/A</v>
      </c>
      <c r="P166" s="2">
        <v>1065464.3293500841</v>
      </c>
      <c r="Q166" s="2">
        <f t="shared" ref="Q166:Q229" si="42">IF(P166&gt;650000,650000,P166)</f>
        <v>650000</v>
      </c>
      <c r="R166" s="2">
        <f t="shared" si="40"/>
        <v>78525653.565072596</v>
      </c>
      <c r="S166" s="2">
        <f t="shared" si="16"/>
        <v>645682.42857143283</v>
      </c>
      <c r="T166" s="2">
        <f t="shared" si="17"/>
        <v>4317.5714285714785</v>
      </c>
      <c r="U166" s="2">
        <f t="shared" si="18"/>
        <v>650000</v>
      </c>
      <c r="V166" s="2">
        <f t="shared" si="34"/>
        <v>23877011.396038055</v>
      </c>
      <c r="W166" s="2">
        <f t="shared" si="19"/>
        <v>563465.99400392175</v>
      </c>
      <c r="X166" s="2">
        <f t="shared" si="6"/>
        <v>86534.005996078253</v>
      </c>
      <c r="Y166" s="2">
        <f t="shared" si="37"/>
        <v>54648642.169034578</v>
      </c>
      <c r="Z166" s="2" t="str">
        <f t="shared" si="8"/>
        <v>HERE</v>
      </c>
      <c r="AA166" s="2">
        <f>IF(Z166="HERE",Y166,AA165+Graph!$G$1*1000)</f>
        <v>54648642.169034578</v>
      </c>
      <c r="AB166" s="2">
        <f t="shared" si="20"/>
        <v>86534.005996078253</v>
      </c>
      <c r="AC166" s="2">
        <f t="shared" si="38"/>
        <v>23877011.396038055</v>
      </c>
      <c r="AD166" s="3">
        <f t="shared" si="10"/>
        <v>52800000</v>
      </c>
      <c r="AE166" s="2">
        <f>IF(AE164&gt;=52800000,52800000,IF(AB145=Graph!G$1*1000,AE165+Graph!G$1*1000,AC166))</f>
        <v>23877011.396038055</v>
      </c>
      <c r="AF166" s="3">
        <f t="shared" si="21"/>
        <v>23877011.396038055</v>
      </c>
      <c r="AG166" s="3">
        <f t="shared" si="29"/>
        <v>46905346.408565372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101</v>
      </c>
      <c r="C167" s="7"/>
      <c r="D167" s="2" t="e">
        <f t="shared" si="11"/>
        <v>#N/A</v>
      </c>
      <c r="E167" s="2" t="e">
        <f t="shared" si="22"/>
        <v>#N/A</v>
      </c>
      <c r="F167" s="2">
        <v>1069606.6455214918</v>
      </c>
      <c r="G167" s="2">
        <f t="shared" si="41"/>
        <v>645682.42857142852</v>
      </c>
      <c r="H167" s="2">
        <f t="shared" si="39"/>
        <v>78234220.310186118</v>
      </c>
      <c r="I167" s="7"/>
      <c r="J167" s="2" t="e">
        <f t="shared" si="13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982689.71428571932</v>
      </c>
      <c r="M167" s="8" t="e">
        <f t="shared" si="28"/>
        <v>#N/A</v>
      </c>
      <c r="N167" s="2" t="e">
        <f t="shared" si="14"/>
        <v>#N/A</v>
      </c>
      <c r="O167" s="2" t="e">
        <f t="shared" si="24"/>
        <v>#N/A</v>
      </c>
      <c r="P167" s="2">
        <v>1071405.5515652299</v>
      </c>
      <c r="Q167" s="2">
        <f t="shared" si="42"/>
        <v>650000</v>
      </c>
      <c r="R167" s="2">
        <f t="shared" si="40"/>
        <v>79175653.565072596</v>
      </c>
      <c r="S167" s="2">
        <f t="shared" si="16"/>
        <v>645682.42857143283</v>
      </c>
      <c r="T167" s="2">
        <f t="shared" si="17"/>
        <v>4317.5714285714785</v>
      </c>
      <c r="U167" s="2">
        <f t="shared" si="18"/>
        <v>650000</v>
      </c>
      <c r="V167" s="2">
        <f t="shared" si="34"/>
        <v>24446431.985942185</v>
      </c>
      <c r="W167" s="2">
        <f t="shared" si="19"/>
        <v>569420.58990412951</v>
      </c>
      <c r="X167" s="2">
        <f t="shared" si="6"/>
        <v>80579.410095870495</v>
      </c>
      <c r="Y167" s="2">
        <f t="shared" si="37"/>
        <v>54729221.579130448</v>
      </c>
      <c r="Z167" s="2" t="str">
        <f t="shared" si="8"/>
        <v>HERE</v>
      </c>
      <c r="AA167" s="2">
        <f>IF(Z167="HERE",Y167,AA166+Graph!$G$1*1000)</f>
        <v>54729221.579130448</v>
      </c>
      <c r="AB167" s="2">
        <f t="shared" si="20"/>
        <v>80579.410095870495</v>
      </c>
      <c r="AC167" s="2">
        <f t="shared" si="38"/>
        <v>24446431.985942185</v>
      </c>
      <c r="AD167" s="3">
        <f t="shared" si="10"/>
        <v>52800000</v>
      </c>
      <c r="AE167" s="2">
        <f>IF(AE165&gt;=52800000,52800000,IF(AB146=Graph!G$1*1000,AE166+Graph!G$1*1000,AC167))</f>
        <v>24446431.985942185</v>
      </c>
      <c r="AF167" s="3">
        <f t="shared" si="21"/>
        <v>24446431.985942185</v>
      </c>
      <c r="AG167" s="3">
        <f t="shared" si="29"/>
        <v>47062697.808565371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102</v>
      </c>
      <c r="C168" s="7"/>
      <c r="D168" s="2" t="e">
        <f t="shared" si="11"/>
        <v>#N/A</v>
      </c>
      <c r="E168" s="2" t="e">
        <f t="shared" si="22"/>
        <v>#N/A</v>
      </c>
      <c r="F168" s="2">
        <v>1075561.2414216995</v>
      </c>
      <c r="G168" s="2">
        <f t="shared" si="41"/>
        <v>645682.42857142852</v>
      </c>
      <c r="H168" s="2">
        <f t="shared" si="39"/>
        <v>78879902.738757551</v>
      </c>
      <c r="I168" s="7"/>
      <c r="J168" s="2" t="e">
        <f t="shared" si="13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987007.2857142908</v>
      </c>
      <c r="M168" s="8" t="e">
        <f t="shared" si="28"/>
        <v>#N/A</v>
      </c>
      <c r="N168" s="2" t="e">
        <f t="shared" si="14"/>
        <v>#N/A</v>
      </c>
      <c r="O168" s="2" t="e">
        <f t="shared" si="24"/>
        <v>#N/A</v>
      </c>
      <c r="P168" s="2">
        <v>1077346.7737804055</v>
      </c>
      <c r="Q168" s="2">
        <f t="shared" si="42"/>
        <v>650000</v>
      </c>
      <c r="R168" s="2">
        <f t="shared" si="40"/>
        <v>79825653.565072596</v>
      </c>
      <c r="S168" s="2">
        <f t="shared" si="16"/>
        <v>645682.42857143283</v>
      </c>
      <c r="T168" s="2">
        <f t="shared" si="17"/>
        <v>4317.5714285714785</v>
      </c>
      <c r="U168" s="2">
        <f t="shared" si="18"/>
        <v>650000</v>
      </c>
      <c r="V168" s="2">
        <f t="shared" si="34"/>
        <v>25021807.171746522</v>
      </c>
      <c r="W168" s="2">
        <f t="shared" si="19"/>
        <v>575375.18580433726</v>
      </c>
      <c r="X168" s="2">
        <f t="shared" si="6"/>
        <v>74624.814195662737</v>
      </c>
      <c r="Y168" s="2">
        <f t="shared" si="37"/>
        <v>54803846.393326111</v>
      </c>
      <c r="Z168" s="2" t="str">
        <f t="shared" si="8"/>
        <v>HERE</v>
      </c>
      <c r="AA168" s="2">
        <f>IF(Z168="HERE",Y168,AA167+Graph!$G$1*1000)</f>
        <v>54803846.393326111</v>
      </c>
      <c r="AB168" s="2">
        <f t="shared" si="20"/>
        <v>74624.814195662737</v>
      </c>
      <c r="AC168" s="2">
        <f t="shared" si="38"/>
        <v>25021807.171746522</v>
      </c>
      <c r="AD168" s="3">
        <f t="shared" si="10"/>
        <v>52800000</v>
      </c>
      <c r="AE168" s="2">
        <f>IF(AE166&gt;=52800000,52800000,IF(AB147=Graph!G$1*1000,AE167+Graph!G$1*1000,AC168))</f>
        <v>25021807.171746522</v>
      </c>
      <c r="AF168" s="3">
        <f t="shared" si="21"/>
        <v>25021807.171746522</v>
      </c>
      <c r="AG168" s="3">
        <f t="shared" si="29"/>
        <v>47184785.258565374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103</v>
      </c>
      <c r="C169" s="7"/>
      <c r="D169" s="2" t="e">
        <f t="shared" si="11"/>
        <v>#N/A</v>
      </c>
      <c r="E169" s="2" t="e">
        <f t="shared" si="22"/>
        <v>#N/A</v>
      </c>
      <c r="F169" s="2">
        <v>1081515.8373219073</v>
      </c>
      <c r="G169" s="2">
        <f t="shared" si="41"/>
        <v>645682.42857142852</v>
      </c>
      <c r="H169" s="2">
        <f t="shared" si="39"/>
        <v>79525585.167328984</v>
      </c>
      <c r="I169" s="7"/>
      <c r="J169" s="2" t="e">
        <f t="shared" si="13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991324.85714286228</v>
      </c>
      <c r="M169" s="8" t="e">
        <f t="shared" si="28"/>
        <v>#N/A</v>
      </c>
      <c r="N169" s="2" t="e">
        <f t="shared" si="14"/>
        <v>#N/A</v>
      </c>
      <c r="O169" s="2" t="e">
        <f t="shared" si="24"/>
        <v>#N/A</v>
      </c>
      <c r="P169" s="2">
        <v>1083287.9959955513</v>
      </c>
      <c r="Q169" s="2">
        <f t="shared" si="42"/>
        <v>650000</v>
      </c>
      <c r="R169" s="2">
        <f t="shared" si="40"/>
        <v>80475653.565072596</v>
      </c>
      <c r="S169" s="2">
        <f t="shared" si="16"/>
        <v>645682.42857143283</v>
      </c>
      <c r="T169" s="2">
        <f t="shared" si="17"/>
        <v>4317.5714285714785</v>
      </c>
      <c r="U169" s="2">
        <f t="shared" si="18"/>
        <v>650000</v>
      </c>
      <c r="V169" s="2">
        <f t="shared" si="34"/>
        <v>25603136.953451067</v>
      </c>
      <c r="W169" s="2">
        <f t="shared" si="19"/>
        <v>581329.78170454502</v>
      </c>
      <c r="X169" s="2">
        <f t="shared" si="6"/>
        <v>68670.218295454979</v>
      </c>
      <c r="Y169" s="2">
        <f t="shared" si="37"/>
        <v>54872516.611621566</v>
      </c>
      <c r="Z169" s="2" t="str">
        <f t="shared" si="8"/>
        <v>HERE</v>
      </c>
      <c r="AA169" s="2">
        <f>IF(Z169="HERE",Y169,AA168+Graph!$G$1*1000)</f>
        <v>54872516.611621566</v>
      </c>
      <c r="AB169" s="2">
        <f t="shared" si="20"/>
        <v>68670.218295454979</v>
      </c>
      <c r="AC169" s="2">
        <f t="shared" si="38"/>
        <v>25603136.953451067</v>
      </c>
      <c r="AD169" s="3">
        <f t="shared" si="10"/>
        <v>52800000</v>
      </c>
      <c r="AE169" s="2">
        <f>IF(AE167&gt;=52800000,52800000,IF(AB148=Graph!G$1*1000,AE168+Graph!G$1*1000,AC169))</f>
        <v>25603136.953451067</v>
      </c>
      <c r="AF169" s="3">
        <f t="shared" si="21"/>
        <v>25603136.953451067</v>
      </c>
      <c r="AG169" s="3">
        <f t="shared" si="29"/>
        <v>47340227.558565371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104</v>
      </c>
      <c r="C170" s="7"/>
      <c r="D170" s="2" t="e">
        <f t="shared" si="11"/>
        <v>#N/A</v>
      </c>
      <c r="E170" s="2" t="e">
        <f t="shared" si="22"/>
        <v>#N/A</v>
      </c>
      <c r="F170" s="2">
        <v>1087470.433222115</v>
      </c>
      <c r="G170" s="2">
        <f t="shared" si="41"/>
        <v>645682.42857142852</v>
      </c>
      <c r="H170" s="2">
        <f t="shared" si="39"/>
        <v>80171267.595900416</v>
      </c>
      <c r="I170" s="7"/>
      <c r="J170" s="2" t="e">
        <f t="shared" si="13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995642.42857143376</v>
      </c>
      <c r="M170" s="8" t="e">
        <f t="shared" si="28"/>
        <v>#N/A</v>
      </c>
      <c r="N170" s="2" t="e">
        <f t="shared" si="14"/>
        <v>#N/A</v>
      </c>
      <c r="O170" s="2" t="e">
        <f t="shared" si="24"/>
        <v>#N/A</v>
      </c>
      <c r="P170" s="2">
        <v>1089229.218210727</v>
      </c>
      <c r="Q170" s="2">
        <f t="shared" si="42"/>
        <v>650000</v>
      </c>
      <c r="R170" s="2">
        <f t="shared" si="40"/>
        <v>81125653.565072596</v>
      </c>
      <c r="S170" s="2">
        <f t="shared" si="16"/>
        <v>645682.42857143283</v>
      </c>
      <c r="T170" s="2">
        <f t="shared" si="17"/>
        <v>4317.5714285714785</v>
      </c>
      <c r="U170" s="2">
        <f t="shared" si="18"/>
        <v>650000</v>
      </c>
      <c r="V170" s="2">
        <f t="shared" si="34"/>
        <v>26190421.33105582</v>
      </c>
      <c r="W170" s="2">
        <f t="shared" si="19"/>
        <v>587284.37760475278</v>
      </c>
      <c r="X170" s="2">
        <f t="shared" si="6"/>
        <v>62715.622395247221</v>
      </c>
      <c r="Y170" s="2">
        <f t="shared" si="37"/>
        <v>54935232.234016813</v>
      </c>
      <c r="Z170" s="2" t="str">
        <f t="shared" si="8"/>
        <v>HERE</v>
      </c>
      <c r="AA170" s="2">
        <f>IF(Z170="HERE",Y170,AA169+Graph!$G$1*1000)</f>
        <v>54935232.234016813</v>
      </c>
      <c r="AB170" s="2">
        <f t="shared" si="20"/>
        <v>62715.622395247221</v>
      </c>
      <c r="AC170" s="2">
        <f t="shared" si="38"/>
        <v>26190421.33105582</v>
      </c>
      <c r="AD170" s="3">
        <f t="shared" si="10"/>
        <v>52800000</v>
      </c>
      <c r="AE170" s="2">
        <f>IF(AE168&gt;=52800000,52800000,IF(AB149=Graph!G$1*1000,AE169+Graph!G$1*1000,AC170))</f>
        <v>26190421.33105582</v>
      </c>
      <c r="AF170" s="3">
        <f t="shared" si="21"/>
        <v>26190421.33105582</v>
      </c>
      <c r="AG170" s="3">
        <f t="shared" si="29"/>
        <v>47722959.858565368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105</v>
      </c>
      <c r="C171" s="7"/>
      <c r="D171" s="2" t="e">
        <f t="shared" si="11"/>
        <v>#N/A</v>
      </c>
      <c r="E171" s="2" t="e">
        <f t="shared" si="22"/>
        <v>#N/A</v>
      </c>
      <c r="F171" s="2">
        <v>1093425.0291223228</v>
      </c>
      <c r="G171" s="2">
        <f t="shared" si="41"/>
        <v>645682.42857142852</v>
      </c>
      <c r="H171" s="2">
        <f t="shared" si="39"/>
        <v>80816950.024471849</v>
      </c>
      <c r="I171" s="7"/>
      <c r="J171" s="2" t="e">
        <f t="shared" si="13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999960.00000000524</v>
      </c>
      <c r="M171" s="8" t="e">
        <f t="shared" si="28"/>
        <v>#N/A</v>
      </c>
      <c r="N171" s="2" t="e">
        <f t="shared" si="14"/>
        <v>#N/A</v>
      </c>
      <c r="O171" s="2" t="e">
        <f t="shared" si="24"/>
        <v>#N/A</v>
      </c>
      <c r="P171" s="2">
        <v>1095170.4404258728</v>
      </c>
      <c r="Q171" s="2">
        <f t="shared" si="42"/>
        <v>650000</v>
      </c>
      <c r="R171" s="2">
        <f t="shared" si="40"/>
        <v>81775653.565072596</v>
      </c>
      <c r="S171" s="2">
        <f t="shared" si="16"/>
        <v>645682.42857143283</v>
      </c>
      <c r="T171" s="2">
        <f t="shared" si="17"/>
        <v>4317.5714285714785</v>
      </c>
      <c r="U171" s="2">
        <f t="shared" si="18"/>
        <v>650000</v>
      </c>
      <c r="V171" s="2">
        <f t="shared" si="34"/>
        <v>26783660.304560781</v>
      </c>
      <c r="W171" s="2">
        <f t="shared" si="19"/>
        <v>593238.97350496054</v>
      </c>
      <c r="X171" s="2">
        <f t="shared" si="6"/>
        <v>56761.026495039463</v>
      </c>
      <c r="Y171" s="2">
        <f t="shared" si="37"/>
        <v>54991993.260511853</v>
      </c>
      <c r="Z171" s="2" t="str">
        <f t="shared" si="8"/>
        <v>HERE</v>
      </c>
      <c r="AA171" s="2">
        <f>IF(Z171="HERE",Y171,AA170+Graph!$G$1*1000)</f>
        <v>54991993.260511853</v>
      </c>
      <c r="AB171" s="2">
        <f t="shared" si="20"/>
        <v>56761.026495039463</v>
      </c>
      <c r="AC171" s="2">
        <f t="shared" si="38"/>
        <v>26783660.304560781</v>
      </c>
      <c r="AD171" s="3">
        <f t="shared" si="10"/>
        <v>52800000</v>
      </c>
      <c r="AE171" s="2">
        <f>IF(AE169&gt;=52800000,52800000,IF(AB150=Graph!G$1*1000,AE170+Graph!G$1*1000,AC171))</f>
        <v>26783660.304560781</v>
      </c>
      <c r="AF171" s="3">
        <f t="shared" si="21"/>
        <v>26783660.304560781</v>
      </c>
      <c r="AG171" s="3">
        <f t="shared" si="29"/>
        <v>48073397.258565374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106</v>
      </c>
      <c r="C172" s="7"/>
      <c r="D172" s="2" t="e">
        <f t="shared" si="11"/>
        <v>#N/A</v>
      </c>
      <c r="E172" s="2" t="e">
        <f t="shared" si="22"/>
        <v>#N/A</v>
      </c>
      <c r="F172" s="2">
        <v>1099379.6250225306</v>
      </c>
      <c r="G172" s="2">
        <f t="shared" si="41"/>
        <v>645682.42857142852</v>
      </c>
      <c r="H172" s="2">
        <f t="shared" si="39"/>
        <v>81462632.453043282</v>
      </c>
      <c r="I172" s="7"/>
      <c r="J172" s="2" t="e">
        <f t="shared" si="13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1004277.5714285767</v>
      </c>
      <c r="M172" s="8" t="e">
        <f t="shared" si="28"/>
        <v>#N/A</v>
      </c>
      <c r="N172" s="2" t="e">
        <f t="shared" si="14"/>
        <v>#N/A</v>
      </c>
      <c r="O172" s="2" t="e">
        <f t="shared" si="24"/>
        <v>#N/A</v>
      </c>
      <c r="P172" s="2">
        <v>1101111.6626410484</v>
      </c>
      <c r="Q172" s="2">
        <f t="shared" si="42"/>
        <v>650000</v>
      </c>
      <c r="R172" s="2">
        <f t="shared" si="40"/>
        <v>82425653.565072596</v>
      </c>
      <c r="S172" s="2">
        <f t="shared" si="16"/>
        <v>645682.42857143283</v>
      </c>
      <c r="T172" s="2">
        <f t="shared" si="17"/>
        <v>4317.5714285714785</v>
      </c>
      <c r="U172" s="2">
        <f t="shared" si="18"/>
        <v>650000</v>
      </c>
      <c r="V172" s="2">
        <f t="shared" si="34"/>
        <v>27382853.873965949</v>
      </c>
      <c r="W172" s="2">
        <f t="shared" si="19"/>
        <v>599193.56940516829</v>
      </c>
      <c r="X172" s="2">
        <f t="shared" si="6"/>
        <v>50806.430594831705</v>
      </c>
      <c r="Y172" s="2">
        <f t="shared" si="37"/>
        <v>55042799.691106685</v>
      </c>
      <c r="Z172" s="2" t="str">
        <f t="shared" si="8"/>
        <v>HERE</v>
      </c>
      <c r="AA172" s="2">
        <f>IF(Z172="HERE",Y172,AA171+Graph!$G$1*1000)</f>
        <v>55042799.691106685</v>
      </c>
      <c r="AB172" s="2">
        <f t="shared" si="20"/>
        <v>50806.430594831705</v>
      </c>
      <c r="AC172" s="2">
        <f t="shared" si="38"/>
        <v>27382853.873965949</v>
      </c>
      <c r="AD172" s="3">
        <f t="shared" si="10"/>
        <v>52800000</v>
      </c>
      <c r="AE172" s="2">
        <f>IF(AE170&gt;=52800000,52800000,IF(AB151=Graph!G$1*1000,AE171+Graph!G$1*1000,AC172))</f>
        <v>27382853.873965949</v>
      </c>
      <c r="AF172" s="3">
        <f t="shared" si="21"/>
        <v>27382853.873965949</v>
      </c>
      <c r="AG172" s="3">
        <f t="shared" si="29"/>
        <v>48255372.261389658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107</v>
      </c>
      <c r="C173" s="7"/>
      <c r="D173" s="2" t="e">
        <f t="shared" si="11"/>
        <v>#N/A</v>
      </c>
      <c r="E173" s="2" t="e">
        <f t="shared" si="22"/>
        <v>#N/A</v>
      </c>
      <c r="F173" s="2">
        <v>1105334.2209227383</v>
      </c>
      <c r="G173" s="2">
        <f t="shared" si="41"/>
        <v>645682.42857142852</v>
      </c>
      <c r="H173" s="2">
        <f t="shared" si="39"/>
        <v>82108314.881614715</v>
      </c>
      <c r="I173" s="7"/>
      <c r="J173" s="2" t="e">
        <f t="shared" si="13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1008595.1428571482</v>
      </c>
      <c r="M173" s="8" t="e">
        <f t="shared" si="28"/>
        <v>#N/A</v>
      </c>
      <c r="N173" s="2" t="e">
        <f t="shared" si="14"/>
        <v>#N/A</v>
      </c>
      <c r="O173" s="2" t="e">
        <f t="shared" si="24"/>
        <v>#N/A</v>
      </c>
      <c r="P173" s="2">
        <v>1107052.8848561943</v>
      </c>
      <c r="Q173" s="2">
        <f t="shared" si="42"/>
        <v>650000</v>
      </c>
      <c r="R173" s="2">
        <f t="shared" si="40"/>
        <v>83075653.565072596</v>
      </c>
      <c r="S173" s="2">
        <f t="shared" si="16"/>
        <v>645682.42857143283</v>
      </c>
      <c r="T173" s="2">
        <f t="shared" si="17"/>
        <v>4317.5714285714785</v>
      </c>
      <c r="U173" s="2">
        <f t="shared" si="18"/>
        <v>650000</v>
      </c>
      <c r="V173" s="2">
        <f t="shared" si="34"/>
        <v>27988002.039271325</v>
      </c>
      <c r="W173" s="2">
        <f t="shared" si="19"/>
        <v>605148.16530537605</v>
      </c>
      <c r="X173" s="2">
        <f t="shared" si="6"/>
        <v>44851.834694623947</v>
      </c>
      <c r="Y173" s="2">
        <f t="shared" si="37"/>
        <v>55087651.525801308</v>
      </c>
      <c r="Z173" s="2" t="str">
        <f t="shared" si="8"/>
        <v>HERE</v>
      </c>
      <c r="AA173" s="2">
        <f>IF(Z173="HERE",Y173,AA172+Graph!$G$1*1000)</f>
        <v>55087651.525801308</v>
      </c>
      <c r="AB173" s="2">
        <f t="shared" si="20"/>
        <v>44851.834694623947</v>
      </c>
      <c r="AC173" s="2">
        <f t="shared" si="38"/>
        <v>27988002.039271325</v>
      </c>
      <c r="AD173" s="3">
        <f t="shared" si="10"/>
        <v>52800000</v>
      </c>
      <c r="AE173" s="2">
        <f>IF(AE171&gt;=52800000,52800000,IF(AB152=Graph!G$1*1000,AE172+Graph!G$1*1000,AC173))</f>
        <v>27988002.039271325</v>
      </c>
      <c r="AF173" s="3">
        <f t="shared" si="21"/>
        <v>27988002.039271325</v>
      </c>
      <c r="AG173" s="3">
        <f t="shared" si="29"/>
        <v>48346517.785345092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108</v>
      </c>
      <c r="C174" s="7"/>
      <c r="D174" s="2" t="e">
        <f t="shared" si="11"/>
        <v>#N/A</v>
      </c>
      <c r="E174" s="2" t="e">
        <f t="shared" si="22"/>
        <v>#N/A</v>
      </c>
      <c r="F174" s="2">
        <v>1111288.8168229461</v>
      </c>
      <c r="G174" s="2">
        <f t="shared" si="41"/>
        <v>645682.42857142852</v>
      </c>
      <c r="H174" s="2">
        <f t="shared" si="39"/>
        <v>82753997.310186148</v>
      </c>
      <c r="I174" s="7"/>
      <c r="J174" s="2" t="e">
        <f t="shared" si="13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1012912.7142857197</v>
      </c>
      <c r="M174" s="8" t="e">
        <f t="shared" si="28"/>
        <v>#N/A</v>
      </c>
      <c r="N174" s="2" t="e">
        <f t="shared" si="14"/>
        <v>#N/A</v>
      </c>
      <c r="O174" s="2" t="e">
        <f t="shared" si="24"/>
        <v>#N/A</v>
      </c>
      <c r="P174" s="2">
        <v>1112994.1070713699</v>
      </c>
      <c r="Q174" s="2">
        <f t="shared" si="42"/>
        <v>650000</v>
      </c>
      <c r="R174" s="2">
        <f t="shared" si="40"/>
        <v>83725653.565072596</v>
      </c>
      <c r="S174" s="2">
        <f t="shared" si="16"/>
        <v>645682.42857143283</v>
      </c>
      <c r="T174" s="2">
        <f t="shared" si="17"/>
        <v>4317.5714285714785</v>
      </c>
      <c r="U174" s="2">
        <f t="shared" si="18"/>
        <v>650000</v>
      </c>
      <c r="V174" s="2">
        <f t="shared" si="34"/>
        <v>28599104.800476909</v>
      </c>
      <c r="W174" s="2">
        <f t="shared" si="19"/>
        <v>611102.76120558381</v>
      </c>
      <c r="X174" s="2">
        <f t="shared" si="6"/>
        <v>38897.238794416189</v>
      </c>
      <c r="Y174" s="2">
        <f t="shared" si="37"/>
        <v>55126548.764595725</v>
      </c>
      <c r="Z174" s="2" t="str">
        <f t="shared" si="8"/>
        <v>HERE</v>
      </c>
      <c r="AA174" s="2">
        <f>IF(Z174="HERE",Y174,AA173+Graph!$G$1*1000)</f>
        <v>55126548.764595725</v>
      </c>
      <c r="AB174" s="2">
        <f t="shared" si="20"/>
        <v>38897.238794416189</v>
      </c>
      <c r="AC174" s="2">
        <f t="shared" si="38"/>
        <v>28599104.800476909</v>
      </c>
      <c r="AD174" s="3">
        <f t="shared" si="10"/>
        <v>52800000</v>
      </c>
      <c r="AE174" s="2">
        <f>IF(AE172&gt;=52800000,52800000,IF(AB153=Graph!G$1*1000,AE173+Graph!G$1*1000,AC174))</f>
        <v>28599104.800476909</v>
      </c>
      <c r="AF174" s="3">
        <f t="shared" si="21"/>
        <v>28599104.800476909</v>
      </c>
      <c r="AG174" s="3">
        <f t="shared" si="29"/>
        <v>48370820.597710155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109</v>
      </c>
      <c r="C175" s="7"/>
      <c r="D175" s="2" t="e">
        <f t="shared" si="11"/>
        <v>#N/A</v>
      </c>
      <c r="E175" s="2" t="e">
        <f t="shared" si="22"/>
        <v>#N/A</v>
      </c>
      <c r="F175" s="2">
        <v>1117243.4127231538</v>
      </c>
      <c r="G175" s="2">
        <f t="shared" si="41"/>
        <v>645682.42857142852</v>
      </c>
      <c r="H175" s="2">
        <f t="shared" si="39"/>
        <v>83399679.738757581</v>
      </c>
      <c r="I175" s="7"/>
      <c r="J175" s="2" t="e">
        <f t="shared" si="13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1017230.2857142912</v>
      </c>
      <c r="M175" s="8" t="e">
        <f t="shared" si="28"/>
        <v>#N/A</v>
      </c>
      <c r="N175" s="2" t="e">
        <f t="shared" si="14"/>
        <v>#N/A</v>
      </c>
      <c r="O175" s="2" t="e">
        <f t="shared" si="24"/>
        <v>#N/A</v>
      </c>
      <c r="P175" s="2">
        <v>1118935.3292865157</v>
      </c>
      <c r="Q175" s="2">
        <f t="shared" si="42"/>
        <v>650000</v>
      </c>
      <c r="R175" s="2">
        <f t="shared" si="40"/>
        <v>84375653.565072596</v>
      </c>
      <c r="S175" s="2">
        <f t="shared" si="16"/>
        <v>645682.42857143283</v>
      </c>
      <c r="T175" s="2">
        <f t="shared" si="17"/>
        <v>4317.5714285714785</v>
      </c>
      <c r="U175" s="2">
        <f t="shared" si="18"/>
        <v>650000</v>
      </c>
      <c r="V175" s="2">
        <f t="shared" si="34"/>
        <v>29216162.1575827</v>
      </c>
      <c r="W175" s="2">
        <f t="shared" si="19"/>
        <v>617057.35710579157</v>
      </c>
      <c r="X175" s="2">
        <f t="shared" si="6"/>
        <v>32942.642894208431</v>
      </c>
      <c r="Y175" s="2">
        <f t="shared" si="37"/>
        <v>55159491.407489933</v>
      </c>
      <c r="Z175" s="2" t="str">
        <f t="shared" si="8"/>
        <v>HERE</v>
      </c>
      <c r="AA175" s="2">
        <f>IF(Z175="HERE",Y175,AA174+Graph!$G$1*1000)</f>
        <v>55159491.407489933</v>
      </c>
      <c r="AB175" s="2">
        <f t="shared" si="20"/>
        <v>32942.642894208431</v>
      </c>
      <c r="AC175" s="2">
        <f t="shared" si="38"/>
        <v>29216162.1575827</v>
      </c>
      <c r="AD175" s="3">
        <f t="shared" si="10"/>
        <v>52800000</v>
      </c>
      <c r="AE175" s="2">
        <f>IF(AE173&gt;=52800000,52800000,IF(AB154=Graph!G$1*1000,AE174+Graph!G$1*1000,AC175))</f>
        <v>29216162.1575827</v>
      </c>
      <c r="AF175" s="3">
        <f t="shared" si="21"/>
        <v>29216162.1575827</v>
      </c>
      <c r="AG175" s="3">
        <f t="shared" si="29"/>
        <v>48395421.139870226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110</v>
      </c>
      <c r="C176" s="7"/>
      <c r="D176" s="2" t="e">
        <f t="shared" si="11"/>
        <v>#N/A</v>
      </c>
      <c r="E176" s="2" t="e">
        <f t="shared" si="22"/>
        <v>#N/A</v>
      </c>
      <c r="F176" s="2">
        <v>1123198.0086233318</v>
      </c>
      <c r="G176" s="2">
        <f t="shared" si="41"/>
        <v>645682.42857142852</v>
      </c>
      <c r="H176" s="2">
        <f t="shared" si="39"/>
        <v>84045362.167329013</v>
      </c>
      <c r="I176" s="7"/>
      <c r="J176" s="2" t="e">
        <f t="shared" si="13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1021547.8571428626</v>
      </c>
      <c r="M176" s="8" t="e">
        <f t="shared" si="28"/>
        <v>#N/A</v>
      </c>
      <c r="N176" s="2" t="e">
        <f t="shared" si="14"/>
        <v>#N/A</v>
      </c>
      <c r="O176" s="2" t="e">
        <f t="shared" si="24"/>
        <v>#N/A</v>
      </c>
      <c r="P176" s="2">
        <v>1124876.5515016913</v>
      </c>
      <c r="Q176" s="2">
        <f t="shared" si="42"/>
        <v>650000</v>
      </c>
      <c r="R176" s="2">
        <f t="shared" si="40"/>
        <v>85025653.565072596</v>
      </c>
      <c r="S176" s="2">
        <f t="shared" si="16"/>
        <v>645682.42857143283</v>
      </c>
      <c r="T176" s="2">
        <f t="shared" si="17"/>
        <v>4317.5714285714785</v>
      </c>
      <c r="U176" s="2">
        <f t="shared" si="18"/>
        <v>650000</v>
      </c>
      <c r="V176" s="2">
        <f t="shared" si="34"/>
        <v>29839174.1105887</v>
      </c>
      <c r="W176" s="2">
        <f t="shared" si="19"/>
        <v>623011.95300599933</v>
      </c>
      <c r="X176" s="2">
        <f t="shared" si="6"/>
        <v>26988.046994000673</v>
      </c>
      <c r="Y176" s="2">
        <f t="shared" si="37"/>
        <v>55186479.454483934</v>
      </c>
      <c r="Z176" s="2" t="str">
        <f t="shared" si="8"/>
        <v>HERE</v>
      </c>
      <c r="AA176" s="2">
        <f>IF(Z176="HERE",Y176,AA175+Graph!$G$1*1000)</f>
        <v>55186479.454483934</v>
      </c>
      <c r="AB176" s="2">
        <f t="shared" si="20"/>
        <v>26988.046994000673</v>
      </c>
      <c r="AC176" s="2">
        <f t="shared" si="38"/>
        <v>29839174.1105887</v>
      </c>
      <c r="AD176" s="3">
        <f t="shared" si="10"/>
        <v>52800000</v>
      </c>
      <c r="AE176" s="2">
        <f>IF(AE174&gt;=52800000,52800000,IF(AB155=Graph!G$1*1000,AE175+Graph!G$1*1000,AC176))</f>
        <v>29839174.1105887</v>
      </c>
      <c r="AF176" s="3">
        <f t="shared" si="21"/>
        <v>29839174.1105887</v>
      </c>
      <c r="AG176" s="3">
        <f t="shared" si="29"/>
        <v>48420319.411825314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111</v>
      </c>
      <c r="C177" s="7"/>
      <c r="D177" s="2" t="e">
        <f t="shared" si="11"/>
        <v>#N/A</v>
      </c>
      <c r="E177" s="2" t="e">
        <f t="shared" si="22"/>
        <v>#N/A</v>
      </c>
      <c r="F177" s="2">
        <v>1129152.6045235395</v>
      </c>
      <c r="G177" s="2">
        <f t="shared" si="41"/>
        <v>645682.42857142852</v>
      </c>
      <c r="H177" s="2">
        <f t="shared" si="39"/>
        <v>84691044.595900446</v>
      </c>
      <c r="I177" s="7"/>
      <c r="J177" s="2" t="e">
        <f t="shared" si="13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1025865.4285714341</v>
      </c>
      <c r="M177" s="8" t="e">
        <f t="shared" si="28"/>
        <v>#N/A</v>
      </c>
      <c r="N177" s="2" t="e">
        <f t="shared" si="14"/>
        <v>#N/A</v>
      </c>
      <c r="O177" s="2" t="e">
        <f t="shared" si="24"/>
        <v>#N/A</v>
      </c>
      <c r="P177" s="2">
        <v>1130817.7737168372</v>
      </c>
      <c r="Q177" s="2">
        <f t="shared" si="42"/>
        <v>650000</v>
      </c>
      <c r="R177" s="2">
        <f t="shared" si="40"/>
        <v>85675653.565072596</v>
      </c>
      <c r="S177" s="2">
        <f t="shared" si="16"/>
        <v>645682.42857143283</v>
      </c>
      <c r="T177" s="2">
        <f t="shared" si="17"/>
        <v>4317.5714285714785</v>
      </c>
      <c r="U177" s="2">
        <f t="shared" si="18"/>
        <v>650000</v>
      </c>
      <c r="V177" s="2">
        <f t="shared" si="34"/>
        <v>30468140.659494907</v>
      </c>
      <c r="W177" s="2">
        <f t="shared" si="19"/>
        <v>628966.54890620708</v>
      </c>
      <c r="X177" s="2">
        <f t="shared" si="6"/>
        <v>21033.451093792915</v>
      </c>
      <c r="Y177" s="2">
        <f t="shared" si="37"/>
        <v>55207512.905577727</v>
      </c>
      <c r="Z177" s="2" t="str">
        <f t="shared" si="8"/>
        <v>HERE</v>
      </c>
      <c r="AA177" s="2">
        <f>IF(Z177="HERE",Y177,AA176+Graph!$G$1*1000)</f>
        <v>55207512.905577727</v>
      </c>
      <c r="AB177" s="2">
        <f t="shared" si="20"/>
        <v>21033.451093792915</v>
      </c>
      <c r="AC177" s="2">
        <f t="shared" si="38"/>
        <v>30468140.659494907</v>
      </c>
      <c r="AD177" s="3">
        <f t="shared" si="10"/>
        <v>52800000</v>
      </c>
      <c r="AE177" s="2">
        <f>IF(AE175&gt;=52800000,52800000,IF(AB156=Graph!G$1*1000,AE176+Graph!G$1*1000,AC177))</f>
        <v>30468140.659494907</v>
      </c>
      <c r="AF177" s="3">
        <f t="shared" si="21"/>
        <v>30468140.659494907</v>
      </c>
      <c r="AG177" s="3">
        <f t="shared" si="29"/>
        <v>48445515.413575403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112</v>
      </c>
      <c r="C178" s="7"/>
      <c r="D178" s="2" t="e">
        <f t="shared" si="11"/>
        <v>#N/A</v>
      </c>
      <c r="E178" s="2" t="e">
        <f t="shared" si="22"/>
        <v>#N/A</v>
      </c>
      <c r="F178" s="2">
        <v>1135107.2004237473</v>
      </c>
      <c r="G178" s="2">
        <f t="shared" si="41"/>
        <v>645682.42857142852</v>
      </c>
      <c r="H178" s="2">
        <f t="shared" si="39"/>
        <v>85336727.024471879</v>
      </c>
      <c r="I178" s="7"/>
      <c r="J178" s="2" t="e">
        <f t="shared" si="13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1030183.0000000056</v>
      </c>
      <c r="M178" s="8" t="e">
        <f t="shared" si="28"/>
        <v>#N/A</v>
      </c>
      <c r="N178" s="2" t="e">
        <f t="shared" si="14"/>
        <v>#N/A</v>
      </c>
      <c r="O178" s="2" t="e">
        <f t="shared" si="24"/>
        <v>#N/A</v>
      </c>
      <c r="P178" s="2">
        <v>1136758.9959320128</v>
      </c>
      <c r="Q178" s="2">
        <f t="shared" si="42"/>
        <v>650000</v>
      </c>
      <c r="R178" s="2">
        <f t="shared" si="40"/>
        <v>86325653.565072596</v>
      </c>
      <c r="S178" s="2">
        <f t="shared" si="16"/>
        <v>645682.42857143283</v>
      </c>
      <c r="T178" s="2">
        <f t="shared" si="17"/>
        <v>4317.5714285714785</v>
      </c>
      <c r="U178" s="2">
        <f t="shared" si="18"/>
        <v>650000</v>
      </c>
      <c r="V178" s="2">
        <f t="shared" si="34"/>
        <v>31103061.804301322</v>
      </c>
      <c r="W178" s="2">
        <f t="shared" si="19"/>
        <v>634921.14480641484</v>
      </c>
      <c r="X178" s="2">
        <f t="shared" si="6"/>
        <v>15078.855193585157</v>
      </c>
      <c r="Y178" s="2">
        <f t="shared" si="37"/>
        <v>55222591.760771312</v>
      </c>
      <c r="Z178" s="2" t="str">
        <f t="shared" si="8"/>
        <v>HERE</v>
      </c>
      <c r="AA178" s="2">
        <f>IF(Z178="HERE",Y178,AA177+Graph!$G$1*1000)</f>
        <v>55222591.760771312</v>
      </c>
      <c r="AB178" s="2">
        <f t="shared" si="20"/>
        <v>15078.855193585157</v>
      </c>
      <c r="AC178" s="2">
        <f t="shared" si="38"/>
        <v>31103061.804301322</v>
      </c>
      <c r="AD178" s="3">
        <f t="shared" si="10"/>
        <v>52800000</v>
      </c>
      <c r="AE178" s="2">
        <f>IF(AE176&gt;=52800000,52800000,IF(AB157=Graph!G$1*1000,AE177+Graph!G$1*1000,AC178))</f>
        <v>31103061.804301322</v>
      </c>
      <c r="AF178" s="3">
        <f t="shared" si="21"/>
        <v>31103061.804301322</v>
      </c>
      <c r="AG178" s="3">
        <f t="shared" si="29"/>
        <v>48471009.145120509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113</v>
      </c>
      <c r="C179" s="7"/>
      <c r="D179" s="2" t="e">
        <f t="shared" si="11"/>
        <v>#N/A</v>
      </c>
      <c r="E179" s="2" t="e">
        <f t="shared" si="22"/>
        <v>#N/A</v>
      </c>
      <c r="F179" s="2">
        <v>1141061.7963239551</v>
      </c>
      <c r="G179" s="2">
        <f t="shared" si="41"/>
        <v>645682.42857142852</v>
      </c>
      <c r="H179" s="2">
        <f t="shared" si="39"/>
        <v>85982409.453043312</v>
      </c>
      <c r="I179" s="7"/>
      <c r="J179" s="2" t="e">
        <f t="shared" si="13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1034500.5714285771</v>
      </c>
      <c r="M179" s="8" t="e">
        <f t="shared" si="28"/>
        <v>#N/A</v>
      </c>
      <c r="N179" s="2" t="e">
        <f t="shared" si="14"/>
        <v>#N/A</v>
      </c>
      <c r="O179" s="2" t="e">
        <f t="shared" si="24"/>
        <v>#N/A</v>
      </c>
      <c r="P179" s="2">
        <v>1142700.2181471586</v>
      </c>
      <c r="Q179" s="2">
        <f t="shared" si="42"/>
        <v>650000</v>
      </c>
      <c r="R179" s="2">
        <f t="shared" si="40"/>
        <v>86975653.565072596</v>
      </c>
      <c r="S179" s="2">
        <f t="shared" si="16"/>
        <v>645682.42857143283</v>
      </c>
      <c r="T179" s="2">
        <f t="shared" si="17"/>
        <v>4317.5714285714785</v>
      </c>
      <c r="U179" s="2">
        <f t="shared" si="18"/>
        <v>650000</v>
      </c>
      <c r="V179" s="2">
        <f t="shared" si="34"/>
        <v>31743937.545007944</v>
      </c>
      <c r="W179" s="2">
        <f t="shared" si="19"/>
        <v>640875.7407066226</v>
      </c>
      <c r="X179" s="2">
        <f t="shared" si="6"/>
        <v>9124.2592933773994</v>
      </c>
      <c r="Y179" s="2">
        <f t="shared" si="37"/>
        <v>55231716.020064689</v>
      </c>
      <c r="Z179" s="2" t="str">
        <f t="shared" si="8"/>
        <v>HERE</v>
      </c>
      <c r="AA179" s="2">
        <f>IF(Z179="HERE",Y179,AA178+Graph!$G$1*1000)</f>
        <v>55231716.020064689</v>
      </c>
      <c r="AB179" s="2">
        <f t="shared" si="20"/>
        <v>9124.2592933773994</v>
      </c>
      <c r="AC179" s="2">
        <f t="shared" si="38"/>
        <v>31743937.545007944</v>
      </c>
      <c r="AD179" s="3">
        <f t="shared" si="10"/>
        <v>52800000</v>
      </c>
      <c r="AE179" s="2">
        <f>IF(AE177&gt;=52800000,52800000,IF(AB158=Graph!G$1*1000,AE178+Graph!G$1*1000,AC179))</f>
        <v>31743937.545007944</v>
      </c>
      <c r="AF179" s="3">
        <f t="shared" si="21"/>
        <v>31743937.545007944</v>
      </c>
      <c r="AG179" s="3">
        <f t="shared" si="29"/>
        <v>48496800.606460623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114</v>
      </c>
      <c r="C180" s="7"/>
      <c r="D180" s="2" t="e">
        <f t="shared" si="11"/>
        <v>#N/A</v>
      </c>
      <c r="E180" s="2" t="e">
        <f t="shared" si="22"/>
        <v>#N/A</v>
      </c>
      <c r="F180" s="2">
        <v>1147016.3922241628</v>
      </c>
      <c r="G180" s="2">
        <f t="shared" si="41"/>
        <v>645682.42857142852</v>
      </c>
      <c r="H180" s="2">
        <f t="shared" si="39"/>
        <v>86628091.881614745</v>
      </c>
      <c r="I180" s="7"/>
      <c r="J180" s="2" t="e">
        <f t="shared" si="13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1038818.1428571485</v>
      </c>
      <c r="M180" s="8" t="e">
        <f t="shared" si="28"/>
        <v>#N/A</v>
      </c>
      <c r="N180" s="2" t="e">
        <f t="shared" si="14"/>
        <v>#N/A</v>
      </c>
      <c r="O180" s="2" t="e">
        <f t="shared" si="24"/>
        <v>#N/A</v>
      </c>
      <c r="P180" s="2">
        <v>1148641.4403623044</v>
      </c>
      <c r="Q180" s="2">
        <f t="shared" si="42"/>
        <v>650000</v>
      </c>
      <c r="R180" s="2">
        <f t="shared" si="40"/>
        <v>87625653.565072596</v>
      </c>
      <c r="S180" s="2">
        <f t="shared" si="16"/>
        <v>645682.42857143283</v>
      </c>
      <c r="T180" s="2">
        <f t="shared" si="17"/>
        <v>4317.5714285714785</v>
      </c>
      <c r="U180" s="2">
        <f t="shared" si="18"/>
        <v>650000</v>
      </c>
      <c r="V180" s="2">
        <f t="shared" si="34"/>
        <v>32390767.881614774</v>
      </c>
      <c r="W180" s="2">
        <f t="shared" si="19"/>
        <v>646830.33660683036</v>
      </c>
      <c r="X180" s="2">
        <f t="shared" si="6"/>
        <v>3169.6633931696415</v>
      </c>
      <c r="Y180" s="2">
        <f t="shared" si="37"/>
        <v>55234885.683457859</v>
      </c>
      <c r="Z180" s="2" t="str">
        <f t="shared" si="8"/>
        <v>HERE</v>
      </c>
      <c r="AA180" s="2">
        <f>IF(Z180="HERE",Y180,AA179+Graph!$G$1*1000)</f>
        <v>55234885.683457859</v>
      </c>
      <c r="AB180" s="2">
        <f t="shared" si="20"/>
        <v>3169.6633931696415</v>
      </c>
      <c r="AC180" s="2">
        <f t="shared" si="38"/>
        <v>32390767.881614774</v>
      </c>
      <c r="AD180" s="3">
        <f t="shared" si="10"/>
        <v>52800000</v>
      </c>
      <c r="AE180" s="2">
        <f>IF(AE178&gt;=52800000,52800000,IF(AB159=Graph!G$1*1000,AE179+Graph!G$1*1000,AC180))</f>
        <v>32390767.881614774</v>
      </c>
      <c r="AF180" s="3">
        <f t="shared" si="21"/>
        <v>32390767.881614774</v>
      </c>
      <c r="AG180" s="3">
        <f t="shared" si="29"/>
        <v>48522889.797595747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115</v>
      </c>
      <c r="C181" s="7"/>
      <c r="D181" s="2" t="e">
        <f t="shared" si="11"/>
        <v>#N/A</v>
      </c>
      <c r="E181" s="2" t="e">
        <f t="shared" si="22"/>
        <v>#N/A</v>
      </c>
      <c r="F181" s="2">
        <v>1152970.9881243706</v>
      </c>
      <c r="G181" s="2">
        <f t="shared" si="41"/>
        <v>645682.42857142852</v>
      </c>
      <c r="H181" s="2">
        <f t="shared" si="39"/>
        <v>87273774.310186177</v>
      </c>
      <c r="I181" s="7"/>
      <c r="J181" s="2" t="e">
        <f t="shared" si="13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1043135.71428572</v>
      </c>
      <c r="M181" s="8" t="e">
        <f t="shared" si="28"/>
        <v>#N/A</v>
      </c>
      <c r="N181" s="2" t="e">
        <f t="shared" si="14"/>
        <v>#N/A</v>
      </c>
      <c r="O181" s="2" t="e">
        <f t="shared" si="24"/>
        <v>#N/A</v>
      </c>
      <c r="P181" s="2">
        <v>1154582.6625774801</v>
      </c>
      <c r="Q181" s="2">
        <f t="shared" si="42"/>
        <v>650000</v>
      </c>
      <c r="R181" s="2">
        <f t="shared" si="40"/>
        <v>88275653.565072596</v>
      </c>
      <c r="S181" s="2">
        <f t="shared" si="16"/>
        <v>645682.42857143283</v>
      </c>
      <c r="T181" s="2">
        <f t="shared" si="17"/>
        <v>4317.5714285714785</v>
      </c>
      <c r="U181" s="2">
        <f t="shared" si="18"/>
        <v>650000</v>
      </c>
      <c r="V181" s="2">
        <f t="shared" si="34"/>
        <v>33036450.310186204</v>
      </c>
      <c r="W181" s="2">
        <f t="shared" si="19"/>
        <v>645682.4285714291</v>
      </c>
      <c r="X181" s="2">
        <f t="shared" si="6"/>
        <v>4317.5714285708964</v>
      </c>
      <c r="Y181" s="2">
        <f t="shared" si="37"/>
        <v>55239203.254886433</v>
      </c>
      <c r="Z181" s="2" t="str">
        <f t="shared" si="8"/>
        <v>HERE</v>
      </c>
      <c r="AA181" s="2">
        <f>IF(Z181="HERE",Y181,AA180+Graph!$G$1*1000)</f>
        <v>55239203.254886433</v>
      </c>
      <c r="AB181" s="2">
        <f t="shared" si="20"/>
        <v>4317.5714285746217</v>
      </c>
      <c r="AC181" s="2">
        <f t="shared" si="38"/>
        <v>33036450.310186204</v>
      </c>
      <c r="AD181" s="3">
        <f t="shared" si="10"/>
        <v>52800000</v>
      </c>
      <c r="AE181" s="2">
        <f>IF(AE179&gt;=52800000,52800000,IF(AB160=Graph!G$1*1000,AE180+Graph!G$1*1000,AC181))</f>
        <v>33036450.310186204</v>
      </c>
      <c r="AF181" s="3">
        <f t="shared" si="21"/>
        <v>33036450.310186204</v>
      </c>
      <c r="AG181" s="3">
        <f t="shared" si="29"/>
        <v>48549276.718525879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116</v>
      </c>
      <c r="C182" s="7"/>
      <c r="D182" s="2" t="e">
        <f t="shared" si="11"/>
        <v>#N/A</v>
      </c>
      <c r="E182" s="2" t="e">
        <f t="shared" si="22"/>
        <v>#N/A</v>
      </c>
      <c r="F182" s="2">
        <v>1158925.5840245783</v>
      </c>
      <c r="G182" s="2">
        <f t="shared" si="41"/>
        <v>645682.42857142852</v>
      </c>
      <c r="H182" s="2">
        <f t="shared" si="39"/>
        <v>87919456.73875761</v>
      </c>
      <c r="I182" s="7"/>
      <c r="J182" s="2" t="e">
        <f t="shared" si="13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1047453.2857142915</v>
      </c>
      <c r="M182" s="8" t="e">
        <f t="shared" si="28"/>
        <v>#N/A</v>
      </c>
      <c r="N182" s="2" t="e">
        <f t="shared" si="14"/>
        <v>#N/A</v>
      </c>
      <c r="O182" s="2" t="e">
        <f t="shared" si="24"/>
        <v>#N/A</v>
      </c>
      <c r="P182" s="2">
        <v>1160523.8847926259</v>
      </c>
      <c r="Q182" s="2">
        <f t="shared" si="42"/>
        <v>650000</v>
      </c>
      <c r="R182" s="2">
        <f t="shared" si="40"/>
        <v>88925653.565072596</v>
      </c>
      <c r="S182" s="2">
        <f t="shared" si="16"/>
        <v>645682.42857143283</v>
      </c>
      <c r="T182" s="2">
        <f t="shared" si="17"/>
        <v>4317.5714285714785</v>
      </c>
      <c r="U182" s="2">
        <f t="shared" si="18"/>
        <v>650000</v>
      </c>
      <c r="V182" s="2">
        <f t="shared" si="34"/>
        <v>33682132.738757633</v>
      </c>
      <c r="W182" s="2">
        <f t="shared" si="19"/>
        <v>645682.4285714291</v>
      </c>
      <c r="X182" s="2">
        <f t="shared" si="6"/>
        <v>4317.5714285708964</v>
      </c>
      <c r="Y182" s="2">
        <f t="shared" si="37"/>
        <v>55243520.826315001</v>
      </c>
      <c r="Z182" s="2" t="str">
        <f t="shared" si="8"/>
        <v>HERE</v>
      </c>
      <c r="AA182" s="2">
        <f>IF(Z182="HERE",Y182,AA181+Graph!$G$1*1000)</f>
        <v>55243520.826315001</v>
      </c>
      <c r="AB182" s="2">
        <f t="shared" si="20"/>
        <v>4317.5714285671711</v>
      </c>
      <c r="AC182" s="2">
        <f t="shared" si="38"/>
        <v>33682132.738757633</v>
      </c>
      <c r="AD182" s="3">
        <f t="shared" si="10"/>
        <v>52800000</v>
      </c>
      <c r="AE182" s="2">
        <f>IF(AE180&gt;=52800000,52800000,IF(AB161=Graph!G$1*1000,AE181+Graph!G$1*1000,AC182))</f>
        <v>33682132.738757633</v>
      </c>
      <c r="AF182" s="3">
        <f t="shared" si="21"/>
        <v>33682132.738757633</v>
      </c>
      <c r="AG182" s="3">
        <f t="shared" si="29"/>
        <v>48575961.369251028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117</v>
      </c>
      <c r="C183" s="7"/>
      <c r="D183" s="2" t="e">
        <f t="shared" si="11"/>
        <v>#N/A</v>
      </c>
      <c r="E183" s="2" t="e">
        <f t="shared" si="22"/>
        <v>#N/A</v>
      </c>
      <c r="F183" s="2">
        <v>1164880.1799247861</v>
      </c>
      <c r="G183" s="2">
        <f t="shared" si="41"/>
        <v>645682.42857142852</v>
      </c>
      <c r="H183" s="2">
        <f t="shared" si="39"/>
        <v>88565139.167329043</v>
      </c>
      <c r="I183" s="7"/>
      <c r="J183" s="2" t="e">
        <f t="shared" si="13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1051770.8571428629</v>
      </c>
      <c r="M183" s="8" t="e">
        <f t="shared" si="28"/>
        <v>#N/A</v>
      </c>
      <c r="N183" s="2" t="e">
        <f t="shared" si="14"/>
        <v>#N/A</v>
      </c>
      <c r="O183" s="2" t="e">
        <f t="shared" si="24"/>
        <v>#N/A</v>
      </c>
      <c r="P183" s="2">
        <v>1166465.1070078015</v>
      </c>
      <c r="Q183" s="2">
        <f t="shared" si="42"/>
        <v>650000</v>
      </c>
      <c r="R183" s="2">
        <f t="shared" si="40"/>
        <v>89575653.565072596</v>
      </c>
      <c r="S183" s="2">
        <f t="shared" si="16"/>
        <v>645682.42857143283</v>
      </c>
      <c r="T183" s="2">
        <f t="shared" si="17"/>
        <v>4317.571428571362</v>
      </c>
      <c r="U183" s="2">
        <f t="shared" si="18"/>
        <v>650000</v>
      </c>
      <c r="V183" s="2">
        <f t="shared" si="34"/>
        <v>34327815.167329058</v>
      </c>
      <c r="W183" s="2">
        <f t="shared" si="19"/>
        <v>645682.42857142538</v>
      </c>
      <c r="X183" s="2">
        <f t="shared" si="6"/>
        <v>4317.5714285746217</v>
      </c>
      <c r="Y183" s="2">
        <f t="shared" si="37"/>
        <v>55247838.397743575</v>
      </c>
      <c r="Z183" s="2" t="str">
        <f t="shared" si="8"/>
        <v>HERE</v>
      </c>
      <c r="AA183" s="2">
        <f>IF(Z183="HERE",Y183,AA182+Graph!$G$1*1000)</f>
        <v>55247838.397743575</v>
      </c>
      <c r="AB183" s="2">
        <f t="shared" si="20"/>
        <v>4317.5714285746217</v>
      </c>
      <c r="AC183" s="2">
        <f t="shared" si="38"/>
        <v>34327815.167329058</v>
      </c>
      <c r="AD183" s="3">
        <f t="shared" si="10"/>
        <v>52800000</v>
      </c>
      <c r="AE183" s="2">
        <f>IF(AE181&gt;=52800000,52800000,IF(AB162=Graph!G$1*1000,AE182+Graph!G$1*1000,AC183))</f>
        <v>34327815.167329058</v>
      </c>
      <c r="AF183" s="3">
        <f t="shared" si="21"/>
        <v>34327815.167329058</v>
      </c>
      <c r="AG183" s="3">
        <f t="shared" si="29"/>
        <v>48602943.749771178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118</v>
      </c>
      <c r="C184" s="7"/>
      <c r="D184" s="2" t="e">
        <f t="shared" si="11"/>
        <v>#N/A</v>
      </c>
      <c r="E184" s="2" t="e">
        <f t="shared" si="22"/>
        <v>#N/A</v>
      </c>
      <c r="F184" s="2">
        <v>1170834.7758249938</v>
      </c>
      <c r="G184" s="2">
        <f t="shared" si="41"/>
        <v>645682.42857142852</v>
      </c>
      <c r="H184" s="2">
        <f t="shared" si="39"/>
        <v>89210821.595900476</v>
      </c>
      <c r="I184" s="7"/>
      <c r="J184" s="2" t="e">
        <f t="shared" si="13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1056088.4285714342</v>
      </c>
      <c r="M184" s="8" t="e">
        <f t="shared" si="28"/>
        <v>#N/A</v>
      </c>
      <c r="N184" s="2" t="e">
        <f t="shared" si="14"/>
        <v>#N/A</v>
      </c>
      <c r="O184" s="2" t="e">
        <f t="shared" si="24"/>
        <v>#N/A</v>
      </c>
      <c r="P184" s="2">
        <v>1172406.3292229474</v>
      </c>
      <c r="Q184" s="2">
        <f t="shared" si="42"/>
        <v>650000</v>
      </c>
      <c r="R184" s="2">
        <f t="shared" si="40"/>
        <v>90225653.565072596</v>
      </c>
      <c r="S184" s="2">
        <f t="shared" si="16"/>
        <v>645682.42857143283</v>
      </c>
      <c r="T184" s="2">
        <f t="shared" si="17"/>
        <v>4317.571428571362</v>
      </c>
      <c r="U184" s="2">
        <f t="shared" si="18"/>
        <v>650000</v>
      </c>
      <c r="V184" s="2">
        <f t="shared" si="34"/>
        <v>34973497.595900483</v>
      </c>
      <c r="W184" s="2">
        <f t="shared" si="19"/>
        <v>645682.42857142538</v>
      </c>
      <c r="X184" s="2">
        <f t="shared" si="6"/>
        <v>4317.5714285746217</v>
      </c>
      <c r="Y184" s="2">
        <f t="shared" si="37"/>
        <v>55252155.96917215</v>
      </c>
      <c r="Z184" s="2" t="str">
        <f t="shared" si="8"/>
        <v>HERE</v>
      </c>
      <c r="AA184" s="2">
        <f>IF(Z184="HERE",Y184,AA183+Graph!$G$1*1000)</f>
        <v>55252155.96917215</v>
      </c>
      <c r="AB184" s="2">
        <f t="shared" si="20"/>
        <v>4317.5714285746217</v>
      </c>
      <c r="AC184" s="2">
        <f t="shared" si="38"/>
        <v>34973497.595900483</v>
      </c>
      <c r="AD184" s="3">
        <f t="shared" si="10"/>
        <v>52800000</v>
      </c>
      <c r="AE184" s="2">
        <f>IF(AE182&gt;=52800000,52800000,IF(AB163=Graph!G$1*1000,AE183+Graph!G$1*1000,AC184))</f>
        <v>34973497.595900483</v>
      </c>
      <c r="AF184" s="3">
        <f t="shared" si="21"/>
        <v>34973497.595900483</v>
      </c>
      <c r="AG184" s="3">
        <f t="shared" si="29"/>
        <v>48630223.860086344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119</v>
      </c>
      <c r="C185" s="7"/>
      <c r="D185" s="2" t="e">
        <f t="shared" si="11"/>
        <v>#N/A</v>
      </c>
      <c r="E185" s="2" t="e">
        <f t="shared" si="22"/>
        <v>#N/A</v>
      </c>
      <c r="F185" s="2">
        <v>1176789.3717252016</v>
      </c>
      <c r="G185" s="2">
        <f t="shared" si="41"/>
        <v>645682.42857142852</v>
      </c>
      <c r="H185" s="2">
        <f t="shared" si="39"/>
        <v>89856504.024471909</v>
      </c>
      <c r="I185" s="7"/>
      <c r="J185" s="2" t="e">
        <f t="shared" si="13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1060406.0000000056</v>
      </c>
      <c r="M185" s="8" t="e">
        <f t="shared" si="28"/>
        <v>#N/A</v>
      </c>
      <c r="N185" s="2" t="e">
        <f t="shared" si="14"/>
        <v>#N/A</v>
      </c>
      <c r="O185" s="2" t="e">
        <f t="shared" si="24"/>
        <v>#N/A</v>
      </c>
      <c r="P185" s="2">
        <v>1178347.551438123</v>
      </c>
      <c r="Q185" s="2">
        <f t="shared" si="42"/>
        <v>650000</v>
      </c>
      <c r="R185" s="2">
        <f t="shared" si="40"/>
        <v>90875653.565072596</v>
      </c>
      <c r="S185" s="2">
        <f t="shared" si="16"/>
        <v>645682.42857143283</v>
      </c>
      <c r="T185" s="2">
        <f t="shared" si="17"/>
        <v>4317.571428571362</v>
      </c>
      <c r="U185" s="2">
        <f t="shared" si="18"/>
        <v>650000</v>
      </c>
      <c r="V185" s="2">
        <f t="shared" si="34"/>
        <v>35619180.024471909</v>
      </c>
      <c r="W185" s="2">
        <f t="shared" si="19"/>
        <v>645682.42857142538</v>
      </c>
      <c r="X185" s="2">
        <f t="shared" si="6"/>
        <v>4317.5714285746217</v>
      </c>
      <c r="Y185" s="2">
        <f t="shared" si="37"/>
        <v>55256473.540600725</v>
      </c>
      <c r="Z185" s="2" t="str">
        <f t="shared" si="8"/>
        <v>HERE</v>
      </c>
      <c r="AA185" s="2">
        <f>IF(Z185="HERE",Y185,AA184+Graph!$G$1*1000)</f>
        <v>55256473.540600725</v>
      </c>
      <c r="AB185" s="2">
        <f t="shared" si="20"/>
        <v>4317.5714285746217</v>
      </c>
      <c r="AC185" s="2">
        <f t="shared" si="38"/>
        <v>35619180.024471909</v>
      </c>
      <c r="AD185" s="3">
        <f t="shared" si="10"/>
        <v>52800000</v>
      </c>
      <c r="AE185" s="2">
        <f>IF(AE183&gt;=52800000,52800000,IF(AB164=Graph!G$1*1000,AE184+Graph!G$1*1000,AC185))</f>
        <v>35619180.024471909</v>
      </c>
      <c r="AF185" s="3">
        <f t="shared" si="21"/>
        <v>35619180.024471909</v>
      </c>
      <c r="AG185" s="3">
        <f t="shared" si="29"/>
        <v>48657801.700196519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120</v>
      </c>
      <c r="C186" s="7"/>
      <c r="D186" s="2" t="e">
        <f t="shared" si="11"/>
        <v>#N/A</v>
      </c>
      <c r="E186" s="2" t="e">
        <f t="shared" si="22"/>
        <v>#N/A</v>
      </c>
      <c r="F186" s="2">
        <v>1182743.9676254094</v>
      </c>
      <c r="G186" s="2">
        <f t="shared" si="41"/>
        <v>645682.42857142852</v>
      </c>
      <c r="H186" s="2">
        <f t="shared" si="39"/>
        <v>90502186.453043342</v>
      </c>
      <c r="I186" s="7"/>
      <c r="J186" s="2" t="e">
        <f t="shared" si="13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1064723.5714285769</v>
      </c>
      <c r="M186" s="8" t="e">
        <f t="shared" si="28"/>
        <v>#N/A</v>
      </c>
      <c r="N186" s="2" t="e">
        <f t="shared" si="14"/>
        <v>#N/A</v>
      </c>
      <c r="O186" s="2" t="e">
        <f t="shared" si="24"/>
        <v>#N/A</v>
      </c>
      <c r="P186" s="2">
        <v>1184288.7736532688</v>
      </c>
      <c r="Q186" s="2">
        <f t="shared" si="42"/>
        <v>650000</v>
      </c>
      <c r="R186" s="2">
        <f t="shared" si="40"/>
        <v>91525653.565072596</v>
      </c>
      <c r="S186" s="2">
        <f t="shared" si="16"/>
        <v>645682.42857143283</v>
      </c>
      <c r="T186" s="2">
        <f t="shared" si="17"/>
        <v>4317.571428571362</v>
      </c>
      <c r="U186" s="2">
        <f t="shared" si="18"/>
        <v>650000</v>
      </c>
      <c r="V186" s="2">
        <f t="shared" si="34"/>
        <v>36264862.453043334</v>
      </c>
      <c r="W186" s="2">
        <f t="shared" si="19"/>
        <v>645682.42857142538</v>
      </c>
      <c r="X186" s="2">
        <f t="shared" si="6"/>
        <v>4317.5714285746217</v>
      </c>
      <c r="Y186" s="2">
        <f t="shared" si="37"/>
        <v>55260791.112029299</v>
      </c>
      <c r="Z186" s="2" t="str">
        <f t="shared" si="8"/>
        <v>HERE</v>
      </c>
      <c r="AA186" s="2">
        <f>IF(Z186="HERE",Y186,AA185+Graph!$G$1*1000)</f>
        <v>55260791.112029299</v>
      </c>
      <c r="AB186" s="2">
        <f t="shared" si="20"/>
        <v>4317.5714285746217</v>
      </c>
      <c r="AC186" s="2">
        <f t="shared" si="38"/>
        <v>36264862.453043334</v>
      </c>
      <c r="AD186" s="3">
        <f t="shared" si="10"/>
        <v>52800000</v>
      </c>
      <c r="AE186" s="2">
        <f>IF(AE184&gt;=52800000,52800000,IF(AB165=Graph!G$1*1000,AE185+Graph!G$1*1000,AC186))</f>
        <v>36264862.453043334</v>
      </c>
      <c r="AF186" s="3">
        <f t="shared" si="21"/>
        <v>36264862.453043334</v>
      </c>
      <c r="AG186" s="3">
        <f t="shared" si="29"/>
        <v>48685677.270101704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121</v>
      </c>
      <c r="C187" s="7"/>
      <c r="D187" s="2" t="e">
        <f t="shared" si="11"/>
        <v>#N/A</v>
      </c>
      <c r="E187" s="2" t="e">
        <f t="shared" si="22"/>
        <v>#N/A</v>
      </c>
      <c r="F187" s="2">
        <v>1188698.5635256171</v>
      </c>
      <c r="G187" s="2">
        <f t="shared" si="41"/>
        <v>645682.42857142852</v>
      </c>
      <c r="H187" s="2">
        <f t="shared" si="39"/>
        <v>91147868.881614774</v>
      </c>
      <c r="I187" s="7"/>
      <c r="J187" s="2" t="e">
        <f t="shared" si="13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1069041.1428571483</v>
      </c>
      <c r="M187" s="8" t="e">
        <f t="shared" si="28"/>
        <v>#N/A</v>
      </c>
      <c r="N187" s="2" t="e">
        <f t="shared" si="14"/>
        <v>#N/A</v>
      </c>
      <c r="O187" s="2" t="e">
        <f t="shared" si="24"/>
        <v>#N/A</v>
      </c>
      <c r="P187" s="2">
        <v>1190229.9958684444</v>
      </c>
      <c r="Q187" s="2">
        <f t="shared" si="42"/>
        <v>650000</v>
      </c>
      <c r="R187" s="2">
        <f t="shared" si="40"/>
        <v>92175653.565072596</v>
      </c>
      <c r="S187" s="2">
        <f t="shared" si="16"/>
        <v>645682.42857143283</v>
      </c>
      <c r="T187" s="2">
        <f t="shared" si="17"/>
        <v>4317.571428571362</v>
      </c>
      <c r="U187" s="2">
        <f t="shared" si="18"/>
        <v>650000</v>
      </c>
      <c r="V187" s="2">
        <f t="shared" si="34"/>
        <v>36910544.88161476</v>
      </c>
      <c r="W187" s="2">
        <f t="shared" si="19"/>
        <v>645682.42857142538</v>
      </c>
      <c r="X187" s="2">
        <f t="shared" si="6"/>
        <v>4317.5714285746217</v>
      </c>
      <c r="Y187" s="2">
        <f t="shared" si="37"/>
        <v>55265108.683457874</v>
      </c>
      <c r="Z187" s="2" t="str">
        <f t="shared" si="8"/>
        <v>HERE</v>
      </c>
      <c r="AA187" s="2">
        <f>IF(Z187="HERE",Y187,AA186+Graph!$G$1*1000)</f>
        <v>55265108.683457874</v>
      </c>
      <c r="AB187" s="2">
        <f t="shared" si="20"/>
        <v>4317.5714285746217</v>
      </c>
      <c r="AC187" s="2">
        <f t="shared" si="38"/>
        <v>36910544.88161476</v>
      </c>
      <c r="AD187" s="3">
        <f t="shared" si="10"/>
        <v>52800000</v>
      </c>
      <c r="AE187" s="2">
        <f>IF(AE185&gt;=52800000,52800000,IF(AB166=Graph!G$1*1000,AE186+Graph!G$1*1000,AC187))</f>
        <v>36910544.88161476</v>
      </c>
      <c r="AF187" s="3">
        <f t="shared" si="21"/>
        <v>36910544.88161476</v>
      </c>
      <c r="AG187" s="3">
        <f t="shared" si="29"/>
        <v>48713850.569801904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122</v>
      </c>
      <c r="C188" s="7"/>
      <c r="D188" s="2" t="e">
        <f t="shared" si="11"/>
        <v>#N/A</v>
      </c>
      <c r="E188" s="2" t="e">
        <f t="shared" si="22"/>
        <v>#N/A</v>
      </c>
      <c r="F188" s="2">
        <v>1194653.1594258249</v>
      </c>
      <c r="G188" s="2">
        <f t="shared" si="41"/>
        <v>645682.42857142852</v>
      </c>
      <c r="H188" s="2">
        <f t="shared" si="39"/>
        <v>91793551.310186207</v>
      </c>
      <c r="I188" s="7"/>
      <c r="J188" s="2" t="e">
        <f t="shared" si="13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1073358.7142857197</v>
      </c>
      <c r="M188" s="8" t="e">
        <f t="shared" si="28"/>
        <v>#N/A</v>
      </c>
      <c r="N188" s="2" t="e">
        <f t="shared" si="14"/>
        <v>#N/A</v>
      </c>
      <c r="O188" s="2" t="e">
        <f t="shared" si="24"/>
        <v>#N/A</v>
      </c>
      <c r="P188" s="2">
        <v>1196171.2180835903</v>
      </c>
      <c r="Q188" s="2">
        <f t="shared" si="42"/>
        <v>650000</v>
      </c>
      <c r="R188" s="2">
        <f t="shared" si="40"/>
        <v>92825653.565072596</v>
      </c>
      <c r="S188" s="2">
        <f t="shared" si="16"/>
        <v>645682.42857143283</v>
      </c>
      <c r="T188" s="2">
        <f t="shared" si="17"/>
        <v>4317.571428571362</v>
      </c>
      <c r="U188" s="2">
        <f t="shared" si="18"/>
        <v>650000</v>
      </c>
      <c r="V188" s="2">
        <f t="shared" si="34"/>
        <v>37556227.310186185</v>
      </c>
      <c r="W188" s="2">
        <f t="shared" si="19"/>
        <v>645682.42857142538</v>
      </c>
      <c r="X188" s="2">
        <f t="shared" si="6"/>
        <v>4317.5714285746217</v>
      </c>
      <c r="Y188" s="2">
        <f t="shared" si="37"/>
        <v>55269426.254886448</v>
      </c>
      <c r="Z188" s="2" t="str">
        <f t="shared" si="8"/>
        <v>HERE</v>
      </c>
      <c r="AA188" s="2">
        <f>IF(Z188="HERE",Y188,AA187+Graph!$G$1*1000)</f>
        <v>55269426.254886448</v>
      </c>
      <c r="AB188" s="2">
        <f t="shared" si="20"/>
        <v>4317.5714285746217</v>
      </c>
      <c r="AC188" s="2">
        <f t="shared" si="38"/>
        <v>37556227.310186185</v>
      </c>
      <c r="AD188" s="3">
        <f t="shared" si="10"/>
        <v>52800000</v>
      </c>
      <c r="AE188" s="2">
        <f>IF(AE186&gt;=52800000,52800000,IF(AB167=Graph!G$1*1000,AE187+Graph!G$1*1000,AC188))</f>
        <v>37556227.310186185</v>
      </c>
      <c r="AF188" s="3">
        <f t="shared" si="21"/>
        <v>37556227.310186185</v>
      </c>
      <c r="AG188" s="3">
        <f t="shared" si="29"/>
        <v>48742321.599297106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123</v>
      </c>
      <c r="C189" s="7"/>
      <c r="D189" s="2" t="e">
        <f t="shared" si="11"/>
        <v>#N/A</v>
      </c>
      <c r="E189" s="2" t="e">
        <f t="shared" si="22"/>
        <v>#N/A</v>
      </c>
      <c r="F189" s="2">
        <v>1200607.7553260326</v>
      </c>
      <c r="G189" s="2">
        <f t="shared" si="41"/>
        <v>645682.42857142852</v>
      </c>
      <c r="H189" s="2">
        <f t="shared" si="39"/>
        <v>92439233.73875764</v>
      </c>
      <c r="I189" s="7"/>
      <c r="J189" s="2" t="e">
        <f t="shared" si="13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1077676.285714291</v>
      </c>
      <c r="M189" s="8" t="e">
        <f t="shared" si="28"/>
        <v>#N/A</v>
      </c>
      <c r="N189" s="2" t="e">
        <f t="shared" si="14"/>
        <v>#N/A</v>
      </c>
      <c r="O189" s="2" t="e">
        <f t="shared" si="24"/>
        <v>#N/A</v>
      </c>
      <c r="P189" s="2">
        <v>1202112.4402987659</v>
      </c>
      <c r="Q189" s="2">
        <f t="shared" si="42"/>
        <v>650000</v>
      </c>
      <c r="R189" s="2">
        <f t="shared" si="40"/>
        <v>93475653.565072596</v>
      </c>
      <c r="S189" s="2">
        <f t="shared" si="16"/>
        <v>645682.42857143283</v>
      </c>
      <c r="T189" s="2">
        <f t="shared" si="17"/>
        <v>4317.571428571362</v>
      </c>
      <c r="U189" s="2">
        <f t="shared" si="18"/>
        <v>650000</v>
      </c>
      <c r="V189" s="2">
        <f t="shared" si="34"/>
        <v>38201909.73875761</v>
      </c>
      <c r="W189" s="2">
        <f t="shared" si="19"/>
        <v>645682.42857142538</v>
      </c>
      <c r="X189" s="2">
        <f t="shared" si="6"/>
        <v>4317.5714285746217</v>
      </c>
      <c r="Y189" s="2">
        <f t="shared" si="37"/>
        <v>55273743.826315023</v>
      </c>
      <c r="Z189" s="2" t="str">
        <f t="shared" si="8"/>
        <v>HERE</v>
      </c>
      <c r="AA189" s="2">
        <f>IF(Z189="HERE",Y189,AA188+Graph!$G$1*1000)</f>
        <v>55273743.826315023</v>
      </c>
      <c r="AB189" s="2">
        <f t="shared" si="20"/>
        <v>4317.5714285746217</v>
      </c>
      <c r="AC189" s="2">
        <f t="shared" si="38"/>
        <v>38201909.73875761</v>
      </c>
      <c r="AD189" s="3">
        <f t="shared" si="10"/>
        <v>52800000</v>
      </c>
      <c r="AE189" s="2">
        <f>IF(AE187&gt;=52800000,52800000,IF(AB168=Graph!G$1*1000,AE188+Graph!G$1*1000,AC189))</f>
        <v>38201909.73875761</v>
      </c>
      <c r="AF189" s="3">
        <f t="shared" si="21"/>
        <v>38201909.73875761</v>
      </c>
      <c r="AG189" s="3">
        <f t="shared" si="29"/>
        <v>48771090.358587325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124</v>
      </c>
      <c r="C190" s="7"/>
      <c r="D190" s="2" t="e">
        <f t="shared" si="11"/>
        <v>#N/A</v>
      </c>
      <c r="E190" s="2" t="e">
        <f t="shared" si="22"/>
        <v>#N/A</v>
      </c>
      <c r="F190" s="2">
        <v>1206562.3512262404</v>
      </c>
      <c r="G190" s="2">
        <f t="shared" si="41"/>
        <v>645682.42857142852</v>
      </c>
      <c r="H190" s="2">
        <f t="shared" si="39"/>
        <v>93084916.167329073</v>
      </c>
      <c r="I190" s="7"/>
      <c r="J190" s="2" t="e">
        <f t="shared" si="13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1081993.8571428624</v>
      </c>
      <c r="M190" s="8" t="e">
        <f t="shared" si="28"/>
        <v>#N/A</v>
      </c>
      <c r="N190" s="2" t="e">
        <f t="shared" si="14"/>
        <v>#N/A</v>
      </c>
      <c r="O190" s="2" t="e">
        <f t="shared" si="24"/>
        <v>#N/A</v>
      </c>
      <c r="P190" s="2">
        <v>1208053.6625139117</v>
      </c>
      <c r="Q190" s="2">
        <f t="shared" si="42"/>
        <v>650000</v>
      </c>
      <c r="R190" s="2">
        <f t="shared" si="40"/>
        <v>94125653.565072596</v>
      </c>
      <c r="S190" s="2">
        <f t="shared" si="16"/>
        <v>645682.42857143283</v>
      </c>
      <c r="T190" s="2">
        <f t="shared" si="17"/>
        <v>4317.571428571362</v>
      </c>
      <c r="U190" s="2">
        <f t="shared" si="18"/>
        <v>650000</v>
      </c>
      <c r="V190" s="2">
        <f t="shared" si="34"/>
        <v>38847592.167329036</v>
      </c>
      <c r="W190" s="2">
        <f t="shared" si="19"/>
        <v>645682.42857142538</v>
      </c>
      <c r="X190" s="2">
        <f t="shared" si="6"/>
        <v>4317.5714285746217</v>
      </c>
      <c r="Y190" s="2">
        <f t="shared" si="37"/>
        <v>55278061.397743598</v>
      </c>
      <c r="Z190" s="2" t="str">
        <f t="shared" si="8"/>
        <v>HERE</v>
      </c>
      <c r="AA190" s="2">
        <f>IF(Z190="HERE",Y190,AA189+Graph!$G$1*1000)</f>
        <v>55278061.397743598</v>
      </c>
      <c r="AB190" s="2">
        <f t="shared" si="20"/>
        <v>4317.5714285746217</v>
      </c>
      <c r="AC190" s="2">
        <f t="shared" si="38"/>
        <v>38847592.167329036</v>
      </c>
      <c r="AD190" s="3">
        <f t="shared" si="10"/>
        <v>52800000</v>
      </c>
      <c r="AE190" s="2">
        <f>IF(AE188&gt;=52800000,52800000,IF(AB169=Graph!G$1*1000,AE189+Graph!G$1*1000,AC190))</f>
        <v>38847592.167329036</v>
      </c>
      <c r="AF190" s="3">
        <f t="shared" si="21"/>
        <v>38847592.167329036</v>
      </c>
      <c r="AG190" s="3">
        <f t="shared" si="29"/>
        <v>48800156.847672552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125</v>
      </c>
      <c r="C191" s="7"/>
      <c r="D191" s="2" t="e">
        <f t="shared" si="11"/>
        <v>#N/A</v>
      </c>
      <c r="E191" s="2" t="e">
        <f t="shared" si="22"/>
        <v>#N/A</v>
      </c>
      <c r="F191" s="2">
        <v>1212516.9471264482</v>
      </c>
      <c r="G191" s="2">
        <f t="shared" si="41"/>
        <v>645682.42857142852</v>
      </c>
      <c r="H191" s="2">
        <f t="shared" si="39"/>
        <v>93730598.595900506</v>
      </c>
      <c r="I191" s="7"/>
      <c r="J191" s="2" t="e">
        <f t="shared" si="13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1086311.4285714338</v>
      </c>
      <c r="M191" s="8" t="e">
        <f t="shared" si="28"/>
        <v>#N/A</v>
      </c>
      <c r="N191" s="2" t="e">
        <f t="shared" si="14"/>
        <v>#N/A</v>
      </c>
      <c r="O191" s="2" t="e">
        <f t="shared" si="24"/>
        <v>#N/A</v>
      </c>
      <c r="P191" s="2">
        <v>1213994.8847290874</v>
      </c>
      <c r="Q191" s="2">
        <f t="shared" si="42"/>
        <v>650000</v>
      </c>
      <c r="R191" s="2">
        <f t="shared" si="40"/>
        <v>94775653.565072596</v>
      </c>
      <c r="S191" s="2">
        <f t="shared" si="16"/>
        <v>645682.42857143283</v>
      </c>
      <c r="T191" s="2">
        <f t="shared" si="17"/>
        <v>4317.571428571362</v>
      </c>
      <c r="U191" s="2">
        <f t="shared" si="18"/>
        <v>650000</v>
      </c>
      <c r="V191" s="2">
        <f t="shared" si="34"/>
        <v>39493274.595900461</v>
      </c>
      <c r="W191" s="2">
        <f t="shared" si="19"/>
        <v>645682.42857142538</v>
      </c>
      <c r="X191" s="2">
        <f t="shared" si="6"/>
        <v>4317.5714285746217</v>
      </c>
      <c r="Y191" s="2">
        <f t="shared" si="37"/>
        <v>55282378.969172172</v>
      </c>
      <c r="Z191" s="2" t="str">
        <f t="shared" si="8"/>
        <v>HERE</v>
      </c>
      <c r="AA191" s="2">
        <f>IF(Z191="HERE",Y191,AA190+Graph!$G$1*1000)</f>
        <v>55282378.969172172</v>
      </c>
      <c r="AB191" s="2">
        <f t="shared" si="20"/>
        <v>4317.5714285746217</v>
      </c>
      <c r="AC191" s="2">
        <f t="shared" si="38"/>
        <v>39493274.595900461</v>
      </c>
      <c r="AD191" s="3">
        <f t="shared" si="10"/>
        <v>52800000</v>
      </c>
      <c r="AE191" s="2">
        <f>IF(AE189&gt;=52800000,52800000,IF(AB170=Graph!G$1*1000,AE190+Graph!G$1*1000,AC191))</f>
        <v>39493274.595900461</v>
      </c>
      <c r="AF191" s="3">
        <f t="shared" si="21"/>
        <v>39493274.595900461</v>
      </c>
      <c r="AG191" s="3">
        <f t="shared" si="29"/>
        <v>48829521.066552788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126</v>
      </c>
      <c r="C192" s="7"/>
      <c r="D192" s="2" t="e">
        <f t="shared" si="11"/>
        <v>#N/A</v>
      </c>
      <c r="E192" s="2" t="e">
        <f t="shared" si="22"/>
        <v>#N/A</v>
      </c>
      <c r="F192" s="2">
        <v>1218471.5430266559</v>
      </c>
      <c r="G192" s="2">
        <f t="shared" si="41"/>
        <v>645682.42857142852</v>
      </c>
      <c r="H192" s="2">
        <f t="shared" si="39"/>
        <v>94376281.024471939</v>
      </c>
      <c r="I192" s="7"/>
      <c r="J192" s="2" t="e">
        <f t="shared" si="13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1090629.0000000051</v>
      </c>
      <c r="M192" s="8" t="e">
        <f t="shared" si="28"/>
        <v>#N/A</v>
      </c>
      <c r="N192" s="2" t="e">
        <f t="shared" si="14"/>
        <v>#N/A</v>
      </c>
      <c r="O192" s="2" t="e">
        <f t="shared" si="24"/>
        <v>#N/A</v>
      </c>
      <c r="P192" s="2">
        <v>1219936.1069442332</v>
      </c>
      <c r="Q192" s="2">
        <f t="shared" si="42"/>
        <v>650000</v>
      </c>
      <c r="R192" s="2">
        <f t="shared" si="40"/>
        <v>95425653.565072596</v>
      </c>
      <c r="S192" s="2">
        <f t="shared" si="16"/>
        <v>645682.42857143283</v>
      </c>
      <c r="T192" s="2">
        <f t="shared" si="17"/>
        <v>4317.571428571362</v>
      </c>
      <c r="U192" s="2">
        <f t="shared" si="18"/>
        <v>650000</v>
      </c>
      <c r="V192" s="2">
        <f t="shared" si="34"/>
        <v>40138957.024471886</v>
      </c>
      <c r="W192" s="2">
        <f t="shared" si="19"/>
        <v>645682.42857142538</v>
      </c>
      <c r="X192" s="2">
        <f t="shared" si="6"/>
        <v>4317.5714285746217</v>
      </c>
      <c r="Y192" s="2">
        <f t="shared" si="37"/>
        <v>55286696.540600747</v>
      </c>
      <c r="Z192" s="2" t="str">
        <f t="shared" si="8"/>
        <v>HERE</v>
      </c>
      <c r="AA192" s="2">
        <f>IF(Z192="HERE",Y192,AA191+Graph!$G$1*1000)</f>
        <v>55286696.540600747</v>
      </c>
      <c r="AB192" s="2">
        <f t="shared" si="20"/>
        <v>4317.5714285746217</v>
      </c>
      <c r="AC192" s="2">
        <f t="shared" si="38"/>
        <v>40138957.024471886</v>
      </c>
      <c r="AD192" s="3">
        <f t="shared" si="10"/>
        <v>52800000</v>
      </c>
      <c r="AE192" s="2">
        <f>IF(AE190&gt;=52800000,52800000,IF(AB171=Graph!G$1*1000,AE191+Graph!G$1*1000,AC192))</f>
        <v>40138957.024471886</v>
      </c>
      <c r="AF192" s="3">
        <f t="shared" si="21"/>
        <v>40138957.024471886</v>
      </c>
      <c r="AG192" s="3">
        <f t="shared" si="29"/>
        <v>48859183.015228041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127</v>
      </c>
      <c r="C193" s="7"/>
      <c r="D193" s="2" t="e">
        <f t="shared" si="11"/>
        <v>#N/A</v>
      </c>
      <c r="E193" s="2" t="e">
        <f t="shared" si="22"/>
        <v>#N/A</v>
      </c>
      <c r="F193" s="2">
        <v>1224426.1389268637</v>
      </c>
      <c r="G193" s="2">
        <f t="shared" si="41"/>
        <v>645682.42857142852</v>
      </c>
      <c r="H193" s="2">
        <f t="shared" si="39"/>
        <v>95021963.453043371</v>
      </c>
      <c r="I193" s="7"/>
      <c r="J193" s="2" t="e">
        <f t="shared" si="13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1094946.5714285765</v>
      </c>
      <c r="M193" s="8" t="e">
        <f t="shared" si="28"/>
        <v>#N/A</v>
      </c>
      <c r="N193" s="2" t="e">
        <f t="shared" si="14"/>
        <v>#N/A</v>
      </c>
      <c r="O193" s="2" t="e">
        <f t="shared" si="24"/>
        <v>#N/A</v>
      </c>
      <c r="P193" s="2">
        <v>1225877.3291594088</v>
      </c>
      <c r="Q193" s="2">
        <f t="shared" si="42"/>
        <v>650000</v>
      </c>
      <c r="R193" s="2">
        <f t="shared" si="40"/>
        <v>96075653.565072596</v>
      </c>
      <c r="S193" s="2">
        <f t="shared" si="16"/>
        <v>645682.42857143283</v>
      </c>
      <c r="T193" s="2">
        <f t="shared" si="17"/>
        <v>4317.571428571362</v>
      </c>
      <c r="U193" s="2">
        <f t="shared" si="18"/>
        <v>650000</v>
      </c>
      <c r="V193" s="2">
        <f t="shared" si="34"/>
        <v>40784639.453043312</v>
      </c>
      <c r="W193" s="2">
        <f t="shared" si="19"/>
        <v>645682.42857142538</v>
      </c>
      <c r="X193" s="2">
        <f t="shared" si="6"/>
        <v>4317.5714285746217</v>
      </c>
      <c r="Y193" s="2">
        <f t="shared" si="37"/>
        <v>55291014.112029321</v>
      </c>
      <c r="Z193" s="2" t="str">
        <f t="shared" si="8"/>
        <v>HERE</v>
      </c>
      <c r="AA193" s="2">
        <f>IF(Z193="HERE",Y193,AA192+Graph!$G$1*1000)</f>
        <v>55291014.112029321</v>
      </c>
      <c r="AB193" s="2">
        <f t="shared" si="20"/>
        <v>4317.5714285746217</v>
      </c>
      <c r="AC193" s="2">
        <f t="shared" si="38"/>
        <v>40784639.453043312</v>
      </c>
      <c r="AD193" s="3">
        <f t="shared" si="10"/>
        <v>52800000</v>
      </c>
      <c r="AE193" s="2">
        <f>IF(AE191&gt;=52800000,52800000,IF(AB172=Graph!G$1*1000,AE192+Graph!G$1*1000,AC193))</f>
        <v>40784639.453043312</v>
      </c>
      <c r="AF193" s="3">
        <f t="shared" si="21"/>
        <v>40784639.453043312</v>
      </c>
      <c r="AG193" s="3">
        <f t="shared" si="29"/>
        <v>48889142.693698294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128</v>
      </c>
      <c r="C194" s="7"/>
      <c r="D194" s="2" t="e">
        <f t="shared" si="11"/>
        <v>#N/A</v>
      </c>
      <c r="E194" s="2" t="e">
        <f t="shared" si="22"/>
        <v>#N/A</v>
      </c>
      <c r="F194" s="2">
        <v>1230380.7348270714</v>
      </c>
      <c r="G194" s="2">
        <f t="shared" si="41"/>
        <v>645682.42857142852</v>
      </c>
      <c r="H194" s="2">
        <f t="shared" si="39"/>
        <v>95667645.881614804</v>
      </c>
      <c r="I194" s="7"/>
      <c r="J194" s="2" t="e">
        <f t="shared" si="13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1099264.1428571478</v>
      </c>
      <c r="M194" s="8" t="e">
        <f t="shared" si="28"/>
        <v>#N/A</v>
      </c>
      <c r="N194" s="2" t="e">
        <f t="shared" si="14"/>
        <v>#N/A</v>
      </c>
      <c r="O194" s="2" t="e">
        <f t="shared" si="24"/>
        <v>#N/A</v>
      </c>
      <c r="P194" s="2">
        <v>1231818.5513745546</v>
      </c>
      <c r="Q194" s="2">
        <f t="shared" si="42"/>
        <v>650000</v>
      </c>
      <c r="R194" s="2">
        <f t="shared" si="40"/>
        <v>96725653.565072596</v>
      </c>
      <c r="S194" s="2">
        <f t="shared" si="16"/>
        <v>645682.42857143283</v>
      </c>
      <c r="T194" s="2">
        <f t="shared" si="17"/>
        <v>4317.571428571362</v>
      </c>
      <c r="U194" s="2">
        <f t="shared" si="18"/>
        <v>650000</v>
      </c>
      <c r="V194" s="2">
        <f t="shared" si="34"/>
        <v>41430321.881614737</v>
      </c>
      <c r="W194" s="2">
        <f t="shared" si="19"/>
        <v>645682.42857142538</v>
      </c>
      <c r="X194" s="2">
        <f t="shared" si="6"/>
        <v>4317.5714285746217</v>
      </c>
      <c r="Y194" s="2">
        <f t="shared" si="37"/>
        <v>55295331.683457896</v>
      </c>
      <c r="Z194" s="2" t="str">
        <f t="shared" si="8"/>
        <v>HERE</v>
      </c>
      <c r="AA194" s="2">
        <f>IF(Z194="HERE",Y194,AA193+Graph!$G$1*1000)</f>
        <v>55295331.683457896</v>
      </c>
      <c r="AB194" s="2">
        <f t="shared" si="20"/>
        <v>4317.5714285746217</v>
      </c>
      <c r="AC194" s="2">
        <f t="shared" si="38"/>
        <v>41430321.881614737</v>
      </c>
      <c r="AD194" s="3">
        <f t="shared" si="10"/>
        <v>52800000</v>
      </c>
      <c r="AE194" s="2">
        <f>IF(AE192&gt;=52800000,52800000,IF(AB173=Graph!G$1*1000,AE193+Graph!G$1*1000,AC194))</f>
        <v>41430321.881614737</v>
      </c>
      <c r="AF194" s="3">
        <f t="shared" si="21"/>
        <v>41430321.881614737</v>
      </c>
      <c r="AG194" s="3">
        <f t="shared" si="29"/>
        <v>48919400.101963565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129</v>
      </c>
      <c r="C195" s="7"/>
      <c r="D195" s="2" t="e">
        <f t="shared" si="11"/>
        <v>#N/A</v>
      </c>
      <c r="E195" s="2" t="e">
        <f t="shared" si="22"/>
        <v>#N/A</v>
      </c>
      <c r="F195" s="2">
        <v>1236335.3307272792</v>
      </c>
      <c r="G195" s="2">
        <f t="shared" si="41"/>
        <v>645682.42857142852</v>
      </c>
      <c r="H195" s="2">
        <f t="shared" si="39"/>
        <v>96313328.310186237</v>
      </c>
      <c r="I195" s="7"/>
      <c r="J195" s="2" t="e">
        <f t="shared" si="13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1103581.7142857192</v>
      </c>
      <c r="M195" s="8" t="e">
        <f t="shared" si="28"/>
        <v>#N/A</v>
      </c>
      <c r="N195" s="2" t="e">
        <f t="shared" si="14"/>
        <v>#N/A</v>
      </c>
      <c r="O195" s="2" t="e">
        <f t="shared" si="24"/>
        <v>#N/A</v>
      </c>
      <c r="P195" s="2">
        <v>1237759.7735897005</v>
      </c>
      <c r="Q195" s="2">
        <f t="shared" si="42"/>
        <v>650000</v>
      </c>
      <c r="R195" s="2">
        <f t="shared" si="40"/>
        <v>97375653.565072596</v>
      </c>
      <c r="S195" s="2">
        <f t="shared" si="16"/>
        <v>645682.42857143283</v>
      </c>
      <c r="T195" s="2">
        <f t="shared" si="17"/>
        <v>4317.571428571362</v>
      </c>
      <c r="U195" s="2">
        <f t="shared" si="18"/>
        <v>650000</v>
      </c>
      <c r="V195" s="2">
        <f t="shared" si="34"/>
        <v>42076004.310186163</v>
      </c>
      <c r="W195" s="2">
        <f t="shared" si="19"/>
        <v>645682.42857142538</v>
      </c>
      <c r="X195" s="2">
        <f t="shared" si="6"/>
        <v>4317.5714285746217</v>
      </c>
      <c r="Y195" s="2">
        <f t="shared" si="37"/>
        <v>55299649.254886471</v>
      </c>
      <c r="Z195" s="2" t="str">
        <f t="shared" si="8"/>
        <v>HERE</v>
      </c>
      <c r="AA195" s="2">
        <f>IF(Z195="HERE",Y195,AA194+Graph!$G$1*1000)</f>
        <v>55299649.254886471</v>
      </c>
      <c r="AB195" s="2">
        <f t="shared" si="20"/>
        <v>4317.5714285746217</v>
      </c>
      <c r="AC195" s="2">
        <f t="shared" si="38"/>
        <v>42076004.310186163</v>
      </c>
      <c r="AD195" s="3">
        <f t="shared" si="10"/>
        <v>52800000</v>
      </c>
      <c r="AE195" s="2">
        <f>IF(AE193&gt;=52800000,52800000,IF(AB174=Graph!G$1*1000,AE194+Graph!G$1*1000,AC195))</f>
        <v>42076004.310186163</v>
      </c>
      <c r="AF195" s="3">
        <f t="shared" si="21"/>
        <v>42076004.310186163</v>
      </c>
      <c r="AG195" s="3">
        <f t="shared" si="29"/>
        <v>48949955.240023844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130</v>
      </c>
      <c r="C196" s="7"/>
      <c r="D196" s="2" t="e">
        <f t="shared" si="11"/>
        <v>#N/A</v>
      </c>
      <c r="E196" s="2" t="e">
        <f t="shared" si="22"/>
        <v>#N/A</v>
      </c>
      <c r="F196" s="2">
        <v>1242289.9266274869</v>
      </c>
      <c r="G196" s="2">
        <f t="shared" si="41"/>
        <v>645682.42857142852</v>
      </c>
      <c r="H196" s="2">
        <f t="shared" si="39"/>
        <v>96959010.73875767</v>
      </c>
      <c r="I196" s="7"/>
      <c r="J196" s="2" t="e">
        <f t="shared" si="13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1107899.2857142906</v>
      </c>
      <c r="M196" s="8" t="e">
        <f t="shared" si="28"/>
        <v>#N/A</v>
      </c>
      <c r="N196" s="2" t="e">
        <f t="shared" si="14"/>
        <v>#N/A</v>
      </c>
      <c r="O196" s="2" t="e">
        <f t="shared" si="24"/>
        <v>#N/A</v>
      </c>
      <c r="P196" s="2">
        <v>1243700.9958048761</v>
      </c>
      <c r="Q196" s="2">
        <f t="shared" si="42"/>
        <v>650000</v>
      </c>
      <c r="R196" s="2">
        <f t="shared" si="40"/>
        <v>98025653.565072596</v>
      </c>
      <c r="S196" s="2">
        <f t="shared" si="16"/>
        <v>645682.42857143283</v>
      </c>
      <c r="T196" s="2">
        <f t="shared" si="17"/>
        <v>4317.571428571362</v>
      </c>
      <c r="U196" s="2">
        <f t="shared" si="18"/>
        <v>650000</v>
      </c>
      <c r="V196" s="2">
        <f t="shared" si="34"/>
        <v>42721686.738757588</v>
      </c>
      <c r="W196" s="2">
        <f t="shared" si="19"/>
        <v>645682.42857142538</v>
      </c>
      <c r="X196" s="2">
        <f t="shared" si="6"/>
        <v>4317.5714285746217</v>
      </c>
      <c r="Y196" s="2">
        <f t="shared" si="37"/>
        <v>55303966.826315045</v>
      </c>
      <c r="Z196" s="2" t="str">
        <f t="shared" si="8"/>
        <v>HERE</v>
      </c>
      <c r="AA196" s="2">
        <f>IF(Z196="HERE",Y196,AA195+Graph!$G$1*1000)</f>
        <v>55303966.826315045</v>
      </c>
      <c r="AB196" s="2">
        <f t="shared" si="20"/>
        <v>4317.5714285746217</v>
      </c>
      <c r="AC196" s="2">
        <f t="shared" si="38"/>
        <v>42721686.738757588</v>
      </c>
      <c r="AD196" s="3">
        <f t="shared" si="10"/>
        <v>52800000</v>
      </c>
      <c r="AE196" s="2">
        <f>IF(AE194&gt;=52800000,52800000,IF(AB175=Graph!G$1*1000,AE195+Graph!G$1*1000,AC196))</f>
        <v>42721686.738757588</v>
      </c>
      <c r="AF196" s="3">
        <f t="shared" si="21"/>
        <v>42721686.738757588</v>
      </c>
      <c r="AG196" s="3">
        <f t="shared" si="29"/>
        <v>48980808.107879132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131</v>
      </c>
      <c r="C197" s="7"/>
      <c r="D197" s="2" t="e">
        <f t="shared" si="11"/>
        <v>#N/A</v>
      </c>
      <c r="E197" s="2" t="e">
        <f t="shared" si="22"/>
        <v>#N/A</v>
      </c>
      <c r="F197" s="2">
        <v>1248244.5225276947</v>
      </c>
      <c r="G197" s="2">
        <f t="shared" si="41"/>
        <v>645682.42857142852</v>
      </c>
      <c r="H197" s="2">
        <f t="shared" si="39"/>
        <v>97604693.167329103</v>
      </c>
      <c r="I197" s="7"/>
      <c r="J197" s="2" t="e">
        <f t="shared" si="13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1112216.8571428619</v>
      </c>
      <c r="M197" s="8" t="e">
        <f t="shared" si="28"/>
        <v>#N/A</v>
      </c>
      <c r="N197" s="2" t="e">
        <f t="shared" si="14"/>
        <v>#N/A</v>
      </c>
      <c r="O197" s="2" t="e">
        <f t="shared" si="24"/>
        <v>#N/A</v>
      </c>
      <c r="P197" s="2">
        <v>1249642.2180200219</v>
      </c>
      <c r="Q197" s="2">
        <f t="shared" si="42"/>
        <v>650000</v>
      </c>
      <c r="R197" s="2">
        <f t="shared" si="40"/>
        <v>98675653.565072596</v>
      </c>
      <c r="S197" s="2">
        <f t="shared" si="16"/>
        <v>645682.42857143283</v>
      </c>
      <c r="T197" s="2">
        <f t="shared" si="17"/>
        <v>4317.571428571362</v>
      </c>
      <c r="U197" s="2">
        <f t="shared" si="18"/>
        <v>650000</v>
      </c>
      <c r="V197" s="2">
        <f t="shared" si="34"/>
        <v>43367369.167329013</v>
      </c>
      <c r="W197" s="2">
        <f t="shared" si="19"/>
        <v>645682.42857142538</v>
      </c>
      <c r="X197" s="2">
        <f t="shared" si="6"/>
        <v>4317.5714285746217</v>
      </c>
      <c r="Y197" s="2">
        <f t="shared" si="37"/>
        <v>55308284.39774362</v>
      </c>
      <c r="Z197" s="2" t="str">
        <f t="shared" si="8"/>
        <v>HERE</v>
      </c>
      <c r="AA197" s="2">
        <f>IF(Z197="HERE",Y197,AA196+Graph!$G$1*1000)</f>
        <v>55308284.39774362</v>
      </c>
      <c r="AB197" s="2">
        <f t="shared" si="20"/>
        <v>4317.5714285746217</v>
      </c>
      <c r="AC197" s="2">
        <f t="shared" si="38"/>
        <v>43367369.167329013</v>
      </c>
      <c r="AD197" s="3">
        <f t="shared" si="10"/>
        <v>52800000</v>
      </c>
      <c r="AE197" s="2">
        <f>IF(AE195&gt;=52800000,52800000,IF(AB176=Graph!G$1*1000,AE196+Graph!G$1*1000,AC197))</f>
        <v>43367369.167329013</v>
      </c>
      <c r="AF197" s="3">
        <f t="shared" si="21"/>
        <v>43367369.167329013</v>
      </c>
      <c r="AG197" s="3">
        <f t="shared" si="29"/>
        <v>49011958.705529436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132</v>
      </c>
      <c r="C198" s="7"/>
      <c r="D198" s="2" t="e">
        <f t="shared" si="11"/>
        <v>#N/A</v>
      </c>
      <c r="E198" s="2" t="e">
        <f t="shared" si="22"/>
        <v>#N/A</v>
      </c>
      <c r="F198" s="2">
        <v>1254199.1184279025</v>
      </c>
      <c r="G198" s="2">
        <f t="shared" si="41"/>
        <v>645682.42857142852</v>
      </c>
      <c r="H198" s="2">
        <f t="shared" si="39"/>
        <v>98250375.595900536</v>
      </c>
      <c r="I198" s="7"/>
      <c r="J198" s="2" t="e">
        <f t="shared" si="13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1116534.4285714333</v>
      </c>
      <c r="M198" s="8" t="e">
        <f t="shared" si="28"/>
        <v>#N/A</v>
      </c>
      <c r="N198" s="2" t="e">
        <f t="shared" si="14"/>
        <v>#N/A</v>
      </c>
      <c r="O198" s="2" t="e">
        <f t="shared" si="24"/>
        <v>#N/A</v>
      </c>
      <c r="P198" s="2">
        <v>1255583.4402351975</v>
      </c>
      <c r="Q198" s="2">
        <f t="shared" si="42"/>
        <v>650000</v>
      </c>
      <c r="R198" s="2">
        <f t="shared" si="40"/>
        <v>99325653.565072596</v>
      </c>
      <c r="S198" s="2">
        <f t="shared" si="16"/>
        <v>645682.42857143283</v>
      </c>
      <c r="T198" s="2">
        <f t="shared" si="17"/>
        <v>4317.571428571362</v>
      </c>
      <c r="U198" s="2">
        <f t="shared" si="18"/>
        <v>650000</v>
      </c>
      <c r="V198" s="2">
        <f t="shared" si="34"/>
        <v>44013051.595900439</v>
      </c>
      <c r="W198" s="2">
        <f t="shared" si="19"/>
        <v>645682.42857142538</v>
      </c>
      <c r="X198" s="2">
        <f t="shared" si="6"/>
        <v>4317.5714285746217</v>
      </c>
      <c r="Y198" s="2">
        <f t="shared" si="37"/>
        <v>55312601.969172195</v>
      </c>
      <c r="Z198" s="2" t="str">
        <f t="shared" si="8"/>
        <v>HERE</v>
      </c>
      <c r="AA198" s="2">
        <f>IF(Z198="HERE",Y198,AA197+Graph!$G$1*1000)</f>
        <v>55312601.969172195</v>
      </c>
      <c r="AB198" s="2">
        <f t="shared" si="20"/>
        <v>4317.5714285746217</v>
      </c>
      <c r="AC198" s="2">
        <f t="shared" si="38"/>
        <v>44013051.595900439</v>
      </c>
      <c r="AD198" s="3">
        <f t="shared" si="10"/>
        <v>52800000</v>
      </c>
      <c r="AE198" s="2">
        <f>IF(AE196&gt;=52800000,52800000,IF(AB177=Graph!G$1*1000,AE197+Graph!G$1*1000,AC198))</f>
        <v>44013051.595900439</v>
      </c>
      <c r="AF198" s="3">
        <f t="shared" si="21"/>
        <v>44013051.595900439</v>
      </c>
      <c r="AG198" s="3">
        <f t="shared" si="29"/>
        <v>49043407.032974742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133</v>
      </c>
      <c r="C199" s="7"/>
      <c r="D199" s="2" t="e">
        <f t="shared" si="11"/>
        <v>#N/A</v>
      </c>
      <c r="E199" s="2" t="e">
        <f t="shared" si="22"/>
        <v>#N/A</v>
      </c>
      <c r="F199" s="2">
        <v>1260153.7143281102</v>
      </c>
      <c r="G199" s="2">
        <f t="shared" si="41"/>
        <v>645682.42857142852</v>
      </c>
      <c r="H199" s="2">
        <f t="shared" si="39"/>
        <v>98896058.024471968</v>
      </c>
      <c r="I199" s="7"/>
      <c r="J199" s="2" t="e">
        <f t="shared" si="13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1120852.0000000047</v>
      </c>
      <c r="M199" s="8" t="e">
        <f t="shared" si="28"/>
        <v>#N/A</v>
      </c>
      <c r="N199" s="2" t="e">
        <f t="shared" si="14"/>
        <v>#N/A</v>
      </c>
      <c r="O199" s="2" t="e">
        <f t="shared" si="24"/>
        <v>#N/A</v>
      </c>
      <c r="P199" s="2">
        <v>1261524.6624503434</v>
      </c>
      <c r="Q199" s="2">
        <f t="shared" si="42"/>
        <v>650000</v>
      </c>
      <c r="R199" s="2">
        <f t="shared" si="40"/>
        <v>99975653.565072596</v>
      </c>
      <c r="S199" s="2">
        <f t="shared" si="16"/>
        <v>645682.42857143283</v>
      </c>
      <c r="T199" s="2">
        <f t="shared" si="17"/>
        <v>4317.571428571362</v>
      </c>
      <c r="U199" s="2">
        <f t="shared" si="18"/>
        <v>650000</v>
      </c>
      <c r="V199" s="2">
        <f t="shared" si="34"/>
        <v>44658734.024471864</v>
      </c>
      <c r="W199" s="2">
        <f t="shared" si="19"/>
        <v>645682.42857142538</v>
      </c>
      <c r="X199" s="2">
        <f t="shared" si="6"/>
        <v>4317.5714285746217</v>
      </c>
      <c r="Y199" s="2">
        <f t="shared" si="37"/>
        <v>55316919.540600769</v>
      </c>
      <c r="Z199" s="2" t="str">
        <f t="shared" si="8"/>
        <v>HERE</v>
      </c>
      <c r="AA199" s="2">
        <f>IF(Z199="HERE",Y199,AA198+Graph!$G$1*1000)</f>
        <v>55316919.540600769</v>
      </c>
      <c r="AB199" s="2">
        <f t="shared" si="20"/>
        <v>4317.5714285746217</v>
      </c>
      <c r="AC199" s="2">
        <f t="shared" si="38"/>
        <v>44658734.024471864</v>
      </c>
      <c r="AD199" s="3">
        <f t="shared" si="10"/>
        <v>52800000</v>
      </c>
      <c r="AE199" s="2">
        <f>IF(AE197&gt;=52800000,52800000,IF(AB178=Graph!G$1*1000,AE198+Graph!G$1*1000,AC199))</f>
        <v>44658734.024471864</v>
      </c>
      <c r="AF199" s="3">
        <f t="shared" si="21"/>
        <v>44658734.024471864</v>
      </c>
      <c r="AG199" s="3">
        <f t="shared" si="29"/>
        <v>49075153.090215065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134</v>
      </c>
      <c r="C200" s="7"/>
      <c r="D200" s="2" t="e">
        <f t="shared" si="11"/>
        <v>#N/A</v>
      </c>
      <c r="E200" s="2" t="e">
        <f t="shared" si="22"/>
        <v>#N/A</v>
      </c>
      <c r="F200" s="2">
        <v>1266108.310228318</v>
      </c>
      <c r="G200" s="2">
        <f t="shared" si="41"/>
        <v>645682.42857142852</v>
      </c>
      <c r="H200" s="2">
        <f t="shared" si="39"/>
        <v>99541740.453043401</v>
      </c>
      <c r="I200" s="7"/>
      <c r="J200" s="2" t="e">
        <f t="shared" si="13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1125169.571428576</v>
      </c>
      <c r="M200" s="8" t="e">
        <f t="shared" si="28"/>
        <v>#N/A</v>
      </c>
      <c r="N200" s="2" t="e">
        <f t="shared" si="14"/>
        <v>#N/A</v>
      </c>
      <c r="O200" s="2" t="e">
        <f t="shared" si="24"/>
        <v>#N/A</v>
      </c>
      <c r="P200" s="2">
        <v>1267465.884665519</v>
      </c>
      <c r="Q200" s="2">
        <f t="shared" si="42"/>
        <v>650000</v>
      </c>
      <c r="R200" s="2">
        <f t="shared" si="40"/>
        <v>100625653.5650726</v>
      </c>
      <c r="S200" s="2">
        <f t="shared" si="16"/>
        <v>645682.42857143283</v>
      </c>
      <c r="T200" s="2">
        <f t="shared" si="17"/>
        <v>4317.571428571362</v>
      </c>
      <c r="U200" s="2">
        <f t="shared" si="18"/>
        <v>650000</v>
      </c>
      <c r="V200" s="2">
        <f t="shared" si="34"/>
        <v>45304416.453043289</v>
      </c>
      <c r="W200" s="2">
        <f t="shared" si="19"/>
        <v>645682.42857142538</v>
      </c>
      <c r="X200" s="2">
        <f t="shared" si="6"/>
        <v>4317.5714285746217</v>
      </c>
      <c r="Y200" s="2">
        <f t="shared" si="37"/>
        <v>55321237.112029344</v>
      </c>
      <c r="Z200" s="2" t="str">
        <f t="shared" si="8"/>
        <v>HERE</v>
      </c>
      <c r="AA200" s="2">
        <f>IF(Z200="HERE",Y200,AA199+Graph!$G$1*1000)</f>
        <v>55321237.112029344</v>
      </c>
      <c r="AB200" s="2">
        <f t="shared" si="20"/>
        <v>4317.5714285746217</v>
      </c>
      <c r="AC200" s="2">
        <f t="shared" si="38"/>
        <v>45304416.453043289</v>
      </c>
      <c r="AD200" s="3">
        <f t="shared" si="10"/>
        <v>52800000</v>
      </c>
      <c r="AE200" s="2">
        <f>IF(AE198&gt;=52800000,52800000,IF(AB179=Graph!G$1*1000,AE199+Graph!G$1*1000,AC200))</f>
        <v>45304416.453043289</v>
      </c>
      <c r="AF200" s="3">
        <f t="shared" si="21"/>
        <v>45304416.453043289</v>
      </c>
      <c r="AG200" s="3">
        <f t="shared" si="29"/>
        <v>49107196.877250396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135</v>
      </c>
      <c r="C201" s="7"/>
      <c r="D201" s="2" t="e">
        <f t="shared" si="11"/>
        <v>#N/A</v>
      </c>
      <c r="E201" s="2" t="e">
        <f t="shared" si="22"/>
        <v>#N/A</v>
      </c>
      <c r="F201" s="2">
        <v>1272062.9061285257</v>
      </c>
      <c r="G201" s="2">
        <f t="shared" si="41"/>
        <v>645682.42857142852</v>
      </c>
      <c r="H201" s="2">
        <f t="shared" si="39"/>
        <v>100187422.88161483</v>
      </c>
      <c r="I201" s="7"/>
      <c r="J201" s="2" t="e">
        <f t="shared" si="13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1129487.1428571474</v>
      </c>
      <c r="M201" s="8" t="e">
        <f t="shared" si="28"/>
        <v>#N/A</v>
      </c>
      <c r="N201" s="2" t="e">
        <f t="shared" si="14"/>
        <v>#N/A</v>
      </c>
      <c r="O201" s="2" t="e">
        <f t="shared" si="24"/>
        <v>#N/A</v>
      </c>
      <c r="P201" s="2">
        <v>1273407.1068806648</v>
      </c>
      <c r="Q201" s="2">
        <f t="shared" si="42"/>
        <v>650000</v>
      </c>
      <c r="R201" s="2">
        <f t="shared" si="40"/>
        <v>101275653.5650726</v>
      </c>
      <c r="S201" s="2">
        <f t="shared" si="16"/>
        <v>645682.42857143283</v>
      </c>
      <c r="T201" s="2">
        <f t="shared" si="17"/>
        <v>4317.571428571362</v>
      </c>
      <c r="U201" s="2">
        <f t="shared" si="18"/>
        <v>650000</v>
      </c>
      <c r="V201" s="2">
        <f t="shared" si="34"/>
        <v>45950098.881614715</v>
      </c>
      <c r="W201" s="2">
        <f t="shared" si="19"/>
        <v>645682.42857142538</v>
      </c>
      <c r="X201" s="2">
        <f t="shared" si="6"/>
        <v>4317.5714285746217</v>
      </c>
      <c r="Y201" s="2">
        <f t="shared" si="37"/>
        <v>55325554.683457918</v>
      </c>
      <c r="Z201" s="2" t="str">
        <f t="shared" si="8"/>
        <v>HERE</v>
      </c>
      <c r="AA201" s="2">
        <f>IF(Z201="HERE",Y201,AA200+Graph!$G$1*1000)</f>
        <v>55325554.683457918</v>
      </c>
      <c r="AB201" s="2">
        <f t="shared" si="20"/>
        <v>4317.5714285746217</v>
      </c>
      <c r="AC201" s="2">
        <f t="shared" si="38"/>
        <v>45950098.881614715</v>
      </c>
      <c r="AD201" s="3">
        <f t="shared" si="10"/>
        <v>52800000</v>
      </c>
      <c r="AE201" s="2">
        <f>IF(AE199&gt;=52800000,52800000,IF(AB180=Graph!G$1*1000,AE200+Graph!G$1*1000,AC201))</f>
        <v>45950098.881614715</v>
      </c>
      <c r="AF201" s="3">
        <f t="shared" si="21"/>
        <v>45950098.881614715</v>
      </c>
      <c r="AG201" s="3">
        <f t="shared" si="29"/>
        <v>49139538.394080736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136</v>
      </c>
      <c r="C202" s="7"/>
      <c r="D202" s="2" t="e">
        <f t="shared" si="11"/>
        <v>#N/A</v>
      </c>
      <c r="E202" s="2" t="e">
        <f t="shared" si="22"/>
        <v>#N/A</v>
      </c>
      <c r="F202" s="2">
        <v>1278017.5020287037</v>
      </c>
      <c r="G202" s="2">
        <f t="shared" si="41"/>
        <v>645682.42857142852</v>
      </c>
      <c r="H202" s="2">
        <f t="shared" si="39"/>
        <v>100833105.31018627</v>
      </c>
      <c r="I202" s="7"/>
      <c r="J202" s="2" t="e">
        <f t="shared" si="13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1133804.7142857187</v>
      </c>
      <c r="M202" s="8" t="e">
        <f t="shared" si="28"/>
        <v>#N/A</v>
      </c>
      <c r="N202" s="2" t="e">
        <f t="shared" si="14"/>
        <v>#N/A</v>
      </c>
      <c r="O202" s="2" t="e">
        <f t="shared" si="24"/>
        <v>#N/A</v>
      </c>
      <c r="P202" s="2">
        <v>1279348.3290958405</v>
      </c>
      <c r="Q202" s="2">
        <f t="shared" si="42"/>
        <v>650000</v>
      </c>
      <c r="R202" s="2">
        <f t="shared" si="40"/>
        <v>101925653.5650726</v>
      </c>
      <c r="S202" s="2">
        <f t="shared" si="16"/>
        <v>645682.42857143283</v>
      </c>
      <c r="T202" s="2">
        <f t="shared" si="17"/>
        <v>4317.571428571362</v>
      </c>
      <c r="U202" s="2">
        <f t="shared" si="18"/>
        <v>650000</v>
      </c>
      <c r="V202" s="2">
        <f t="shared" si="34"/>
        <v>46595781.31018614</v>
      </c>
      <c r="W202" s="2">
        <f t="shared" si="19"/>
        <v>645682.42857142538</v>
      </c>
      <c r="X202" s="2">
        <f t="shared" si="6"/>
        <v>4317.5714285746217</v>
      </c>
      <c r="Y202" s="2">
        <f t="shared" si="37"/>
        <v>55329872.254886493</v>
      </c>
      <c r="Z202" s="2" t="str">
        <f t="shared" si="8"/>
        <v>HERE</v>
      </c>
      <c r="AA202" s="2">
        <f>IF(Z202="HERE",Y202,AA201+Graph!$G$1*1000)</f>
        <v>55329872.254886493</v>
      </c>
      <c r="AB202" s="2">
        <f t="shared" si="20"/>
        <v>4317.5714285746217</v>
      </c>
      <c r="AC202" s="2">
        <f t="shared" si="38"/>
        <v>46595781.31018614</v>
      </c>
      <c r="AD202" s="3">
        <f t="shared" si="10"/>
        <v>52800000</v>
      </c>
      <c r="AE202" s="2">
        <f>IF(AE200&gt;=52800000,52800000,IF(AB181=Graph!G$1*1000,AE201+Graph!G$1*1000,AC202))</f>
        <v>46595781.31018614</v>
      </c>
      <c r="AF202" s="3">
        <f t="shared" si="21"/>
        <v>46595781.31018614</v>
      </c>
      <c r="AG202" s="3">
        <f t="shared" si="29"/>
        <v>49171822.515509307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137</v>
      </c>
      <c r="C203" s="7"/>
      <c r="D203" s="2" t="e">
        <f t="shared" si="11"/>
        <v>#N/A</v>
      </c>
      <c r="E203" s="2" t="e">
        <f t="shared" si="22"/>
        <v>#N/A</v>
      </c>
      <c r="F203" s="2">
        <v>1283972.0979289114</v>
      </c>
      <c r="G203" s="2">
        <f t="shared" si="41"/>
        <v>645682.42857142852</v>
      </c>
      <c r="H203" s="2">
        <f t="shared" si="39"/>
        <v>101478787.7387577</v>
      </c>
      <c r="I203" s="7"/>
      <c r="J203" s="2" t="e">
        <f t="shared" si="13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1138122.2857142901</v>
      </c>
      <c r="M203" s="8" t="e">
        <f t="shared" si="28"/>
        <v>#N/A</v>
      </c>
      <c r="N203" s="2" t="e">
        <f t="shared" si="14"/>
        <v>#N/A</v>
      </c>
      <c r="O203" s="2" t="e">
        <f t="shared" si="24"/>
        <v>#N/A</v>
      </c>
      <c r="P203" s="2">
        <v>1285289.5513109863</v>
      </c>
      <c r="Q203" s="2">
        <f t="shared" si="42"/>
        <v>650000</v>
      </c>
      <c r="R203" s="2">
        <f t="shared" si="40"/>
        <v>102575653.5650726</v>
      </c>
      <c r="S203" s="2">
        <f t="shared" si="16"/>
        <v>645682.42857143283</v>
      </c>
      <c r="T203" s="2">
        <f t="shared" si="17"/>
        <v>4317.571428571362</v>
      </c>
      <c r="U203" s="2">
        <f t="shared" si="18"/>
        <v>650000</v>
      </c>
      <c r="V203" s="2">
        <f t="shared" si="34"/>
        <v>47241463.738757566</v>
      </c>
      <c r="W203" s="2">
        <f t="shared" si="19"/>
        <v>645682.42857142538</v>
      </c>
      <c r="X203" s="2">
        <f t="shared" si="6"/>
        <v>4317.5714285746217</v>
      </c>
      <c r="Y203" s="2">
        <f t="shared" si="37"/>
        <v>55334189.826315068</v>
      </c>
      <c r="Z203" s="2" t="str">
        <f t="shared" si="8"/>
        <v>HERE</v>
      </c>
      <c r="AA203" s="2">
        <f>IF(Z203="HERE",Y203,AA202+Graph!$G$1*1000)</f>
        <v>55334189.826315068</v>
      </c>
      <c r="AB203" s="2">
        <f t="shared" si="20"/>
        <v>4317.5714285746217</v>
      </c>
      <c r="AC203" s="2">
        <f t="shared" si="38"/>
        <v>47241463.738757566</v>
      </c>
      <c r="AD203" s="3">
        <f t="shared" si="10"/>
        <v>52800000</v>
      </c>
      <c r="AE203" s="2">
        <f>IF(AE201&gt;=52800000,52800000,IF(AB182=Graph!G$1*1000,AE202+Graph!G$1*1000,AC203))</f>
        <v>47241463.738757566</v>
      </c>
      <c r="AF203" s="3">
        <f t="shared" si="21"/>
        <v>47241463.738757566</v>
      </c>
      <c r="AG203" s="3">
        <f t="shared" si="29"/>
        <v>49204106.636937879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138</v>
      </c>
      <c r="C204" s="7"/>
      <c r="D204" s="2" t="e">
        <f t="shared" si="11"/>
        <v>#N/A</v>
      </c>
      <c r="E204" s="2" t="e">
        <f t="shared" si="22"/>
        <v>#N/A</v>
      </c>
      <c r="F204" s="2">
        <v>1289926.6938291192</v>
      </c>
      <c r="G204" s="2">
        <f t="shared" si="41"/>
        <v>645682.42857142852</v>
      </c>
      <c r="H204" s="2">
        <f t="shared" si="39"/>
        <v>102124470.16732913</v>
      </c>
      <c r="I204" s="7"/>
      <c r="J204" s="2" t="e">
        <f t="shared" si="13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1142439.8571428615</v>
      </c>
      <c r="M204" s="8" t="e">
        <f t="shared" si="28"/>
        <v>#N/A</v>
      </c>
      <c r="N204" s="2" t="e">
        <f t="shared" si="14"/>
        <v>#N/A</v>
      </c>
      <c r="O204" s="2" t="e">
        <f t="shared" si="24"/>
        <v>#N/A</v>
      </c>
      <c r="P204" s="2">
        <v>1291230.7735261619</v>
      </c>
      <c r="Q204" s="2">
        <f t="shared" si="42"/>
        <v>650000</v>
      </c>
      <c r="R204" s="2">
        <f t="shared" si="40"/>
        <v>103225653.5650726</v>
      </c>
      <c r="S204" s="2">
        <f t="shared" si="16"/>
        <v>645682.42857143283</v>
      </c>
      <c r="T204" s="2">
        <f t="shared" si="17"/>
        <v>4317.571428571362</v>
      </c>
      <c r="U204" s="2">
        <f t="shared" si="18"/>
        <v>650000</v>
      </c>
      <c r="V204" s="2">
        <f t="shared" si="34"/>
        <v>47887146.167328991</v>
      </c>
      <c r="W204" s="2">
        <f t="shared" si="19"/>
        <v>645682.42857142538</v>
      </c>
      <c r="X204" s="2">
        <f t="shared" si="6"/>
        <v>4317.5714285746217</v>
      </c>
      <c r="Y204" s="2">
        <f t="shared" si="37"/>
        <v>55338507.397743642</v>
      </c>
      <c r="Z204" s="2" t="str">
        <f t="shared" si="8"/>
        <v>HERE</v>
      </c>
      <c r="AA204" s="2">
        <f>IF(Z204="HERE",Y204,AA203+Graph!$G$1*1000)</f>
        <v>55338507.397743642</v>
      </c>
      <c r="AB204" s="2">
        <f t="shared" si="20"/>
        <v>4317.5714285746217</v>
      </c>
      <c r="AC204" s="2">
        <f t="shared" si="38"/>
        <v>47887146.167328991</v>
      </c>
      <c r="AD204" s="3">
        <f t="shared" si="10"/>
        <v>52800000</v>
      </c>
      <c r="AE204" s="2">
        <f>IF(AE202&gt;=52800000,52800000,IF(AB183=Graph!G$1*1000,AE203+Graph!G$1*1000,AC204))</f>
        <v>47887146.167328991</v>
      </c>
      <c r="AF204" s="3">
        <f t="shared" si="21"/>
        <v>47887146.167328991</v>
      </c>
      <c r="AG204" s="3">
        <f t="shared" si="29"/>
        <v>49236390.758366451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139</v>
      </c>
      <c r="C205" s="7"/>
      <c r="D205" s="2" t="e">
        <f t="shared" si="11"/>
        <v>#N/A</v>
      </c>
      <c r="E205" s="2" t="e">
        <f t="shared" si="22"/>
        <v>#N/A</v>
      </c>
      <c r="F205" s="2">
        <v>1295881.289729327</v>
      </c>
      <c r="G205" s="2">
        <f t="shared" si="41"/>
        <v>645682.42857142852</v>
      </c>
      <c r="H205" s="2">
        <f t="shared" si="39"/>
        <v>102770152.59590057</v>
      </c>
      <c r="I205" s="7"/>
      <c r="J205" s="2" t="e">
        <f t="shared" si="13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1146757.4285714328</v>
      </c>
      <c r="M205" s="8" t="e">
        <f t="shared" si="28"/>
        <v>#N/A</v>
      </c>
      <c r="N205" s="2" t="e">
        <f t="shared" si="14"/>
        <v>#N/A</v>
      </c>
      <c r="O205" s="2" t="e">
        <f t="shared" si="24"/>
        <v>#N/A</v>
      </c>
      <c r="P205" s="2">
        <v>1297171.9957413077</v>
      </c>
      <c r="Q205" s="2">
        <f t="shared" si="42"/>
        <v>650000</v>
      </c>
      <c r="R205" s="2">
        <f t="shared" si="40"/>
        <v>103875653.5650726</v>
      </c>
      <c r="S205" s="2">
        <f t="shared" si="16"/>
        <v>645682.42857143283</v>
      </c>
      <c r="T205" s="2">
        <f t="shared" si="17"/>
        <v>4317.571428571362</v>
      </c>
      <c r="U205" s="2">
        <f t="shared" si="18"/>
        <v>650000</v>
      </c>
      <c r="V205" s="2">
        <f t="shared" si="34"/>
        <v>48532828.595900416</v>
      </c>
      <c r="W205" s="2">
        <f t="shared" si="19"/>
        <v>645682.42857142538</v>
      </c>
      <c r="X205" s="2">
        <f t="shared" si="6"/>
        <v>4317.5714285746217</v>
      </c>
      <c r="Y205" s="2">
        <f t="shared" si="37"/>
        <v>55342824.969172217</v>
      </c>
      <c r="Z205" s="2" t="str">
        <f t="shared" si="8"/>
        <v>HERE</v>
      </c>
      <c r="AA205" s="2">
        <f>IF(Z205="HERE",Y205,AA204+Graph!$G$1*1000)</f>
        <v>55342824.969172217</v>
      </c>
      <c r="AB205" s="2">
        <f t="shared" si="20"/>
        <v>4317.5714285746217</v>
      </c>
      <c r="AC205" s="2">
        <f t="shared" si="38"/>
        <v>48532828.595900416</v>
      </c>
      <c r="AD205" s="3">
        <f t="shared" si="10"/>
        <v>52800000</v>
      </c>
      <c r="AE205" s="2">
        <f>IF(AE203&gt;=52800000,52800000,IF(AB184=Graph!G$1*1000,AE204+Graph!G$1*1000,AC205))</f>
        <v>48532828.595900416</v>
      </c>
      <c r="AF205" s="3">
        <f t="shared" si="21"/>
        <v>48532828.595900416</v>
      </c>
      <c r="AG205" s="3">
        <f t="shared" si="29"/>
        <v>49268674.879795022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140</v>
      </c>
      <c r="C206" s="7"/>
      <c r="D206" s="2" t="e">
        <f t="shared" si="11"/>
        <v>#N/A</v>
      </c>
      <c r="E206" s="2" t="e">
        <f t="shared" si="22"/>
        <v>#N/A</v>
      </c>
      <c r="F206" s="2">
        <v>1301835.8856295347</v>
      </c>
      <c r="G206" s="2">
        <f t="shared" si="41"/>
        <v>645682.42857142852</v>
      </c>
      <c r="H206" s="2">
        <f t="shared" si="39"/>
        <v>103415835.024472</v>
      </c>
      <c r="I206" s="7"/>
      <c r="J206" s="2" t="e">
        <f t="shared" si="13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1151075.0000000042</v>
      </c>
      <c r="M206" s="8" t="e">
        <f t="shared" si="28"/>
        <v>#N/A</v>
      </c>
      <c r="N206" s="2" t="e">
        <f t="shared" si="14"/>
        <v>#N/A</v>
      </c>
      <c r="O206" s="2" t="e">
        <f t="shared" si="24"/>
        <v>#N/A</v>
      </c>
      <c r="P206" s="2">
        <v>1303113.2179564834</v>
      </c>
      <c r="Q206" s="2">
        <f t="shared" si="42"/>
        <v>650000</v>
      </c>
      <c r="R206" s="2">
        <f t="shared" si="40"/>
        <v>104525653.5650726</v>
      </c>
      <c r="S206" s="2">
        <f t="shared" si="16"/>
        <v>645682.42857143283</v>
      </c>
      <c r="T206" s="2">
        <f t="shared" si="17"/>
        <v>4317.571428571362</v>
      </c>
      <c r="U206" s="2">
        <f t="shared" si="18"/>
        <v>650000</v>
      </c>
      <c r="V206" s="2">
        <f t="shared" si="34"/>
        <v>49178511.024471842</v>
      </c>
      <c r="W206" s="2">
        <f t="shared" si="19"/>
        <v>645682.42857142538</v>
      </c>
      <c r="X206" s="2">
        <f t="shared" si="6"/>
        <v>4317.5714285746217</v>
      </c>
      <c r="Y206" s="2">
        <f t="shared" si="37"/>
        <v>55347142.540600792</v>
      </c>
      <c r="Z206" s="2" t="str">
        <f t="shared" si="8"/>
        <v>HERE</v>
      </c>
      <c r="AA206" s="2">
        <f>IF(Z206="HERE",Y206,AA205+Graph!$G$1*1000)</f>
        <v>55347142.540600792</v>
      </c>
      <c r="AB206" s="2">
        <f t="shared" si="20"/>
        <v>4317.5714285746217</v>
      </c>
      <c r="AC206" s="2">
        <f t="shared" si="38"/>
        <v>49178511.024471842</v>
      </c>
      <c r="AD206" s="3">
        <f t="shared" si="10"/>
        <v>52800000</v>
      </c>
      <c r="AE206" s="2">
        <f>IF(AE204&gt;=52800000,52800000,IF(AB185=Graph!G$1*1000,AE205+Graph!G$1*1000,AC206))</f>
        <v>49178511.024471842</v>
      </c>
      <c r="AF206" s="3">
        <f t="shared" si="21"/>
        <v>49178511.024471842</v>
      </c>
      <c r="AG206" s="3">
        <f t="shared" si="29"/>
        <v>49300959.001223594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141</v>
      </c>
      <c r="C207" s="7"/>
      <c r="D207" s="2" t="e">
        <f t="shared" si="11"/>
        <v>#N/A</v>
      </c>
      <c r="E207" s="2" t="e">
        <f t="shared" si="22"/>
        <v>#N/A</v>
      </c>
      <c r="F207" s="2">
        <v>1307790.4815297425</v>
      </c>
      <c r="G207" s="2">
        <f t="shared" si="41"/>
        <v>645682.42857142852</v>
      </c>
      <c r="H207" s="2">
        <f t="shared" si="39"/>
        <v>104061517.45304343</v>
      </c>
      <c r="I207" s="7"/>
      <c r="J207" s="2" t="e">
        <f t="shared" si="13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1155392.5714285756</v>
      </c>
      <c r="M207" s="8" t="e">
        <f t="shared" si="28"/>
        <v>#N/A</v>
      </c>
      <c r="N207" s="2" t="e">
        <f t="shared" si="14"/>
        <v>#N/A</v>
      </c>
      <c r="O207" s="2" t="e">
        <f t="shared" si="24"/>
        <v>#N/A</v>
      </c>
      <c r="P207" s="2">
        <v>1309054.4401716292</v>
      </c>
      <c r="Q207" s="2">
        <f t="shared" si="42"/>
        <v>650000</v>
      </c>
      <c r="R207" s="2">
        <f t="shared" si="40"/>
        <v>105175653.5650726</v>
      </c>
      <c r="S207" s="2">
        <f t="shared" si="16"/>
        <v>645682.42857143283</v>
      </c>
      <c r="T207" s="2">
        <f t="shared" si="17"/>
        <v>4317.571428571362</v>
      </c>
      <c r="U207" s="2">
        <f t="shared" si="18"/>
        <v>650000</v>
      </c>
      <c r="V207" s="2">
        <f t="shared" si="34"/>
        <v>49824193.453043267</v>
      </c>
      <c r="W207" s="2">
        <f t="shared" si="19"/>
        <v>645682.42857142538</v>
      </c>
      <c r="X207" s="2">
        <f t="shared" si="6"/>
        <v>4317.5714285746217</v>
      </c>
      <c r="Y207" s="2">
        <f t="shared" si="37"/>
        <v>55351460.112029366</v>
      </c>
      <c r="Z207" s="2" t="str">
        <f t="shared" si="8"/>
        <v>HERE</v>
      </c>
      <c r="AA207" s="2">
        <f>IF(Z207="HERE",Y207,AA206+Graph!$G$1*1000)</f>
        <v>55351460.112029366</v>
      </c>
      <c r="AB207" s="2">
        <f t="shared" si="20"/>
        <v>4317.5714285746217</v>
      </c>
      <c r="AC207" s="2">
        <f t="shared" si="38"/>
        <v>49824193.453043267</v>
      </c>
      <c r="AD207" s="3">
        <f t="shared" si="10"/>
        <v>52800000</v>
      </c>
      <c r="AE207" s="2">
        <f>IF(AE205&gt;=52800000,52800000,IF(AB186=Graph!G$1*1000,AE206+Graph!G$1*1000,AC207))</f>
        <v>49824193.453043267</v>
      </c>
      <c r="AF207" s="3">
        <f t="shared" si="21"/>
        <v>49824193.453043267</v>
      </c>
      <c r="AG207" s="3">
        <f t="shared" si="29"/>
        <v>49333243.122652166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142</v>
      </c>
      <c r="C208" s="7"/>
      <c r="D208" s="2" t="e">
        <f t="shared" si="11"/>
        <v>#N/A</v>
      </c>
      <c r="E208" s="2" t="e">
        <f t="shared" si="22"/>
        <v>#N/A</v>
      </c>
      <c r="F208" s="2">
        <v>1313745.0774299502</v>
      </c>
      <c r="G208" s="2">
        <f t="shared" si="41"/>
        <v>645682.42857142852</v>
      </c>
      <c r="H208" s="2">
        <f t="shared" si="39"/>
        <v>104707199.88161486</v>
      </c>
      <c r="I208" s="7"/>
      <c r="J208" s="2" t="e">
        <f t="shared" si="13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1159710.1428571469</v>
      </c>
      <c r="M208" s="8" t="e">
        <f t="shared" si="28"/>
        <v>#N/A</v>
      </c>
      <c r="N208" s="2" t="e">
        <f t="shared" si="14"/>
        <v>#N/A</v>
      </c>
      <c r="O208" s="2" t="e">
        <f t="shared" si="24"/>
        <v>#N/A</v>
      </c>
      <c r="P208" s="2">
        <v>1314995.662386775</v>
      </c>
      <c r="Q208" s="2">
        <f t="shared" si="42"/>
        <v>650000</v>
      </c>
      <c r="R208" s="2">
        <f t="shared" si="40"/>
        <v>105825653.5650726</v>
      </c>
      <c r="S208" s="2">
        <f t="shared" si="16"/>
        <v>645682.42857143283</v>
      </c>
      <c r="T208" s="2">
        <f t="shared" si="17"/>
        <v>4317.571428571362</v>
      </c>
      <c r="U208" s="2">
        <f t="shared" si="18"/>
        <v>650000</v>
      </c>
      <c r="V208" s="2">
        <f t="shared" si="34"/>
        <v>50469875.881614693</v>
      </c>
      <c r="W208" s="2">
        <f t="shared" si="19"/>
        <v>645682.42857142538</v>
      </c>
      <c r="X208" s="2">
        <f t="shared" si="6"/>
        <v>4317.5714285746217</v>
      </c>
      <c r="Y208" s="2">
        <f t="shared" si="37"/>
        <v>55355777.683457941</v>
      </c>
      <c r="Z208" s="2" t="str">
        <f t="shared" si="8"/>
        <v>HERE</v>
      </c>
      <c r="AA208" s="2">
        <f>IF(Z208="HERE",Y208,AA207+Graph!$G$1*1000)</f>
        <v>55355777.683457941</v>
      </c>
      <c r="AB208" s="2">
        <f t="shared" si="20"/>
        <v>4317.5714285746217</v>
      </c>
      <c r="AC208" s="2">
        <f t="shared" si="38"/>
        <v>50469875.881614693</v>
      </c>
      <c r="AD208" s="3">
        <f t="shared" si="10"/>
        <v>52800000</v>
      </c>
      <c r="AE208" s="2">
        <f>IF(AE206&gt;=52800000,52800000,IF(AB187=Graph!G$1*1000,AE207+Graph!G$1*1000,AC208))</f>
        <v>50469875.881614693</v>
      </c>
      <c r="AF208" s="3">
        <f t="shared" si="21"/>
        <v>50469875.881614693</v>
      </c>
      <c r="AG208" s="3">
        <f t="shared" si="29"/>
        <v>49365527.244080737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143</v>
      </c>
      <c r="C209" s="7"/>
      <c r="D209" s="2" t="e">
        <f t="shared" si="11"/>
        <v>#N/A</v>
      </c>
      <c r="E209" s="2" t="e">
        <f t="shared" si="22"/>
        <v>#N/A</v>
      </c>
      <c r="F209" s="2">
        <v>1319699.673330158</v>
      </c>
      <c r="G209" s="2">
        <f t="shared" si="41"/>
        <v>645682.42857142852</v>
      </c>
      <c r="H209" s="2">
        <f t="shared" si="39"/>
        <v>105352882.3101863</v>
      </c>
      <c r="I209" s="7"/>
      <c r="J209" s="2" t="e">
        <f t="shared" si="13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1164027.7142857183</v>
      </c>
      <c r="M209" s="8" t="e">
        <f t="shared" si="28"/>
        <v>#N/A</v>
      </c>
      <c r="N209" s="2" t="e">
        <f t="shared" si="14"/>
        <v>#N/A</v>
      </c>
      <c r="O209" s="2" t="e">
        <f t="shared" si="24"/>
        <v>#N/A</v>
      </c>
      <c r="P209" s="2">
        <v>1320936.8846019506</v>
      </c>
      <c r="Q209" s="2">
        <f t="shared" si="42"/>
        <v>650000</v>
      </c>
      <c r="R209" s="2">
        <f t="shared" si="40"/>
        <v>106475653.5650726</v>
      </c>
      <c r="S209" s="2">
        <f t="shared" si="16"/>
        <v>645682.42857143283</v>
      </c>
      <c r="T209" s="2">
        <f t="shared" si="17"/>
        <v>4317.571428571362</v>
      </c>
      <c r="U209" s="2">
        <f t="shared" si="18"/>
        <v>650000</v>
      </c>
      <c r="V209" s="2">
        <f t="shared" si="34"/>
        <v>51115558.310186118</v>
      </c>
      <c r="W209" s="2">
        <f t="shared" si="19"/>
        <v>645682.42857142538</v>
      </c>
      <c r="X209" s="2">
        <f t="shared" si="6"/>
        <v>4317.5714285746217</v>
      </c>
      <c r="Y209" s="2">
        <f t="shared" si="37"/>
        <v>55360095.254886515</v>
      </c>
      <c r="Z209" s="2" t="str">
        <f t="shared" si="8"/>
        <v>HERE</v>
      </c>
      <c r="AA209" s="2">
        <f>IF(Z209="HERE",Y209,AA208+Graph!$G$1*1000)</f>
        <v>55360095.254886515</v>
      </c>
      <c r="AB209" s="2">
        <f t="shared" si="20"/>
        <v>4317.5714285746217</v>
      </c>
      <c r="AC209" s="2">
        <f t="shared" si="38"/>
        <v>51115558.310186118</v>
      </c>
      <c r="AD209" s="3">
        <f t="shared" si="10"/>
        <v>52800000</v>
      </c>
      <c r="AE209" s="2">
        <f>IF(AE207&gt;=52800000,52800000,IF(AB188=Graph!G$1*1000,AE208+Graph!G$1*1000,AC209))</f>
        <v>51115558.310186118</v>
      </c>
      <c r="AF209" s="3">
        <f t="shared" si="21"/>
        <v>51115558.310186118</v>
      </c>
      <c r="AG209" s="3">
        <f t="shared" si="29"/>
        <v>49397811.365509309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144</v>
      </c>
      <c r="C210" s="7"/>
      <c r="D210" s="2" t="e">
        <f t="shared" si="11"/>
        <v>#N/A</v>
      </c>
      <c r="E210" s="2" t="e">
        <f t="shared" si="22"/>
        <v>#N/A</v>
      </c>
      <c r="F210" s="2">
        <v>1325654.2692303658</v>
      </c>
      <c r="G210" s="2">
        <f t="shared" si="41"/>
        <v>645682.42857142852</v>
      </c>
      <c r="H210" s="2">
        <f t="shared" si="39"/>
        <v>105998564.73875773</v>
      </c>
      <c r="I210" s="7"/>
      <c r="J210" s="2" t="e">
        <f t="shared" si="13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1168345.2857142896</v>
      </c>
      <c r="M210" s="8" t="e">
        <f t="shared" si="28"/>
        <v>#N/A</v>
      </c>
      <c r="N210" s="2" t="e">
        <f t="shared" si="14"/>
        <v>#N/A</v>
      </c>
      <c r="O210" s="2" t="e">
        <f t="shared" si="24"/>
        <v>#N/A</v>
      </c>
      <c r="P210" s="2">
        <v>1326878.1068170965</v>
      </c>
      <c r="Q210" s="2">
        <f t="shared" si="42"/>
        <v>650000</v>
      </c>
      <c r="R210" s="2">
        <f t="shared" si="40"/>
        <v>107125653.5650726</v>
      </c>
      <c r="S210" s="2">
        <f t="shared" si="16"/>
        <v>645682.42857143283</v>
      </c>
      <c r="T210" s="2">
        <f t="shared" si="17"/>
        <v>4317.571428571362</v>
      </c>
      <c r="U210" s="2">
        <f t="shared" si="18"/>
        <v>650000</v>
      </c>
      <c r="V210" s="2">
        <f t="shared" si="34"/>
        <v>51761240.738757543</v>
      </c>
      <c r="W210" s="2">
        <f t="shared" si="19"/>
        <v>645682.42857142538</v>
      </c>
      <c r="X210" s="2">
        <f t="shared" si="6"/>
        <v>4317.5714285746217</v>
      </c>
      <c r="Y210" s="2">
        <f t="shared" si="37"/>
        <v>55364412.82631509</v>
      </c>
      <c r="Z210" s="2" t="str">
        <f t="shared" si="8"/>
        <v>HERE</v>
      </c>
      <c r="AA210" s="2">
        <f>IF(Z210="HERE",Y210,AA209+Graph!$G$1*1000)</f>
        <v>55364412.82631509</v>
      </c>
      <c r="AB210" s="2">
        <f t="shared" si="20"/>
        <v>4317.5714285746217</v>
      </c>
      <c r="AC210" s="2">
        <f t="shared" si="38"/>
        <v>51761240.738757543</v>
      </c>
      <c r="AD210" s="3">
        <f t="shared" si="10"/>
        <v>52800000</v>
      </c>
      <c r="AE210" s="2">
        <f>IF(AE208&gt;=52800000,52800000,IF(AB189=Graph!G$1*1000,AE209+Graph!G$1*1000,AC210))</f>
        <v>51761240.738757543</v>
      </c>
      <c r="AF210" s="3">
        <f t="shared" si="21"/>
        <v>51761240.738757543</v>
      </c>
      <c r="AG210" s="3">
        <f t="shared" si="29"/>
        <v>49430095.486937881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145</v>
      </c>
      <c r="C211" s="7"/>
      <c r="D211" s="2" t="e">
        <f t="shared" si="11"/>
        <v>#N/A</v>
      </c>
      <c r="E211" s="2" t="e">
        <f t="shared" si="22"/>
        <v>#N/A</v>
      </c>
      <c r="F211" s="2">
        <v>1331608.8651305735</v>
      </c>
      <c r="G211" s="2">
        <f t="shared" si="41"/>
        <v>645682.42857142852</v>
      </c>
      <c r="H211" s="2">
        <f t="shared" si="39"/>
        <v>106644247.16732916</v>
      </c>
      <c r="I211" s="7"/>
      <c r="J211" s="2" t="e">
        <f t="shared" si="13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1172662.857142861</v>
      </c>
      <c r="M211" s="8" t="e">
        <f t="shared" si="28"/>
        <v>#N/A</v>
      </c>
      <c r="N211" s="2" t="e">
        <f t="shared" si="14"/>
        <v>#N/A</v>
      </c>
      <c r="O211" s="2" t="e">
        <f t="shared" si="24"/>
        <v>#N/A</v>
      </c>
      <c r="P211" s="2">
        <v>1332819.3290322721</v>
      </c>
      <c r="Q211" s="2">
        <f t="shared" si="42"/>
        <v>650000</v>
      </c>
      <c r="R211" s="2">
        <f t="shared" si="40"/>
        <v>107775653.5650726</v>
      </c>
      <c r="S211" s="2">
        <f t="shared" si="16"/>
        <v>645682.42857143283</v>
      </c>
      <c r="T211" s="2">
        <f t="shared" si="17"/>
        <v>4317.571428571362</v>
      </c>
      <c r="U211" s="2">
        <f t="shared" si="18"/>
        <v>650000</v>
      </c>
      <c r="V211" s="2">
        <f t="shared" si="34"/>
        <v>52406923.167328969</v>
      </c>
      <c r="W211" s="2">
        <f t="shared" si="19"/>
        <v>645682.42857142538</v>
      </c>
      <c r="X211" s="2">
        <f t="shared" si="6"/>
        <v>4317.5714285746217</v>
      </c>
      <c r="Y211" s="2">
        <f t="shared" si="37"/>
        <v>55368730.397743665</v>
      </c>
      <c r="Z211" s="2" t="str">
        <f t="shared" si="8"/>
        <v>HERE</v>
      </c>
      <c r="AA211" s="2">
        <f>IF(Z211="HERE",Y211,AA210+Graph!$G$1*1000)</f>
        <v>55368730.397743665</v>
      </c>
      <c r="AB211" s="2">
        <f t="shared" si="20"/>
        <v>4317.5714285746217</v>
      </c>
      <c r="AC211" s="2">
        <f t="shared" si="38"/>
        <v>52406923.167328969</v>
      </c>
      <c r="AD211" s="3">
        <f t="shared" si="10"/>
        <v>52800000</v>
      </c>
      <c r="AE211" s="2">
        <f>IF(AE209&gt;=52800000,52800000,IF(AB190=Graph!G$1*1000,AE210+Graph!G$1*1000,AC211))</f>
        <v>52406923.167328969</v>
      </c>
      <c r="AF211" s="3">
        <f t="shared" si="21"/>
        <v>52406923.167328969</v>
      </c>
      <c r="AG211" s="3">
        <f t="shared" si="29"/>
        <v>49462379.608366452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146</v>
      </c>
      <c r="C212" s="7"/>
      <c r="D212" s="2" t="e">
        <f t="shared" si="11"/>
        <v>#N/A</v>
      </c>
      <c r="E212" s="2" t="e">
        <f t="shared" si="22"/>
        <v>#N/A</v>
      </c>
      <c r="F212" s="2">
        <v>1337563.4610307813</v>
      </c>
      <c r="G212" s="2">
        <f t="shared" si="41"/>
        <v>645682.42857142852</v>
      </c>
      <c r="H212" s="2">
        <f t="shared" si="39"/>
        <v>107289929.5959006</v>
      </c>
      <c r="I212" s="7"/>
      <c r="J212" s="2" t="e">
        <f t="shared" si="13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1176980.4285714324</v>
      </c>
      <c r="M212" s="8" t="e">
        <f t="shared" si="28"/>
        <v>#N/A</v>
      </c>
      <c r="N212" s="2" t="e">
        <f t="shared" si="14"/>
        <v>#N/A</v>
      </c>
      <c r="O212" s="2" t="e">
        <f t="shared" si="24"/>
        <v>#N/A</v>
      </c>
      <c r="P212" s="2">
        <v>1338760.5512474179</v>
      </c>
      <c r="Q212" s="2">
        <f t="shared" si="42"/>
        <v>650000</v>
      </c>
      <c r="R212" s="2">
        <f t="shared" si="40"/>
        <v>108425653.5650726</v>
      </c>
      <c r="S212" s="2">
        <f t="shared" si="16"/>
        <v>645682.42857143283</v>
      </c>
      <c r="T212" s="2">
        <f t="shared" si="17"/>
        <v>4317.571428571362</v>
      </c>
      <c r="U212" s="2">
        <f t="shared" si="18"/>
        <v>650000</v>
      </c>
      <c r="V212" s="2">
        <f t="shared" si="34"/>
        <v>53052605.595900394</v>
      </c>
      <c r="W212" s="2">
        <f t="shared" si="19"/>
        <v>645682.42857142538</v>
      </c>
      <c r="X212" s="2">
        <f t="shared" si="6"/>
        <v>4317.5714285746217</v>
      </c>
      <c r="Y212" s="2">
        <f t="shared" si="37"/>
        <v>55373047.969172239</v>
      </c>
      <c r="Z212" s="2" t="str">
        <f t="shared" si="8"/>
        <v>HERE</v>
      </c>
      <c r="AA212" s="2">
        <f>IF(Z212="HERE",Y212,AA211+Graph!$G$1*1000)</f>
        <v>55373047.969172239</v>
      </c>
      <c r="AB212" s="2">
        <f t="shared" si="20"/>
        <v>4317.5714285746217</v>
      </c>
      <c r="AC212" s="2">
        <f t="shared" si="38"/>
        <v>53052605.595900394</v>
      </c>
      <c r="AD212" s="3">
        <f t="shared" si="10"/>
        <v>52800000</v>
      </c>
      <c r="AE212" s="2">
        <f>IF(AE210&gt;=52800000,52800000,IF(AB191=Graph!G$1*1000,AE211+Graph!G$1*1000,AC212))</f>
        <v>53052605.595900394</v>
      </c>
      <c r="AF212" s="3">
        <f t="shared" si="21"/>
        <v>52800000</v>
      </c>
      <c r="AG212" s="3">
        <f t="shared" si="29"/>
        <v>49494663.729795024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147</v>
      </c>
      <c r="C213" s="7"/>
      <c r="D213" s="2" t="e">
        <f t="shared" si="11"/>
        <v>#N/A</v>
      </c>
      <c r="E213" s="2" t="e">
        <f t="shared" si="22"/>
        <v>#N/A</v>
      </c>
      <c r="F213" s="2">
        <v>1343518.056930989</v>
      </c>
      <c r="G213" s="2">
        <f t="shared" si="41"/>
        <v>645682.42857142852</v>
      </c>
      <c r="H213" s="2">
        <f t="shared" si="39"/>
        <v>107935612.02447203</v>
      </c>
      <c r="I213" s="7"/>
      <c r="J213" s="2" t="e">
        <f t="shared" si="13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1181298.0000000037</v>
      </c>
      <c r="M213" s="8" t="e">
        <f t="shared" si="28"/>
        <v>#N/A</v>
      </c>
      <c r="N213" s="2" t="e">
        <f t="shared" si="14"/>
        <v>#N/A</v>
      </c>
      <c r="O213" s="2" t="e">
        <f t="shared" si="24"/>
        <v>#N/A</v>
      </c>
      <c r="P213" s="2">
        <v>1344701.7734625936</v>
      </c>
      <c r="Q213" s="2">
        <f t="shared" si="42"/>
        <v>650000</v>
      </c>
      <c r="R213" s="2">
        <f t="shared" si="40"/>
        <v>109075653.5650726</v>
      </c>
      <c r="S213" s="2">
        <f t="shared" si="16"/>
        <v>645682.42857143283</v>
      </c>
      <c r="T213" s="2">
        <f t="shared" si="17"/>
        <v>4317.571428571362</v>
      </c>
      <c r="U213" s="2">
        <f t="shared" si="18"/>
        <v>650000</v>
      </c>
      <c r="V213" s="2">
        <f t="shared" si="34"/>
        <v>53698288.024471819</v>
      </c>
      <c r="W213" s="2">
        <f t="shared" si="19"/>
        <v>645682.42857142538</v>
      </c>
      <c r="X213" s="2">
        <f t="shared" si="6"/>
        <v>4317.5714285746217</v>
      </c>
      <c r="Y213" s="2">
        <f t="shared" si="37"/>
        <v>55377365.540600814</v>
      </c>
      <c r="Z213" s="2" t="str">
        <f t="shared" si="8"/>
        <v>HERE</v>
      </c>
      <c r="AA213" s="2">
        <f>IF(Z213="HERE",Y213,AA212+Graph!$G$1*1000)</f>
        <v>55377365.540600814</v>
      </c>
      <c r="AB213" s="2">
        <f t="shared" si="20"/>
        <v>4317.5714285746217</v>
      </c>
      <c r="AC213" s="2">
        <f t="shared" si="38"/>
        <v>53698288.024471819</v>
      </c>
      <c r="AD213" s="3">
        <f t="shared" si="10"/>
        <v>52800000</v>
      </c>
      <c r="AE213" s="2">
        <f>IF(AE211&gt;=52800000,52800000,IF(AB192=Graph!G$1*1000,AE212+Graph!G$1*1000,AC213))</f>
        <v>53698288.024471819</v>
      </c>
      <c r="AF213" s="3">
        <f t="shared" si="21"/>
        <v>52800000</v>
      </c>
      <c r="AG213" s="3">
        <f t="shared" si="29"/>
        <v>49526947.851223595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148</v>
      </c>
      <c r="C214" s="7"/>
      <c r="D214" s="2" t="e">
        <f t="shared" si="11"/>
        <v>#N/A</v>
      </c>
      <c r="E214" s="2" t="e">
        <f t="shared" si="22"/>
        <v>#N/A</v>
      </c>
      <c r="F214" s="2">
        <v>1349472.6528311968</v>
      </c>
      <c r="G214" s="2">
        <f t="shared" si="41"/>
        <v>645682.42857142852</v>
      </c>
      <c r="H214" s="2">
        <f t="shared" si="39"/>
        <v>108581294.45304346</v>
      </c>
      <c r="I214" s="7"/>
      <c r="J214" s="2" t="e">
        <f t="shared" si="13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1185615.5714285751</v>
      </c>
      <c r="M214" s="8" t="e">
        <f t="shared" si="28"/>
        <v>#N/A</v>
      </c>
      <c r="N214" s="2" t="e">
        <f t="shared" si="14"/>
        <v>#N/A</v>
      </c>
      <c r="O214" s="2" t="e">
        <f t="shared" si="24"/>
        <v>#N/A</v>
      </c>
      <c r="P214" s="2">
        <v>1350642.9956777394</v>
      </c>
      <c r="Q214" s="2">
        <f t="shared" si="42"/>
        <v>650000</v>
      </c>
      <c r="R214" s="2">
        <f t="shared" si="40"/>
        <v>109725653.5650726</v>
      </c>
      <c r="S214" s="2">
        <f t="shared" si="16"/>
        <v>645682.42857143283</v>
      </c>
      <c r="T214" s="2">
        <f t="shared" si="17"/>
        <v>4317.571428571362</v>
      </c>
      <c r="U214" s="2">
        <f t="shared" si="18"/>
        <v>650000</v>
      </c>
      <c r="V214" s="2">
        <f t="shared" si="34"/>
        <v>54343970.453043245</v>
      </c>
      <c r="W214" s="2">
        <f t="shared" si="19"/>
        <v>645682.42857142538</v>
      </c>
      <c r="X214" s="2">
        <f t="shared" si="6"/>
        <v>4317.5714285746217</v>
      </c>
      <c r="Y214" s="2">
        <f t="shared" si="37"/>
        <v>55381683.112029389</v>
      </c>
      <c r="Z214" s="2" t="str">
        <f t="shared" si="8"/>
        <v>HERE</v>
      </c>
      <c r="AA214" s="2">
        <f>IF(Z214="HERE",Y214,AA213+Graph!$G$1*1000)</f>
        <v>55381683.112029389</v>
      </c>
      <c r="AB214" s="2">
        <f t="shared" si="20"/>
        <v>4317.5714285746217</v>
      </c>
      <c r="AC214" s="2">
        <f t="shared" si="38"/>
        <v>54343970.453043245</v>
      </c>
      <c r="AD214" s="3">
        <f t="shared" si="10"/>
        <v>52800000</v>
      </c>
      <c r="AE214" s="2">
        <f>IF(AE212&gt;=52800000,52800000,IF(AB193=Graph!G$1*1000,AE213+Graph!G$1*1000,AC214))</f>
        <v>52800000</v>
      </c>
      <c r="AF214" s="3">
        <f t="shared" si="21"/>
        <v>52800000</v>
      </c>
      <c r="AG214" s="3">
        <f t="shared" si="29"/>
        <v>49559231.972652167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149</v>
      </c>
      <c r="C215" s="7"/>
      <c r="D215" s="2" t="e">
        <f t="shared" si="11"/>
        <v>#N/A</v>
      </c>
      <c r="E215" s="2" t="e">
        <f t="shared" si="22"/>
        <v>#N/A</v>
      </c>
      <c r="F215" s="2">
        <v>1355427.2487314045</v>
      </c>
      <c r="G215" s="2">
        <f t="shared" si="41"/>
        <v>645682.42857142852</v>
      </c>
      <c r="H215" s="2">
        <f t="shared" si="39"/>
        <v>109226976.88161489</v>
      </c>
      <c r="I215" s="7"/>
      <c r="J215" s="2" t="e">
        <f t="shared" si="13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1189933.1428571464</v>
      </c>
      <c r="M215" s="8" t="e">
        <f t="shared" si="28"/>
        <v>#N/A</v>
      </c>
      <c r="N215" s="2" t="e">
        <f t="shared" si="14"/>
        <v>#N/A</v>
      </c>
      <c r="O215" s="2" t="e">
        <f t="shared" si="24"/>
        <v>#N/A</v>
      </c>
      <c r="P215" s="2">
        <v>1356584.217892915</v>
      </c>
      <c r="Q215" s="2">
        <f t="shared" si="42"/>
        <v>650000</v>
      </c>
      <c r="R215" s="2">
        <f t="shared" si="40"/>
        <v>110375653.5650726</v>
      </c>
      <c r="S215" s="2">
        <f t="shared" si="16"/>
        <v>645682.42857143283</v>
      </c>
      <c r="T215" s="2">
        <f t="shared" si="17"/>
        <v>4317.571428571362</v>
      </c>
      <c r="U215" s="2">
        <f t="shared" si="18"/>
        <v>650000</v>
      </c>
      <c r="V215" s="2">
        <f t="shared" si="34"/>
        <v>54989652.88161467</v>
      </c>
      <c r="W215" s="2">
        <f t="shared" si="19"/>
        <v>645682.42857142538</v>
      </c>
      <c r="X215" s="2">
        <f t="shared" si="6"/>
        <v>4317.5714285746217</v>
      </c>
      <c r="Y215" s="2">
        <f t="shared" si="37"/>
        <v>55386000.683457963</v>
      </c>
      <c r="Z215" s="2" t="str">
        <f t="shared" si="8"/>
        <v>HERE</v>
      </c>
      <c r="AA215" s="2">
        <f>IF(Z215="HERE",Y215,AA214+Graph!$G$1*1000)</f>
        <v>55386000.683457963</v>
      </c>
      <c r="AB215" s="2">
        <f t="shared" si="20"/>
        <v>4317.5714285746217</v>
      </c>
      <c r="AC215" s="2">
        <f t="shared" si="38"/>
        <v>54343970.453043245</v>
      </c>
      <c r="AD215" s="3">
        <f t="shared" si="10"/>
        <v>52800000</v>
      </c>
      <c r="AE215" s="2">
        <f>IF(AE213&gt;=52800000,52800000,IF(AB194=Graph!G$1*1000,AE214+Graph!G$1*1000,AC215))</f>
        <v>52800000</v>
      </c>
      <c r="AF215" s="3">
        <f t="shared" si="21"/>
        <v>52800000</v>
      </c>
      <c r="AG215" s="3">
        <f t="shared" si="29"/>
        <v>49591516.094080739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150</v>
      </c>
      <c r="C216" s="7"/>
      <c r="D216" s="2" t="e">
        <f t="shared" si="11"/>
        <v>#N/A</v>
      </c>
      <c r="E216" s="2" t="e">
        <f t="shared" si="22"/>
        <v>#N/A</v>
      </c>
      <c r="F216" s="2">
        <v>1361381.8446316123</v>
      </c>
      <c r="G216" s="2">
        <f t="shared" si="41"/>
        <v>645682.42857142852</v>
      </c>
      <c r="H216" s="2">
        <f t="shared" si="39"/>
        <v>109872659.31018633</v>
      </c>
      <c r="I216" s="7"/>
      <c r="J216" s="2" t="e">
        <f t="shared" si="13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1194250.7142857178</v>
      </c>
      <c r="M216" s="8" t="e">
        <f t="shared" si="28"/>
        <v>#N/A</v>
      </c>
      <c r="N216" s="2" t="e">
        <f t="shared" si="14"/>
        <v>#N/A</v>
      </c>
      <c r="O216" s="2" t="e">
        <f t="shared" si="24"/>
        <v>#N/A</v>
      </c>
      <c r="P216" s="2">
        <v>1362525.4401080608</v>
      </c>
      <c r="Q216" s="2">
        <f t="shared" si="42"/>
        <v>650000</v>
      </c>
      <c r="R216" s="2">
        <f t="shared" si="40"/>
        <v>111025653.5650726</v>
      </c>
      <c r="S216" s="2">
        <f t="shared" si="16"/>
        <v>645682.42857143283</v>
      </c>
      <c r="T216" s="2">
        <f t="shared" si="17"/>
        <v>4317.571428571362</v>
      </c>
      <c r="U216" s="2">
        <f t="shared" si="18"/>
        <v>650000</v>
      </c>
      <c r="V216" s="2">
        <f t="shared" si="34"/>
        <v>55635335.310186096</v>
      </c>
      <c r="W216" s="2">
        <f t="shared" si="19"/>
        <v>645682.42857142538</v>
      </c>
      <c r="X216" s="2">
        <f t="shared" si="6"/>
        <v>4317.5714285746217</v>
      </c>
      <c r="Y216" s="2">
        <f t="shared" si="37"/>
        <v>55390318.254886538</v>
      </c>
      <c r="Z216" s="2" t="str">
        <f t="shared" si="8"/>
        <v>MEEP</v>
      </c>
      <c r="AA216" s="2">
        <f>IF(Z216="HERE",Y216,AA215+Graph!$G$1*1000)</f>
        <v>56186000.683457963</v>
      </c>
      <c r="AB216" s="2">
        <f t="shared" si="20"/>
        <v>800000</v>
      </c>
      <c r="AC216" s="2">
        <f t="shared" si="38"/>
        <v>54343970.453043245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21"/>
        <v>52800000</v>
      </c>
      <c r="AG216" s="3">
        <f t="shared" si="29"/>
        <v>49623800.21550931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151</v>
      </c>
      <c r="C217" s="7"/>
      <c r="D217" s="2" t="e">
        <f t="shared" si="11"/>
        <v>#N/A</v>
      </c>
      <c r="E217" s="2" t="e">
        <f t="shared" si="22"/>
        <v>#N/A</v>
      </c>
      <c r="F217" s="2">
        <v>1367336.4405318201</v>
      </c>
      <c r="G217" s="2">
        <f t="shared" si="41"/>
        <v>645682.42857142852</v>
      </c>
      <c r="H217" s="2">
        <f t="shared" si="39"/>
        <v>110518341.73875776</v>
      </c>
      <c r="I217" s="7"/>
      <c r="J217" s="2" t="e">
        <f t="shared" si="13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1198568.2857142892</v>
      </c>
      <c r="M217" s="8" t="e">
        <f t="shared" si="28"/>
        <v>#N/A</v>
      </c>
      <c r="N217" s="2" t="e">
        <f t="shared" si="14"/>
        <v>#N/A</v>
      </c>
      <c r="O217" s="2" t="e">
        <f t="shared" si="24"/>
        <v>#N/A</v>
      </c>
      <c r="P217" s="2">
        <v>1368466.6623232365</v>
      </c>
      <c r="Q217" s="2">
        <f t="shared" si="42"/>
        <v>650000</v>
      </c>
      <c r="R217" s="2">
        <f t="shared" si="40"/>
        <v>111675653.5650726</v>
      </c>
      <c r="S217" s="2">
        <f t="shared" si="16"/>
        <v>645682.42857143283</v>
      </c>
      <c r="T217" s="2">
        <f t="shared" si="17"/>
        <v>4317.571428571362</v>
      </c>
      <c r="U217" s="2">
        <f t="shared" si="18"/>
        <v>650000</v>
      </c>
      <c r="V217" s="2">
        <f t="shared" si="34"/>
        <v>56281017.738757521</v>
      </c>
      <c r="W217" s="2">
        <f t="shared" si="19"/>
        <v>645682.42857142538</v>
      </c>
      <c r="X217" s="2">
        <f t="shared" si="6"/>
        <v>4317.5714285746217</v>
      </c>
      <c r="Y217" s="2">
        <f t="shared" si="37"/>
        <v>55394635.826315112</v>
      </c>
      <c r="Z217" s="2" t="str">
        <f t="shared" si="8"/>
        <v>MEEP</v>
      </c>
      <c r="AA217" s="2">
        <f>IF(Z217="HERE",Y217,AA216+Graph!$G$1*1000)</f>
        <v>56986000.683457963</v>
      </c>
      <c r="AB217" s="2">
        <f t="shared" si="20"/>
        <v>800000</v>
      </c>
      <c r="AC217" s="2">
        <f t="shared" si="38"/>
        <v>54343970.453043245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21"/>
        <v>52800000</v>
      </c>
      <c r="AG217" s="3">
        <f t="shared" si="29"/>
        <v>49656084.336937882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152</v>
      </c>
      <c r="C218" s="7"/>
      <c r="D218" s="2" t="e">
        <f t="shared" si="11"/>
        <v>#N/A</v>
      </c>
      <c r="E218" s="2" t="e">
        <f t="shared" si="22"/>
        <v>#N/A</v>
      </c>
      <c r="F218" s="2">
        <v>1373291.0364320278</v>
      </c>
      <c r="G218" s="2">
        <f t="shared" si="41"/>
        <v>645682.42857142852</v>
      </c>
      <c r="H218" s="2">
        <f t="shared" si="39"/>
        <v>111164024.16732919</v>
      </c>
      <c r="I218" s="7"/>
      <c r="J218" s="2" t="e">
        <f t="shared" si="13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1202885.8571428605</v>
      </c>
      <c r="M218" s="8" t="e">
        <f t="shared" si="28"/>
        <v>#N/A</v>
      </c>
      <c r="N218" s="2" t="e">
        <f t="shared" si="14"/>
        <v>#N/A</v>
      </c>
      <c r="O218" s="2" t="e">
        <f t="shared" si="24"/>
        <v>#N/A</v>
      </c>
      <c r="P218" s="2">
        <v>1374407.8845383823</v>
      </c>
      <c r="Q218" s="2">
        <f t="shared" si="42"/>
        <v>650000</v>
      </c>
      <c r="R218" s="2">
        <f t="shared" si="40"/>
        <v>112325653.5650726</v>
      </c>
      <c r="S218" s="2">
        <f t="shared" si="16"/>
        <v>645682.42857143283</v>
      </c>
      <c r="T218" s="2">
        <f t="shared" si="17"/>
        <v>4317.571428571362</v>
      </c>
      <c r="U218" s="2">
        <f t="shared" si="18"/>
        <v>650000</v>
      </c>
      <c r="V218" s="2">
        <f t="shared" si="34"/>
        <v>56926700.167328946</v>
      </c>
      <c r="W218" s="2">
        <f t="shared" si="19"/>
        <v>645682.42857142538</v>
      </c>
      <c r="X218" s="2">
        <f t="shared" si="6"/>
        <v>4317.5714285746217</v>
      </c>
      <c r="Y218" s="2">
        <f t="shared" si="37"/>
        <v>55398953.397743687</v>
      </c>
      <c r="Z218" s="2" t="str">
        <f t="shared" si="8"/>
        <v>MEEP</v>
      </c>
      <c r="AA218" s="2">
        <f>IF(Z218="HERE",Y218,AA217+Graph!$G$1*1000)</f>
        <v>57786000.683457963</v>
      </c>
      <c r="AB218" s="2">
        <f t="shared" si="20"/>
        <v>800000</v>
      </c>
      <c r="AC218" s="2">
        <f t="shared" si="38"/>
        <v>54343970.453043245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21"/>
        <v>52800000</v>
      </c>
      <c r="AG218" s="3">
        <f t="shared" si="29"/>
        <v>49688368.458366454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153</v>
      </c>
      <c r="C219" s="7"/>
      <c r="D219" s="2" t="e">
        <f t="shared" si="11"/>
        <v>#N/A</v>
      </c>
      <c r="E219" s="2" t="e">
        <f t="shared" si="22"/>
        <v>#N/A</v>
      </c>
      <c r="F219" s="2">
        <v>1379245.6323322356</v>
      </c>
      <c r="G219" s="2">
        <f t="shared" si="41"/>
        <v>645682.42857142852</v>
      </c>
      <c r="H219" s="2">
        <f t="shared" si="39"/>
        <v>111809706.59590062</v>
      </c>
      <c r="I219" s="7"/>
      <c r="J219" s="2" t="e">
        <f t="shared" si="13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1207203.4285714319</v>
      </c>
      <c r="M219" s="8" t="e">
        <f t="shared" si="28"/>
        <v>#N/A</v>
      </c>
      <c r="N219" s="2" t="e">
        <f t="shared" si="14"/>
        <v>#N/A</v>
      </c>
      <c r="O219" s="2" t="e">
        <f t="shared" si="24"/>
        <v>#N/A</v>
      </c>
      <c r="P219" s="2">
        <v>1380349.1067535579</v>
      </c>
      <c r="Q219" s="2">
        <f t="shared" si="42"/>
        <v>650000</v>
      </c>
      <c r="R219" s="2">
        <f t="shared" si="40"/>
        <v>112975653.5650726</v>
      </c>
      <c r="S219" s="2">
        <f t="shared" si="16"/>
        <v>645682.42857143283</v>
      </c>
      <c r="T219" s="2">
        <f t="shared" si="17"/>
        <v>4317.571428571362</v>
      </c>
      <c r="U219" s="2">
        <f t="shared" si="18"/>
        <v>650000</v>
      </c>
      <c r="V219" s="2">
        <f t="shared" si="34"/>
        <v>57572382.595900372</v>
      </c>
      <c r="W219" s="2">
        <f t="shared" si="19"/>
        <v>645682.42857142538</v>
      </c>
      <c r="X219" s="2">
        <f t="shared" si="6"/>
        <v>4317.5714285746217</v>
      </c>
      <c r="Y219" s="2">
        <f t="shared" si="37"/>
        <v>55403270.969172262</v>
      </c>
      <c r="Z219" s="2" t="str">
        <f t="shared" si="8"/>
        <v>MEEP</v>
      </c>
      <c r="AA219" s="2">
        <f>IF(Z219="HERE",Y219,AA218+Graph!$G$1*1000)</f>
        <v>58586000.683457963</v>
      </c>
      <c r="AB219" s="2">
        <f t="shared" si="20"/>
        <v>800000</v>
      </c>
      <c r="AC219" s="2">
        <f t="shared" si="38"/>
        <v>54343970.453043245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21"/>
        <v>52800000</v>
      </c>
      <c r="AG219" s="3">
        <f t="shared" si="29"/>
        <v>49720652.579795025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154</v>
      </c>
      <c r="C220" s="7"/>
      <c r="D220" s="2" t="e">
        <f t="shared" si="11"/>
        <v>#N/A</v>
      </c>
      <c r="E220" s="2" t="e">
        <f t="shared" si="22"/>
        <v>#N/A</v>
      </c>
      <c r="F220" s="2">
        <v>1385200.2282324433</v>
      </c>
      <c r="G220" s="2">
        <f t="shared" si="41"/>
        <v>645682.42857142852</v>
      </c>
      <c r="H220" s="2">
        <f t="shared" si="39"/>
        <v>112455389.02447206</v>
      </c>
      <c r="I220" s="7"/>
      <c r="J220" s="2" t="e">
        <f t="shared" si="13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1211521.0000000033</v>
      </c>
      <c r="M220" s="8" t="e">
        <f t="shared" si="28"/>
        <v>#N/A</v>
      </c>
      <c r="N220" s="2" t="e">
        <f t="shared" si="14"/>
        <v>#N/A</v>
      </c>
      <c r="O220" s="2" t="e">
        <f t="shared" si="24"/>
        <v>#N/A</v>
      </c>
      <c r="P220" s="2">
        <v>1386290.3289687037</v>
      </c>
      <c r="Q220" s="2">
        <f t="shared" si="42"/>
        <v>650000</v>
      </c>
      <c r="R220" s="2">
        <f t="shared" si="40"/>
        <v>113625653.5650726</v>
      </c>
      <c r="S220" s="2">
        <f t="shared" si="16"/>
        <v>645682.42857143283</v>
      </c>
      <c r="T220" s="2">
        <f t="shared" si="17"/>
        <v>4317.571428571362</v>
      </c>
      <c r="U220" s="2">
        <f t="shared" si="18"/>
        <v>650000</v>
      </c>
      <c r="V220" s="2">
        <f t="shared" si="34"/>
        <v>58218065.024471797</v>
      </c>
      <c r="W220" s="2">
        <f t="shared" si="19"/>
        <v>645682.42857142538</v>
      </c>
      <c r="X220" s="2">
        <f t="shared" si="6"/>
        <v>4317.5714285746217</v>
      </c>
      <c r="Y220" s="2">
        <f t="shared" si="37"/>
        <v>55407588.540600836</v>
      </c>
      <c r="Z220" s="2" t="str">
        <f t="shared" si="8"/>
        <v>MEEP</v>
      </c>
      <c r="AA220" s="2">
        <f>IF(Z220="HERE",Y220,AA219+Graph!$G$1*1000)</f>
        <v>59386000.683457963</v>
      </c>
      <c r="AB220" s="2">
        <f t="shared" si="20"/>
        <v>800000</v>
      </c>
      <c r="AC220" s="2">
        <f t="shared" si="38"/>
        <v>54343970.453043245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21"/>
        <v>52800000</v>
      </c>
      <c r="AG220" s="3">
        <f t="shared" si="29"/>
        <v>49752936.701223597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155</v>
      </c>
      <c r="C221" s="7"/>
      <c r="D221" s="2" t="e">
        <f t="shared" si="11"/>
        <v>#N/A</v>
      </c>
      <c r="E221" s="2" t="e">
        <f t="shared" si="22"/>
        <v>#N/A</v>
      </c>
      <c r="F221" s="2">
        <v>1391154.8241326511</v>
      </c>
      <c r="G221" s="2">
        <f t="shared" si="41"/>
        <v>645682.42857142852</v>
      </c>
      <c r="H221" s="2">
        <f t="shared" si="39"/>
        <v>113101071.45304349</v>
      </c>
      <c r="I221" s="7"/>
      <c r="J221" s="2" t="e">
        <f t="shared" si="13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1215838.5714285746</v>
      </c>
      <c r="M221" s="8" t="e">
        <f t="shared" si="28"/>
        <v>#N/A</v>
      </c>
      <c r="N221" s="2" t="e">
        <f t="shared" si="14"/>
        <v>#N/A</v>
      </c>
      <c r="O221" s="2" t="e">
        <f t="shared" si="24"/>
        <v>#N/A</v>
      </c>
      <c r="P221" s="2">
        <v>1392231.5511838794</v>
      </c>
      <c r="Q221" s="2">
        <f t="shared" si="42"/>
        <v>650000</v>
      </c>
      <c r="R221" s="2">
        <f t="shared" si="40"/>
        <v>114275653.5650726</v>
      </c>
      <c r="S221" s="2">
        <f t="shared" si="16"/>
        <v>645682.42857143283</v>
      </c>
      <c r="T221" s="2">
        <f t="shared" si="17"/>
        <v>4317.571428571362</v>
      </c>
      <c r="U221" s="2">
        <f t="shared" si="18"/>
        <v>650000</v>
      </c>
      <c r="V221" s="2">
        <f t="shared" si="34"/>
        <v>58863747.453043222</v>
      </c>
      <c r="W221" s="2">
        <f t="shared" si="19"/>
        <v>645682.42857142538</v>
      </c>
      <c r="X221" s="2">
        <f t="shared" si="6"/>
        <v>4317.5714285746217</v>
      </c>
      <c r="Y221" s="2">
        <f t="shared" si="37"/>
        <v>55411906.112029411</v>
      </c>
      <c r="Z221" s="2" t="str">
        <f t="shared" si="8"/>
        <v>MEEP</v>
      </c>
      <c r="AA221" s="2">
        <f>IF(Z221="HERE",Y221,AA220+Graph!$G$1*1000)</f>
        <v>60186000.683457963</v>
      </c>
      <c r="AB221" s="2">
        <f t="shared" si="20"/>
        <v>800000</v>
      </c>
      <c r="AC221" s="2">
        <f t="shared" si="38"/>
        <v>54343970.453043245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21"/>
        <v>52800000</v>
      </c>
      <c r="AG221" s="3">
        <f t="shared" si="29"/>
        <v>49785220.822652161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156</v>
      </c>
      <c r="C222" s="7"/>
      <c r="D222" s="2" t="e">
        <f t="shared" si="11"/>
        <v>#N/A</v>
      </c>
      <c r="E222" s="2" t="e">
        <f t="shared" si="22"/>
        <v>#N/A</v>
      </c>
      <c r="F222" s="2">
        <v>1397109.4200328588</v>
      </c>
      <c r="G222" s="2">
        <f t="shared" si="41"/>
        <v>645682.42857142852</v>
      </c>
      <c r="H222" s="2">
        <f t="shared" si="39"/>
        <v>113746753.88161492</v>
      </c>
      <c r="I222" s="7"/>
      <c r="J222" s="2" t="e">
        <f t="shared" si="13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1220156.142857146</v>
      </c>
      <c r="M222" s="8" t="e">
        <f t="shared" si="28"/>
        <v>#N/A</v>
      </c>
      <c r="N222" s="2" t="e">
        <f t="shared" si="14"/>
        <v>#N/A</v>
      </c>
      <c r="O222" s="2" t="e">
        <f t="shared" si="24"/>
        <v>#N/A</v>
      </c>
      <c r="P222" s="2">
        <v>1398172.7733990252</v>
      </c>
      <c r="Q222" s="2">
        <f t="shared" si="42"/>
        <v>650000</v>
      </c>
      <c r="R222" s="2">
        <f t="shared" si="40"/>
        <v>114925653.5650726</v>
      </c>
      <c r="S222" s="2">
        <f t="shared" si="16"/>
        <v>645682.42857143283</v>
      </c>
      <c r="T222" s="2">
        <f t="shared" si="17"/>
        <v>4317.571428571362</v>
      </c>
      <c r="U222" s="2">
        <f t="shared" si="18"/>
        <v>650000</v>
      </c>
      <c r="V222" s="2">
        <f t="shared" si="34"/>
        <v>59509429.881614648</v>
      </c>
      <c r="W222" s="2">
        <f t="shared" si="19"/>
        <v>645682.42857142538</v>
      </c>
      <c r="X222" s="2">
        <f t="shared" si="6"/>
        <v>4317.5714285746217</v>
      </c>
      <c r="Y222" s="2">
        <f t="shared" si="37"/>
        <v>55416223.683457986</v>
      </c>
      <c r="Z222" s="2" t="str">
        <f t="shared" si="8"/>
        <v>MEEP</v>
      </c>
      <c r="AA222" s="2">
        <f>IF(Z222="HERE",Y222,AA221+Graph!$G$1*1000)</f>
        <v>60986000.683457963</v>
      </c>
      <c r="AB222" s="2">
        <f t="shared" si="20"/>
        <v>800000</v>
      </c>
      <c r="AC222" s="2">
        <f t="shared" si="38"/>
        <v>54343970.453043245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21"/>
        <v>52800000</v>
      </c>
      <c r="AG222" s="3">
        <f t="shared" si="29"/>
        <v>49817504.944080733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157</v>
      </c>
      <c r="C223" s="7"/>
      <c r="D223" s="2" t="e">
        <f t="shared" si="11"/>
        <v>#N/A</v>
      </c>
      <c r="E223" s="2" t="e">
        <f t="shared" si="22"/>
        <v>#N/A</v>
      </c>
      <c r="F223" s="2">
        <v>1403064.0159330666</v>
      </c>
      <c r="G223" s="2">
        <f t="shared" si="41"/>
        <v>645682.42857142852</v>
      </c>
      <c r="H223" s="2">
        <f t="shared" si="39"/>
        <v>114392436.31018636</v>
      </c>
      <c r="I223" s="7"/>
      <c r="J223" s="2" t="e">
        <f t="shared" si="13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1224473.7142857173</v>
      </c>
      <c r="M223" s="8" t="e">
        <f t="shared" si="28"/>
        <v>#N/A</v>
      </c>
      <c r="N223" s="2" t="e">
        <f t="shared" si="14"/>
        <v>#N/A</v>
      </c>
      <c r="O223" s="2" t="e">
        <f t="shared" si="24"/>
        <v>#N/A</v>
      </c>
      <c r="P223" s="2">
        <v>1404113.995614171</v>
      </c>
      <c r="Q223" s="2">
        <f t="shared" si="42"/>
        <v>650000</v>
      </c>
      <c r="R223" s="2">
        <f t="shared" si="40"/>
        <v>115575653.5650726</v>
      </c>
      <c r="S223" s="2">
        <f t="shared" si="16"/>
        <v>645682.42857143283</v>
      </c>
      <c r="T223" s="2">
        <f t="shared" si="17"/>
        <v>4317.571428571362</v>
      </c>
      <c r="U223" s="2">
        <f t="shared" si="18"/>
        <v>650000</v>
      </c>
      <c r="V223" s="2">
        <f t="shared" si="34"/>
        <v>60155112.310186073</v>
      </c>
      <c r="W223" s="2">
        <f t="shared" si="19"/>
        <v>645682.42857142538</v>
      </c>
      <c r="X223" s="2">
        <f t="shared" si="6"/>
        <v>4317.5714285746217</v>
      </c>
      <c r="Y223" s="2">
        <f t="shared" ref="Y223:Y286" si="43">IF(COUNT($C224)=0,IF(COUNT($C223)=1,C223,SUM(Y222+X223)),C223)</f>
        <v>55420541.25488656</v>
      </c>
      <c r="Z223" s="2" t="str">
        <f t="shared" si="8"/>
        <v>MEEP</v>
      </c>
      <c r="AA223" s="2">
        <f>IF(Z223="HERE",Y223,AA222+Graph!$G$1*1000)</f>
        <v>61786000.683457963</v>
      </c>
      <c r="AB223" s="2">
        <f t="shared" si="20"/>
        <v>800000</v>
      </c>
      <c r="AC223" s="2">
        <f t="shared" ref="AC223:AC286" si="44">IF(Z224="HERE",V223,AC222)</f>
        <v>54343970.453043245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21"/>
        <v>52800000</v>
      </c>
      <c r="AG223" s="3">
        <f t="shared" si="29"/>
        <v>49849789.065509304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158</v>
      </c>
      <c r="C224" s="7"/>
      <c r="D224" s="2" t="e">
        <f t="shared" si="11"/>
        <v>#N/A</v>
      </c>
      <c r="E224" s="2" t="e">
        <f t="shared" si="22"/>
        <v>#N/A</v>
      </c>
      <c r="F224" s="2">
        <v>1409018.6118332744</v>
      </c>
      <c r="G224" s="2">
        <f t="shared" si="41"/>
        <v>645682.42857142852</v>
      </c>
      <c r="H224" s="2">
        <f t="shared" ref="H224:H287" si="45">IF(COUNT($C225)=0,IF(COUNT($C224)=1,C224,SUM(H223+G224)),C224)</f>
        <v>115038118.73875779</v>
      </c>
      <c r="I224" s="7"/>
      <c r="J224" s="2" t="e">
        <f t="shared" si="13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1228791.2857142887</v>
      </c>
      <c r="M224" s="8" t="e">
        <f t="shared" si="28"/>
        <v>#N/A</v>
      </c>
      <c r="N224" s="2" t="e">
        <f t="shared" si="14"/>
        <v>#N/A</v>
      </c>
      <c r="O224" s="2" t="e">
        <f t="shared" si="24"/>
        <v>#N/A</v>
      </c>
      <c r="P224" s="2">
        <v>1410055.2178293467</v>
      </c>
      <c r="Q224" s="2">
        <f t="shared" si="42"/>
        <v>650000</v>
      </c>
      <c r="R224" s="2">
        <f t="shared" ref="R224:R287" si="46">IF(COUNT($C225)=0,IF(COUNT($C224)=1,M224,SUM(R223+Q224)),M224)</f>
        <v>116225653.5650726</v>
      </c>
      <c r="S224" s="2">
        <f t="shared" si="16"/>
        <v>645682.42857143283</v>
      </c>
      <c r="T224" s="2">
        <f t="shared" si="17"/>
        <v>4317.571428571362</v>
      </c>
      <c r="U224" s="2">
        <f t="shared" si="18"/>
        <v>650000</v>
      </c>
      <c r="V224" s="2">
        <f t="shared" si="34"/>
        <v>60800794.738757499</v>
      </c>
      <c r="W224" s="2">
        <f t="shared" si="19"/>
        <v>645682.42857142538</v>
      </c>
      <c r="X224" s="2">
        <f t="shared" si="6"/>
        <v>4317.5714285746217</v>
      </c>
      <c r="Y224" s="2">
        <f t="shared" si="43"/>
        <v>55424858.826315135</v>
      </c>
      <c r="Z224" s="2" t="str">
        <f t="shared" si="8"/>
        <v>MEEP</v>
      </c>
      <c r="AA224" s="2">
        <f>IF(Z224="HERE",Y224,AA223+Graph!$G$1*1000)</f>
        <v>62586000.683457963</v>
      </c>
      <c r="AB224" s="2">
        <f t="shared" si="20"/>
        <v>800000</v>
      </c>
      <c r="AC224" s="2">
        <f t="shared" si="44"/>
        <v>54343970.453043245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21"/>
        <v>52800000</v>
      </c>
      <c r="AG224" s="3">
        <f t="shared" si="29"/>
        <v>49882073.186937876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159</v>
      </c>
      <c r="C225" s="7"/>
      <c r="D225" s="2" t="e">
        <f t="shared" si="11"/>
        <v>#N/A</v>
      </c>
      <c r="E225" s="2" t="e">
        <f t="shared" si="22"/>
        <v>#N/A</v>
      </c>
      <c r="F225" s="2">
        <v>1414973.2077334821</v>
      </c>
      <c r="G225" s="2">
        <f t="shared" si="41"/>
        <v>645682.42857142852</v>
      </c>
      <c r="H225" s="2">
        <f t="shared" si="45"/>
        <v>115683801.16732922</v>
      </c>
      <c r="I225" s="7"/>
      <c r="J225" s="2" t="e">
        <f t="shared" si="13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1233108.8571428601</v>
      </c>
      <c r="M225" s="8" t="e">
        <f t="shared" si="28"/>
        <v>#N/A</v>
      </c>
      <c r="N225" s="2" t="e">
        <f t="shared" si="14"/>
        <v>#N/A</v>
      </c>
      <c r="O225" s="2" t="e">
        <f t="shared" si="24"/>
        <v>#N/A</v>
      </c>
      <c r="P225" s="2">
        <v>1415996.4400444925</v>
      </c>
      <c r="Q225" s="2">
        <f t="shared" si="42"/>
        <v>650000</v>
      </c>
      <c r="R225" s="2">
        <f t="shared" si="46"/>
        <v>116875653.5650726</v>
      </c>
      <c r="S225" s="2">
        <f t="shared" si="16"/>
        <v>645682.42857143283</v>
      </c>
      <c r="T225" s="2">
        <f t="shared" si="17"/>
        <v>4317.571428571362</v>
      </c>
      <c r="U225" s="2">
        <f t="shared" si="18"/>
        <v>650000</v>
      </c>
      <c r="V225" s="2">
        <f t="shared" si="34"/>
        <v>61446477.167328924</v>
      </c>
      <c r="W225" s="2">
        <f t="shared" si="19"/>
        <v>645682.42857142538</v>
      </c>
      <c r="X225" s="2">
        <f t="shared" si="6"/>
        <v>4317.5714285746217</v>
      </c>
      <c r="Y225" s="2">
        <f t="shared" si="43"/>
        <v>55429176.397743709</v>
      </c>
      <c r="Z225" s="2" t="str">
        <f t="shared" si="8"/>
        <v>MEEP</v>
      </c>
      <c r="AA225" s="2">
        <f>IF(Z225="HERE",Y225,AA224+Graph!$G$1*1000)</f>
        <v>63386000.683457963</v>
      </c>
      <c r="AB225" s="2">
        <f t="shared" si="20"/>
        <v>800000</v>
      </c>
      <c r="AC225" s="2">
        <f t="shared" si="44"/>
        <v>54343970.453043245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21"/>
        <v>52800000</v>
      </c>
      <c r="AG225" s="3">
        <f t="shared" si="29"/>
        <v>49914357.308366448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160</v>
      </c>
      <c r="C226" s="7"/>
      <c r="D226" s="2" t="e">
        <f t="shared" si="11"/>
        <v>#N/A</v>
      </c>
      <c r="E226" s="2" t="e">
        <f t="shared" si="22"/>
        <v>#N/A</v>
      </c>
      <c r="F226" s="2">
        <v>1420927.8036336899</v>
      </c>
      <c r="G226" s="2">
        <f t="shared" si="41"/>
        <v>645682.42857142852</v>
      </c>
      <c r="H226" s="2">
        <f t="shared" si="45"/>
        <v>116329483.59590065</v>
      </c>
      <c r="I226" s="7"/>
      <c r="J226" s="2" t="e">
        <f t="shared" si="13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1237426.4285714314</v>
      </c>
      <c r="M226" s="8" t="e">
        <f t="shared" si="28"/>
        <v>#N/A</v>
      </c>
      <c r="N226" s="2" t="e">
        <f t="shared" si="14"/>
        <v>#N/A</v>
      </c>
      <c r="O226" s="2" t="e">
        <f t="shared" si="24"/>
        <v>#N/A</v>
      </c>
      <c r="P226" s="2">
        <v>1421937.6622596681</v>
      </c>
      <c r="Q226" s="2">
        <f t="shared" si="42"/>
        <v>650000</v>
      </c>
      <c r="R226" s="2">
        <f t="shared" si="46"/>
        <v>117525653.5650726</v>
      </c>
      <c r="S226" s="2">
        <f t="shared" si="16"/>
        <v>645682.42857143283</v>
      </c>
      <c r="T226" s="2">
        <f t="shared" si="17"/>
        <v>4317.571428571362</v>
      </c>
      <c r="U226" s="2">
        <f t="shared" si="18"/>
        <v>650000</v>
      </c>
      <c r="V226" s="2">
        <f t="shared" si="34"/>
        <v>62092159.595900349</v>
      </c>
      <c r="W226" s="2">
        <f t="shared" si="19"/>
        <v>645682.42857142538</v>
      </c>
      <c r="X226" s="2">
        <f t="shared" si="6"/>
        <v>4317.5714285746217</v>
      </c>
      <c r="Y226" s="2">
        <f t="shared" si="43"/>
        <v>55433493.969172284</v>
      </c>
      <c r="Z226" s="2" t="str">
        <f t="shared" si="8"/>
        <v>MEEP</v>
      </c>
      <c r="AA226" s="2">
        <f>IF(Z226="HERE",Y226,AA225+Graph!$G$1*1000)</f>
        <v>64186000.683457963</v>
      </c>
      <c r="AB226" s="2">
        <f t="shared" si="20"/>
        <v>800000</v>
      </c>
      <c r="AC226" s="2">
        <f t="shared" si="44"/>
        <v>54343970.453043245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21"/>
        <v>52800000</v>
      </c>
      <c r="AG226" s="3">
        <f t="shared" si="29"/>
        <v>49946641.429795019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161</v>
      </c>
      <c r="C227" s="7"/>
      <c r="D227" s="2" t="e">
        <f t="shared" si="11"/>
        <v>#N/A</v>
      </c>
      <c r="E227" s="2" t="e">
        <f t="shared" si="22"/>
        <v>#N/A</v>
      </c>
      <c r="F227" s="2">
        <v>1426882.3995338678</v>
      </c>
      <c r="G227" s="2">
        <f t="shared" si="41"/>
        <v>645682.42857142852</v>
      </c>
      <c r="H227" s="2">
        <f t="shared" si="45"/>
        <v>116975166.02447209</v>
      </c>
      <c r="I227" s="7"/>
      <c r="J227" s="2" t="e">
        <f t="shared" si="13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1241744.0000000028</v>
      </c>
      <c r="M227" s="8" t="e">
        <f t="shared" si="28"/>
        <v>#N/A</v>
      </c>
      <c r="N227" s="2" t="e">
        <f t="shared" si="14"/>
        <v>#N/A</v>
      </c>
      <c r="O227" s="2" t="e">
        <f t="shared" si="24"/>
        <v>#N/A</v>
      </c>
      <c r="P227" s="2">
        <v>1427878.8844748139</v>
      </c>
      <c r="Q227" s="2">
        <f t="shared" si="42"/>
        <v>650000</v>
      </c>
      <c r="R227" s="2">
        <f t="shared" si="46"/>
        <v>118175653.5650726</v>
      </c>
      <c r="S227" s="2">
        <f t="shared" si="16"/>
        <v>645682.42857143283</v>
      </c>
      <c r="T227" s="2">
        <f t="shared" si="17"/>
        <v>4317.571428571362</v>
      </c>
      <c r="U227" s="2">
        <f t="shared" si="18"/>
        <v>650000</v>
      </c>
      <c r="V227" s="2">
        <f t="shared" si="34"/>
        <v>62737842.024471775</v>
      </c>
      <c r="W227" s="2">
        <f t="shared" si="19"/>
        <v>645682.42857142538</v>
      </c>
      <c r="X227" s="2">
        <f t="shared" si="6"/>
        <v>4317.5714285746217</v>
      </c>
      <c r="Y227" s="2">
        <f t="shared" si="43"/>
        <v>55437811.540600859</v>
      </c>
      <c r="Z227" s="2" t="str">
        <f t="shared" si="8"/>
        <v>MEEP</v>
      </c>
      <c r="AA227" s="2">
        <f>IF(Z227="HERE",Y227,AA226+Graph!$G$1*1000)</f>
        <v>64986000.683457963</v>
      </c>
      <c r="AB227" s="2">
        <f t="shared" si="20"/>
        <v>800000</v>
      </c>
      <c r="AC227" s="2">
        <f t="shared" si="44"/>
        <v>54343970.453043245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21"/>
        <v>52800000</v>
      </c>
      <c r="AG227" s="3">
        <f t="shared" si="29"/>
        <v>49978925.551223591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162</v>
      </c>
      <c r="C228" s="7"/>
      <c r="D228" s="2" t="e">
        <f t="shared" si="11"/>
        <v>#N/A</v>
      </c>
      <c r="E228" s="2" t="e">
        <f t="shared" si="22"/>
        <v>#N/A</v>
      </c>
      <c r="F228" s="2">
        <v>1432836.9954340756</v>
      </c>
      <c r="G228" s="2">
        <f t="shared" si="41"/>
        <v>645682.42857142852</v>
      </c>
      <c r="H228" s="2">
        <f t="shared" si="45"/>
        <v>117620848.45304352</v>
      </c>
      <c r="I228" s="7"/>
      <c r="J228" s="2" t="e">
        <f t="shared" si="13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1246061.5714285742</v>
      </c>
      <c r="M228" s="8" t="e">
        <f t="shared" si="28"/>
        <v>#N/A</v>
      </c>
      <c r="N228" s="2" t="e">
        <f t="shared" si="14"/>
        <v>#N/A</v>
      </c>
      <c r="O228" s="2" t="e">
        <f t="shared" si="24"/>
        <v>#N/A</v>
      </c>
      <c r="P228" s="2">
        <v>1433820.1066899896</v>
      </c>
      <c r="Q228" s="2">
        <f t="shared" si="42"/>
        <v>650000</v>
      </c>
      <c r="R228" s="2">
        <f t="shared" si="46"/>
        <v>118825653.5650726</v>
      </c>
      <c r="S228" s="2">
        <f t="shared" si="16"/>
        <v>645682.42857143283</v>
      </c>
      <c r="T228" s="2">
        <f t="shared" si="17"/>
        <v>4317.571428571362</v>
      </c>
      <c r="U228" s="2">
        <f t="shared" si="18"/>
        <v>650000</v>
      </c>
      <c r="V228" s="2">
        <f t="shared" si="34"/>
        <v>63383524.4530432</v>
      </c>
      <c r="W228" s="2">
        <f t="shared" si="19"/>
        <v>645682.42857142538</v>
      </c>
      <c r="X228" s="2">
        <f t="shared" si="6"/>
        <v>4317.5714285746217</v>
      </c>
      <c r="Y228" s="2">
        <f t="shared" si="43"/>
        <v>55442129.112029433</v>
      </c>
      <c r="Z228" s="2" t="str">
        <f t="shared" si="8"/>
        <v>MEEP</v>
      </c>
      <c r="AA228" s="2">
        <f>IF(Z228="HERE",Y228,AA227+Graph!$G$1*1000)</f>
        <v>65786000.683457963</v>
      </c>
      <c r="AB228" s="2">
        <f t="shared" si="20"/>
        <v>800000</v>
      </c>
      <c r="AC228" s="2">
        <f t="shared" si="44"/>
        <v>54343970.453043245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21"/>
        <v>52800000</v>
      </c>
      <c r="AG228" s="3">
        <f t="shared" si="29"/>
        <v>50011209.672652163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163</v>
      </c>
      <c r="C229" s="7"/>
      <c r="D229" s="2" t="e">
        <f t="shared" si="11"/>
        <v>#N/A</v>
      </c>
      <c r="E229" s="2" t="e">
        <f t="shared" si="22"/>
        <v>#N/A</v>
      </c>
      <c r="F229" s="2">
        <v>1438791.5913342834</v>
      </c>
      <c r="G229" s="2">
        <f t="shared" si="41"/>
        <v>645682.42857142852</v>
      </c>
      <c r="H229" s="2">
        <f t="shared" si="45"/>
        <v>118266530.88161495</v>
      </c>
      <c r="I229" s="7"/>
      <c r="J229" s="2" t="e">
        <f t="shared" si="13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1250379.1428571455</v>
      </c>
      <c r="M229" s="8" t="e">
        <f t="shared" si="28"/>
        <v>#N/A</v>
      </c>
      <c r="N229" s="2" t="e">
        <f t="shared" si="14"/>
        <v>#N/A</v>
      </c>
      <c r="O229" s="2" t="e">
        <f t="shared" si="24"/>
        <v>#N/A</v>
      </c>
      <c r="P229" s="2">
        <v>1439761.3289051354</v>
      </c>
      <c r="Q229" s="2">
        <f t="shared" si="42"/>
        <v>650000</v>
      </c>
      <c r="R229" s="2">
        <f t="shared" si="46"/>
        <v>119475653.5650726</v>
      </c>
      <c r="S229" s="2">
        <f t="shared" si="16"/>
        <v>645682.42857143283</v>
      </c>
      <c r="T229" s="2">
        <f t="shared" si="17"/>
        <v>4317.571428571362</v>
      </c>
      <c r="U229" s="2">
        <f t="shared" si="18"/>
        <v>650000</v>
      </c>
      <c r="V229" s="2">
        <f t="shared" si="34"/>
        <v>64029206.881614625</v>
      </c>
      <c r="W229" s="2">
        <f t="shared" si="19"/>
        <v>645682.42857142538</v>
      </c>
      <c r="X229" s="2">
        <f t="shared" si="6"/>
        <v>4317.5714285746217</v>
      </c>
      <c r="Y229" s="2">
        <f t="shared" si="43"/>
        <v>55446446.683458008</v>
      </c>
      <c r="Z229" s="2" t="str">
        <f t="shared" si="8"/>
        <v>MEEP</v>
      </c>
      <c r="AA229" s="2">
        <f>IF(Z229="HERE",Y229,AA228+Graph!$G$1*1000)</f>
        <v>66586000.683457963</v>
      </c>
      <c r="AB229" s="2">
        <f t="shared" si="20"/>
        <v>800000</v>
      </c>
      <c r="AC229" s="2">
        <f t="shared" si="44"/>
        <v>54343970.453043245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21"/>
        <v>52800000</v>
      </c>
      <c r="AG229" s="3">
        <f t="shared" si="29"/>
        <v>50043493.794080734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164</v>
      </c>
      <c r="C230" s="7"/>
      <c r="D230" s="2" t="e">
        <f t="shared" si="11"/>
        <v>#N/A</v>
      </c>
      <c r="E230" s="2" t="e">
        <f t="shared" si="22"/>
        <v>#N/A</v>
      </c>
      <c r="F230" s="2">
        <v>1444746.1872344911</v>
      </c>
      <c r="G230" s="2">
        <f t="shared" ref="G230:G293" si="47">IF(F230&gt;650000,$AK$31*1000,F230)</f>
        <v>645682.42857142852</v>
      </c>
      <c r="H230" s="2">
        <f t="shared" si="45"/>
        <v>118912213.31018639</v>
      </c>
      <c r="I230" s="7"/>
      <c r="J230" s="2" t="e">
        <f t="shared" si="13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1254696.7142857169</v>
      </c>
      <c r="M230" s="8" t="e">
        <f t="shared" si="28"/>
        <v>#N/A</v>
      </c>
      <c r="N230" s="2" t="e">
        <f t="shared" si="14"/>
        <v>#N/A</v>
      </c>
      <c r="O230" s="2" t="e">
        <f t="shared" si="24"/>
        <v>#N/A</v>
      </c>
      <c r="P230" s="2">
        <v>1445702.551120311</v>
      </c>
      <c r="Q230" s="2">
        <f t="shared" ref="Q230:Q293" si="48">IF(P230&gt;650000,650000,P230)</f>
        <v>650000</v>
      </c>
      <c r="R230" s="2">
        <f t="shared" si="46"/>
        <v>120125653.5650726</v>
      </c>
      <c r="S230" s="2">
        <f t="shared" si="16"/>
        <v>645682.42857143283</v>
      </c>
      <c r="T230" s="2">
        <f t="shared" si="17"/>
        <v>4317.571428571362</v>
      </c>
      <c r="U230" s="2">
        <f t="shared" si="18"/>
        <v>650000</v>
      </c>
      <c r="V230" s="2">
        <f t="shared" si="34"/>
        <v>64674889.310186051</v>
      </c>
      <c r="W230" s="2">
        <f t="shared" si="19"/>
        <v>645682.42857142538</v>
      </c>
      <c r="X230" s="2">
        <f t="shared" si="6"/>
        <v>4317.5714285746217</v>
      </c>
      <c r="Y230" s="2">
        <f t="shared" si="43"/>
        <v>55450764.254886582</v>
      </c>
      <c r="Z230" s="2" t="str">
        <f t="shared" si="8"/>
        <v>MEEP</v>
      </c>
      <c r="AA230" s="2">
        <f>IF(Z230="HERE",Y230,AA229+Graph!$G$1*1000)</f>
        <v>67386000.683457971</v>
      </c>
      <c r="AB230" s="2">
        <f t="shared" si="20"/>
        <v>800000.00000000745</v>
      </c>
      <c r="AC230" s="2">
        <f t="shared" si="44"/>
        <v>54343970.453043245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21"/>
        <v>52800000</v>
      </c>
      <c r="AG230" s="3">
        <f t="shared" si="29"/>
        <v>50075777.915509306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165</v>
      </c>
      <c r="C231" s="7"/>
      <c r="D231" s="2" t="e">
        <f t="shared" si="11"/>
        <v>#N/A</v>
      </c>
      <c r="E231" s="2" t="e">
        <f t="shared" si="22"/>
        <v>#N/A</v>
      </c>
      <c r="F231" s="2">
        <v>1450700.7831346989</v>
      </c>
      <c r="G231" s="2">
        <f t="shared" si="47"/>
        <v>645682.42857142852</v>
      </c>
      <c r="H231" s="2">
        <f t="shared" si="45"/>
        <v>119557895.73875782</v>
      </c>
      <c r="I231" s="7"/>
      <c r="J231" s="2" t="e">
        <f t="shared" si="13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1259014.2857142882</v>
      </c>
      <c r="M231" s="8" t="e">
        <f t="shared" si="28"/>
        <v>#N/A</v>
      </c>
      <c r="N231" s="2" t="e">
        <f t="shared" si="14"/>
        <v>#N/A</v>
      </c>
      <c r="O231" s="2" t="e">
        <f t="shared" si="24"/>
        <v>#N/A</v>
      </c>
      <c r="P231" s="2">
        <v>1451643.7733354568</v>
      </c>
      <c r="Q231" s="2">
        <f t="shared" si="48"/>
        <v>650000</v>
      </c>
      <c r="R231" s="2">
        <f t="shared" si="46"/>
        <v>120775653.5650726</v>
      </c>
      <c r="S231" s="2">
        <f t="shared" si="16"/>
        <v>645682.42857143283</v>
      </c>
      <c r="T231" s="2">
        <f t="shared" si="17"/>
        <v>4317.571428571362</v>
      </c>
      <c r="U231" s="2">
        <f t="shared" si="18"/>
        <v>650000</v>
      </c>
      <c r="V231" s="2">
        <f t="shared" si="34"/>
        <v>65320571.738757476</v>
      </c>
      <c r="W231" s="2">
        <f t="shared" si="19"/>
        <v>645682.42857142538</v>
      </c>
      <c r="X231" s="2">
        <f t="shared" si="6"/>
        <v>4317.5714285746217</v>
      </c>
      <c r="Y231" s="2">
        <f t="shared" si="43"/>
        <v>55455081.826315157</v>
      </c>
      <c r="Z231" s="2" t="str">
        <f t="shared" si="8"/>
        <v>MEEP</v>
      </c>
      <c r="AA231" s="2">
        <f>IF(Z231="HERE",Y231,AA230+Graph!$G$1*1000)</f>
        <v>68186000.683457971</v>
      </c>
      <c r="AB231" s="2">
        <f t="shared" si="20"/>
        <v>800000</v>
      </c>
      <c r="AC231" s="2">
        <f t="shared" si="44"/>
        <v>54343970.453043245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21"/>
        <v>52800000</v>
      </c>
      <c r="AG231" s="3">
        <f t="shared" si="29"/>
        <v>50108062.036937878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166</v>
      </c>
      <c r="C232" s="7"/>
      <c r="D232" s="2" t="e">
        <f t="shared" si="11"/>
        <v>#N/A</v>
      </c>
      <c r="E232" s="2" t="e">
        <f t="shared" si="22"/>
        <v>#N/A</v>
      </c>
      <c r="F232" s="2">
        <v>1456655.3790349066</v>
      </c>
      <c r="G232" s="2">
        <f t="shared" si="47"/>
        <v>645682.42857142852</v>
      </c>
      <c r="H232" s="2">
        <f t="shared" si="45"/>
        <v>120203578.16732925</v>
      </c>
      <c r="I232" s="7"/>
      <c r="J232" s="2" t="e">
        <f t="shared" si="13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1263331.8571428596</v>
      </c>
      <c r="M232" s="8" t="e">
        <f t="shared" si="28"/>
        <v>#N/A</v>
      </c>
      <c r="N232" s="2" t="e">
        <f t="shared" si="14"/>
        <v>#N/A</v>
      </c>
      <c r="O232" s="2" t="e">
        <f t="shared" si="24"/>
        <v>#N/A</v>
      </c>
      <c r="P232" s="2">
        <v>1457584.9955506325</v>
      </c>
      <c r="Q232" s="2">
        <f t="shared" si="48"/>
        <v>650000</v>
      </c>
      <c r="R232" s="2">
        <f t="shared" si="46"/>
        <v>121425653.5650726</v>
      </c>
      <c r="S232" s="2">
        <f t="shared" si="16"/>
        <v>645682.42857143283</v>
      </c>
      <c r="T232" s="2">
        <f t="shared" si="17"/>
        <v>4317.571428571362</v>
      </c>
      <c r="U232" s="2">
        <f t="shared" si="18"/>
        <v>650000</v>
      </c>
      <c r="V232" s="2">
        <f t="shared" si="34"/>
        <v>65966254.167328902</v>
      </c>
      <c r="W232" s="2">
        <f t="shared" si="19"/>
        <v>645682.42857142538</v>
      </c>
      <c r="X232" s="2">
        <f t="shared" si="6"/>
        <v>4317.5714285746217</v>
      </c>
      <c r="Y232" s="2">
        <f t="shared" si="43"/>
        <v>55459399.397743732</v>
      </c>
      <c r="Z232" s="2" t="str">
        <f t="shared" si="8"/>
        <v>MEEP</v>
      </c>
      <c r="AA232" s="2">
        <f>IF(Z232="HERE",Y232,AA231+Graph!$G$1*1000)</f>
        <v>68986000.683457971</v>
      </c>
      <c r="AB232" s="2">
        <f t="shared" si="20"/>
        <v>800000</v>
      </c>
      <c r="AC232" s="2">
        <f t="shared" si="44"/>
        <v>54343970.453043245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21"/>
        <v>52800000</v>
      </c>
      <c r="AG232" s="3">
        <f t="shared" si="29"/>
        <v>50140346.158366449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167</v>
      </c>
      <c r="C233" s="7"/>
      <c r="D233" s="2" t="e">
        <f t="shared" si="11"/>
        <v>#N/A</v>
      </c>
      <c r="E233" s="2" t="e">
        <f t="shared" si="22"/>
        <v>#N/A</v>
      </c>
      <c r="F233" s="2">
        <v>1462609.9749351144</v>
      </c>
      <c r="G233" s="2">
        <f t="shared" si="47"/>
        <v>645682.42857142852</v>
      </c>
      <c r="H233" s="2">
        <f t="shared" si="45"/>
        <v>120849260.59590068</v>
      </c>
      <c r="I233" s="7"/>
      <c r="J233" s="2" t="e">
        <f t="shared" si="13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1267649.428571431</v>
      </c>
      <c r="M233" s="8" t="e">
        <f t="shared" si="28"/>
        <v>#N/A</v>
      </c>
      <c r="N233" s="2" t="e">
        <f t="shared" si="14"/>
        <v>#N/A</v>
      </c>
      <c r="O233" s="2" t="e">
        <f t="shared" si="24"/>
        <v>#N/A</v>
      </c>
      <c r="P233" s="2">
        <v>1463526.2177657783</v>
      </c>
      <c r="Q233" s="2">
        <f t="shared" si="48"/>
        <v>650000</v>
      </c>
      <c r="R233" s="2">
        <f t="shared" si="46"/>
        <v>122075653.5650726</v>
      </c>
      <c r="S233" s="2">
        <f t="shared" si="16"/>
        <v>645682.42857143283</v>
      </c>
      <c r="T233" s="2">
        <f t="shared" si="17"/>
        <v>4317.571428571362</v>
      </c>
      <c r="U233" s="2">
        <f t="shared" si="18"/>
        <v>650000</v>
      </c>
      <c r="V233" s="2">
        <f t="shared" si="34"/>
        <v>66611936.595900327</v>
      </c>
      <c r="W233" s="2">
        <f t="shared" si="19"/>
        <v>645682.42857142538</v>
      </c>
      <c r="X233" s="2">
        <f t="shared" si="6"/>
        <v>4317.5714285746217</v>
      </c>
      <c r="Y233" s="2">
        <f t="shared" si="43"/>
        <v>55463716.969172306</v>
      </c>
      <c r="Z233" s="2" t="str">
        <f t="shared" si="8"/>
        <v>MEEP</v>
      </c>
      <c r="AA233" s="2">
        <f>IF(Z233="HERE",Y233,AA232+Graph!$G$1*1000)</f>
        <v>69786000.683457971</v>
      </c>
      <c r="AB233" s="2">
        <f t="shared" si="20"/>
        <v>800000</v>
      </c>
      <c r="AC233" s="2">
        <f t="shared" si="44"/>
        <v>54343970.453043245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21"/>
        <v>52800000</v>
      </c>
      <c r="AG233" s="3">
        <f t="shared" si="29"/>
        <v>50160000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168</v>
      </c>
      <c r="C234" s="7"/>
      <c r="D234" s="2" t="e">
        <f t="shared" si="11"/>
        <v>#N/A</v>
      </c>
      <c r="E234" s="2" t="e">
        <f t="shared" si="22"/>
        <v>#N/A</v>
      </c>
      <c r="F234" s="2">
        <v>1468564.5708353221</v>
      </c>
      <c r="G234" s="2">
        <f t="shared" si="47"/>
        <v>645682.42857142852</v>
      </c>
      <c r="H234" s="2">
        <f t="shared" si="45"/>
        <v>121494943.02447212</v>
      </c>
      <c r="I234" s="7"/>
      <c r="J234" s="2" t="e">
        <f t="shared" si="13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1271967.0000000023</v>
      </c>
      <c r="M234" s="8" t="e">
        <f t="shared" si="28"/>
        <v>#N/A</v>
      </c>
      <c r="N234" s="2" t="e">
        <f t="shared" si="14"/>
        <v>#N/A</v>
      </c>
      <c r="O234" s="2" t="e">
        <f t="shared" si="24"/>
        <v>#N/A</v>
      </c>
      <c r="P234" s="2">
        <v>1469467.4399809539</v>
      </c>
      <c r="Q234" s="2">
        <f t="shared" si="48"/>
        <v>650000</v>
      </c>
      <c r="R234" s="2">
        <f t="shared" si="46"/>
        <v>122725653.5650726</v>
      </c>
      <c r="S234" s="2">
        <f t="shared" si="16"/>
        <v>645682.42857143283</v>
      </c>
      <c r="T234" s="2">
        <f t="shared" si="17"/>
        <v>4317.571428571362</v>
      </c>
      <c r="U234" s="2">
        <f t="shared" si="18"/>
        <v>650000</v>
      </c>
      <c r="V234" s="2">
        <f t="shared" si="34"/>
        <v>67257619.02447176</v>
      </c>
      <c r="W234" s="2">
        <f t="shared" si="19"/>
        <v>645682.42857143283</v>
      </c>
      <c r="X234" s="2">
        <f t="shared" si="6"/>
        <v>4317.5714285671711</v>
      </c>
      <c r="Y234" s="2">
        <f t="shared" si="43"/>
        <v>55468034.540600874</v>
      </c>
      <c r="Z234" s="2" t="str">
        <f t="shared" si="8"/>
        <v>MEEP</v>
      </c>
      <c r="AA234" s="2">
        <f>IF(Z234="HERE",Y234,AA233+Graph!$G$1*1000)</f>
        <v>70586000.683457971</v>
      </c>
      <c r="AB234" s="2">
        <f t="shared" si="20"/>
        <v>800000</v>
      </c>
      <c r="AC234" s="2">
        <f t="shared" si="44"/>
        <v>54343970.453043245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21"/>
        <v>52800000</v>
      </c>
      <c r="AG234" s="3">
        <f t="shared" si="29"/>
        <v>50160000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169</v>
      </c>
      <c r="C235" s="7"/>
      <c r="D235" s="2" t="e">
        <f t="shared" si="11"/>
        <v>#N/A</v>
      </c>
      <c r="E235" s="2" t="e">
        <f t="shared" si="22"/>
        <v>#N/A</v>
      </c>
      <c r="F235" s="2">
        <v>1474519.1667355299</v>
      </c>
      <c r="G235" s="2">
        <f t="shared" si="47"/>
        <v>645682.42857142852</v>
      </c>
      <c r="H235" s="2">
        <f t="shared" si="45"/>
        <v>122140625.45304355</v>
      </c>
      <c r="I235" s="7"/>
      <c r="J235" s="2" t="e">
        <f t="shared" si="13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1276284.5714285737</v>
      </c>
      <c r="M235" s="8" t="e">
        <f t="shared" si="28"/>
        <v>#N/A</v>
      </c>
      <c r="N235" s="2" t="e">
        <f t="shared" si="14"/>
        <v>#N/A</v>
      </c>
      <c r="O235" s="2" t="e">
        <f t="shared" si="24"/>
        <v>#N/A</v>
      </c>
      <c r="P235" s="2">
        <v>1475408.6621960998</v>
      </c>
      <c r="Q235" s="2">
        <f t="shared" si="48"/>
        <v>650000</v>
      </c>
      <c r="R235" s="2">
        <f t="shared" si="46"/>
        <v>123375653.5650726</v>
      </c>
      <c r="S235" s="2">
        <f t="shared" si="16"/>
        <v>645682.42857143283</v>
      </c>
      <c r="T235" s="2">
        <f t="shared" si="17"/>
        <v>4317.571428571362</v>
      </c>
      <c r="U235" s="2">
        <f t="shared" si="18"/>
        <v>650000</v>
      </c>
      <c r="V235" s="2">
        <f t="shared" si="34"/>
        <v>67903301.453043193</v>
      </c>
      <c r="W235" s="2">
        <f t="shared" si="19"/>
        <v>645682.42857143283</v>
      </c>
      <c r="X235" s="2">
        <f t="shared" si="6"/>
        <v>4317.5714285671711</v>
      </c>
      <c r="Y235" s="2">
        <f t="shared" si="43"/>
        <v>55472352.112029441</v>
      </c>
      <c r="Z235" s="2" t="str">
        <f t="shared" si="8"/>
        <v>MEEP</v>
      </c>
      <c r="AA235" s="2">
        <f>IF(Z235="HERE",Y235,AA234+Graph!$G$1*1000)</f>
        <v>71386000.683457971</v>
      </c>
      <c r="AB235" s="2">
        <f t="shared" si="20"/>
        <v>800000</v>
      </c>
      <c r="AC235" s="2">
        <f t="shared" si="44"/>
        <v>54343970.453043245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21"/>
        <v>52800000</v>
      </c>
      <c r="AG235" s="3">
        <f t="shared" si="29"/>
        <v>50160000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170</v>
      </c>
      <c r="C236" s="7"/>
      <c r="D236" s="2" t="e">
        <f t="shared" si="11"/>
        <v>#N/A</v>
      </c>
      <c r="E236" s="2" t="e">
        <f t="shared" si="22"/>
        <v>#N/A</v>
      </c>
      <c r="F236" s="2">
        <v>1480473.7626357377</v>
      </c>
      <c r="G236" s="2">
        <f t="shared" si="47"/>
        <v>645682.42857142852</v>
      </c>
      <c r="H236" s="2">
        <f t="shared" si="45"/>
        <v>122786307.88161498</v>
      </c>
      <c r="I236" s="7"/>
      <c r="J236" s="2" t="e">
        <f t="shared" si="13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1280602.1428571451</v>
      </c>
      <c r="M236" s="8" t="e">
        <f t="shared" si="28"/>
        <v>#N/A</v>
      </c>
      <c r="N236" s="2" t="e">
        <f t="shared" si="14"/>
        <v>#N/A</v>
      </c>
      <c r="O236" s="2" t="e">
        <f t="shared" si="24"/>
        <v>#N/A</v>
      </c>
      <c r="P236" s="2">
        <v>1481349.8844112754</v>
      </c>
      <c r="Q236" s="2">
        <f t="shared" si="48"/>
        <v>650000</v>
      </c>
      <c r="R236" s="2">
        <f t="shared" si="46"/>
        <v>124025653.5650726</v>
      </c>
      <c r="S236" s="2">
        <f t="shared" si="16"/>
        <v>645682.42857143283</v>
      </c>
      <c r="T236" s="2">
        <f t="shared" si="17"/>
        <v>4317.571428571362</v>
      </c>
      <c r="U236" s="2">
        <f t="shared" si="18"/>
        <v>650000</v>
      </c>
      <c r="V236" s="2">
        <f t="shared" si="34"/>
        <v>68548983.881614625</v>
      </c>
      <c r="W236" s="2">
        <f t="shared" si="19"/>
        <v>645682.42857143283</v>
      </c>
      <c r="X236" s="2">
        <f t="shared" si="6"/>
        <v>4317.5714285671711</v>
      </c>
      <c r="Y236" s="2">
        <f t="shared" si="43"/>
        <v>55476669.683458008</v>
      </c>
      <c r="Z236" s="2" t="str">
        <f t="shared" si="8"/>
        <v>MEEP</v>
      </c>
      <c r="AA236" s="2">
        <f>IF(Z236="HERE",Y236,AA235+Graph!$G$1*1000)</f>
        <v>72186000.683457971</v>
      </c>
      <c r="AB236" s="2">
        <f t="shared" si="20"/>
        <v>800000</v>
      </c>
      <c r="AC236" s="2">
        <f t="shared" si="44"/>
        <v>54343970.453043245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21"/>
        <v>52800000</v>
      </c>
      <c r="AG236" s="3">
        <f t="shared" si="29"/>
        <v>50160000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171</v>
      </c>
      <c r="C237" s="7"/>
      <c r="D237" s="2" t="e">
        <f t="shared" si="11"/>
        <v>#N/A</v>
      </c>
      <c r="E237" s="2" t="e">
        <f t="shared" si="22"/>
        <v>#N/A</v>
      </c>
      <c r="F237" s="2">
        <v>1486428.3585359454</v>
      </c>
      <c r="G237" s="2">
        <f t="shared" si="47"/>
        <v>645682.42857142852</v>
      </c>
      <c r="H237" s="2">
        <f t="shared" si="45"/>
        <v>123431990.31018642</v>
      </c>
      <c r="I237" s="7"/>
      <c r="J237" s="2" t="e">
        <f t="shared" si="13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1284919.7142857164</v>
      </c>
      <c r="M237" s="8" t="e">
        <f t="shared" si="28"/>
        <v>#N/A</v>
      </c>
      <c r="N237" s="2" t="e">
        <f t="shared" si="14"/>
        <v>#N/A</v>
      </c>
      <c r="O237" s="2" t="e">
        <f t="shared" si="24"/>
        <v>#N/A</v>
      </c>
      <c r="P237" s="2">
        <v>1487291.1066264212</v>
      </c>
      <c r="Q237" s="2">
        <f t="shared" si="48"/>
        <v>650000</v>
      </c>
      <c r="R237" s="2">
        <f t="shared" si="46"/>
        <v>124675653.5650726</v>
      </c>
      <c r="S237" s="2">
        <f t="shared" si="16"/>
        <v>645682.42857143283</v>
      </c>
      <c r="T237" s="2">
        <f t="shared" si="17"/>
        <v>4317.571428571362</v>
      </c>
      <c r="U237" s="2">
        <f t="shared" si="18"/>
        <v>650000</v>
      </c>
      <c r="V237" s="2">
        <f t="shared" si="34"/>
        <v>69194666.310186058</v>
      </c>
      <c r="W237" s="2">
        <f t="shared" si="19"/>
        <v>645682.42857143283</v>
      </c>
      <c r="X237" s="2">
        <f t="shared" si="6"/>
        <v>4317.5714285671711</v>
      </c>
      <c r="Y237" s="2">
        <f t="shared" si="43"/>
        <v>55480987.254886575</v>
      </c>
      <c r="Z237" s="2" t="str">
        <f t="shared" si="8"/>
        <v>MEEP</v>
      </c>
      <c r="AA237" s="2">
        <f>IF(Z237="HERE",Y237,AA236+Graph!$G$1*1000)</f>
        <v>72986000.683457971</v>
      </c>
      <c r="AB237" s="2">
        <f t="shared" si="20"/>
        <v>800000</v>
      </c>
      <c r="AC237" s="2">
        <f t="shared" si="44"/>
        <v>54343970.453043245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21"/>
        <v>52800000</v>
      </c>
      <c r="AG237" s="3">
        <f t="shared" si="29"/>
        <v>50160000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172</v>
      </c>
      <c r="C238" s="7"/>
      <c r="D238" s="2" t="e">
        <f t="shared" si="11"/>
        <v>#N/A</v>
      </c>
      <c r="E238" s="2" t="e">
        <f t="shared" si="22"/>
        <v>#N/A</v>
      </c>
      <c r="F238" s="2">
        <v>1492382.9544361532</v>
      </c>
      <c r="G238" s="2">
        <f t="shared" si="47"/>
        <v>645682.42857142852</v>
      </c>
      <c r="H238" s="2">
        <f t="shared" si="45"/>
        <v>124077672.73875785</v>
      </c>
      <c r="I238" s="7"/>
      <c r="J238" s="2" t="e">
        <f t="shared" si="13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1289237.2857142878</v>
      </c>
      <c r="M238" s="8" t="e">
        <f t="shared" si="28"/>
        <v>#N/A</v>
      </c>
      <c r="N238" s="2" t="e">
        <f t="shared" si="14"/>
        <v>#N/A</v>
      </c>
      <c r="O238" s="2" t="e">
        <f t="shared" si="24"/>
        <v>#N/A</v>
      </c>
      <c r="P238" s="2">
        <v>1493232.328841567</v>
      </c>
      <c r="Q238" s="2">
        <f t="shared" si="48"/>
        <v>650000</v>
      </c>
      <c r="R238" s="2">
        <f t="shared" si="46"/>
        <v>125325653.5650726</v>
      </c>
      <c r="S238" s="2">
        <f t="shared" si="16"/>
        <v>645682.42857143283</v>
      </c>
      <c r="T238" s="2">
        <f t="shared" si="17"/>
        <v>4317.571428571362</v>
      </c>
      <c r="U238" s="2">
        <f t="shared" si="18"/>
        <v>650000</v>
      </c>
      <c r="V238" s="2">
        <f t="shared" si="34"/>
        <v>69840348.738757491</v>
      </c>
      <c r="W238" s="2">
        <f t="shared" si="19"/>
        <v>645682.42857143283</v>
      </c>
      <c r="X238" s="2">
        <f t="shared" si="6"/>
        <v>4317.5714285671711</v>
      </c>
      <c r="Y238" s="2">
        <f t="shared" si="43"/>
        <v>55485304.826315142</v>
      </c>
      <c r="Z238" s="2" t="str">
        <f t="shared" si="8"/>
        <v>MEEP</v>
      </c>
      <c r="AA238" s="2">
        <f>IF(Z238="HERE",Y238,AA237+Graph!$G$1*1000)</f>
        <v>73786000.683457971</v>
      </c>
      <c r="AB238" s="2">
        <f t="shared" si="20"/>
        <v>800000</v>
      </c>
      <c r="AC238" s="2">
        <f t="shared" si="44"/>
        <v>54343970.453043245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2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173</v>
      </c>
      <c r="C239" s="7"/>
      <c r="D239" s="2" t="e">
        <f t="shared" si="11"/>
        <v>#N/A</v>
      </c>
      <c r="E239" s="2" t="e">
        <f t="shared" si="22"/>
        <v>#N/A</v>
      </c>
      <c r="F239" s="2">
        <v>1498337.5503363609</v>
      </c>
      <c r="G239" s="2">
        <f t="shared" si="47"/>
        <v>645682.42857142852</v>
      </c>
      <c r="H239" s="2">
        <f t="shared" si="45"/>
        <v>124723355.16732928</v>
      </c>
      <c r="I239" s="7"/>
      <c r="J239" s="2" t="e">
        <f t="shared" si="13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1293554.8571428591</v>
      </c>
      <c r="M239" s="8" t="e">
        <f t="shared" si="28"/>
        <v>#N/A</v>
      </c>
      <c r="N239" s="2" t="e">
        <f t="shared" si="14"/>
        <v>#N/A</v>
      </c>
      <c r="O239" s="2" t="e">
        <f t="shared" si="24"/>
        <v>#N/A</v>
      </c>
      <c r="P239" s="2">
        <v>1499173.5510567427</v>
      </c>
      <c r="Q239" s="2">
        <f t="shared" si="48"/>
        <v>650000</v>
      </c>
      <c r="R239" s="2">
        <f t="shared" si="46"/>
        <v>125975653.5650726</v>
      </c>
      <c r="S239" s="2">
        <f t="shared" si="16"/>
        <v>645682.42857143283</v>
      </c>
      <c r="T239" s="2">
        <f t="shared" si="17"/>
        <v>4317.571428571362</v>
      </c>
      <c r="U239" s="2">
        <f t="shared" si="18"/>
        <v>650000</v>
      </c>
      <c r="V239" s="2">
        <f t="shared" si="34"/>
        <v>70486031.167328924</v>
      </c>
      <c r="W239" s="2">
        <f t="shared" si="19"/>
        <v>645682.42857143283</v>
      </c>
      <c r="X239" s="2">
        <f t="shared" si="6"/>
        <v>4317.5714285671711</v>
      </c>
      <c r="Y239" s="2">
        <f t="shared" si="43"/>
        <v>55489622.397743709</v>
      </c>
      <c r="Z239" s="2" t="str">
        <f t="shared" si="8"/>
        <v>MEEP</v>
      </c>
      <c r="AA239" s="2">
        <f>IF(Z239="HERE",Y239,AA238+Graph!$G$1*1000)</f>
        <v>74586000.683457971</v>
      </c>
      <c r="AB239" s="2">
        <f t="shared" si="20"/>
        <v>800000</v>
      </c>
      <c r="AC239" s="2">
        <f t="shared" si="44"/>
        <v>54343970.453043245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2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174</v>
      </c>
      <c r="C240" s="7"/>
      <c r="D240" s="2" t="e">
        <f t="shared" si="11"/>
        <v>#N/A</v>
      </c>
      <c r="E240" s="2" t="e">
        <f t="shared" si="22"/>
        <v>#N/A</v>
      </c>
      <c r="F240" s="2">
        <v>1504292.1462365687</v>
      </c>
      <c r="G240" s="2">
        <f t="shared" si="47"/>
        <v>645682.42857142852</v>
      </c>
      <c r="H240" s="2">
        <f t="shared" si="45"/>
        <v>125369037.59590071</v>
      </c>
      <c r="I240" s="7"/>
      <c r="J240" s="2" t="e">
        <f t="shared" si="13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1297872.4285714305</v>
      </c>
      <c r="M240" s="8" t="e">
        <f t="shared" si="28"/>
        <v>#N/A</v>
      </c>
      <c r="N240" s="2" t="e">
        <f t="shared" si="14"/>
        <v>#N/A</v>
      </c>
      <c r="O240" s="2" t="e">
        <f t="shared" si="24"/>
        <v>#N/A</v>
      </c>
      <c r="P240" s="2">
        <v>1505114.7732718885</v>
      </c>
      <c r="Q240" s="2">
        <f t="shared" si="48"/>
        <v>650000</v>
      </c>
      <c r="R240" s="2">
        <f t="shared" si="46"/>
        <v>126625653.5650726</v>
      </c>
      <c r="S240" s="2">
        <f t="shared" si="16"/>
        <v>645682.42857143283</v>
      </c>
      <c r="T240" s="2">
        <f t="shared" si="17"/>
        <v>4317.571428571362</v>
      </c>
      <c r="U240" s="2">
        <f t="shared" si="18"/>
        <v>650000</v>
      </c>
      <c r="V240" s="2">
        <f t="shared" si="34"/>
        <v>71131713.595900357</v>
      </c>
      <c r="W240" s="2">
        <f t="shared" si="19"/>
        <v>645682.42857143283</v>
      </c>
      <c r="X240" s="2">
        <f t="shared" si="6"/>
        <v>4317.5714285671711</v>
      </c>
      <c r="Y240" s="2">
        <f t="shared" si="43"/>
        <v>55493939.969172277</v>
      </c>
      <c r="Z240" s="2" t="str">
        <f t="shared" si="8"/>
        <v>MEEP</v>
      </c>
      <c r="AA240" s="2">
        <f>IF(Z240="HERE",Y240,AA239+Graph!$G$1*1000)</f>
        <v>75386000.683457971</v>
      </c>
      <c r="AB240" s="2">
        <f t="shared" si="20"/>
        <v>800000</v>
      </c>
      <c r="AC240" s="2">
        <f t="shared" si="44"/>
        <v>54343970.453043245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2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175</v>
      </c>
      <c r="C241" s="7"/>
      <c r="D241" s="2" t="e">
        <f t="shared" si="11"/>
        <v>#N/A</v>
      </c>
      <c r="E241" s="2" t="e">
        <f t="shared" si="22"/>
        <v>#N/A</v>
      </c>
      <c r="F241" s="2">
        <v>1510246.7421367764</v>
      </c>
      <c r="G241" s="2">
        <f t="shared" si="47"/>
        <v>645682.42857142852</v>
      </c>
      <c r="H241" s="2">
        <f t="shared" si="45"/>
        <v>126014720.02447215</v>
      </c>
      <c r="I241" s="7"/>
      <c r="J241" s="2" t="e">
        <f t="shared" si="13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1302190.0000000019</v>
      </c>
      <c r="M241" s="8" t="e">
        <f t="shared" si="28"/>
        <v>#N/A</v>
      </c>
      <c r="N241" s="2" t="e">
        <f t="shared" si="14"/>
        <v>#N/A</v>
      </c>
      <c r="O241" s="2" t="e">
        <f t="shared" si="24"/>
        <v>#N/A</v>
      </c>
      <c r="P241" s="2">
        <v>1511055.9954870641</v>
      </c>
      <c r="Q241" s="2">
        <f t="shared" si="48"/>
        <v>650000</v>
      </c>
      <c r="R241" s="2">
        <f t="shared" si="46"/>
        <v>127275653.5650726</v>
      </c>
      <c r="S241" s="2">
        <f t="shared" si="16"/>
        <v>645682.42857143283</v>
      </c>
      <c r="T241" s="2">
        <f t="shared" si="17"/>
        <v>4317.571428571362</v>
      </c>
      <c r="U241" s="2">
        <f t="shared" si="18"/>
        <v>650000</v>
      </c>
      <c r="V241" s="2">
        <f t="shared" si="34"/>
        <v>71777396.02447179</v>
      </c>
      <c r="W241" s="2">
        <f t="shared" si="19"/>
        <v>645682.42857143283</v>
      </c>
      <c r="X241" s="2">
        <f t="shared" si="6"/>
        <v>4317.5714285671711</v>
      </c>
      <c r="Y241" s="2">
        <f t="shared" si="43"/>
        <v>55498257.540600844</v>
      </c>
      <c r="Z241" s="2" t="str">
        <f t="shared" si="8"/>
        <v>MEEP</v>
      </c>
      <c r="AA241" s="2">
        <f>IF(Z241="HERE",Y241,AA240+Graph!$G$1*1000)</f>
        <v>76186000.683457971</v>
      </c>
      <c r="AB241" s="2">
        <f t="shared" si="20"/>
        <v>800000</v>
      </c>
      <c r="AC241" s="2">
        <f t="shared" si="44"/>
        <v>54343970.453043245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2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176</v>
      </c>
      <c r="C242" s="7"/>
      <c r="D242" s="2" t="e">
        <f t="shared" si="11"/>
        <v>#N/A</v>
      </c>
      <c r="E242" s="2" t="e">
        <f t="shared" si="22"/>
        <v>#N/A</v>
      </c>
      <c r="F242" s="2">
        <v>1516201.3380369842</v>
      </c>
      <c r="G242" s="2">
        <f t="shared" si="47"/>
        <v>645682.42857142852</v>
      </c>
      <c r="H242" s="2">
        <f t="shared" si="45"/>
        <v>126660402.45304358</v>
      </c>
      <c r="I242" s="7"/>
      <c r="J242" s="2" t="e">
        <f t="shared" si="13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1306507.5714285732</v>
      </c>
      <c r="M242" s="8" t="e">
        <f t="shared" si="28"/>
        <v>#N/A</v>
      </c>
      <c r="N242" s="2" t="e">
        <f t="shared" si="14"/>
        <v>#N/A</v>
      </c>
      <c r="O242" s="2" t="e">
        <f t="shared" si="24"/>
        <v>#N/A</v>
      </c>
      <c r="P242" s="2">
        <v>1516997.2177022099</v>
      </c>
      <c r="Q242" s="2">
        <f t="shared" si="48"/>
        <v>650000</v>
      </c>
      <c r="R242" s="2">
        <f t="shared" si="46"/>
        <v>127925653.5650726</v>
      </c>
      <c r="S242" s="2">
        <f t="shared" si="16"/>
        <v>645682.42857143283</v>
      </c>
      <c r="T242" s="2">
        <f t="shared" si="17"/>
        <v>4317.571428571362</v>
      </c>
      <c r="U242" s="2">
        <f t="shared" si="18"/>
        <v>650000</v>
      </c>
      <c r="V242" s="2">
        <f t="shared" si="34"/>
        <v>72423078.453043222</v>
      </c>
      <c r="W242" s="2">
        <f t="shared" si="19"/>
        <v>645682.42857143283</v>
      </c>
      <c r="X242" s="2">
        <f t="shared" si="6"/>
        <v>4317.5714285671711</v>
      </c>
      <c r="Y242" s="2">
        <f t="shared" si="43"/>
        <v>55502575.112029411</v>
      </c>
      <c r="Z242" s="2" t="str">
        <f t="shared" si="8"/>
        <v>MEEP</v>
      </c>
      <c r="AA242" s="2">
        <f>IF(Z242="HERE",Y242,AA241+Graph!$G$1*1000)</f>
        <v>76986000.683457971</v>
      </c>
      <c r="AB242" s="2">
        <f t="shared" si="20"/>
        <v>800000</v>
      </c>
      <c r="AC242" s="2">
        <f t="shared" si="44"/>
        <v>54343970.453043245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2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177</v>
      </c>
      <c r="C243" s="7"/>
      <c r="D243" s="2" t="e">
        <f t="shared" si="11"/>
        <v>#N/A</v>
      </c>
      <c r="E243" s="2" t="e">
        <f t="shared" si="22"/>
        <v>#N/A</v>
      </c>
      <c r="F243" s="2">
        <v>1522155.933937192</v>
      </c>
      <c r="G243" s="2">
        <f t="shared" si="47"/>
        <v>645682.42857142852</v>
      </c>
      <c r="H243" s="2">
        <f t="shared" si="45"/>
        <v>127306084.88161501</v>
      </c>
      <c r="I243" s="7"/>
      <c r="J243" s="2" t="e">
        <f t="shared" si="13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1310825.1428571446</v>
      </c>
      <c r="M243" s="8" t="e">
        <f t="shared" si="28"/>
        <v>#N/A</v>
      </c>
      <c r="N243" s="2" t="e">
        <f t="shared" si="14"/>
        <v>#N/A</v>
      </c>
      <c r="O243" s="2" t="e">
        <f t="shared" si="24"/>
        <v>#N/A</v>
      </c>
      <c r="P243" s="2">
        <v>1522938.4399173856</v>
      </c>
      <c r="Q243" s="2">
        <f t="shared" si="48"/>
        <v>650000</v>
      </c>
      <c r="R243" s="2">
        <f t="shared" si="46"/>
        <v>128575653.5650726</v>
      </c>
      <c r="S243" s="2">
        <f t="shared" si="16"/>
        <v>645682.42857143283</v>
      </c>
      <c r="T243" s="2">
        <f t="shared" si="17"/>
        <v>4317.571428571362</v>
      </c>
      <c r="U243" s="2">
        <f t="shared" si="18"/>
        <v>650000</v>
      </c>
      <c r="V243" s="2">
        <f t="shared" si="34"/>
        <v>73068760.881614655</v>
      </c>
      <c r="W243" s="2">
        <f t="shared" si="19"/>
        <v>645682.42857143283</v>
      </c>
      <c r="X243" s="2">
        <f t="shared" si="6"/>
        <v>4317.5714285671711</v>
      </c>
      <c r="Y243" s="2">
        <f t="shared" si="43"/>
        <v>55506892.683457978</v>
      </c>
      <c r="Z243" s="2" t="str">
        <f t="shared" si="8"/>
        <v>MEEP</v>
      </c>
      <c r="AA243" s="2">
        <f>IF(Z243="HERE",Y243,AA242+Graph!$G$1*1000)</f>
        <v>77786000.683457971</v>
      </c>
      <c r="AB243" s="2">
        <f t="shared" si="20"/>
        <v>800000</v>
      </c>
      <c r="AC243" s="2">
        <f t="shared" si="44"/>
        <v>54343970.453043245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2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178</v>
      </c>
      <c r="C244" s="7"/>
      <c r="D244" s="2" t="e">
        <f t="shared" si="11"/>
        <v>#N/A</v>
      </c>
      <c r="E244" s="2" t="e">
        <f t="shared" si="22"/>
        <v>#N/A</v>
      </c>
      <c r="F244" s="2">
        <v>1528110.5298373997</v>
      </c>
      <c r="G244" s="2">
        <f t="shared" si="47"/>
        <v>645682.42857142852</v>
      </c>
      <c r="H244" s="2">
        <f t="shared" si="45"/>
        <v>127951767.31018645</v>
      </c>
      <c r="I244" s="7"/>
      <c r="J244" s="2" t="e">
        <f t="shared" si="13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1315142.7142857159</v>
      </c>
      <c r="M244" s="8" t="e">
        <f t="shared" si="28"/>
        <v>#N/A</v>
      </c>
      <c r="N244" s="2" t="e">
        <f t="shared" si="14"/>
        <v>#N/A</v>
      </c>
      <c r="O244" s="2" t="e">
        <f t="shared" si="24"/>
        <v>#N/A</v>
      </c>
      <c r="P244" s="2">
        <v>1528879.6621325314</v>
      </c>
      <c r="Q244" s="2">
        <f t="shared" si="48"/>
        <v>650000</v>
      </c>
      <c r="R244" s="2">
        <f t="shared" si="46"/>
        <v>129225653.5650726</v>
      </c>
      <c r="S244" s="2">
        <f t="shared" si="16"/>
        <v>645682.42857143283</v>
      </c>
      <c r="T244" s="2">
        <f t="shared" si="17"/>
        <v>4317.571428571362</v>
      </c>
      <c r="U244" s="2">
        <f t="shared" si="18"/>
        <v>650000</v>
      </c>
      <c r="V244" s="2">
        <f t="shared" si="34"/>
        <v>73714443.310186088</v>
      </c>
      <c r="W244" s="2">
        <f t="shared" si="19"/>
        <v>645682.42857143283</v>
      </c>
      <c r="X244" s="2">
        <f t="shared" si="6"/>
        <v>4317.5714285671711</v>
      </c>
      <c r="Y244" s="2">
        <f t="shared" si="43"/>
        <v>55511210.254886545</v>
      </c>
      <c r="Z244" s="2" t="str">
        <f t="shared" si="8"/>
        <v>MEEP</v>
      </c>
      <c r="AA244" s="2">
        <f>IF(Z244="HERE",Y244,AA243+Graph!$G$1*1000)</f>
        <v>78586000.683457971</v>
      </c>
      <c r="AB244" s="2">
        <f t="shared" si="20"/>
        <v>800000</v>
      </c>
      <c r="AC244" s="2">
        <f t="shared" si="44"/>
        <v>54343970.453043245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2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179</v>
      </c>
      <c r="C245" s="7"/>
      <c r="D245" s="2" t="e">
        <f t="shared" si="11"/>
        <v>#N/A</v>
      </c>
      <c r="E245" s="2" t="e">
        <f t="shared" si="22"/>
        <v>#N/A</v>
      </c>
      <c r="F245" s="2">
        <v>1534065.1257376075</v>
      </c>
      <c r="G245" s="2">
        <f t="shared" si="47"/>
        <v>645682.42857142852</v>
      </c>
      <c r="H245" s="2">
        <f t="shared" si="45"/>
        <v>128597449.73875788</v>
      </c>
      <c r="I245" s="7"/>
      <c r="J245" s="2" t="e">
        <f t="shared" si="13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1319460.2857142873</v>
      </c>
      <c r="M245" s="8" t="e">
        <f t="shared" si="28"/>
        <v>#N/A</v>
      </c>
      <c r="N245" s="2" t="e">
        <f t="shared" si="14"/>
        <v>#N/A</v>
      </c>
      <c r="O245" s="2" t="e">
        <f t="shared" si="24"/>
        <v>#N/A</v>
      </c>
      <c r="P245" s="2">
        <v>1534820.884347707</v>
      </c>
      <c r="Q245" s="2">
        <f t="shared" si="48"/>
        <v>650000</v>
      </c>
      <c r="R245" s="2">
        <f t="shared" si="46"/>
        <v>129875653.5650726</v>
      </c>
      <c r="S245" s="2">
        <f t="shared" si="16"/>
        <v>645682.42857143283</v>
      </c>
      <c r="T245" s="2">
        <f t="shared" si="17"/>
        <v>4317.571428571362</v>
      </c>
      <c r="U245" s="2">
        <f t="shared" si="18"/>
        <v>650000</v>
      </c>
      <c r="V245" s="2">
        <f t="shared" si="34"/>
        <v>74360125.738757521</v>
      </c>
      <c r="W245" s="2">
        <f t="shared" si="19"/>
        <v>645682.42857143283</v>
      </c>
      <c r="X245" s="2">
        <f t="shared" si="6"/>
        <v>4317.5714285671711</v>
      </c>
      <c r="Y245" s="2">
        <f t="shared" si="43"/>
        <v>55515527.826315112</v>
      </c>
      <c r="Z245" s="2" t="str">
        <f t="shared" si="8"/>
        <v>MEEP</v>
      </c>
      <c r="AA245" s="2">
        <f>IF(Z245="HERE",Y245,AA244+Graph!$G$1*1000)</f>
        <v>79386000.683457971</v>
      </c>
      <c r="AB245" s="2">
        <f t="shared" si="20"/>
        <v>800000</v>
      </c>
      <c r="AC245" s="2">
        <f t="shared" si="44"/>
        <v>54343970.453043245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2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180</v>
      </c>
      <c r="C246" s="7"/>
      <c r="D246" s="2" t="e">
        <f t="shared" si="11"/>
        <v>#N/A</v>
      </c>
      <c r="E246" s="2" t="e">
        <f t="shared" si="22"/>
        <v>#N/A</v>
      </c>
      <c r="F246" s="2">
        <v>1540019.7216378152</v>
      </c>
      <c r="G246" s="2">
        <f t="shared" si="47"/>
        <v>645682.42857142852</v>
      </c>
      <c r="H246" s="2">
        <f t="shared" si="45"/>
        <v>129243132.16732931</v>
      </c>
      <c r="I246" s="7"/>
      <c r="J246" s="2" t="e">
        <f t="shared" si="13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1323777.8571428587</v>
      </c>
      <c r="M246" s="8" t="e">
        <f t="shared" si="28"/>
        <v>#N/A</v>
      </c>
      <c r="N246" s="2" t="e">
        <f t="shared" si="14"/>
        <v>#N/A</v>
      </c>
      <c r="O246" s="2" t="e">
        <f t="shared" si="24"/>
        <v>#N/A</v>
      </c>
      <c r="P246" s="2">
        <v>1540762.1065628529</v>
      </c>
      <c r="Q246" s="2">
        <f t="shared" si="48"/>
        <v>650000</v>
      </c>
      <c r="R246" s="2">
        <f t="shared" si="46"/>
        <v>130525653.5650726</v>
      </c>
      <c r="S246" s="2">
        <f t="shared" si="16"/>
        <v>645682.42857143283</v>
      </c>
      <c r="T246" s="2">
        <f t="shared" si="17"/>
        <v>4317.571428571362</v>
      </c>
      <c r="U246" s="2">
        <f t="shared" si="18"/>
        <v>650000</v>
      </c>
      <c r="V246" s="2">
        <f t="shared" si="34"/>
        <v>75005808.167328954</v>
      </c>
      <c r="W246" s="2">
        <f t="shared" si="19"/>
        <v>645682.42857143283</v>
      </c>
      <c r="X246" s="2">
        <f t="shared" si="6"/>
        <v>4317.5714285671711</v>
      </c>
      <c r="Y246" s="2">
        <f t="shared" si="43"/>
        <v>55519845.39774368</v>
      </c>
      <c r="Z246" s="2" t="str">
        <f t="shared" si="8"/>
        <v>MEEP</v>
      </c>
      <c r="AA246" s="2">
        <f>IF(Z246="HERE",Y246,AA245+Graph!$G$1*1000)</f>
        <v>80186000.683457971</v>
      </c>
      <c r="AB246" s="2">
        <f t="shared" si="20"/>
        <v>800000</v>
      </c>
      <c r="AC246" s="2">
        <f t="shared" si="44"/>
        <v>54343970.453043245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2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181</v>
      </c>
      <c r="C247" s="7"/>
      <c r="D247" s="2" t="e">
        <f t="shared" si="11"/>
        <v>#N/A</v>
      </c>
      <c r="E247" s="2" t="e">
        <f t="shared" si="22"/>
        <v>#N/A</v>
      </c>
      <c r="F247" s="2">
        <v>1545974.317538023</v>
      </c>
      <c r="G247" s="2">
        <f t="shared" si="47"/>
        <v>645682.42857142852</v>
      </c>
      <c r="H247" s="2">
        <f t="shared" si="45"/>
        <v>129888814.59590074</v>
      </c>
      <c r="I247" s="7"/>
      <c r="J247" s="2" t="e">
        <f t="shared" si="13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1328095.42857143</v>
      </c>
      <c r="M247" s="8" t="e">
        <f t="shared" si="28"/>
        <v>#N/A</v>
      </c>
      <c r="N247" s="2" t="e">
        <f t="shared" si="14"/>
        <v>#N/A</v>
      </c>
      <c r="O247" s="2" t="e">
        <f t="shared" si="24"/>
        <v>#N/A</v>
      </c>
      <c r="P247" s="2">
        <v>1546703.3287780285</v>
      </c>
      <c r="Q247" s="2">
        <f t="shared" si="48"/>
        <v>650000</v>
      </c>
      <c r="R247" s="2">
        <f t="shared" si="46"/>
        <v>131175653.5650726</v>
      </c>
      <c r="S247" s="2">
        <f t="shared" si="16"/>
        <v>645682.42857143283</v>
      </c>
      <c r="T247" s="2">
        <f t="shared" si="17"/>
        <v>4317.571428571362</v>
      </c>
      <c r="U247" s="2">
        <f t="shared" si="18"/>
        <v>650000</v>
      </c>
      <c r="V247" s="2">
        <f t="shared" si="34"/>
        <v>75651490.595900387</v>
      </c>
      <c r="W247" s="2">
        <f t="shared" si="19"/>
        <v>645682.42857143283</v>
      </c>
      <c r="X247" s="2">
        <f t="shared" si="6"/>
        <v>4317.5714285671711</v>
      </c>
      <c r="Y247" s="2">
        <f t="shared" si="43"/>
        <v>55524162.969172247</v>
      </c>
      <c r="Z247" s="2" t="str">
        <f t="shared" si="8"/>
        <v>MEEP</v>
      </c>
      <c r="AA247" s="2">
        <f>IF(Z247="HERE",Y247,AA246+Graph!$G$1*1000)</f>
        <v>80986000.683457971</v>
      </c>
      <c r="AB247" s="2">
        <f t="shared" si="20"/>
        <v>800000</v>
      </c>
      <c r="AC247" s="2">
        <f t="shared" si="44"/>
        <v>54343970.453043245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2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182</v>
      </c>
      <c r="C248" s="7"/>
      <c r="D248" s="2" t="e">
        <f t="shared" si="11"/>
        <v>#N/A</v>
      </c>
      <c r="E248" s="2" t="e">
        <f t="shared" si="22"/>
        <v>#N/A</v>
      </c>
      <c r="F248" s="2">
        <v>1551928.9134382308</v>
      </c>
      <c r="G248" s="2">
        <f t="shared" si="47"/>
        <v>645682.42857142852</v>
      </c>
      <c r="H248" s="2">
        <f t="shared" si="45"/>
        <v>130534497.02447218</v>
      </c>
      <c r="I248" s="7"/>
      <c r="J248" s="2" t="e">
        <f t="shared" si="13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1332413.0000000014</v>
      </c>
      <c r="M248" s="8" t="e">
        <f t="shared" si="28"/>
        <v>#N/A</v>
      </c>
      <c r="N248" s="2" t="e">
        <f t="shared" si="14"/>
        <v>#N/A</v>
      </c>
      <c r="O248" s="2" t="e">
        <f t="shared" si="24"/>
        <v>#N/A</v>
      </c>
      <c r="P248" s="2">
        <v>1552644.5509931743</v>
      </c>
      <c r="Q248" s="2">
        <f t="shared" si="48"/>
        <v>650000</v>
      </c>
      <c r="R248" s="2">
        <f t="shared" si="46"/>
        <v>131825653.5650726</v>
      </c>
      <c r="S248" s="2">
        <f t="shared" si="16"/>
        <v>645682.42857143283</v>
      </c>
      <c r="T248" s="2">
        <f t="shared" si="17"/>
        <v>4317.571428571362</v>
      </c>
      <c r="U248" s="2">
        <f t="shared" si="18"/>
        <v>650000</v>
      </c>
      <c r="V248" s="2">
        <f t="shared" si="34"/>
        <v>76297173.024471819</v>
      </c>
      <c r="W248" s="2">
        <f t="shared" si="19"/>
        <v>645682.42857143283</v>
      </c>
      <c r="X248" s="2">
        <f t="shared" si="6"/>
        <v>4317.5714285671711</v>
      </c>
      <c r="Y248" s="2">
        <f t="shared" si="43"/>
        <v>55528480.540600814</v>
      </c>
      <c r="Z248" s="2" t="str">
        <f t="shared" si="8"/>
        <v>MEEP</v>
      </c>
      <c r="AA248" s="2">
        <f>IF(Z248="HERE",Y248,AA247+Graph!$G$1*1000)</f>
        <v>81786000.683457971</v>
      </c>
      <c r="AB248" s="2">
        <f t="shared" si="20"/>
        <v>800000</v>
      </c>
      <c r="AC248" s="2">
        <f t="shared" si="44"/>
        <v>54343970.453043245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2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183</v>
      </c>
      <c r="C249" s="7"/>
      <c r="D249" s="2" t="e">
        <f t="shared" si="11"/>
        <v>#N/A</v>
      </c>
      <c r="E249" s="2" t="e">
        <f t="shared" si="22"/>
        <v>#N/A</v>
      </c>
      <c r="F249" s="2">
        <v>1557883.5093384385</v>
      </c>
      <c r="G249" s="2">
        <f t="shared" si="47"/>
        <v>645682.42857142852</v>
      </c>
      <c r="H249" s="2">
        <f t="shared" si="45"/>
        <v>131180179.45304361</v>
      </c>
      <c r="I249" s="7"/>
      <c r="J249" s="2" t="e">
        <f t="shared" si="13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1336730.5714285728</v>
      </c>
      <c r="M249" s="8" t="e">
        <f t="shared" si="28"/>
        <v>#N/A</v>
      </c>
      <c r="N249" s="2" t="e">
        <f t="shared" si="14"/>
        <v>#N/A</v>
      </c>
      <c r="O249" s="2" t="e">
        <f t="shared" si="24"/>
        <v>#N/A</v>
      </c>
      <c r="P249" s="2">
        <v>1558585.7732083499</v>
      </c>
      <c r="Q249" s="2">
        <f t="shared" si="48"/>
        <v>650000</v>
      </c>
      <c r="R249" s="2">
        <f t="shared" si="46"/>
        <v>132475653.5650726</v>
      </c>
      <c r="S249" s="2">
        <f t="shared" si="16"/>
        <v>645682.42857143283</v>
      </c>
      <c r="T249" s="2">
        <f t="shared" si="17"/>
        <v>4317.571428571362</v>
      </c>
      <c r="U249" s="2">
        <f t="shared" si="18"/>
        <v>650000</v>
      </c>
      <c r="V249" s="2">
        <f t="shared" si="34"/>
        <v>76942855.453043252</v>
      </c>
      <c r="W249" s="2">
        <f t="shared" si="19"/>
        <v>645682.42857143283</v>
      </c>
      <c r="X249" s="2">
        <f t="shared" si="6"/>
        <v>4317.5714285671711</v>
      </c>
      <c r="Y249" s="2">
        <f t="shared" si="43"/>
        <v>55532798.112029381</v>
      </c>
      <c r="Z249" s="2" t="str">
        <f t="shared" si="8"/>
        <v>MEEP</v>
      </c>
      <c r="AA249" s="2">
        <f>IF(Z249="HERE",Y249,AA248+Graph!$G$1*1000)</f>
        <v>82586000.683457971</v>
      </c>
      <c r="AB249" s="2">
        <f t="shared" si="20"/>
        <v>800000</v>
      </c>
      <c r="AC249" s="2">
        <f t="shared" si="44"/>
        <v>54343970.453043245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2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184</v>
      </c>
      <c r="C250" s="7"/>
      <c r="D250" s="2" t="e">
        <f t="shared" si="11"/>
        <v>#N/A</v>
      </c>
      <c r="E250" s="2" t="e">
        <f t="shared" si="22"/>
        <v>#N/A</v>
      </c>
      <c r="F250" s="2">
        <v>1563838.1052386463</v>
      </c>
      <c r="G250" s="2">
        <f t="shared" si="47"/>
        <v>645682.42857142852</v>
      </c>
      <c r="H250" s="2">
        <f t="shared" si="45"/>
        <v>131825861.88161504</v>
      </c>
      <c r="I250" s="7"/>
      <c r="J250" s="2" t="e">
        <f t="shared" si="13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1341048.1428571441</v>
      </c>
      <c r="M250" s="8" t="e">
        <f t="shared" si="28"/>
        <v>#N/A</v>
      </c>
      <c r="N250" s="2" t="e">
        <f t="shared" si="14"/>
        <v>#N/A</v>
      </c>
      <c r="O250" s="2" t="e">
        <f t="shared" si="24"/>
        <v>#N/A</v>
      </c>
      <c r="P250" s="2">
        <v>1564526.9954234958</v>
      </c>
      <c r="Q250" s="2">
        <f t="shared" si="48"/>
        <v>650000</v>
      </c>
      <c r="R250" s="2">
        <f t="shared" si="46"/>
        <v>133125653.5650726</v>
      </c>
      <c r="S250" s="2">
        <f t="shared" si="16"/>
        <v>645682.42857143283</v>
      </c>
      <c r="T250" s="2">
        <f t="shared" si="17"/>
        <v>4317.571428571362</v>
      </c>
      <c r="U250" s="2">
        <f t="shared" si="18"/>
        <v>650000</v>
      </c>
      <c r="V250" s="2">
        <f t="shared" si="34"/>
        <v>77588537.881614685</v>
      </c>
      <c r="W250" s="2">
        <f t="shared" si="19"/>
        <v>645682.42857143283</v>
      </c>
      <c r="X250" s="2">
        <f t="shared" si="6"/>
        <v>4317.5714285671711</v>
      </c>
      <c r="Y250" s="2">
        <f t="shared" si="43"/>
        <v>55537115.683457948</v>
      </c>
      <c r="Z250" s="2" t="str">
        <f t="shared" si="8"/>
        <v>MEEP</v>
      </c>
      <c r="AA250" s="2">
        <f>IF(Z250="HERE",Y250,AA249+Graph!$G$1*1000)</f>
        <v>83386000.683457971</v>
      </c>
      <c r="AB250" s="2">
        <f t="shared" si="20"/>
        <v>800000</v>
      </c>
      <c r="AC250" s="2">
        <f t="shared" si="44"/>
        <v>54343970.453043245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2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185</v>
      </c>
      <c r="C251" s="7"/>
      <c r="D251" s="2" t="e">
        <f t="shared" si="11"/>
        <v>#N/A</v>
      </c>
      <c r="E251" s="2" t="e">
        <f t="shared" si="22"/>
        <v>#N/A</v>
      </c>
      <c r="F251" s="2">
        <v>1569792.701138854</v>
      </c>
      <c r="G251" s="2">
        <f t="shared" si="47"/>
        <v>645682.42857142852</v>
      </c>
      <c r="H251" s="2">
        <f t="shared" si="45"/>
        <v>132471544.31018648</v>
      </c>
      <c r="I251" s="7"/>
      <c r="J251" s="2" t="e">
        <f t="shared" si="13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1345365.7142857155</v>
      </c>
      <c r="M251" s="8" t="e">
        <f t="shared" si="28"/>
        <v>#N/A</v>
      </c>
      <c r="N251" s="2" t="e">
        <f t="shared" si="14"/>
        <v>#N/A</v>
      </c>
      <c r="O251" s="2" t="e">
        <f t="shared" si="24"/>
        <v>#N/A</v>
      </c>
      <c r="P251" s="2">
        <v>1570468.2176386714</v>
      </c>
      <c r="Q251" s="2">
        <f t="shared" si="48"/>
        <v>650000</v>
      </c>
      <c r="R251" s="2">
        <f t="shared" si="46"/>
        <v>133775653.5650726</v>
      </c>
      <c r="S251" s="2">
        <f t="shared" si="16"/>
        <v>645682.42857143283</v>
      </c>
      <c r="T251" s="2">
        <f t="shared" si="17"/>
        <v>4317.571428571362</v>
      </c>
      <c r="U251" s="2">
        <f t="shared" si="18"/>
        <v>650000</v>
      </c>
      <c r="V251" s="2">
        <f t="shared" si="34"/>
        <v>78234220.310186118</v>
      </c>
      <c r="W251" s="2">
        <f t="shared" si="19"/>
        <v>645682.42857143283</v>
      </c>
      <c r="X251" s="2">
        <f t="shared" si="6"/>
        <v>4317.5714285671711</v>
      </c>
      <c r="Y251" s="2">
        <f t="shared" si="43"/>
        <v>55541433.254886515</v>
      </c>
      <c r="Z251" s="2" t="str">
        <f t="shared" si="8"/>
        <v>MEEP</v>
      </c>
      <c r="AA251" s="2">
        <f>IF(Z251="HERE",Y251,AA250+Graph!$G$1*1000)</f>
        <v>84186000.683457971</v>
      </c>
      <c r="AB251" s="2">
        <f t="shared" si="20"/>
        <v>800000</v>
      </c>
      <c r="AC251" s="2">
        <f t="shared" si="44"/>
        <v>54343970.453043245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2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186</v>
      </c>
      <c r="C252" s="7"/>
      <c r="D252" s="2" t="e">
        <f t="shared" si="11"/>
        <v>#N/A</v>
      </c>
      <c r="E252" s="2" t="e">
        <f t="shared" si="22"/>
        <v>#N/A</v>
      </c>
      <c r="F252" s="2">
        <v>1575747.297039032</v>
      </c>
      <c r="G252" s="2">
        <f t="shared" si="47"/>
        <v>645682.42857142852</v>
      </c>
      <c r="H252" s="2">
        <f t="shared" si="45"/>
        <v>133117226.73875791</v>
      </c>
      <c r="I252" s="7"/>
      <c r="J252" s="2" t="e">
        <f t="shared" si="13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1349683.2857142868</v>
      </c>
      <c r="M252" s="8" t="e">
        <f t="shared" si="28"/>
        <v>#N/A</v>
      </c>
      <c r="N252" s="2" t="e">
        <f t="shared" si="14"/>
        <v>#N/A</v>
      </c>
      <c r="O252" s="2" t="e">
        <f t="shared" si="24"/>
        <v>#N/A</v>
      </c>
      <c r="P252" s="2">
        <v>1576409.4398538172</v>
      </c>
      <c r="Q252" s="2">
        <f t="shared" si="48"/>
        <v>650000</v>
      </c>
      <c r="R252" s="2">
        <f t="shared" si="46"/>
        <v>134425653.5650726</v>
      </c>
      <c r="S252" s="2">
        <f t="shared" si="16"/>
        <v>645682.42857143283</v>
      </c>
      <c r="T252" s="2">
        <f t="shared" si="17"/>
        <v>4317.571428571362</v>
      </c>
      <c r="U252" s="2">
        <f t="shared" si="18"/>
        <v>650000</v>
      </c>
      <c r="V252" s="2">
        <f t="shared" si="34"/>
        <v>78879902.738757551</v>
      </c>
      <c r="W252" s="2">
        <f t="shared" si="19"/>
        <v>645682.42857143283</v>
      </c>
      <c r="X252" s="2">
        <f t="shared" si="6"/>
        <v>4317.5714285671711</v>
      </c>
      <c r="Y252" s="2">
        <f t="shared" si="43"/>
        <v>55545750.826315083</v>
      </c>
      <c r="Z252" s="2" t="str">
        <f t="shared" si="8"/>
        <v>MEEP</v>
      </c>
      <c r="AA252" s="2">
        <f>IF(Z252="HERE",Y252,AA251+Graph!$G$1*1000)</f>
        <v>84986000.683457971</v>
      </c>
      <c r="AB252" s="2">
        <f t="shared" si="20"/>
        <v>800000</v>
      </c>
      <c r="AC252" s="2">
        <f t="shared" si="44"/>
        <v>54343970.453043245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2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187</v>
      </c>
      <c r="C253" s="7"/>
      <c r="D253" s="2" t="e">
        <f t="shared" si="11"/>
        <v>#N/A</v>
      </c>
      <c r="E253" s="2" t="e">
        <f t="shared" si="22"/>
        <v>#N/A</v>
      </c>
      <c r="F253" s="2">
        <v>1581701.8929392397</v>
      </c>
      <c r="G253" s="2">
        <f t="shared" si="47"/>
        <v>645682.42857142852</v>
      </c>
      <c r="H253" s="2">
        <f t="shared" si="45"/>
        <v>133762909.16732934</v>
      </c>
      <c r="I253" s="7"/>
      <c r="J253" s="2" t="e">
        <f t="shared" si="13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1354000.8571428582</v>
      </c>
      <c r="M253" s="8" t="e">
        <f t="shared" si="28"/>
        <v>#N/A</v>
      </c>
      <c r="N253" s="2" t="e">
        <f t="shared" si="14"/>
        <v>#N/A</v>
      </c>
      <c r="O253" s="2" t="e">
        <f t="shared" si="24"/>
        <v>#N/A</v>
      </c>
      <c r="P253" s="2">
        <v>1582350.6620689631</v>
      </c>
      <c r="Q253" s="2">
        <f t="shared" si="48"/>
        <v>650000</v>
      </c>
      <c r="R253" s="2">
        <f t="shared" si="46"/>
        <v>135075653.5650726</v>
      </c>
      <c r="S253" s="2">
        <f t="shared" si="16"/>
        <v>645682.42857143283</v>
      </c>
      <c r="T253" s="2">
        <f t="shared" si="17"/>
        <v>4317.571428571362</v>
      </c>
      <c r="U253" s="2">
        <f t="shared" si="18"/>
        <v>650000</v>
      </c>
      <c r="V253" s="2">
        <f t="shared" si="34"/>
        <v>79525585.167328984</v>
      </c>
      <c r="W253" s="2">
        <f t="shared" si="19"/>
        <v>645682.42857143283</v>
      </c>
      <c r="X253" s="2">
        <f t="shared" si="6"/>
        <v>4317.5714285671711</v>
      </c>
      <c r="Y253" s="2">
        <f t="shared" si="43"/>
        <v>55550068.39774365</v>
      </c>
      <c r="Z253" s="2" t="str">
        <f t="shared" si="8"/>
        <v>MEEP</v>
      </c>
      <c r="AA253" s="2">
        <f>IF(Z253="HERE",Y253,AA252+Graph!$G$1*1000)</f>
        <v>85786000.683457971</v>
      </c>
      <c r="AB253" s="2">
        <f t="shared" si="20"/>
        <v>800000</v>
      </c>
      <c r="AC253" s="2">
        <f t="shared" si="44"/>
        <v>54343970.453043245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2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188</v>
      </c>
      <c r="C254" s="7"/>
      <c r="D254" s="2" t="e">
        <f t="shared" si="11"/>
        <v>#N/A</v>
      </c>
      <c r="E254" s="2" t="e">
        <f t="shared" si="22"/>
        <v>#N/A</v>
      </c>
      <c r="F254" s="2">
        <v>1587656.4888394475</v>
      </c>
      <c r="G254" s="2">
        <f t="shared" si="47"/>
        <v>645682.42857142852</v>
      </c>
      <c r="H254" s="2">
        <f t="shared" si="45"/>
        <v>134408591.59590077</v>
      </c>
      <c r="I254" s="7"/>
      <c r="J254" s="2" t="e">
        <f t="shared" si="13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1358318.4285714296</v>
      </c>
      <c r="M254" s="8" t="e">
        <f t="shared" si="28"/>
        <v>#N/A</v>
      </c>
      <c r="N254" s="2" t="e">
        <f t="shared" si="14"/>
        <v>#N/A</v>
      </c>
      <c r="O254" s="2" t="e">
        <f t="shared" si="24"/>
        <v>#N/A</v>
      </c>
      <c r="P254" s="2">
        <v>1588291.8842841387</v>
      </c>
      <c r="Q254" s="2">
        <f t="shared" si="48"/>
        <v>650000</v>
      </c>
      <c r="R254" s="2">
        <f t="shared" si="46"/>
        <v>135725653.5650726</v>
      </c>
      <c r="S254" s="2">
        <f t="shared" si="16"/>
        <v>645682.42857143283</v>
      </c>
      <c r="T254" s="2">
        <f t="shared" si="17"/>
        <v>4317.571428571362</v>
      </c>
      <c r="U254" s="2">
        <f t="shared" si="18"/>
        <v>650000</v>
      </c>
      <c r="V254" s="2">
        <f t="shared" si="34"/>
        <v>80171267.595900416</v>
      </c>
      <c r="W254" s="2">
        <f t="shared" si="19"/>
        <v>645682.42857143283</v>
      </c>
      <c r="X254" s="2">
        <f t="shared" si="6"/>
        <v>4317.5714285671711</v>
      </c>
      <c r="Y254" s="2">
        <f t="shared" si="43"/>
        <v>55554385.969172217</v>
      </c>
      <c r="Z254" s="2" t="str">
        <f t="shared" si="8"/>
        <v>MEEP</v>
      </c>
      <c r="AA254" s="2">
        <f>IF(Z254="HERE",Y254,AA253+Graph!$G$1*1000)</f>
        <v>86586000.683457971</v>
      </c>
      <c r="AB254" s="2">
        <f t="shared" si="20"/>
        <v>800000</v>
      </c>
      <c r="AC254" s="2">
        <f t="shared" si="44"/>
        <v>54343970.453043245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2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189</v>
      </c>
      <c r="C255" s="7"/>
      <c r="D255" s="2" t="e">
        <f t="shared" si="11"/>
        <v>#N/A</v>
      </c>
      <c r="E255" s="2" t="e">
        <f t="shared" si="22"/>
        <v>#N/A</v>
      </c>
      <c r="F255" s="2">
        <v>1593611.0847396553</v>
      </c>
      <c r="G255" s="2">
        <f t="shared" si="47"/>
        <v>645682.42857142852</v>
      </c>
      <c r="H255" s="2">
        <f t="shared" si="45"/>
        <v>135054274.02447221</v>
      </c>
      <c r="I255" s="7"/>
      <c r="J255" s="2" t="e">
        <f t="shared" si="13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1362636.0000000009</v>
      </c>
      <c r="M255" s="8" t="e">
        <f t="shared" si="28"/>
        <v>#N/A</v>
      </c>
      <c r="N255" s="2" t="e">
        <f t="shared" si="14"/>
        <v>#N/A</v>
      </c>
      <c r="O255" s="2" t="e">
        <f t="shared" si="24"/>
        <v>#N/A</v>
      </c>
      <c r="P255" s="2">
        <v>1594233.1064992845</v>
      </c>
      <c r="Q255" s="2">
        <f t="shared" si="48"/>
        <v>650000</v>
      </c>
      <c r="R255" s="2">
        <f t="shared" si="46"/>
        <v>136375653.5650726</v>
      </c>
      <c r="S255" s="2">
        <f t="shared" si="16"/>
        <v>645682.42857143283</v>
      </c>
      <c r="T255" s="2">
        <f t="shared" si="17"/>
        <v>4317.571428571362</v>
      </c>
      <c r="U255" s="2">
        <f t="shared" si="18"/>
        <v>650000</v>
      </c>
      <c r="V255" s="2">
        <f t="shared" si="34"/>
        <v>80816950.024471849</v>
      </c>
      <c r="W255" s="2">
        <f t="shared" si="19"/>
        <v>645682.42857143283</v>
      </c>
      <c r="X255" s="2">
        <f t="shared" si="6"/>
        <v>4317.5714285671711</v>
      </c>
      <c r="Y255" s="2">
        <f t="shared" si="43"/>
        <v>55558703.540600784</v>
      </c>
      <c r="Z255" s="2" t="str">
        <f t="shared" si="8"/>
        <v>MEEP</v>
      </c>
      <c r="AA255" s="2">
        <f>IF(Z255="HERE",Y255,AA254+Graph!$G$1*1000)</f>
        <v>87386000.683457971</v>
      </c>
      <c r="AB255" s="2">
        <f t="shared" si="20"/>
        <v>800000</v>
      </c>
      <c r="AC255" s="2">
        <f t="shared" si="44"/>
        <v>54343970.453043245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2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190</v>
      </c>
      <c r="C256" s="7"/>
      <c r="D256" s="2" t="e">
        <f t="shared" si="11"/>
        <v>#N/A</v>
      </c>
      <c r="E256" s="2" t="e">
        <f t="shared" si="22"/>
        <v>#N/A</v>
      </c>
      <c r="F256" s="2">
        <v>1599565.680639863</v>
      </c>
      <c r="G256" s="2">
        <f t="shared" si="47"/>
        <v>645682.42857142852</v>
      </c>
      <c r="H256" s="2">
        <f t="shared" si="45"/>
        <v>135699956.45304364</v>
      </c>
      <c r="I256" s="7"/>
      <c r="J256" s="2" t="e">
        <f t="shared" si="13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1366953.5714285723</v>
      </c>
      <c r="M256" s="8" t="e">
        <f t="shared" si="28"/>
        <v>#N/A</v>
      </c>
      <c r="N256" s="2" t="e">
        <f t="shared" si="14"/>
        <v>#N/A</v>
      </c>
      <c r="O256" s="2" t="e">
        <f t="shared" si="24"/>
        <v>#N/A</v>
      </c>
      <c r="P256" s="2">
        <v>1600174.3287144601</v>
      </c>
      <c r="Q256" s="2">
        <f t="shared" si="48"/>
        <v>650000</v>
      </c>
      <c r="R256" s="2">
        <f t="shared" si="46"/>
        <v>137025653.5650726</v>
      </c>
      <c r="S256" s="2">
        <f t="shared" si="16"/>
        <v>645682.42857143283</v>
      </c>
      <c r="T256" s="2">
        <f t="shared" si="17"/>
        <v>4317.571428571362</v>
      </c>
      <c r="U256" s="2">
        <f t="shared" si="18"/>
        <v>650000</v>
      </c>
      <c r="V256" s="2">
        <f t="shared" si="34"/>
        <v>81462632.453043282</v>
      </c>
      <c r="W256" s="2">
        <f t="shared" si="19"/>
        <v>645682.42857143283</v>
      </c>
      <c r="X256" s="2">
        <f t="shared" si="6"/>
        <v>4317.5714285671711</v>
      </c>
      <c r="Y256" s="2">
        <f t="shared" si="43"/>
        <v>55563021.112029351</v>
      </c>
      <c r="Z256" s="2" t="str">
        <f t="shared" si="8"/>
        <v>MEEP</v>
      </c>
      <c r="AA256" s="2">
        <f>IF(Z256="HERE",Y256,AA255+Graph!$G$1*1000)</f>
        <v>88186000.683457971</v>
      </c>
      <c r="AB256" s="2">
        <f t="shared" si="20"/>
        <v>800000</v>
      </c>
      <c r="AC256" s="2">
        <f t="shared" si="44"/>
        <v>54343970.453043245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2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191</v>
      </c>
      <c r="C257" s="7"/>
      <c r="D257" s="2" t="e">
        <f t="shared" si="11"/>
        <v>#N/A</v>
      </c>
      <c r="E257" s="2" t="e">
        <f t="shared" si="22"/>
        <v>#N/A</v>
      </c>
      <c r="F257" s="2">
        <v>1605520.2765400708</v>
      </c>
      <c r="G257" s="2">
        <f t="shared" si="47"/>
        <v>645682.42857142852</v>
      </c>
      <c r="H257" s="2">
        <f t="shared" si="45"/>
        <v>136345638.88161507</v>
      </c>
      <c r="I257" s="7"/>
      <c r="J257" s="2" t="e">
        <f t="shared" si="13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1371271.1428571437</v>
      </c>
      <c r="M257" s="8" t="e">
        <f t="shared" si="28"/>
        <v>#N/A</v>
      </c>
      <c r="N257" s="2" t="e">
        <f t="shared" si="14"/>
        <v>#N/A</v>
      </c>
      <c r="O257" s="2" t="e">
        <f t="shared" si="24"/>
        <v>#N/A</v>
      </c>
      <c r="P257" s="2">
        <v>1606115.550929606</v>
      </c>
      <c r="Q257" s="2">
        <f t="shared" si="48"/>
        <v>650000</v>
      </c>
      <c r="R257" s="2">
        <f t="shared" si="46"/>
        <v>137675653.5650726</v>
      </c>
      <c r="S257" s="2">
        <f t="shared" si="16"/>
        <v>645682.42857143283</v>
      </c>
      <c r="T257" s="2">
        <f t="shared" si="17"/>
        <v>4317.571428571362</v>
      </c>
      <c r="U257" s="2">
        <f t="shared" si="18"/>
        <v>650000</v>
      </c>
      <c r="V257" s="2">
        <f t="shared" si="34"/>
        <v>82108314.881614715</v>
      </c>
      <c r="W257" s="2">
        <f t="shared" si="19"/>
        <v>645682.42857143283</v>
      </c>
      <c r="X257" s="2">
        <f t="shared" si="6"/>
        <v>4317.5714285671711</v>
      </c>
      <c r="Y257" s="2">
        <f t="shared" si="43"/>
        <v>55567338.683457918</v>
      </c>
      <c r="Z257" s="2" t="str">
        <f t="shared" si="8"/>
        <v>MEEP</v>
      </c>
      <c r="AA257" s="2">
        <f>IF(Z257="HERE",Y257,AA256+Graph!$G$1*1000)</f>
        <v>88986000.683457971</v>
      </c>
      <c r="AB257" s="2">
        <f t="shared" si="20"/>
        <v>800000</v>
      </c>
      <c r="AC257" s="2">
        <f t="shared" si="44"/>
        <v>54343970.453043245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2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192</v>
      </c>
      <c r="C258" s="7"/>
      <c r="D258" s="2" t="e">
        <f t="shared" si="11"/>
        <v>#N/A</v>
      </c>
      <c r="E258" s="2" t="e">
        <f t="shared" si="22"/>
        <v>#N/A</v>
      </c>
      <c r="F258" s="2">
        <v>1611474.8724402785</v>
      </c>
      <c r="G258" s="2">
        <f t="shared" si="47"/>
        <v>645682.42857142852</v>
      </c>
      <c r="H258" s="2">
        <f t="shared" si="45"/>
        <v>136991321.31018651</v>
      </c>
      <c r="I258" s="7"/>
      <c r="J258" s="2" t="e">
        <f t="shared" si="13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1375588.714285715</v>
      </c>
      <c r="M258" s="8" t="e">
        <f t="shared" si="28"/>
        <v>#N/A</v>
      </c>
      <c r="N258" s="2" t="e">
        <f t="shared" si="14"/>
        <v>#N/A</v>
      </c>
      <c r="O258" s="2" t="e">
        <f t="shared" si="24"/>
        <v>#N/A</v>
      </c>
      <c r="P258" s="2">
        <v>1612056.7731447816</v>
      </c>
      <c r="Q258" s="2">
        <f t="shared" si="48"/>
        <v>650000</v>
      </c>
      <c r="R258" s="2">
        <f t="shared" si="46"/>
        <v>138325653.5650726</v>
      </c>
      <c r="S258" s="2">
        <f t="shared" si="16"/>
        <v>645682.42857143283</v>
      </c>
      <c r="T258" s="2">
        <f t="shared" si="17"/>
        <v>4317.571428571362</v>
      </c>
      <c r="U258" s="2">
        <f t="shared" si="18"/>
        <v>650000</v>
      </c>
      <c r="V258" s="2">
        <f t="shared" si="34"/>
        <v>82753997.310186148</v>
      </c>
      <c r="W258" s="2">
        <f t="shared" si="19"/>
        <v>645682.42857143283</v>
      </c>
      <c r="X258" s="2">
        <f t="shared" si="6"/>
        <v>4317.5714285671711</v>
      </c>
      <c r="Y258" s="2">
        <f t="shared" si="43"/>
        <v>55571656.254886486</v>
      </c>
      <c r="Z258" s="2" t="str">
        <f t="shared" si="8"/>
        <v>MEEP</v>
      </c>
      <c r="AA258" s="2">
        <f>IF(Z258="HERE",Y258,AA257+Graph!$G$1*1000)</f>
        <v>89786000.683457971</v>
      </c>
      <c r="AB258" s="2">
        <f t="shared" si="20"/>
        <v>800000</v>
      </c>
      <c r="AC258" s="2">
        <f t="shared" si="44"/>
        <v>54343970.453043245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2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193</v>
      </c>
      <c r="C259" s="7"/>
      <c r="D259" s="2" t="e">
        <f t="shared" si="11"/>
        <v>#N/A</v>
      </c>
      <c r="E259" s="2" t="e">
        <f t="shared" si="22"/>
        <v>#N/A</v>
      </c>
      <c r="F259" s="2">
        <v>1617429.4683404863</v>
      </c>
      <c r="G259" s="2">
        <f t="shared" si="47"/>
        <v>645682.42857142852</v>
      </c>
      <c r="H259" s="2">
        <f t="shared" si="45"/>
        <v>137637003.73875794</v>
      </c>
      <c r="I259" s="7"/>
      <c r="J259" s="2" t="e">
        <f t="shared" si="13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1379906.2857142864</v>
      </c>
      <c r="M259" s="8" t="e">
        <f t="shared" si="28"/>
        <v>#N/A</v>
      </c>
      <c r="N259" s="2" t="e">
        <f t="shared" si="14"/>
        <v>#N/A</v>
      </c>
      <c r="O259" s="2" t="e">
        <f t="shared" si="24"/>
        <v>#N/A</v>
      </c>
      <c r="P259" s="2">
        <v>1617997.9953599274</v>
      </c>
      <c r="Q259" s="2">
        <f t="shared" si="48"/>
        <v>650000</v>
      </c>
      <c r="R259" s="2">
        <f t="shared" si="46"/>
        <v>138975653.5650726</v>
      </c>
      <c r="S259" s="2">
        <f t="shared" si="16"/>
        <v>645682.42857143283</v>
      </c>
      <c r="T259" s="2">
        <f t="shared" si="17"/>
        <v>4317.571428571362</v>
      </c>
      <c r="U259" s="2">
        <f t="shared" si="18"/>
        <v>650000</v>
      </c>
      <c r="V259" s="2">
        <f t="shared" si="34"/>
        <v>83399679.738757581</v>
      </c>
      <c r="W259" s="2">
        <f t="shared" si="19"/>
        <v>645682.42857143283</v>
      </c>
      <c r="X259" s="2">
        <f t="shared" si="6"/>
        <v>4317.5714285671711</v>
      </c>
      <c r="Y259" s="2">
        <f t="shared" si="43"/>
        <v>55575973.826315053</v>
      </c>
      <c r="Z259" s="2" t="str">
        <f t="shared" si="8"/>
        <v>MEEP</v>
      </c>
      <c r="AA259" s="2">
        <f>IF(Z259="HERE",Y259,AA258+Graph!$G$1*1000)</f>
        <v>90586000.683457971</v>
      </c>
      <c r="AB259" s="2">
        <f t="shared" si="20"/>
        <v>800000</v>
      </c>
      <c r="AC259" s="2">
        <f t="shared" si="44"/>
        <v>54343970.453043245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2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194</v>
      </c>
      <c r="C260" s="7"/>
      <c r="D260" s="2" t="e">
        <f t="shared" si="11"/>
        <v>#N/A</v>
      </c>
      <c r="E260" s="2" t="e">
        <f t="shared" si="22"/>
        <v>#N/A</v>
      </c>
      <c r="F260" s="2">
        <v>1623384.064240694</v>
      </c>
      <c r="G260" s="2">
        <f t="shared" si="47"/>
        <v>645682.42857142852</v>
      </c>
      <c r="H260" s="2">
        <f t="shared" si="45"/>
        <v>138282686.16732937</v>
      </c>
      <c r="I260" s="7"/>
      <c r="J260" s="2" t="e">
        <f t="shared" si="13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1384223.8571428577</v>
      </c>
      <c r="M260" s="8" t="e">
        <f t="shared" si="28"/>
        <v>#N/A</v>
      </c>
      <c r="N260" s="2" t="e">
        <f t="shared" si="14"/>
        <v>#N/A</v>
      </c>
      <c r="O260" s="2" t="e">
        <f t="shared" si="24"/>
        <v>#N/A</v>
      </c>
      <c r="P260" s="2">
        <v>1623939.217575103</v>
      </c>
      <c r="Q260" s="2">
        <f t="shared" si="48"/>
        <v>650000</v>
      </c>
      <c r="R260" s="2">
        <f t="shared" si="46"/>
        <v>139625653.5650726</v>
      </c>
      <c r="S260" s="2">
        <f t="shared" si="16"/>
        <v>645682.42857143283</v>
      </c>
      <c r="T260" s="2">
        <f t="shared" si="17"/>
        <v>4317.571428571362</v>
      </c>
      <c r="U260" s="2">
        <f t="shared" si="18"/>
        <v>650000</v>
      </c>
      <c r="V260" s="2">
        <f t="shared" si="34"/>
        <v>84045362.167329013</v>
      </c>
      <c r="W260" s="2">
        <f t="shared" si="19"/>
        <v>645682.42857143283</v>
      </c>
      <c r="X260" s="2">
        <f t="shared" si="6"/>
        <v>4317.5714285671711</v>
      </c>
      <c r="Y260" s="2">
        <f t="shared" si="43"/>
        <v>55580291.39774362</v>
      </c>
      <c r="Z260" s="2" t="str">
        <f t="shared" si="8"/>
        <v>MEEP</v>
      </c>
      <c r="AA260" s="2">
        <f>IF(Z260="HERE",Y260,AA259+Graph!$G$1*1000)</f>
        <v>91386000.683457971</v>
      </c>
      <c r="AB260" s="2">
        <f t="shared" si="20"/>
        <v>800000</v>
      </c>
      <c r="AC260" s="2">
        <f t="shared" si="44"/>
        <v>54343970.453043245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2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195</v>
      </c>
      <c r="C261" s="7"/>
      <c r="D261" s="2" t="e">
        <f t="shared" si="11"/>
        <v>#N/A</v>
      </c>
      <c r="E261" s="2" t="e">
        <f t="shared" si="22"/>
        <v>#N/A</v>
      </c>
      <c r="F261" s="2">
        <v>1629338.6601409018</v>
      </c>
      <c r="G261" s="2">
        <f t="shared" si="47"/>
        <v>645682.42857142852</v>
      </c>
      <c r="H261" s="2">
        <f t="shared" si="45"/>
        <v>138928368.5959008</v>
      </c>
      <c r="I261" s="7"/>
      <c r="J261" s="2" t="e">
        <f t="shared" si="13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1388541.4285714291</v>
      </c>
      <c r="M261" s="8" t="e">
        <f t="shared" si="28"/>
        <v>#N/A</v>
      </c>
      <c r="N261" s="2" t="e">
        <f t="shared" si="14"/>
        <v>#N/A</v>
      </c>
      <c r="O261" s="2" t="e">
        <f t="shared" si="24"/>
        <v>#N/A</v>
      </c>
      <c r="P261" s="2">
        <v>1629880.4397902489</v>
      </c>
      <c r="Q261" s="2">
        <f t="shared" si="48"/>
        <v>650000</v>
      </c>
      <c r="R261" s="2">
        <f t="shared" si="46"/>
        <v>140275653.5650726</v>
      </c>
      <c r="S261" s="2">
        <f t="shared" si="16"/>
        <v>645682.42857143283</v>
      </c>
      <c r="T261" s="2">
        <f t="shared" si="17"/>
        <v>4317.571428571362</v>
      </c>
      <c r="U261" s="2">
        <f t="shared" si="18"/>
        <v>650000</v>
      </c>
      <c r="V261" s="2">
        <f t="shared" si="34"/>
        <v>84691044.595900446</v>
      </c>
      <c r="W261" s="2">
        <f t="shared" si="19"/>
        <v>645682.42857143283</v>
      </c>
      <c r="X261" s="2">
        <f t="shared" si="6"/>
        <v>4317.5714285671711</v>
      </c>
      <c r="Y261" s="2">
        <f t="shared" si="43"/>
        <v>55584608.969172187</v>
      </c>
      <c r="Z261" s="2" t="str">
        <f t="shared" si="8"/>
        <v>MEEP</v>
      </c>
      <c r="AA261" s="2">
        <f>IF(Z261="HERE",Y261,AA260+Graph!$G$1*1000)</f>
        <v>92186000.683457971</v>
      </c>
      <c r="AB261" s="2">
        <f t="shared" si="20"/>
        <v>800000</v>
      </c>
      <c r="AC261" s="2">
        <f t="shared" si="44"/>
        <v>54343970.453043245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2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196</v>
      </c>
      <c r="C262" s="7"/>
      <c r="D262" s="2" t="e">
        <f t="shared" si="11"/>
        <v>#N/A</v>
      </c>
      <c r="E262" s="2" t="e">
        <f t="shared" si="22"/>
        <v>#N/A</v>
      </c>
      <c r="F262" s="2">
        <v>1635293.2560411096</v>
      </c>
      <c r="G262" s="2">
        <f t="shared" si="47"/>
        <v>645682.42857142852</v>
      </c>
      <c r="H262" s="2">
        <f t="shared" si="45"/>
        <v>139574051.02447224</v>
      </c>
      <c r="I262" s="7"/>
      <c r="J262" s="2" t="e">
        <f t="shared" si="13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1392859.0000000005</v>
      </c>
      <c r="M262" s="8" t="e">
        <f t="shared" si="28"/>
        <v>#N/A</v>
      </c>
      <c r="N262" s="2" t="e">
        <f t="shared" si="14"/>
        <v>#N/A</v>
      </c>
      <c r="O262" s="2" t="e">
        <f t="shared" si="24"/>
        <v>#N/A</v>
      </c>
      <c r="P262" s="2">
        <v>1635821.6620054245</v>
      </c>
      <c r="Q262" s="2">
        <f t="shared" si="48"/>
        <v>650000</v>
      </c>
      <c r="R262" s="2">
        <f t="shared" si="46"/>
        <v>140925653.5650726</v>
      </c>
      <c r="S262" s="2">
        <f t="shared" si="16"/>
        <v>645682.42857143283</v>
      </c>
      <c r="T262" s="2">
        <f t="shared" si="17"/>
        <v>4317.571428571362</v>
      </c>
      <c r="U262" s="2">
        <f t="shared" si="18"/>
        <v>650000</v>
      </c>
      <c r="V262" s="2">
        <f t="shared" si="34"/>
        <v>85336727.024471879</v>
      </c>
      <c r="W262" s="2">
        <f t="shared" si="19"/>
        <v>645682.42857143283</v>
      </c>
      <c r="X262" s="2">
        <f t="shared" si="6"/>
        <v>4317.5714285671711</v>
      </c>
      <c r="Y262" s="2">
        <f t="shared" si="43"/>
        <v>55588926.540600754</v>
      </c>
      <c r="Z262" s="2" t="str">
        <f t="shared" si="8"/>
        <v>MEEP</v>
      </c>
      <c r="AA262" s="2">
        <f>IF(Z262="HERE",Y262,AA261+Graph!$G$1*1000)</f>
        <v>92986000.683457971</v>
      </c>
      <c r="AB262" s="2">
        <f t="shared" si="20"/>
        <v>800000</v>
      </c>
      <c r="AC262" s="2">
        <f t="shared" si="44"/>
        <v>54343970.453043245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2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197</v>
      </c>
      <c r="C263" s="7"/>
      <c r="D263" s="2" t="e">
        <f t="shared" si="11"/>
        <v>#N/A</v>
      </c>
      <c r="E263" s="2" t="e">
        <f t="shared" si="22"/>
        <v>#N/A</v>
      </c>
      <c r="F263" s="2">
        <v>1641247.8519413173</v>
      </c>
      <c r="G263" s="2">
        <f t="shared" si="47"/>
        <v>645682.42857142852</v>
      </c>
      <c r="H263" s="2">
        <f t="shared" si="45"/>
        <v>140219733.45304367</v>
      </c>
      <c r="I263" s="7"/>
      <c r="J263" s="2" t="e">
        <f t="shared" si="13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1397176.5714285718</v>
      </c>
      <c r="M263" s="8" t="e">
        <f t="shared" si="28"/>
        <v>#N/A</v>
      </c>
      <c r="N263" s="2" t="e">
        <f t="shared" si="14"/>
        <v>#N/A</v>
      </c>
      <c r="O263" s="2" t="e">
        <f t="shared" si="24"/>
        <v>#N/A</v>
      </c>
      <c r="P263" s="2">
        <v>1641762.8842205703</v>
      </c>
      <c r="Q263" s="2">
        <f t="shared" si="48"/>
        <v>650000</v>
      </c>
      <c r="R263" s="2">
        <f t="shared" si="46"/>
        <v>141575653.5650726</v>
      </c>
      <c r="S263" s="2">
        <f t="shared" si="16"/>
        <v>645682.42857143283</v>
      </c>
      <c r="T263" s="2">
        <f t="shared" si="17"/>
        <v>4317.571428571362</v>
      </c>
      <c r="U263" s="2">
        <f t="shared" si="18"/>
        <v>650000</v>
      </c>
      <c r="V263" s="2">
        <f t="shared" si="34"/>
        <v>85982409.453043312</v>
      </c>
      <c r="W263" s="2">
        <f t="shared" si="19"/>
        <v>645682.42857143283</v>
      </c>
      <c r="X263" s="2">
        <f t="shared" si="6"/>
        <v>4317.5714285671711</v>
      </c>
      <c r="Y263" s="2">
        <f t="shared" si="43"/>
        <v>55593244.112029321</v>
      </c>
      <c r="Z263" s="2" t="str">
        <f t="shared" si="8"/>
        <v>MEEP</v>
      </c>
      <c r="AA263" s="2">
        <f>IF(Z263="HERE",Y263,AA262+Graph!$G$1*1000)</f>
        <v>93786000.683457971</v>
      </c>
      <c r="AB263" s="2">
        <f t="shared" si="20"/>
        <v>800000</v>
      </c>
      <c r="AC263" s="2">
        <f t="shared" si="44"/>
        <v>54343970.453043245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2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198</v>
      </c>
      <c r="C264" s="7"/>
      <c r="D264" s="2" t="e">
        <f t="shared" si="11"/>
        <v>#N/A</v>
      </c>
      <c r="E264" s="2" t="e">
        <f t="shared" si="22"/>
        <v>#N/A</v>
      </c>
      <c r="F264" s="2">
        <v>1647202.4478415251</v>
      </c>
      <c r="G264" s="2">
        <f t="shared" si="47"/>
        <v>645682.42857142852</v>
      </c>
      <c r="H264" s="2">
        <f t="shared" si="45"/>
        <v>140865415.8816151</v>
      </c>
      <c r="I264" s="7"/>
      <c r="J264" s="2" t="e">
        <f t="shared" si="13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1401494.1428571432</v>
      </c>
      <c r="M264" s="8" t="e">
        <f t="shared" si="28"/>
        <v>#N/A</v>
      </c>
      <c r="N264" s="2" t="e">
        <f t="shared" si="14"/>
        <v>#N/A</v>
      </c>
      <c r="O264" s="2" t="e">
        <f t="shared" si="24"/>
        <v>#N/A</v>
      </c>
      <c r="P264" s="2">
        <v>1647704.106435746</v>
      </c>
      <c r="Q264" s="2">
        <f t="shared" si="48"/>
        <v>650000</v>
      </c>
      <c r="R264" s="2">
        <f t="shared" si="46"/>
        <v>142225653.5650726</v>
      </c>
      <c r="S264" s="2">
        <f t="shared" si="16"/>
        <v>645682.42857143283</v>
      </c>
      <c r="T264" s="2">
        <f t="shared" si="17"/>
        <v>4317.571428571362</v>
      </c>
      <c r="U264" s="2">
        <f t="shared" si="18"/>
        <v>650000</v>
      </c>
      <c r="V264" s="2">
        <f t="shared" si="34"/>
        <v>86628091.881614745</v>
      </c>
      <c r="W264" s="2">
        <f t="shared" si="19"/>
        <v>645682.42857143283</v>
      </c>
      <c r="X264" s="2">
        <f t="shared" si="6"/>
        <v>4317.5714285671711</v>
      </c>
      <c r="Y264" s="2">
        <f t="shared" si="43"/>
        <v>55597561.683457889</v>
      </c>
      <c r="Z264" s="2" t="str">
        <f t="shared" si="8"/>
        <v>MEEP</v>
      </c>
      <c r="AA264" s="2">
        <f>IF(Z264="HERE",Y264,AA263+Graph!$G$1*1000)</f>
        <v>94586000.683457971</v>
      </c>
      <c r="AB264" s="2">
        <f t="shared" si="20"/>
        <v>800000</v>
      </c>
      <c r="AC264" s="2">
        <f t="shared" si="44"/>
        <v>54343970.453043245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2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199</v>
      </c>
      <c r="C265" s="7"/>
      <c r="D265" s="2" t="e">
        <f t="shared" si="11"/>
        <v>#N/A</v>
      </c>
      <c r="E265" s="2" t="e">
        <f t="shared" si="22"/>
        <v>#N/A</v>
      </c>
      <c r="F265" s="2">
        <v>1653157.0437417328</v>
      </c>
      <c r="G265" s="2">
        <f t="shared" si="47"/>
        <v>645682.42857142852</v>
      </c>
      <c r="H265" s="2">
        <f t="shared" si="45"/>
        <v>141511098.31018654</v>
      </c>
      <c r="I265" s="7"/>
      <c r="J265" s="2" t="e">
        <f t="shared" si="13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1405811.7142857146</v>
      </c>
      <c r="M265" s="8" t="e">
        <f t="shared" si="28"/>
        <v>#N/A</v>
      </c>
      <c r="N265" s="2" t="e">
        <f t="shared" si="14"/>
        <v>#N/A</v>
      </c>
      <c r="O265" s="2" t="e">
        <f t="shared" si="24"/>
        <v>#N/A</v>
      </c>
      <c r="P265" s="2">
        <v>1653645.3286508918</v>
      </c>
      <c r="Q265" s="2">
        <f t="shared" si="48"/>
        <v>650000</v>
      </c>
      <c r="R265" s="2">
        <f t="shared" si="46"/>
        <v>142875653.5650726</v>
      </c>
      <c r="S265" s="2">
        <f t="shared" si="16"/>
        <v>645682.42857143283</v>
      </c>
      <c r="T265" s="2">
        <f t="shared" si="17"/>
        <v>4317.571428571362</v>
      </c>
      <c r="U265" s="2">
        <f t="shared" si="18"/>
        <v>650000</v>
      </c>
      <c r="V265" s="2">
        <f t="shared" si="34"/>
        <v>87273774.310186177</v>
      </c>
      <c r="W265" s="2">
        <f t="shared" si="19"/>
        <v>645682.42857143283</v>
      </c>
      <c r="X265" s="2">
        <f t="shared" si="6"/>
        <v>4317.5714285671711</v>
      </c>
      <c r="Y265" s="2">
        <f t="shared" si="43"/>
        <v>55601879.254886456</v>
      </c>
      <c r="Z265" s="2" t="str">
        <f t="shared" si="8"/>
        <v>MEEP</v>
      </c>
      <c r="AA265" s="2">
        <f>IF(Z265="HERE",Y265,AA264+Graph!$G$1*1000)</f>
        <v>95386000.683457971</v>
      </c>
      <c r="AB265" s="2">
        <f t="shared" si="20"/>
        <v>800000</v>
      </c>
      <c r="AC265" s="2">
        <f t="shared" si="44"/>
        <v>54343970.453043245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2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200</v>
      </c>
      <c r="C266" s="7"/>
      <c r="D266" s="2" t="e">
        <f t="shared" si="11"/>
        <v>#N/A</v>
      </c>
      <c r="E266" s="2" t="e">
        <f t="shared" si="22"/>
        <v>#N/A</v>
      </c>
      <c r="F266" s="2">
        <v>1659111.6396419406</v>
      </c>
      <c r="G266" s="2">
        <f t="shared" si="47"/>
        <v>645682.42857142852</v>
      </c>
      <c r="H266" s="2">
        <f t="shared" si="45"/>
        <v>142156780.73875797</v>
      </c>
      <c r="I266" s="7"/>
      <c r="J266" s="2" t="e">
        <f t="shared" si="13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1410129.2857142859</v>
      </c>
      <c r="M266" s="8" t="e">
        <f t="shared" si="28"/>
        <v>#N/A</v>
      </c>
      <c r="N266" s="2" t="e">
        <f t="shared" si="14"/>
        <v>#N/A</v>
      </c>
      <c r="O266" s="2" t="e">
        <f t="shared" si="24"/>
        <v>#N/A</v>
      </c>
      <c r="P266" s="2">
        <v>1659586.5508660376</v>
      </c>
      <c r="Q266" s="2">
        <f t="shared" si="48"/>
        <v>650000</v>
      </c>
      <c r="R266" s="2">
        <f t="shared" si="46"/>
        <v>143525653.5650726</v>
      </c>
      <c r="S266" s="2">
        <f t="shared" si="16"/>
        <v>645682.42857143283</v>
      </c>
      <c r="T266" s="2">
        <f t="shared" si="17"/>
        <v>4317.571428571362</v>
      </c>
      <c r="U266" s="2">
        <f t="shared" si="18"/>
        <v>650000</v>
      </c>
      <c r="V266" s="2">
        <f t="shared" si="34"/>
        <v>87919456.73875761</v>
      </c>
      <c r="W266" s="2">
        <f t="shared" si="19"/>
        <v>645682.42857143283</v>
      </c>
      <c r="X266" s="2">
        <f t="shared" si="6"/>
        <v>4317.5714285671711</v>
      </c>
      <c r="Y266" s="2">
        <f t="shared" si="43"/>
        <v>55606196.826315023</v>
      </c>
      <c r="Z266" s="2" t="str">
        <f t="shared" si="8"/>
        <v>MEEP</v>
      </c>
      <c r="AA266" s="2">
        <f>IF(Z266="HERE",Y266,AA265+Graph!$G$1*1000)</f>
        <v>96186000.683457971</v>
      </c>
      <c r="AB266" s="2">
        <f t="shared" si="20"/>
        <v>800000</v>
      </c>
      <c r="AC266" s="2">
        <f t="shared" si="44"/>
        <v>54343970.453043245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2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201</v>
      </c>
      <c r="C267" s="7"/>
      <c r="D267" s="2" t="e">
        <f t="shared" si="11"/>
        <v>#N/A</v>
      </c>
      <c r="E267" s="2" t="e">
        <f t="shared" si="22"/>
        <v>#N/A</v>
      </c>
      <c r="F267" s="2">
        <v>1665066.2355421484</v>
      </c>
      <c r="G267" s="2">
        <f t="shared" si="47"/>
        <v>645682.42857142852</v>
      </c>
      <c r="H267" s="2">
        <f t="shared" si="45"/>
        <v>142802463.1673294</v>
      </c>
      <c r="I267" s="7"/>
      <c r="J267" s="2" t="e">
        <f t="shared" si="13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1414446.8571428573</v>
      </c>
      <c r="M267" s="8" t="e">
        <f t="shared" si="28"/>
        <v>#N/A</v>
      </c>
      <c r="N267" s="2" t="e">
        <f t="shared" si="14"/>
        <v>#N/A</v>
      </c>
      <c r="O267" s="2" t="e">
        <f t="shared" si="24"/>
        <v>#N/A</v>
      </c>
      <c r="P267" s="2">
        <v>1665527.7730812132</v>
      </c>
      <c r="Q267" s="2">
        <f t="shared" si="48"/>
        <v>650000</v>
      </c>
      <c r="R267" s="2">
        <f t="shared" si="46"/>
        <v>144175653.5650726</v>
      </c>
      <c r="S267" s="2">
        <f t="shared" si="16"/>
        <v>645682.42857143283</v>
      </c>
      <c r="T267" s="2">
        <f t="shared" si="17"/>
        <v>4317.571428571362</v>
      </c>
      <c r="U267" s="2">
        <f t="shared" si="18"/>
        <v>650000</v>
      </c>
      <c r="V267" s="2">
        <f t="shared" si="34"/>
        <v>88565139.167329043</v>
      </c>
      <c r="W267" s="2">
        <f t="shared" si="19"/>
        <v>645682.42857143283</v>
      </c>
      <c r="X267" s="2">
        <f t="shared" si="6"/>
        <v>4317.5714285671711</v>
      </c>
      <c r="Y267" s="2">
        <f t="shared" si="43"/>
        <v>55610514.39774359</v>
      </c>
      <c r="Z267" s="2" t="str">
        <f t="shared" si="8"/>
        <v>MEEP</v>
      </c>
      <c r="AA267" s="2">
        <f>IF(Z267="HERE",Y267,AA266+Graph!$G$1*1000)</f>
        <v>96986000.683457971</v>
      </c>
      <c r="AB267" s="2">
        <f t="shared" si="20"/>
        <v>800000</v>
      </c>
      <c r="AC267" s="2">
        <f t="shared" si="44"/>
        <v>54343970.453043245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2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202</v>
      </c>
      <c r="C268" s="7"/>
      <c r="D268" s="2" t="e">
        <f t="shared" si="11"/>
        <v>#N/A</v>
      </c>
      <c r="E268" s="2" t="e">
        <f t="shared" si="22"/>
        <v>#N/A</v>
      </c>
      <c r="F268" s="2">
        <v>1671020.8314423561</v>
      </c>
      <c r="G268" s="2">
        <f t="shared" si="47"/>
        <v>645682.42857142852</v>
      </c>
      <c r="H268" s="2">
        <f t="shared" si="45"/>
        <v>143448145.59590083</v>
      </c>
      <c r="I268" s="7"/>
      <c r="J268" s="2" t="e">
        <f t="shared" si="13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1418764.4285714286</v>
      </c>
      <c r="M268" s="8" t="e">
        <f t="shared" si="28"/>
        <v>#N/A</v>
      </c>
      <c r="N268" s="2" t="e">
        <f t="shared" si="14"/>
        <v>#N/A</v>
      </c>
      <c r="O268" s="2" t="e">
        <f t="shared" si="24"/>
        <v>#N/A</v>
      </c>
      <c r="P268" s="2">
        <v>1671468.9952963591</v>
      </c>
      <c r="Q268" s="2">
        <f t="shared" si="48"/>
        <v>650000</v>
      </c>
      <c r="R268" s="2">
        <f t="shared" si="46"/>
        <v>144825653.5650726</v>
      </c>
      <c r="S268" s="2">
        <f t="shared" si="16"/>
        <v>645682.42857143283</v>
      </c>
      <c r="T268" s="2">
        <f t="shared" si="17"/>
        <v>4317.571428571362</v>
      </c>
      <c r="U268" s="2">
        <f t="shared" si="18"/>
        <v>650000</v>
      </c>
      <c r="V268" s="2">
        <f t="shared" si="34"/>
        <v>89210821.595900476</v>
      </c>
      <c r="W268" s="2">
        <f t="shared" si="19"/>
        <v>645682.42857143283</v>
      </c>
      <c r="X268" s="2">
        <f t="shared" si="6"/>
        <v>4317.5714285671711</v>
      </c>
      <c r="Y268" s="2">
        <f t="shared" si="43"/>
        <v>55614831.969172157</v>
      </c>
      <c r="Z268" s="2" t="str">
        <f t="shared" si="8"/>
        <v>MEEP</v>
      </c>
      <c r="AA268" s="2">
        <f>IF(Z268="HERE",Y268,AA267+Graph!$G$1*1000)</f>
        <v>97786000.683457971</v>
      </c>
      <c r="AB268" s="2">
        <f t="shared" si="20"/>
        <v>800000</v>
      </c>
      <c r="AC268" s="2">
        <f t="shared" si="44"/>
        <v>54343970.453043245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2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203</v>
      </c>
      <c r="C269" s="7"/>
      <c r="D269" s="2" t="e">
        <f t="shared" si="11"/>
        <v>#N/A</v>
      </c>
      <c r="E269" s="2" t="e">
        <f t="shared" si="22"/>
        <v>#N/A</v>
      </c>
      <c r="F269" s="2">
        <v>1676975.4273425639</v>
      </c>
      <c r="G269" s="2">
        <f t="shared" si="47"/>
        <v>645682.42857142852</v>
      </c>
      <c r="H269" s="2">
        <f t="shared" si="45"/>
        <v>144093828.02447227</v>
      </c>
      <c r="I269" s="7"/>
      <c r="J269" s="2" t="e">
        <f t="shared" si="13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1423082</v>
      </c>
      <c r="M269" s="8" t="e">
        <f t="shared" si="28"/>
        <v>#N/A</v>
      </c>
      <c r="N269" s="2" t="e">
        <f t="shared" si="14"/>
        <v>#N/A</v>
      </c>
      <c r="O269" s="2" t="e">
        <f t="shared" si="24"/>
        <v>#N/A</v>
      </c>
      <c r="P269" s="2">
        <v>1677410.2175115347</v>
      </c>
      <c r="Q269" s="2">
        <f t="shared" si="48"/>
        <v>650000</v>
      </c>
      <c r="R269" s="2">
        <f t="shared" si="46"/>
        <v>145475653.5650726</v>
      </c>
      <c r="S269" s="2">
        <f t="shared" si="16"/>
        <v>645682.42857143283</v>
      </c>
      <c r="T269" s="2">
        <f t="shared" si="17"/>
        <v>4317.571428571362</v>
      </c>
      <c r="U269" s="2">
        <f t="shared" si="18"/>
        <v>650000</v>
      </c>
      <c r="V269" s="2">
        <f t="shared" si="34"/>
        <v>89856504.024471909</v>
      </c>
      <c r="W269" s="2">
        <f t="shared" si="19"/>
        <v>645682.42857143283</v>
      </c>
      <c r="X269" s="2">
        <f t="shared" si="6"/>
        <v>4317.5714285671711</v>
      </c>
      <c r="Y269" s="2">
        <f t="shared" si="43"/>
        <v>55619149.540600725</v>
      </c>
      <c r="Z269" s="2" t="str">
        <f t="shared" si="8"/>
        <v>MEEP</v>
      </c>
      <c r="AA269" s="2">
        <f>IF(Z269="HERE",Y269,AA268+Graph!$G$1*1000)</f>
        <v>98586000.683457971</v>
      </c>
      <c r="AB269" s="2">
        <f t="shared" si="20"/>
        <v>800000</v>
      </c>
      <c r="AC269" s="2">
        <f t="shared" si="44"/>
        <v>54343970.453043245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2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204</v>
      </c>
      <c r="C270" s="7"/>
      <c r="D270" s="2" t="e">
        <f t="shared" si="11"/>
        <v>#N/A</v>
      </c>
      <c r="E270" s="2" t="e">
        <f t="shared" si="22"/>
        <v>#N/A</v>
      </c>
      <c r="F270" s="2">
        <v>1682930.0232427716</v>
      </c>
      <c r="G270" s="2">
        <f t="shared" si="47"/>
        <v>645682.42857142852</v>
      </c>
      <c r="H270" s="2">
        <f t="shared" si="45"/>
        <v>144739510.4530437</v>
      </c>
      <c r="I270" s="7"/>
      <c r="J270" s="2" t="e">
        <f t="shared" si="13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1427399.5714285714</v>
      </c>
      <c r="M270" s="8" t="e">
        <f t="shared" si="28"/>
        <v>#N/A</v>
      </c>
      <c r="N270" s="2" t="e">
        <f t="shared" si="14"/>
        <v>#N/A</v>
      </c>
      <c r="O270" s="2" t="e">
        <f t="shared" si="24"/>
        <v>#N/A</v>
      </c>
      <c r="P270" s="2">
        <v>1683351.4397266805</v>
      </c>
      <c r="Q270" s="2">
        <f t="shared" si="48"/>
        <v>650000</v>
      </c>
      <c r="R270" s="2">
        <f t="shared" si="46"/>
        <v>146125653.5650726</v>
      </c>
      <c r="S270" s="2">
        <f t="shared" si="16"/>
        <v>645682.42857143283</v>
      </c>
      <c r="T270" s="2">
        <f t="shared" si="17"/>
        <v>4317.571428571362</v>
      </c>
      <c r="U270" s="2">
        <f t="shared" si="18"/>
        <v>650000</v>
      </c>
      <c r="V270" s="2">
        <f t="shared" si="34"/>
        <v>90502186.453043342</v>
      </c>
      <c r="W270" s="2">
        <f t="shared" si="19"/>
        <v>645682.42857143283</v>
      </c>
      <c r="X270" s="2">
        <f t="shared" si="6"/>
        <v>4317.5714285671711</v>
      </c>
      <c r="Y270" s="2">
        <f t="shared" si="43"/>
        <v>55623467.112029292</v>
      </c>
      <c r="Z270" s="2" t="str">
        <f t="shared" si="8"/>
        <v>MEEP</v>
      </c>
      <c r="AA270" s="2">
        <f>IF(Z270="HERE",Y270,AA269+Graph!$G$1*1000)</f>
        <v>99386000.683457971</v>
      </c>
      <c r="AB270" s="2">
        <f t="shared" si="20"/>
        <v>800000</v>
      </c>
      <c r="AC270" s="2">
        <f t="shared" si="44"/>
        <v>54343970.453043245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2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205</v>
      </c>
      <c r="C271" s="7"/>
      <c r="D271" s="2" t="e">
        <f t="shared" si="11"/>
        <v>#N/A</v>
      </c>
      <c r="E271" s="2" t="e">
        <f t="shared" si="22"/>
        <v>#N/A</v>
      </c>
      <c r="F271" s="2">
        <v>1688884.6191429794</v>
      </c>
      <c r="G271" s="2">
        <f t="shared" si="47"/>
        <v>645682.42857142852</v>
      </c>
      <c r="H271" s="2">
        <f t="shared" si="45"/>
        <v>145385192.88161513</v>
      </c>
      <c r="I271" s="7"/>
      <c r="J271" s="2" t="e">
        <f t="shared" si="13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1431717.1428571427</v>
      </c>
      <c r="M271" s="8" t="e">
        <f t="shared" si="28"/>
        <v>#N/A</v>
      </c>
      <c r="N271" s="2" t="e">
        <f t="shared" si="14"/>
        <v>#N/A</v>
      </c>
      <c r="O271" s="2" t="e">
        <f t="shared" si="24"/>
        <v>#N/A</v>
      </c>
      <c r="P271" s="2">
        <v>1689292.6619418561</v>
      </c>
      <c r="Q271" s="2">
        <f t="shared" si="48"/>
        <v>650000</v>
      </c>
      <c r="R271" s="2">
        <f t="shared" si="46"/>
        <v>146775653.5650726</v>
      </c>
      <c r="S271" s="2">
        <f t="shared" si="16"/>
        <v>645682.42857143283</v>
      </c>
      <c r="T271" s="2">
        <f t="shared" si="17"/>
        <v>4317.571428571362</v>
      </c>
      <c r="U271" s="2">
        <f t="shared" si="18"/>
        <v>650000</v>
      </c>
      <c r="V271" s="2">
        <f t="shared" si="34"/>
        <v>91147868.881614774</v>
      </c>
      <c r="W271" s="2">
        <f t="shared" si="19"/>
        <v>645682.42857143283</v>
      </c>
      <c r="X271" s="2">
        <f t="shared" si="6"/>
        <v>4317.5714285671711</v>
      </c>
      <c r="Y271" s="2">
        <f t="shared" si="43"/>
        <v>55627784.683457859</v>
      </c>
      <c r="Z271" s="2" t="str">
        <f t="shared" si="8"/>
        <v>MEEP</v>
      </c>
      <c r="AA271" s="2">
        <f>IF(Z271="HERE",Y271,AA270+Graph!$G$1*1000)</f>
        <v>100186000.68345797</v>
      </c>
      <c r="AB271" s="2">
        <f t="shared" si="20"/>
        <v>800000</v>
      </c>
      <c r="AC271" s="2">
        <f t="shared" si="44"/>
        <v>54343970.453043245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2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206</v>
      </c>
      <c r="C272" s="7"/>
      <c r="D272" s="2" t="e">
        <f t="shared" si="11"/>
        <v>#N/A</v>
      </c>
      <c r="E272" s="2" t="e">
        <f t="shared" si="22"/>
        <v>#N/A</v>
      </c>
      <c r="F272" s="2">
        <v>1694839.2150431871</v>
      </c>
      <c r="G272" s="2">
        <f t="shared" si="47"/>
        <v>645682.42857142852</v>
      </c>
      <c r="H272" s="2">
        <f t="shared" si="45"/>
        <v>146030875.31018656</v>
      </c>
      <c r="I272" s="7"/>
      <c r="J272" s="2" t="e">
        <f t="shared" si="13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1436034.7142857141</v>
      </c>
      <c r="M272" s="8" t="e">
        <f t="shared" si="28"/>
        <v>#N/A</v>
      </c>
      <c r="N272" s="2" t="e">
        <f t="shared" si="14"/>
        <v>#N/A</v>
      </c>
      <c r="O272" s="2" t="e">
        <f t="shared" si="24"/>
        <v>#N/A</v>
      </c>
      <c r="P272" s="2">
        <v>1695233.884157002</v>
      </c>
      <c r="Q272" s="2">
        <f t="shared" si="48"/>
        <v>650000</v>
      </c>
      <c r="R272" s="2">
        <f t="shared" si="46"/>
        <v>147425653.5650726</v>
      </c>
      <c r="S272" s="2">
        <f t="shared" si="16"/>
        <v>645682.42857143283</v>
      </c>
      <c r="T272" s="2">
        <f t="shared" si="17"/>
        <v>4317.571428571362</v>
      </c>
      <c r="U272" s="2">
        <f t="shared" si="18"/>
        <v>650000</v>
      </c>
      <c r="V272" s="2">
        <f t="shared" si="34"/>
        <v>91793551.310186207</v>
      </c>
      <c r="W272" s="2">
        <f t="shared" si="19"/>
        <v>645682.42857143283</v>
      </c>
      <c r="X272" s="2">
        <f t="shared" si="6"/>
        <v>4317.5714285671711</v>
      </c>
      <c r="Y272" s="2">
        <f t="shared" si="43"/>
        <v>55632102.254886426</v>
      </c>
      <c r="Z272" s="2" t="str">
        <f t="shared" si="8"/>
        <v>MEEP</v>
      </c>
      <c r="AA272" s="2">
        <f>IF(Z272="HERE",Y272,AA271+Graph!$G$1*1000)</f>
        <v>100986000.68345797</v>
      </c>
      <c r="AB272" s="2">
        <f t="shared" si="20"/>
        <v>800000</v>
      </c>
      <c r="AC272" s="2">
        <f t="shared" si="44"/>
        <v>54343970.453043245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2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207</v>
      </c>
      <c r="C273" s="7"/>
      <c r="D273" s="2" t="e">
        <f t="shared" si="11"/>
        <v>#N/A</v>
      </c>
      <c r="E273" s="2" t="e">
        <f t="shared" si="22"/>
        <v>#N/A</v>
      </c>
      <c r="F273" s="2">
        <v>1700793.8109433949</v>
      </c>
      <c r="G273" s="2">
        <f t="shared" si="47"/>
        <v>645682.42857142852</v>
      </c>
      <c r="H273" s="2">
        <f t="shared" si="45"/>
        <v>146676557.738758</v>
      </c>
      <c r="I273" s="7"/>
      <c r="J273" s="2" t="e">
        <f t="shared" si="13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1440352.2857142854</v>
      </c>
      <c r="M273" s="8" t="e">
        <f t="shared" si="28"/>
        <v>#N/A</v>
      </c>
      <c r="N273" s="2" t="e">
        <f t="shared" si="14"/>
        <v>#N/A</v>
      </c>
      <c r="O273" s="2" t="e">
        <f t="shared" si="24"/>
        <v>#N/A</v>
      </c>
      <c r="P273" s="2">
        <v>1701175.1063721776</v>
      </c>
      <c r="Q273" s="2">
        <f t="shared" si="48"/>
        <v>650000</v>
      </c>
      <c r="R273" s="2">
        <f t="shared" si="46"/>
        <v>148075653.5650726</v>
      </c>
      <c r="S273" s="2">
        <f t="shared" si="16"/>
        <v>645682.42857143283</v>
      </c>
      <c r="T273" s="2">
        <f t="shared" si="17"/>
        <v>4317.571428571362</v>
      </c>
      <c r="U273" s="2">
        <f t="shared" si="18"/>
        <v>650000</v>
      </c>
      <c r="V273" s="2">
        <f t="shared" si="34"/>
        <v>92439233.73875764</v>
      </c>
      <c r="W273" s="2">
        <f t="shared" si="19"/>
        <v>645682.42857143283</v>
      </c>
      <c r="X273" s="2">
        <f t="shared" si="6"/>
        <v>4317.5714285671711</v>
      </c>
      <c r="Y273" s="2">
        <f t="shared" si="43"/>
        <v>55636419.826314993</v>
      </c>
      <c r="Z273" s="2" t="str">
        <f t="shared" si="8"/>
        <v>MEEP</v>
      </c>
      <c r="AA273" s="2">
        <f>IF(Z273="HERE",Y273,AA272+Graph!$G$1*1000)</f>
        <v>101786000.68345797</v>
      </c>
      <c r="AB273" s="2">
        <f t="shared" si="20"/>
        <v>800000</v>
      </c>
      <c r="AC273" s="2">
        <f t="shared" si="44"/>
        <v>54343970.453043245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2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208</v>
      </c>
      <c r="C274" s="7"/>
      <c r="D274" s="2" t="e">
        <f t="shared" si="11"/>
        <v>#N/A</v>
      </c>
      <c r="E274" s="2" t="e">
        <f t="shared" si="22"/>
        <v>#N/A</v>
      </c>
      <c r="F274" s="2">
        <v>1706748.4068436027</v>
      </c>
      <c r="G274" s="2">
        <f t="shared" si="47"/>
        <v>645682.42857142852</v>
      </c>
      <c r="H274" s="2">
        <f t="shared" si="45"/>
        <v>147322240.16732943</v>
      </c>
      <c r="I274" s="7"/>
      <c r="J274" s="2" t="e">
        <f t="shared" si="13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1444669.8571428568</v>
      </c>
      <c r="M274" s="8" t="e">
        <f t="shared" si="28"/>
        <v>#N/A</v>
      </c>
      <c r="N274" s="2" t="e">
        <f t="shared" si="14"/>
        <v>#N/A</v>
      </c>
      <c r="O274" s="2" t="e">
        <f t="shared" si="24"/>
        <v>#N/A</v>
      </c>
      <c r="P274" s="2">
        <v>1707116.3285873234</v>
      </c>
      <c r="Q274" s="2">
        <f t="shared" si="48"/>
        <v>650000</v>
      </c>
      <c r="R274" s="2">
        <f t="shared" si="46"/>
        <v>148725653.5650726</v>
      </c>
      <c r="S274" s="2">
        <f t="shared" si="16"/>
        <v>645682.42857143283</v>
      </c>
      <c r="T274" s="2">
        <f t="shared" si="17"/>
        <v>4317.571428571362</v>
      </c>
      <c r="U274" s="2">
        <f t="shared" si="18"/>
        <v>650000</v>
      </c>
      <c r="V274" s="2">
        <f t="shared" si="34"/>
        <v>93084916.167329073</v>
      </c>
      <c r="W274" s="2">
        <f t="shared" si="19"/>
        <v>645682.42857143283</v>
      </c>
      <c r="X274" s="2">
        <f t="shared" si="6"/>
        <v>4317.5714285671711</v>
      </c>
      <c r="Y274" s="2">
        <f t="shared" si="43"/>
        <v>55640737.39774356</v>
      </c>
      <c r="Z274" s="2" t="str">
        <f t="shared" si="8"/>
        <v>MEEP</v>
      </c>
      <c r="AA274" s="2">
        <f>IF(Z274="HERE",Y274,AA273+Graph!$G$1*1000)</f>
        <v>102586000.68345797</v>
      </c>
      <c r="AB274" s="2">
        <f t="shared" si="20"/>
        <v>800000</v>
      </c>
      <c r="AC274" s="2">
        <f t="shared" si="44"/>
        <v>54343970.453043245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2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209</v>
      </c>
      <c r="C275" s="7"/>
      <c r="D275" s="2" t="e">
        <f t="shared" si="11"/>
        <v>#N/A</v>
      </c>
      <c r="E275" s="2" t="e">
        <f t="shared" si="22"/>
        <v>#N/A</v>
      </c>
      <c r="F275" s="2">
        <v>1712703.0027438104</v>
      </c>
      <c r="G275" s="2">
        <f t="shared" si="47"/>
        <v>645682.42857142852</v>
      </c>
      <c r="H275" s="2">
        <f t="shared" si="45"/>
        <v>147967922.59590086</v>
      </c>
      <c r="I275" s="7"/>
      <c r="J275" s="2" t="e">
        <f t="shared" si="13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1448987.4285714282</v>
      </c>
      <c r="M275" s="8" t="e">
        <f t="shared" si="28"/>
        <v>#N/A</v>
      </c>
      <c r="N275" s="2" t="e">
        <f t="shared" si="14"/>
        <v>#N/A</v>
      </c>
      <c r="O275" s="2" t="e">
        <f t="shared" si="24"/>
        <v>#N/A</v>
      </c>
      <c r="P275" s="2">
        <v>1713057.5508024991</v>
      </c>
      <c r="Q275" s="2">
        <f t="shared" si="48"/>
        <v>650000</v>
      </c>
      <c r="R275" s="2">
        <f t="shared" si="46"/>
        <v>149375653.5650726</v>
      </c>
      <c r="S275" s="2">
        <f t="shared" si="16"/>
        <v>645682.42857143283</v>
      </c>
      <c r="T275" s="2">
        <f t="shared" si="17"/>
        <v>4317.571428571362</v>
      </c>
      <c r="U275" s="2">
        <f t="shared" si="18"/>
        <v>650000</v>
      </c>
      <c r="V275" s="2">
        <f t="shared" si="34"/>
        <v>93730598.595900506</v>
      </c>
      <c r="W275" s="2">
        <f t="shared" si="19"/>
        <v>645682.42857143283</v>
      </c>
      <c r="X275" s="2">
        <f t="shared" si="6"/>
        <v>4317.5714285671711</v>
      </c>
      <c r="Y275" s="2">
        <f t="shared" si="43"/>
        <v>55645054.969172128</v>
      </c>
      <c r="Z275" s="2" t="str">
        <f t="shared" si="8"/>
        <v>MEEP</v>
      </c>
      <c r="AA275" s="2">
        <f>IF(Z275="HERE",Y275,AA274+Graph!$G$1*1000)</f>
        <v>103386000.68345797</v>
      </c>
      <c r="AB275" s="2">
        <f t="shared" si="20"/>
        <v>800000</v>
      </c>
      <c r="AC275" s="2">
        <f t="shared" si="44"/>
        <v>54343970.453043245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2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210</v>
      </c>
      <c r="C276" s="7"/>
      <c r="D276" s="2" t="e">
        <f t="shared" si="11"/>
        <v>#N/A</v>
      </c>
      <c r="E276" s="2" t="e">
        <f t="shared" si="22"/>
        <v>#N/A</v>
      </c>
      <c r="F276" s="2">
        <v>1718657.5986440182</v>
      </c>
      <c r="G276" s="2">
        <f t="shared" si="47"/>
        <v>645682.42857142852</v>
      </c>
      <c r="H276" s="2">
        <f t="shared" si="45"/>
        <v>148613605.0244723</v>
      </c>
      <c r="I276" s="7"/>
      <c r="J276" s="2" t="e">
        <f t="shared" si="13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1453304.9999999995</v>
      </c>
      <c r="M276" s="8" t="e">
        <f t="shared" si="28"/>
        <v>#N/A</v>
      </c>
      <c r="N276" s="2" t="e">
        <f t="shared" si="14"/>
        <v>#N/A</v>
      </c>
      <c r="O276" s="2" t="e">
        <f t="shared" si="24"/>
        <v>#N/A</v>
      </c>
      <c r="P276" s="2">
        <v>1718998.7730176449</v>
      </c>
      <c r="Q276" s="2">
        <f t="shared" si="48"/>
        <v>650000</v>
      </c>
      <c r="R276" s="2">
        <f t="shared" si="46"/>
        <v>150025653.5650726</v>
      </c>
      <c r="S276" s="2">
        <f t="shared" si="16"/>
        <v>645682.42857143283</v>
      </c>
      <c r="T276" s="2">
        <f t="shared" si="17"/>
        <v>4317.571428571362</v>
      </c>
      <c r="U276" s="2">
        <f t="shared" si="18"/>
        <v>650000</v>
      </c>
      <c r="V276" s="2">
        <f t="shared" si="34"/>
        <v>94376281.024471939</v>
      </c>
      <c r="W276" s="2">
        <f t="shared" si="19"/>
        <v>645682.42857143283</v>
      </c>
      <c r="X276" s="2">
        <f t="shared" si="6"/>
        <v>4317.5714285671711</v>
      </c>
      <c r="Y276" s="2">
        <f t="shared" si="43"/>
        <v>55649372.540600695</v>
      </c>
      <c r="Z276" s="2" t="str">
        <f t="shared" si="8"/>
        <v>MEEP</v>
      </c>
      <c r="AA276" s="2">
        <f>IF(Z276="HERE",Y276,AA275+Graph!$G$1*1000)</f>
        <v>104186000.68345797</v>
      </c>
      <c r="AB276" s="2">
        <f t="shared" si="20"/>
        <v>800000</v>
      </c>
      <c r="AC276" s="2">
        <f t="shared" si="44"/>
        <v>54343970.453043245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2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211</v>
      </c>
      <c r="C277" s="7"/>
      <c r="D277" s="2" t="e">
        <f t="shared" si="11"/>
        <v>#N/A</v>
      </c>
      <c r="E277" s="2" t="e">
        <f t="shared" si="22"/>
        <v>#N/A</v>
      </c>
      <c r="F277" s="2">
        <v>1724612.1945441961</v>
      </c>
      <c r="G277" s="2">
        <f t="shared" si="47"/>
        <v>645682.42857142852</v>
      </c>
      <c r="H277" s="2">
        <f t="shared" si="45"/>
        <v>149259287.45304373</v>
      </c>
      <c r="I277" s="7"/>
      <c r="J277" s="2" t="e">
        <f t="shared" si="13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1457622.5714285709</v>
      </c>
      <c r="M277" s="8" t="e">
        <f t="shared" si="28"/>
        <v>#N/A</v>
      </c>
      <c r="N277" s="2" t="e">
        <f t="shared" si="14"/>
        <v>#N/A</v>
      </c>
      <c r="O277" s="2" t="e">
        <f t="shared" si="24"/>
        <v>#N/A</v>
      </c>
      <c r="P277" s="2">
        <v>1724939.9952328205</v>
      </c>
      <c r="Q277" s="2">
        <f t="shared" si="48"/>
        <v>650000</v>
      </c>
      <c r="R277" s="2">
        <f t="shared" si="46"/>
        <v>150675653.5650726</v>
      </c>
      <c r="S277" s="2">
        <f t="shared" si="16"/>
        <v>645682.42857143283</v>
      </c>
      <c r="T277" s="2">
        <f t="shared" si="17"/>
        <v>4317.571428571362</v>
      </c>
      <c r="U277" s="2">
        <f t="shared" si="18"/>
        <v>650000</v>
      </c>
      <c r="V277" s="2">
        <f t="shared" si="34"/>
        <v>95021963.453043371</v>
      </c>
      <c r="W277" s="2">
        <f t="shared" si="19"/>
        <v>645682.42857143283</v>
      </c>
      <c r="X277" s="2">
        <f t="shared" si="6"/>
        <v>4317.5714285671711</v>
      </c>
      <c r="Y277" s="2">
        <f t="shared" si="43"/>
        <v>55653690.112029262</v>
      </c>
      <c r="Z277" s="2" t="str">
        <f t="shared" si="8"/>
        <v>MEEP</v>
      </c>
      <c r="AA277" s="2">
        <f>IF(Z277="HERE",Y277,AA276+Graph!$G$1*1000)</f>
        <v>104986000.68345797</v>
      </c>
      <c r="AB277" s="2">
        <f t="shared" si="20"/>
        <v>800000</v>
      </c>
      <c r="AC277" s="2">
        <f t="shared" si="44"/>
        <v>54343970.453043245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2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212</v>
      </c>
      <c r="C278" s="7"/>
      <c r="D278" s="2" t="e">
        <f t="shared" si="11"/>
        <v>#N/A</v>
      </c>
      <c r="E278" s="2" t="e">
        <f t="shared" si="22"/>
        <v>#N/A</v>
      </c>
      <c r="F278" s="2">
        <v>1730566.7904444039</v>
      </c>
      <c r="G278" s="2">
        <f t="shared" si="47"/>
        <v>645682.42857142852</v>
      </c>
      <c r="H278" s="2">
        <f t="shared" si="45"/>
        <v>149904969.88161516</v>
      </c>
      <c r="I278" s="7"/>
      <c r="J278" s="2" t="e">
        <f t="shared" si="13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1461940.1428571423</v>
      </c>
      <c r="M278" s="8" t="e">
        <f t="shared" si="28"/>
        <v>#N/A</v>
      </c>
      <c r="N278" s="2" t="e">
        <f t="shared" si="14"/>
        <v>#N/A</v>
      </c>
      <c r="O278" s="2" t="e">
        <f t="shared" si="24"/>
        <v>#N/A</v>
      </c>
      <c r="P278" s="2">
        <v>1730881.2174479663</v>
      </c>
      <c r="Q278" s="2">
        <f t="shared" si="48"/>
        <v>650000</v>
      </c>
      <c r="R278" s="2">
        <f t="shared" si="46"/>
        <v>151325653.5650726</v>
      </c>
      <c r="S278" s="2">
        <f t="shared" si="16"/>
        <v>645682.42857143283</v>
      </c>
      <c r="T278" s="2">
        <f t="shared" si="17"/>
        <v>4317.571428571362</v>
      </c>
      <c r="U278" s="2">
        <f t="shared" si="18"/>
        <v>650000</v>
      </c>
      <c r="V278" s="2">
        <f t="shared" si="34"/>
        <v>95667645.881614804</v>
      </c>
      <c r="W278" s="2">
        <f t="shared" si="19"/>
        <v>645682.42857143283</v>
      </c>
      <c r="X278" s="2">
        <f t="shared" si="6"/>
        <v>4317.5714285671711</v>
      </c>
      <c r="Y278" s="2">
        <f t="shared" si="43"/>
        <v>55658007.683457829</v>
      </c>
      <c r="Z278" s="2" t="str">
        <f t="shared" si="8"/>
        <v>MEEP</v>
      </c>
      <c r="AA278" s="2">
        <f>IF(Z278="HERE",Y278,AA277+Graph!$G$1*1000)</f>
        <v>105786000.68345797</v>
      </c>
      <c r="AB278" s="2">
        <f t="shared" si="20"/>
        <v>800000</v>
      </c>
      <c r="AC278" s="2">
        <f t="shared" si="44"/>
        <v>54343970.453043245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2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213</v>
      </c>
      <c r="C279" s="7"/>
      <c r="D279" s="2" t="e">
        <f t="shared" si="11"/>
        <v>#N/A</v>
      </c>
      <c r="E279" s="2" t="e">
        <f t="shared" si="22"/>
        <v>#N/A</v>
      </c>
      <c r="F279" s="2">
        <v>1736521.3863446116</v>
      </c>
      <c r="G279" s="2">
        <f t="shared" si="47"/>
        <v>645682.42857142852</v>
      </c>
      <c r="H279" s="2">
        <f t="shared" si="45"/>
        <v>150550652.31018659</v>
      </c>
      <c r="I279" s="7"/>
      <c r="J279" s="2" t="e">
        <f t="shared" si="13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1466257.7142857136</v>
      </c>
      <c r="M279" s="8" t="e">
        <f t="shared" si="28"/>
        <v>#N/A</v>
      </c>
      <c r="N279" s="2" t="e">
        <f t="shared" si="14"/>
        <v>#N/A</v>
      </c>
      <c r="O279" s="2" t="e">
        <f t="shared" si="24"/>
        <v>#N/A</v>
      </c>
      <c r="P279" s="2">
        <v>1736822.439663142</v>
      </c>
      <c r="Q279" s="2">
        <f t="shared" si="48"/>
        <v>650000</v>
      </c>
      <c r="R279" s="2">
        <f t="shared" si="46"/>
        <v>151975653.5650726</v>
      </c>
      <c r="S279" s="2">
        <f t="shared" si="16"/>
        <v>645682.42857143283</v>
      </c>
      <c r="T279" s="2">
        <f t="shared" si="17"/>
        <v>4317.571428571362</v>
      </c>
      <c r="U279" s="2">
        <f t="shared" si="18"/>
        <v>650000</v>
      </c>
      <c r="V279" s="2">
        <f t="shared" si="34"/>
        <v>96313328.310186237</v>
      </c>
      <c r="W279" s="2">
        <f t="shared" si="19"/>
        <v>645682.42857143283</v>
      </c>
      <c r="X279" s="2">
        <f t="shared" si="6"/>
        <v>4317.5714285671711</v>
      </c>
      <c r="Y279" s="2">
        <f t="shared" si="43"/>
        <v>55662325.254886396</v>
      </c>
      <c r="Z279" s="2" t="str">
        <f t="shared" si="8"/>
        <v>MEEP</v>
      </c>
      <c r="AA279" s="2">
        <f>IF(Z279="HERE",Y279,AA278+Graph!$G$1*1000)</f>
        <v>106586000.68345797</v>
      </c>
      <c r="AB279" s="2">
        <f t="shared" si="20"/>
        <v>800000</v>
      </c>
      <c r="AC279" s="2">
        <f t="shared" si="44"/>
        <v>54343970.453043245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2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214</v>
      </c>
      <c r="C280" s="7"/>
      <c r="D280" s="2" t="e">
        <f t="shared" si="11"/>
        <v>#N/A</v>
      </c>
      <c r="E280" s="2" t="e">
        <f t="shared" si="22"/>
        <v>#N/A</v>
      </c>
      <c r="F280" s="2">
        <v>1742475.9822448194</v>
      </c>
      <c r="G280" s="2">
        <f t="shared" si="47"/>
        <v>645682.42857142852</v>
      </c>
      <c r="H280" s="2">
        <f t="shared" si="45"/>
        <v>151196334.73875803</v>
      </c>
      <c r="I280" s="7"/>
      <c r="J280" s="2" t="e">
        <f t="shared" si="13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1470575.285714285</v>
      </c>
      <c r="M280" s="8" t="e">
        <f t="shared" si="28"/>
        <v>#N/A</v>
      </c>
      <c r="N280" s="2" t="e">
        <f t="shared" si="14"/>
        <v>#N/A</v>
      </c>
      <c r="O280" s="2" t="e">
        <f t="shared" si="24"/>
        <v>#N/A</v>
      </c>
      <c r="P280" s="2">
        <v>1742763.6618782878</v>
      </c>
      <c r="Q280" s="2">
        <f t="shared" si="48"/>
        <v>650000</v>
      </c>
      <c r="R280" s="2">
        <f t="shared" si="46"/>
        <v>152625653.5650726</v>
      </c>
      <c r="S280" s="2">
        <f t="shared" si="16"/>
        <v>645682.42857143283</v>
      </c>
      <c r="T280" s="2">
        <f t="shared" si="17"/>
        <v>4317.571428571362</v>
      </c>
      <c r="U280" s="2">
        <f t="shared" si="18"/>
        <v>650000</v>
      </c>
      <c r="V280" s="2">
        <f t="shared" si="34"/>
        <v>96959010.73875767</v>
      </c>
      <c r="W280" s="2">
        <f t="shared" si="19"/>
        <v>645682.42857143283</v>
      </c>
      <c r="X280" s="2">
        <f t="shared" si="6"/>
        <v>4317.5714285671711</v>
      </c>
      <c r="Y280" s="2">
        <f t="shared" si="43"/>
        <v>55666642.826314963</v>
      </c>
      <c r="Z280" s="2" t="str">
        <f t="shared" si="8"/>
        <v>MEEP</v>
      </c>
      <c r="AA280" s="2">
        <f>IF(Z280="HERE",Y280,AA279+Graph!$G$1*1000)</f>
        <v>107386000.68345797</v>
      </c>
      <c r="AB280" s="2">
        <f t="shared" si="20"/>
        <v>800000</v>
      </c>
      <c r="AC280" s="2">
        <f t="shared" si="44"/>
        <v>54343970.453043245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2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215</v>
      </c>
      <c r="C281" s="7"/>
      <c r="D281" s="2" t="e">
        <f t="shared" si="11"/>
        <v>#N/A</v>
      </c>
      <c r="E281" s="2" t="e">
        <f t="shared" si="22"/>
        <v>#N/A</v>
      </c>
      <c r="F281" s="2">
        <v>1748430.5781450272</v>
      </c>
      <c r="G281" s="2">
        <f t="shared" si="47"/>
        <v>645682.42857142852</v>
      </c>
      <c r="H281" s="2">
        <f t="shared" si="45"/>
        <v>151842017.16732946</v>
      </c>
      <c r="I281" s="7"/>
      <c r="J281" s="2" t="e">
        <f t="shared" si="13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1474892.8571428563</v>
      </c>
      <c r="M281" s="8" t="e">
        <f t="shared" si="28"/>
        <v>#N/A</v>
      </c>
      <c r="N281" s="2" t="e">
        <f t="shared" si="14"/>
        <v>#N/A</v>
      </c>
      <c r="O281" s="2" t="e">
        <f t="shared" si="24"/>
        <v>#N/A</v>
      </c>
      <c r="P281" s="2">
        <v>1748704.8840934336</v>
      </c>
      <c r="Q281" s="2">
        <f t="shared" si="48"/>
        <v>650000</v>
      </c>
      <c r="R281" s="2">
        <f t="shared" si="46"/>
        <v>153275653.5650726</v>
      </c>
      <c r="S281" s="2">
        <f t="shared" si="16"/>
        <v>645682.42857143283</v>
      </c>
      <c r="T281" s="2">
        <f t="shared" si="17"/>
        <v>4317.571428571362</v>
      </c>
      <c r="U281" s="2">
        <f t="shared" si="18"/>
        <v>650000</v>
      </c>
      <c r="V281" s="2">
        <f t="shared" si="34"/>
        <v>97604693.167329103</v>
      </c>
      <c r="W281" s="2">
        <f t="shared" si="19"/>
        <v>645682.42857143283</v>
      </c>
      <c r="X281" s="2">
        <f t="shared" si="6"/>
        <v>4317.5714285671711</v>
      </c>
      <c r="Y281" s="2">
        <f t="shared" si="43"/>
        <v>55670960.397743531</v>
      </c>
      <c r="Z281" s="2" t="str">
        <f t="shared" si="8"/>
        <v>MEEP</v>
      </c>
      <c r="AA281" s="2">
        <f>IF(Z281="HERE",Y281,AA280+Graph!$G$1*1000)</f>
        <v>108186000.68345797</v>
      </c>
      <c r="AB281" s="2">
        <f t="shared" si="20"/>
        <v>800000</v>
      </c>
      <c r="AC281" s="2">
        <f t="shared" si="44"/>
        <v>54343970.453043245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2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216</v>
      </c>
      <c r="C282" s="7"/>
      <c r="D282" s="2" t="e">
        <f t="shared" si="11"/>
        <v>#N/A</v>
      </c>
      <c r="E282" s="2" t="e">
        <f t="shared" si="22"/>
        <v>#N/A</v>
      </c>
      <c r="F282" s="2">
        <v>1754385.1740452349</v>
      </c>
      <c r="G282" s="2">
        <f t="shared" si="47"/>
        <v>645682.42857142852</v>
      </c>
      <c r="H282" s="2">
        <f t="shared" si="45"/>
        <v>152487699.59590089</v>
      </c>
      <c r="I282" s="7"/>
      <c r="J282" s="2" t="e">
        <f t="shared" si="13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1479210.4285714277</v>
      </c>
      <c r="M282" s="8" t="e">
        <f t="shared" si="28"/>
        <v>#N/A</v>
      </c>
      <c r="N282" s="2" t="e">
        <f t="shared" si="14"/>
        <v>#N/A</v>
      </c>
      <c r="O282" s="2" t="e">
        <f t="shared" si="24"/>
        <v>#N/A</v>
      </c>
      <c r="P282" s="2">
        <v>1754646.1063086092</v>
      </c>
      <c r="Q282" s="2">
        <f t="shared" si="48"/>
        <v>650000</v>
      </c>
      <c r="R282" s="2">
        <f t="shared" si="46"/>
        <v>153925653.5650726</v>
      </c>
      <c r="S282" s="2">
        <f t="shared" si="16"/>
        <v>645682.42857143283</v>
      </c>
      <c r="T282" s="2">
        <f t="shared" si="17"/>
        <v>4317.571428571362</v>
      </c>
      <c r="U282" s="2">
        <f t="shared" si="18"/>
        <v>650000</v>
      </c>
      <c r="V282" s="2">
        <f t="shared" si="34"/>
        <v>98250375.595900536</v>
      </c>
      <c r="W282" s="2">
        <f t="shared" si="19"/>
        <v>645682.42857143283</v>
      </c>
      <c r="X282" s="2">
        <f t="shared" si="6"/>
        <v>4317.5714285671711</v>
      </c>
      <c r="Y282" s="2">
        <f t="shared" si="43"/>
        <v>55675277.969172098</v>
      </c>
      <c r="Z282" s="2" t="str">
        <f t="shared" si="8"/>
        <v>MEEP</v>
      </c>
      <c r="AA282" s="2">
        <f>IF(Z282="HERE",Y282,AA281+Graph!$G$1*1000)</f>
        <v>108986000.68345797</v>
      </c>
      <c r="AB282" s="2">
        <f t="shared" si="20"/>
        <v>800000</v>
      </c>
      <c r="AC282" s="2">
        <f t="shared" si="44"/>
        <v>54343970.453043245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2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217</v>
      </c>
      <c r="C283" s="7"/>
      <c r="D283" s="2" t="e">
        <f t="shared" si="11"/>
        <v>#N/A</v>
      </c>
      <c r="E283" s="2" t="e">
        <f t="shared" si="22"/>
        <v>#N/A</v>
      </c>
      <c r="F283" s="2">
        <v>1760339.7699454427</v>
      </c>
      <c r="G283" s="2">
        <f t="shared" si="47"/>
        <v>645682.42857142852</v>
      </c>
      <c r="H283" s="2">
        <f t="shared" si="45"/>
        <v>153133382.02447233</v>
      </c>
      <c r="I283" s="7"/>
      <c r="J283" s="2" t="e">
        <f t="shared" si="13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1483527.9999999991</v>
      </c>
      <c r="M283" s="8" t="e">
        <f t="shared" si="28"/>
        <v>#N/A</v>
      </c>
      <c r="N283" s="2" t="e">
        <f t="shared" si="14"/>
        <v>#N/A</v>
      </c>
      <c r="O283" s="2" t="e">
        <f t="shared" si="24"/>
        <v>#N/A</v>
      </c>
      <c r="P283" s="2">
        <v>1760587.3285237551</v>
      </c>
      <c r="Q283" s="2">
        <f t="shared" si="48"/>
        <v>650000</v>
      </c>
      <c r="R283" s="2">
        <f t="shared" si="46"/>
        <v>154575653.5650726</v>
      </c>
      <c r="S283" s="2">
        <f t="shared" si="16"/>
        <v>645682.42857143283</v>
      </c>
      <c r="T283" s="2">
        <f t="shared" si="17"/>
        <v>4317.571428571362</v>
      </c>
      <c r="U283" s="2">
        <f t="shared" si="18"/>
        <v>650000</v>
      </c>
      <c r="V283" s="2">
        <f t="shared" si="34"/>
        <v>98896058.024471968</v>
      </c>
      <c r="W283" s="2">
        <f t="shared" si="19"/>
        <v>645682.42857143283</v>
      </c>
      <c r="X283" s="2">
        <f t="shared" si="6"/>
        <v>4317.5714285671711</v>
      </c>
      <c r="Y283" s="2">
        <f t="shared" si="43"/>
        <v>55679595.540600665</v>
      </c>
      <c r="Z283" s="2" t="str">
        <f t="shared" si="8"/>
        <v>MEEP</v>
      </c>
      <c r="AA283" s="2">
        <f>IF(Z283="HERE",Y283,AA282+Graph!$G$1*1000)</f>
        <v>109786000.68345797</v>
      </c>
      <c r="AB283" s="2">
        <f t="shared" si="20"/>
        <v>800000</v>
      </c>
      <c r="AC283" s="2">
        <f t="shared" si="44"/>
        <v>54343970.453043245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2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218</v>
      </c>
      <c r="C284" s="7"/>
      <c r="D284" s="2" t="e">
        <f t="shared" si="11"/>
        <v>#N/A</v>
      </c>
      <c r="E284" s="2" t="e">
        <f t="shared" si="22"/>
        <v>#N/A</v>
      </c>
      <c r="F284" s="2">
        <v>1766294.3658456504</v>
      </c>
      <c r="G284" s="2">
        <f t="shared" si="47"/>
        <v>645682.42857142852</v>
      </c>
      <c r="H284" s="2">
        <f t="shared" si="45"/>
        <v>153779064.45304376</v>
      </c>
      <c r="I284" s="7"/>
      <c r="J284" s="2" t="e">
        <f t="shared" si="13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1487845.5714285704</v>
      </c>
      <c r="M284" s="8" t="e">
        <f t="shared" si="28"/>
        <v>#N/A</v>
      </c>
      <c r="N284" s="2" t="e">
        <f t="shared" si="14"/>
        <v>#N/A</v>
      </c>
      <c r="O284" s="2" t="e">
        <f t="shared" si="24"/>
        <v>#N/A</v>
      </c>
      <c r="P284" s="2">
        <v>1766528.5507389307</v>
      </c>
      <c r="Q284" s="2">
        <f t="shared" si="48"/>
        <v>650000</v>
      </c>
      <c r="R284" s="2">
        <f t="shared" si="46"/>
        <v>155225653.5650726</v>
      </c>
      <c r="S284" s="2">
        <f t="shared" si="16"/>
        <v>645682.42857143283</v>
      </c>
      <c r="T284" s="2">
        <f t="shared" si="17"/>
        <v>4317.571428571362</v>
      </c>
      <c r="U284" s="2">
        <f t="shared" si="18"/>
        <v>650000</v>
      </c>
      <c r="V284" s="2">
        <f t="shared" si="34"/>
        <v>99541740.453043401</v>
      </c>
      <c r="W284" s="2">
        <f t="shared" si="19"/>
        <v>645682.42857143283</v>
      </c>
      <c r="X284" s="2">
        <f t="shared" si="6"/>
        <v>4317.5714285671711</v>
      </c>
      <c r="Y284" s="2">
        <f t="shared" si="43"/>
        <v>55683913.112029232</v>
      </c>
      <c r="Z284" s="2" t="str">
        <f t="shared" si="8"/>
        <v>MEEP</v>
      </c>
      <c r="AA284" s="2">
        <f>IF(Z284="HERE",Y284,AA283+Graph!$G$1*1000)</f>
        <v>110586000.68345797</v>
      </c>
      <c r="AB284" s="2">
        <f t="shared" si="20"/>
        <v>800000</v>
      </c>
      <c r="AC284" s="2">
        <f t="shared" si="44"/>
        <v>54343970.453043245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2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219</v>
      </c>
      <c r="C285" s="7"/>
      <c r="D285" s="2" t="e">
        <f t="shared" si="11"/>
        <v>#N/A</v>
      </c>
      <c r="E285" s="2" t="e">
        <f t="shared" si="22"/>
        <v>#N/A</v>
      </c>
      <c r="F285" s="2">
        <v>1772248.9617458582</v>
      </c>
      <c r="G285" s="2">
        <f t="shared" si="47"/>
        <v>645682.42857142852</v>
      </c>
      <c r="H285" s="2">
        <f t="shared" si="45"/>
        <v>154424746.88161519</v>
      </c>
      <c r="I285" s="7"/>
      <c r="J285" s="2" t="e">
        <f t="shared" si="13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1492163.1428571418</v>
      </c>
      <c r="M285" s="8" t="e">
        <f t="shared" si="28"/>
        <v>#N/A</v>
      </c>
      <c r="N285" s="2" t="e">
        <f t="shared" si="14"/>
        <v>#N/A</v>
      </c>
      <c r="O285" s="2" t="e">
        <f t="shared" si="24"/>
        <v>#N/A</v>
      </c>
      <c r="P285" s="2">
        <v>1772469.7729540765</v>
      </c>
      <c r="Q285" s="2">
        <f t="shared" si="48"/>
        <v>650000</v>
      </c>
      <c r="R285" s="2">
        <f t="shared" si="46"/>
        <v>155875653.5650726</v>
      </c>
      <c r="S285" s="2">
        <f t="shared" si="16"/>
        <v>645682.42857143283</v>
      </c>
      <c r="T285" s="2">
        <f t="shared" si="17"/>
        <v>4317.571428571362</v>
      </c>
      <c r="U285" s="2">
        <f t="shared" si="18"/>
        <v>650000</v>
      </c>
      <c r="V285" s="2">
        <f t="shared" si="34"/>
        <v>100187422.88161483</v>
      </c>
      <c r="W285" s="2">
        <f t="shared" si="19"/>
        <v>645682.42857143283</v>
      </c>
      <c r="X285" s="2">
        <f t="shared" si="6"/>
        <v>4317.5714285671711</v>
      </c>
      <c r="Y285" s="2">
        <f t="shared" si="43"/>
        <v>55688230.683457799</v>
      </c>
      <c r="Z285" s="2" t="str">
        <f t="shared" si="8"/>
        <v>MEEP</v>
      </c>
      <c r="AA285" s="2">
        <f>IF(Z285="HERE",Y285,AA284+Graph!$G$1*1000)</f>
        <v>111386000.68345797</v>
      </c>
      <c r="AB285" s="2">
        <f t="shared" si="20"/>
        <v>800000</v>
      </c>
      <c r="AC285" s="2">
        <f t="shared" si="44"/>
        <v>54343970.453043245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2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220</v>
      </c>
      <c r="C286" s="7"/>
      <c r="D286" s="2" t="e">
        <f t="shared" si="11"/>
        <v>#N/A</v>
      </c>
      <c r="E286" s="2" t="e">
        <f t="shared" si="22"/>
        <v>#N/A</v>
      </c>
      <c r="F286" s="2">
        <v>1778203.557646066</v>
      </c>
      <c r="G286" s="2">
        <f t="shared" si="47"/>
        <v>645682.42857142852</v>
      </c>
      <c r="H286" s="2">
        <f t="shared" si="45"/>
        <v>155070429.31018662</v>
      </c>
      <c r="I286" s="7"/>
      <c r="J286" s="2" t="e">
        <f t="shared" si="13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1496480.7142857132</v>
      </c>
      <c r="M286" s="8" t="e">
        <f t="shared" si="28"/>
        <v>#N/A</v>
      </c>
      <c r="N286" s="2" t="e">
        <f t="shared" si="14"/>
        <v>#N/A</v>
      </c>
      <c r="O286" s="2" t="e">
        <f t="shared" si="24"/>
        <v>#N/A</v>
      </c>
      <c r="P286" s="2">
        <v>1778410.9951692522</v>
      </c>
      <c r="Q286" s="2">
        <f t="shared" si="48"/>
        <v>650000</v>
      </c>
      <c r="R286" s="2">
        <f t="shared" si="46"/>
        <v>156525653.5650726</v>
      </c>
      <c r="S286" s="2">
        <f t="shared" si="16"/>
        <v>645682.42857143283</v>
      </c>
      <c r="T286" s="2">
        <f t="shared" si="17"/>
        <v>4317.571428571362</v>
      </c>
      <c r="U286" s="2">
        <f t="shared" si="18"/>
        <v>650000</v>
      </c>
      <c r="V286" s="2">
        <f t="shared" si="34"/>
        <v>100833105.31018627</v>
      </c>
      <c r="W286" s="2">
        <f t="shared" si="19"/>
        <v>645682.42857143283</v>
      </c>
      <c r="X286" s="2">
        <f t="shared" ref="X286:X385" si="51">SUM(U286-W286)</f>
        <v>4317.5714285671711</v>
      </c>
      <c r="Y286" s="2">
        <f t="shared" si="43"/>
        <v>55692548.254886366</v>
      </c>
      <c r="Z286" s="2" t="str">
        <f t="shared" ref="Z286:Z385" si="52">IF(V286&lt;Y286,"HERE","MEEP")</f>
        <v>MEEP</v>
      </c>
      <c r="AA286" s="2">
        <f>IF(Z286="HERE",Y286,AA285+Graph!$G$1*1000)</f>
        <v>112186000.68345797</v>
      </c>
      <c r="AB286" s="2">
        <f t="shared" si="20"/>
        <v>800000</v>
      </c>
      <c r="AC286" s="2">
        <f t="shared" si="44"/>
        <v>54343970.453043245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221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1784158.1535462737</v>
      </c>
      <c r="G287" s="2">
        <f t="shared" si="47"/>
        <v>645682.42857142852</v>
      </c>
      <c r="H287" s="2">
        <f t="shared" si="45"/>
        <v>155716111.73875806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1500798.2857142845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1784352.217384398</v>
      </c>
      <c r="Q287" s="2">
        <f t="shared" si="48"/>
        <v>650000</v>
      </c>
      <c r="R287" s="2">
        <f t="shared" si="46"/>
        <v>157175653.5650726</v>
      </c>
      <c r="S287" s="2">
        <f t="shared" ref="S287:S385" si="58">SUM(H287-H286)</f>
        <v>645682.42857143283</v>
      </c>
      <c r="T287" s="2">
        <f t="shared" ref="T287:T385" si="59">SUM(L287-L286)</f>
        <v>4317.571428571362</v>
      </c>
      <c r="U287" s="2">
        <f t="shared" ref="U287:U385" si="60">SUM(R287-R286)</f>
        <v>650000</v>
      </c>
      <c r="V287" s="2">
        <f t="shared" si="34"/>
        <v>101478787.7387577</v>
      </c>
      <c r="W287" s="2">
        <f t="shared" ref="W287:W385" si="61">SUM(V287-V286)</f>
        <v>645682.42857143283</v>
      </c>
      <c r="X287" s="2">
        <f t="shared" si="51"/>
        <v>4317.5714285671711</v>
      </c>
      <c r="Y287" s="2">
        <f t="shared" ref="Y287:Y350" si="62">IF(COUNT($C288)=0,IF(COUNT($C287)=1,C287,SUM(Y286+X287)),C287)</f>
        <v>55696865.826314934</v>
      </c>
      <c r="Z287" s="2" t="str">
        <f t="shared" si="52"/>
        <v>MEEP</v>
      </c>
      <c r="AA287" s="2">
        <f>IF(Z287="HERE",Y287,AA286+Graph!$G$1*1000)</f>
        <v>112986000.68345797</v>
      </c>
      <c r="AB287" s="2">
        <f t="shared" ref="AB287:AB385" si="63">SUM(AA287-AA286)</f>
        <v>800000</v>
      </c>
      <c r="AC287" s="2">
        <f t="shared" ref="AC287:AC350" si="64">IF(Z288="HERE",V287,AC286)</f>
        <v>54343970.453043245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222</v>
      </c>
      <c r="C288" s="7"/>
      <c r="D288" s="2" t="e">
        <f t="shared" si="55"/>
        <v>#N/A</v>
      </c>
      <c r="E288" s="2" t="e">
        <f t="shared" si="22"/>
        <v>#N/A</v>
      </c>
      <c r="F288" s="2">
        <v>1790112.7494464815</v>
      </c>
      <c r="G288" s="2">
        <f t="shared" si="47"/>
        <v>645682.42857142852</v>
      </c>
      <c r="H288" s="2">
        <f t="shared" ref="H288:H351" si="65">IF(COUNT($C289)=0,IF(COUNT($C288)=1,C288,SUM(H287+G288)),C288)</f>
        <v>156361794.16732949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1505115.8571428559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1790293.4395995736</v>
      </c>
      <c r="Q288" s="2">
        <f t="shared" si="48"/>
        <v>650000</v>
      </c>
      <c r="R288" s="2">
        <f t="shared" ref="R288:R351" si="66">IF(COUNT($C289)=0,IF(COUNT($C288)=1,M288,SUM(R287+Q288)),M288)</f>
        <v>157825653.5650726</v>
      </c>
      <c r="S288" s="2">
        <f t="shared" si="58"/>
        <v>645682.42857143283</v>
      </c>
      <c r="T288" s="2">
        <f t="shared" si="59"/>
        <v>4317.571428571362</v>
      </c>
      <c r="U288" s="2">
        <f t="shared" si="60"/>
        <v>650000</v>
      </c>
      <c r="V288" s="2">
        <f t="shared" si="34"/>
        <v>102124470.16732913</v>
      </c>
      <c r="W288" s="2">
        <f t="shared" si="61"/>
        <v>645682.42857143283</v>
      </c>
      <c r="X288" s="2">
        <f t="shared" si="51"/>
        <v>4317.5714285671711</v>
      </c>
      <c r="Y288" s="2">
        <f t="shared" si="62"/>
        <v>55701183.397743501</v>
      </c>
      <c r="Z288" s="2" t="str">
        <f t="shared" si="52"/>
        <v>MEEP</v>
      </c>
      <c r="AA288" s="2">
        <f>IF(Z288="HERE",Y288,AA287+Graph!$G$1*1000)</f>
        <v>113786000.68345797</v>
      </c>
      <c r="AB288" s="2">
        <f t="shared" si="63"/>
        <v>800000</v>
      </c>
      <c r="AC288" s="2">
        <f t="shared" si="64"/>
        <v>54343970.453043245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223</v>
      </c>
      <c r="C289" s="7"/>
      <c r="D289" s="2" t="e">
        <f t="shared" si="55"/>
        <v>#N/A</v>
      </c>
      <c r="E289" s="2" t="e">
        <f t="shared" si="22"/>
        <v>#N/A</v>
      </c>
      <c r="F289" s="2">
        <v>1796067.3453466892</v>
      </c>
      <c r="G289" s="2">
        <f t="shared" si="47"/>
        <v>645682.42857142852</v>
      </c>
      <c r="H289" s="2">
        <f t="shared" si="65"/>
        <v>157007476.59590092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1509433.4285714272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1796234.6618147194</v>
      </c>
      <c r="Q289" s="2">
        <f t="shared" si="48"/>
        <v>650000</v>
      </c>
      <c r="R289" s="2">
        <f t="shared" si="66"/>
        <v>158475653.5650726</v>
      </c>
      <c r="S289" s="2">
        <f t="shared" si="58"/>
        <v>645682.42857143283</v>
      </c>
      <c r="T289" s="2">
        <f t="shared" si="59"/>
        <v>4317.571428571362</v>
      </c>
      <c r="U289" s="2">
        <f t="shared" si="60"/>
        <v>650000</v>
      </c>
      <c r="V289" s="2">
        <f t="shared" si="34"/>
        <v>102770152.59590057</v>
      </c>
      <c r="W289" s="2">
        <f t="shared" si="61"/>
        <v>645682.42857143283</v>
      </c>
      <c r="X289" s="2">
        <f t="shared" si="51"/>
        <v>4317.5714285671711</v>
      </c>
      <c r="Y289" s="2">
        <f t="shared" si="62"/>
        <v>55705500.969172068</v>
      </c>
      <c r="Z289" s="2" t="str">
        <f t="shared" si="52"/>
        <v>MEEP</v>
      </c>
      <c r="AA289" s="2">
        <f>IF(Z289="HERE",Y289,AA288+Graph!$G$1*1000)</f>
        <v>114586000.68345797</v>
      </c>
      <c r="AB289" s="2">
        <f t="shared" si="63"/>
        <v>800000</v>
      </c>
      <c r="AC289" s="2">
        <f t="shared" si="64"/>
        <v>54343970.453043245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224</v>
      </c>
      <c r="C290" s="7"/>
      <c r="D290" s="2" t="e">
        <f t="shared" si="55"/>
        <v>#N/A</v>
      </c>
      <c r="E290" s="2" t="e">
        <f t="shared" si="22"/>
        <v>#N/A</v>
      </c>
      <c r="F290" s="2">
        <v>1802021.941246897</v>
      </c>
      <c r="G290" s="2">
        <f t="shared" si="47"/>
        <v>645682.42857142852</v>
      </c>
      <c r="H290" s="2">
        <f t="shared" si="65"/>
        <v>157653159.02447236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1513750.9999999986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1802175.8840298951</v>
      </c>
      <c r="Q290" s="2">
        <f t="shared" si="48"/>
        <v>650000</v>
      </c>
      <c r="R290" s="2">
        <f t="shared" si="66"/>
        <v>159125653.5650726</v>
      </c>
      <c r="S290" s="2">
        <f t="shared" si="58"/>
        <v>645682.42857143283</v>
      </c>
      <c r="T290" s="2">
        <f t="shared" si="59"/>
        <v>4317.571428571362</v>
      </c>
      <c r="U290" s="2">
        <f t="shared" si="60"/>
        <v>650000</v>
      </c>
      <c r="V290" s="2">
        <f t="shared" si="34"/>
        <v>103415835.024472</v>
      </c>
      <c r="W290" s="2">
        <f t="shared" si="61"/>
        <v>645682.42857143283</v>
      </c>
      <c r="X290" s="2">
        <f t="shared" si="51"/>
        <v>4317.5714285671711</v>
      </c>
      <c r="Y290" s="2">
        <f t="shared" si="62"/>
        <v>55709818.540600635</v>
      </c>
      <c r="Z290" s="2" t="str">
        <f t="shared" si="52"/>
        <v>MEEP</v>
      </c>
      <c r="AA290" s="2">
        <f>IF(Z290="HERE",Y290,AA289+Graph!$G$1*1000)</f>
        <v>115386000.68345797</v>
      </c>
      <c r="AB290" s="2">
        <f t="shared" si="63"/>
        <v>800000</v>
      </c>
      <c r="AC290" s="2">
        <f t="shared" si="64"/>
        <v>54343970.453043245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225</v>
      </c>
      <c r="C291" s="7"/>
      <c r="D291" s="2" t="e">
        <f t="shared" si="55"/>
        <v>#N/A</v>
      </c>
      <c r="E291" s="2" t="e">
        <f t="shared" si="22"/>
        <v>#N/A</v>
      </c>
      <c r="F291" s="2">
        <v>1807976.5371471047</v>
      </c>
      <c r="G291" s="2">
        <f t="shared" si="47"/>
        <v>645682.42857142852</v>
      </c>
      <c r="H291" s="2">
        <f t="shared" si="65"/>
        <v>158298841.45304379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1518068.57142857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1808117.1062450409</v>
      </c>
      <c r="Q291" s="2">
        <f t="shared" si="48"/>
        <v>650000</v>
      </c>
      <c r="R291" s="2">
        <f t="shared" si="66"/>
        <v>159775653.5650726</v>
      </c>
      <c r="S291" s="2">
        <f t="shared" si="58"/>
        <v>645682.42857143283</v>
      </c>
      <c r="T291" s="2">
        <f t="shared" si="59"/>
        <v>4317.571428571362</v>
      </c>
      <c r="U291" s="2">
        <f t="shared" si="60"/>
        <v>650000</v>
      </c>
      <c r="V291" s="2">
        <f t="shared" si="34"/>
        <v>104061517.45304343</v>
      </c>
      <c r="W291" s="2">
        <f t="shared" si="61"/>
        <v>645682.42857143283</v>
      </c>
      <c r="X291" s="2">
        <f t="shared" si="51"/>
        <v>4317.5714285671711</v>
      </c>
      <c r="Y291" s="2">
        <f t="shared" si="62"/>
        <v>55714136.112029202</v>
      </c>
      <c r="Z291" s="2" t="str">
        <f t="shared" si="52"/>
        <v>MEEP</v>
      </c>
      <c r="AA291" s="2">
        <f>IF(Z291="HERE",Y291,AA290+Graph!$G$1*1000)</f>
        <v>116186000.68345797</v>
      </c>
      <c r="AB291" s="2">
        <f t="shared" si="63"/>
        <v>800000</v>
      </c>
      <c r="AC291" s="2">
        <f t="shared" si="64"/>
        <v>54343970.453043245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226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1813931.1330473125</v>
      </c>
      <c r="G292" s="2">
        <f t="shared" si="47"/>
        <v>645682.42857142852</v>
      </c>
      <c r="H292" s="2">
        <f t="shared" si="65"/>
        <v>158944523.88161522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1522386.1428571413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1814058.3284602165</v>
      </c>
      <c r="Q292" s="2">
        <f t="shared" si="48"/>
        <v>650000</v>
      </c>
      <c r="R292" s="2">
        <f t="shared" si="66"/>
        <v>160425653.5650726</v>
      </c>
      <c r="S292" s="2">
        <f t="shared" si="58"/>
        <v>645682.42857143283</v>
      </c>
      <c r="T292" s="2">
        <f t="shared" si="59"/>
        <v>4317.571428571362</v>
      </c>
      <c r="U292" s="2">
        <f t="shared" si="60"/>
        <v>650000</v>
      </c>
      <c r="V292" s="2">
        <f t="shared" si="34"/>
        <v>104707199.88161486</v>
      </c>
      <c r="W292" s="2">
        <f t="shared" si="61"/>
        <v>645682.42857143283</v>
      </c>
      <c r="X292" s="2">
        <f t="shared" si="51"/>
        <v>4317.5714285671711</v>
      </c>
      <c r="Y292" s="2">
        <f t="shared" si="62"/>
        <v>55718453.683457769</v>
      </c>
      <c r="Z292" s="2" t="str">
        <f t="shared" si="52"/>
        <v>MEEP</v>
      </c>
      <c r="AA292" s="2">
        <f>IF(Z292="HERE",Y292,AA291+Graph!$G$1*1000)</f>
        <v>116986000.68345797</v>
      </c>
      <c r="AB292" s="2">
        <f t="shared" si="63"/>
        <v>800000</v>
      </c>
      <c r="AC292" s="2">
        <f t="shared" si="64"/>
        <v>54343970.453043245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227</v>
      </c>
      <c r="C293" s="7"/>
      <c r="D293" s="2" t="e">
        <f t="shared" si="55"/>
        <v>#N/A</v>
      </c>
      <c r="E293" s="2" t="e">
        <f t="shared" si="67"/>
        <v>#N/A</v>
      </c>
      <c r="F293" s="2">
        <v>1819885.7289475203</v>
      </c>
      <c r="G293" s="2">
        <f t="shared" si="47"/>
        <v>645682.42857142852</v>
      </c>
      <c r="H293" s="2">
        <f t="shared" si="65"/>
        <v>159590206.31018665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1526703.7142857127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1819999.5506753623</v>
      </c>
      <c r="Q293" s="2">
        <f t="shared" si="48"/>
        <v>650000</v>
      </c>
      <c r="R293" s="2">
        <f t="shared" si="66"/>
        <v>161075653.5650726</v>
      </c>
      <c r="S293" s="2">
        <f t="shared" si="58"/>
        <v>645682.42857143283</v>
      </c>
      <c r="T293" s="2">
        <f t="shared" si="59"/>
        <v>4317.571428571362</v>
      </c>
      <c r="U293" s="2">
        <f t="shared" si="60"/>
        <v>650000</v>
      </c>
      <c r="V293" s="2">
        <f t="shared" si="34"/>
        <v>105352882.3101863</v>
      </c>
      <c r="W293" s="2">
        <f t="shared" si="61"/>
        <v>645682.42857143283</v>
      </c>
      <c r="X293" s="2">
        <f t="shared" si="51"/>
        <v>4317.5714285671711</v>
      </c>
      <c r="Y293" s="2">
        <f t="shared" si="62"/>
        <v>55722771.254886337</v>
      </c>
      <c r="Z293" s="2" t="str">
        <f t="shared" si="52"/>
        <v>MEEP</v>
      </c>
      <c r="AA293" s="2">
        <f>IF(Z293="HERE",Y293,AA292+Graph!$G$1*1000)</f>
        <v>117786000.68345797</v>
      </c>
      <c r="AB293" s="2">
        <f t="shared" si="63"/>
        <v>800000</v>
      </c>
      <c r="AC293" s="2">
        <f t="shared" si="64"/>
        <v>54343970.453043245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228</v>
      </c>
      <c r="C294" s="7"/>
      <c r="D294" s="2" t="e">
        <f t="shared" si="55"/>
        <v>#N/A</v>
      </c>
      <c r="E294" s="2" t="e">
        <f t="shared" si="67"/>
        <v>#N/A</v>
      </c>
      <c r="F294" s="2">
        <v>1825840.324847728</v>
      </c>
      <c r="G294" s="2">
        <f t="shared" ref="G294:G357" si="70">IF(F294&gt;650000,$AK$31*1000,F294)</f>
        <v>645682.42857142852</v>
      </c>
      <c r="H294" s="2">
        <f t="shared" si="65"/>
        <v>160235888.73875809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1531021.2857142841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1825940.772890538</v>
      </c>
      <c r="Q294" s="2">
        <f t="shared" ref="Q294:Q357" si="71">IF(P294&gt;650000,650000,P294)</f>
        <v>650000</v>
      </c>
      <c r="R294" s="2">
        <f t="shared" si="66"/>
        <v>161725653.5650726</v>
      </c>
      <c r="S294" s="2">
        <f t="shared" si="58"/>
        <v>645682.42857143283</v>
      </c>
      <c r="T294" s="2">
        <f t="shared" si="59"/>
        <v>4317.571428571362</v>
      </c>
      <c r="U294" s="2">
        <f t="shared" si="60"/>
        <v>650000</v>
      </c>
      <c r="V294" s="2">
        <f t="shared" si="34"/>
        <v>105998564.73875773</v>
      </c>
      <c r="W294" s="2">
        <f t="shared" si="61"/>
        <v>645682.42857143283</v>
      </c>
      <c r="X294" s="2">
        <f t="shared" si="51"/>
        <v>4317.5714285671711</v>
      </c>
      <c r="Y294" s="2">
        <f t="shared" si="62"/>
        <v>55727088.826314904</v>
      </c>
      <c r="Z294" s="2" t="str">
        <f t="shared" si="52"/>
        <v>MEEP</v>
      </c>
      <c r="AA294" s="2">
        <f>IF(Z294="HERE",Y294,AA293+Graph!$G$1*1000)</f>
        <v>118586000.68345797</v>
      </c>
      <c r="AB294" s="2">
        <f t="shared" si="63"/>
        <v>800000</v>
      </c>
      <c r="AC294" s="2">
        <f t="shared" si="64"/>
        <v>54343970.453043245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229</v>
      </c>
      <c r="C295" s="7"/>
      <c r="D295" s="2" t="e">
        <f t="shared" si="55"/>
        <v>#N/A</v>
      </c>
      <c r="E295" s="2" t="e">
        <f t="shared" si="67"/>
        <v>#N/A</v>
      </c>
      <c r="F295" s="2">
        <v>1831794.9207479358</v>
      </c>
      <c r="G295" s="2">
        <f t="shared" si="70"/>
        <v>645682.42857142852</v>
      </c>
      <c r="H295" s="2">
        <f t="shared" si="65"/>
        <v>160881571.16732952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1535338.8571428554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1831881.9951056838</v>
      </c>
      <c r="Q295" s="2">
        <f t="shared" si="71"/>
        <v>650000</v>
      </c>
      <c r="R295" s="2">
        <f t="shared" si="66"/>
        <v>162375653.5650726</v>
      </c>
      <c r="S295" s="2">
        <f t="shared" si="58"/>
        <v>645682.42857143283</v>
      </c>
      <c r="T295" s="2">
        <f t="shared" si="59"/>
        <v>4317.571428571362</v>
      </c>
      <c r="U295" s="2">
        <f t="shared" si="60"/>
        <v>650000</v>
      </c>
      <c r="V295" s="2">
        <f t="shared" si="34"/>
        <v>106644247.16732916</v>
      </c>
      <c r="W295" s="2">
        <f t="shared" si="61"/>
        <v>645682.42857143283</v>
      </c>
      <c r="X295" s="2">
        <f t="shared" si="51"/>
        <v>4317.5714285671711</v>
      </c>
      <c r="Y295" s="2">
        <f t="shared" si="62"/>
        <v>55731406.397743471</v>
      </c>
      <c r="Z295" s="2" t="str">
        <f t="shared" si="52"/>
        <v>MEEP</v>
      </c>
      <c r="AA295" s="2">
        <f>IF(Z295="HERE",Y295,AA294+Graph!$G$1*1000)</f>
        <v>119386000.68345797</v>
      </c>
      <c r="AB295" s="2">
        <f t="shared" si="63"/>
        <v>800000</v>
      </c>
      <c r="AC295" s="2">
        <f t="shared" si="64"/>
        <v>54343970.453043245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230</v>
      </c>
      <c r="C296" s="7"/>
      <c r="D296" s="2" t="e">
        <f t="shared" si="55"/>
        <v>#N/A</v>
      </c>
      <c r="E296" s="2" t="e">
        <f t="shared" si="67"/>
        <v>#N/A</v>
      </c>
      <c r="F296" s="2">
        <v>1837749.5166481435</v>
      </c>
      <c r="G296" s="2">
        <f t="shared" si="70"/>
        <v>645682.42857142852</v>
      </c>
      <c r="H296" s="2">
        <f t="shared" si="65"/>
        <v>161527253.59590095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1539656.4285714268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1837823.2173208296</v>
      </c>
      <c r="Q296" s="2">
        <f t="shared" si="71"/>
        <v>650000</v>
      </c>
      <c r="R296" s="2">
        <f t="shared" si="66"/>
        <v>163025653.5650726</v>
      </c>
      <c r="S296" s="2">
        <f t="shared" si="58"/>
        <v>645682.42857143283</v>
      </c>
      <c r="T296" s="2">
        <f t="shared" si="59"/>
        <v>4317.571428571362</v>
      </c>
      <c r="U296" s="2">
        <f t="shared" si="60"/>
        <v>650000</v>
      </c>
      <c r="V296" s="2">
        <f t="shared" si="34"/>
        <v>107289929.5959006</v>
      </c>
      <c r="W296" s="2">
        <f t="shared" si="61"/>
        <v>645682.42857143283</v>
      </c>
      <c r="X296" s="2">
        <f t="shared" si="51"/>
        <v>4317.5714285671711</v>
      </c>
      <c r="Y296" s="2">
        <f t="shared" si="62"/>
        <v>55735723.969172038</v>
      </c>
      <c r="Z296" s="2" t="str">
        <f t="shared" si="52"/>
        <v>MEEP</v>
      </c>
      <c r="AA296" s="2">
        <f>IF(Z296="HERE",Y296,AA295+Graph!$G$1*1000)</f>
        <v>120186000.68345797</v>
      </c>
      <c r="AB296" s="2">
        <f t="shared" si="63"/>
        <v>800000</v>
      </c>
      <c r="AC296" s="2">
        <f t="shared" si="64"/>
        <v>54343970.453043245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231</v>
      </c>
      <c r="C297" s="7"/>
      <c r="D297" s="2" t="e">
        <f t="shared" si="55"/>
        <v>#N/A</v>
      </c>
      <c r="E297" s="2" t="e">
        <f t="shared" si="67"/>
        <v>#N/A</v>
      </c>
      <c r="F297" s="2">
        <v>1843704.1125483513</v>
      </c>
      <c r="G297" s="2">
        <f t="shared" si="70"/>
        <v>645682.42857142852</v>
      </c>
      <c r="H297" s="2">
        <f t="shared" si="65"/>
        <v>162172936.02447239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1543973.9999999981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1843764.4395360053</v>
      </c>
      <c r="Q297" s="2">
        <f t="shared" si="71"/>
        <v>650000</v>
      </c>
      <c r="R297" s="2">
        <f t="shared" si="66"/>
        <v>163675653.5650726</v>
      </c>
      <c r="S297" s="2">
        <f t="shared" si="58"/>
        <v>645682.42857143283</v>
      </c>
      <c r="T297" s="2">
        <f t="shared" si="59"/>
        <v>4317.571428571362</v>
      </c>
      <c r="U297" s="2">
        <f t="shared" si="60"/>
        <v>650000</v>
      </c>
      <c r="V297" s="2">
        <f t="shared" si="34"/>
        <v>107935612.02447203</v>
      </c>
      <c r="W297" s="2">
        <f t="shared" si="61"/>
        <v>645682.42857143283</v>
      </c>
      <c r="X297" s="2">
        <f t="shared" si="51"/>
        <v>4317.5714285671711</v>
      </c>
      <c r="Y297" s="2">
        <f t="shared" si="62"/>
        <v>55740041.540600605</v>
      </c>
      <c r="Z297" s="2" t="str">
        <f t="shared" si="52"/>
        <v>MEEP</v>
      </c>
      <c r="AA297" s="2">
        <f>IF(Z297="HERE",Y297,AA296+Graph!$G$1*1000)</f>
        <v>120986000.68345797</v>
      </c>
      <c r="AB297" s="2">
        <f t="shared" si="63"/>
        <v>800000</v>
      </c>
      <c r="AC297" s="2">
        <f t="shared" si="64"/>
        <v>54343970.453043245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232</v>
      </c>
      <c r="C298" s="7"/>
      <c r="D298" s="2" t="e">
        <f t="shared" si="55"/>
        <v>#N/A</v>
      </c>
      <c r="E298" s="2" t="e">
        <f t="shared" si="67"/>
        <v>#N/A</v>
      </c>
      <c r="F298" s="2">
        <v>1849658.708448559</v>
      </c>
      <c r="G298" s="2">
        <f t="shared" si="70"/>
        <v>645682.42857142852</v>
      </c>
      <c r="H298" s="2">
        <f t="shared" si="65"/>
        <v>162818618.45304382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1548291.5714285695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1849705.6617511511</v>
      </c>
      <c r="Q298" s="2">
        <f t="shared" si="71"/>
        <v>650000</v>
      </c>
      <c r="R298" s="2">
        <f t="shared" si="66"/>
        <v>164325653.5650726</v>
      </c>
      <c r="S298" s="2">
        <f t="shared" si="58"/>
        <v>645682.42857143283</v>
      </c>
      <c r="T298" s="2">
        <f t="shared" si="59"/>
        <v>4317.571428571362</v>
      </c>
      <c r="U298" s="2">
        <f t="shared" si="60"/>
        <v>650000</v>
      </c>
      <c r="V298" s="2">
        <f t="shared" si="34"/>
        <v>108581294.45304346</v>
      </c>
      <c r="W298" s="2">
        <f t="shared" si="61"/>
        <v>645682.42857143283</v>
      </c>
      <c r="X298" s="2">
        <f t="shared" si="51"/>
        <v>4317.5714285671711</v>
      </c>
      <c r="Y298" s="2">
        <f t="shared" si="62"/>
        <v>55744359.112029172</v>
      </c>
      <c r="Z298" s="2" t="str">
        <f t="shared" si="52"/>
        <v>MEEP</v>
      </c>
      <c r="AA298" s="2">
        <f>IF(Z298="HERE",Y298,AA297+Graph!$G$1*1000)</f>
        <v>121786000.68345797</v>
      </c>
      <c r="AB298" s="2">
        <f t="shared" si="63"/>
        <v>800000</v>
      </c>
      <c r="AC298" s="2">
        <f t="shared" si="64"/>
        <v>54343970.453043245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233</v>
      </c>
      <c r="C299" s="7"/>
      <c r="D299" s="2" t="e">
        <f t="shared" si="55"/>
        <v>#N/A</v>
      </c>
      <c r="E299" s="2" t="e">
        <f t="shared" si="67"/>
        <v>#N/A</v>
      </c>
      <c r="F299" s="2">
        <v>1855613.3043487668</v>
      </c>
      <c r="G299" s="2">
        <f t="shared" si="70"/>
        <v>645682.42857142852</v>
      </c>
      <c r="H299" s="2">
        <f t="shared" si="65"/>
        <v>163464300.88161525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1552609.1428571409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1855646.8839663267</v>
      </c>
      <c r="Q299" s="2">
        <f t="shared" si="71"/>
        <v>650000</v>
      </c>
      <c r="R299" s="2">
        <f t="shared" si="66"/>
        <v>164975653.5650726</v>
      </c>
      <c r="S299" s="2">
        <f t="shared" si="58"/>
        <v>645682.42857143283</v>
      </c>
      <c r="T299" s="2">
        <f t="shared" si="59"/>
        <v>4317.571428571362</v>
      </c>
      <c r="U299" s="2">
        <f t="shared" si="60"/>
        <v>650000</v>
      </c>
      <c r="V299" s="2">
        <f t="shared" si="34"/>
        <v>109226976.88161489</v>
      </c>
      <c r="W299" s="2">
        <f t="shared" si="61"/>
        <v>645682.42857143283</v>
      </c>
      <c r="X299" s="2">
        <f t="shared" si="51"/>
        <v>4317.5714285671711</v>
      </c>
      <c r="Y299" s="2">
        <f t="shared" si="62"/>
        <v>55748676.68345774</v>
      </c>
      <c r="Z299" s="2" t="str">
        <f t="shared" si="52"/>
        <v>MEEP</v>
      </c>
      <c r="AA299" s="2">
        <f>IF(Z299="HERE",Y299,AA298+Graph!$G$1*1000)</f>
        <v>122586000.68345797</v>
      </c>
      <c r="AB299" s="2">
        <f t="shared" si="63"/>
        <v>800000</v>
      </c>
      <c r="AC299" s="2">
        <f t="shared" si="64"/>
        <v>54343970.453043245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234</v>
      </c>
      <c r="C300" s="7"/>
      <c r="D300" s="2" t="e">
        <f t="shared" si="55"/>
        <v>#N/A</v>
      </c>
      <c r="E300" s="2" t="e">
        <f t="shared" si="67"/>
        <v>#N/A</v>
      </c>
      <c r="F300" s="2">
        <v>1861567.9002489746</v>
      </c>
      <c r="G300" s="2">
        <f t="shared" si="70"/>
        <v>645682.42857142852</v>
      </c>
      <c r="H300" s="2">
        <f t="shared" si="65"/>
        <v>164109983.31018668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1556926.7142857122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1861588.1061814725</v>
      </c>
      <c r="Q300" s="2">
        <f t="shared" si="71"/>
        <v>650000</v>
      </c>
      <c r="R300" s="2">
        <f t="shared" si="66"/>
        <v>165625653.5650726</v>
      </c>
      <c r="S300" s="2">
        <f t="shared" si="58"/>
        <v>645682.42857143283</v>
      </c>
      <c r="T300" s="2">
        <f t="shared" si="59"/>
        <v>4317.571428571362</v>
      </c>
      <c r="U300" s="2">
        <f t="shared" si="60"/>
        <v>650000</v>
      </c>
      <c r="V300" s="2">
        <f t="shared" si="34"/>
        <v>109872659.31018633</v>
      </c>
      <c r="W300" s="2">
        <f t="shared" si="61"/>
        <v>645682.42857143283</v>
      </c>
      <c r="X300" s="2">
        <f t="shared" si="51"/>
        <v>4317.5714285671711</v>
      </c>
      <c r="Y300" s="2">
        <f t="shared" si="62"/>
        <v>55752994.254886307</v>
      </c>
      <c r="Z300" s="2" t="str">
        <f t="shared" si="52"/>
        <v>MEEP</v>
      </c>
      <c r="AA300" s="2">
        <f>IF(Z300="HERE",Y300,AA299+Graph!$G$1*1000)</f>
        <v>123386000.68345797</v>
      </c>
      <c r="AB300" s="2">
        <f t="shared" si="63"/>
        <v>800000</v>
      </c>
      <c r="AC300" s="2">
        <f t="shared" si="64"/>
        <v>54343970.453043245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235</v>
      </c>
      <c r="C301" s="7"/>
      <c r="D301" s="2" t="e">
        <f t="shared" si="55"/>
        <v>#N/A</v>
      </c>
      <c r="E301" s="2" t="e">
        <f t="shared" si="67"/>
        <v>#N/A</v>
      </c>
      <c r="F301" s="2">
        <v>1867522.4961491823</v>
      </c>
      <c r="G301" s="2">
        <f t="shared" si="70"/>
        <v>645682.42857142852</v>
      </c>
      <c r="H301" s="2">
        <f t="shared" si="65"/>
        <v>164755665.73875812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1561244.2857142836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1867529.3283966482</v>
      </c>
      <c r="Q301" s="2">
        <f t="shared" si="71"/>
        <v>650000</v>
      </c>
      <c r="R301" s="2">
        <f t="shared" si="66"/>
        <v>166275653.5650726</v>
      </c>
      <c r="S301" s="2">
        <f t="shared" si="58"/>
        <v>645682.42857143283</v>
      </c>
      <c r="T301" s="2">
        <f t="shared" si="59"/>
        <v>4317.571428571362</v>
      </c>
      <c r="U301" s="2">
        <f t="shared" si="60"/>
        <v>650000</v>
      </c>
      <c r="V301" s="2">
        <f t="shared" si="34"/>
        <v>110518341.73875776</v>
      </c>
      <c r="W301" s="2">
        <f t="shared" si="61"/>
        <v>645682.42857143283</v>
      </c>
      <c r="X301" s="2">
        <f t="shared" si="51"/>
        <v>4317.5714285671711</v>
      </c>
      <c r="Y301" s="2">
        <f t="shared" si="62"/>
        <v>55757311.826314874</v>
      </c>
      <c r="Z301" s="2" t="str">
        <f t="shared" si="52"/>
        <v>MEEP</v>
      </c>
      <c r="AA301" s="2">
        <f>IF(Z301="HERE",Y301,AA300+Graph!$G$1*1000)</f>
        <v>124186000.68345797</v>
      </c>
      <c r="AB301" s="2">
        <f t="shared" si="63"/>
        <v>800000</v>
      </c>
      <c r="AC301" s="2">
        <f t="shared" si="64"/>
        <v>54343970.453043245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236</v>
      </c>
      <c r="C302" s="7"/>
      <c r="D302" s="2" t="e">
        <f t="shared" si="55"/>
        <v>#N/A</v>
      </c>
      <c r="E302" s="2" t="e">
        <f t="shared" si="67"/>
        <v>#N/A</v>
      </c>
      <c r="F302" s="2">
        <v>1873477.0920493901</v>
      </c>
      <c r="G302" s="2">
        <f t="shared" si="70"/>
        <v>645682.42857142852</v>
      </c>
      <c r="H302" s="2">
        <f t="shared" si="65"/>
        <v>165401348.16732955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1565561.8571428549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1873470.550611794</v>
      </c>
      <c r="Q302" s="2">
        <f t="shared" si="71"/>
        <v>650000</v>
      </c>
      <c r="R302" s="2">
        <f t="shared" si="66"/>
        <v>166925653.5650726</v>
      </c>
      <c r="S302" s="2">
        <f t="shared" si="58"/>
        <v>645682.42857143283</v>
      </c>
      <c r="T302" s="2">
        <f t="shared" si="59"/>
        <v>4317.571428571362</v>
      </c>
      <c r="U302" s="2">
        <f t="shared" si="60"/>
        <v>650000</v>
      </c>
      <c r="V302" s="2">
        <f t="shared" si="34"/>
        <v>111164024.16732919</v>
      </c>
      <c r="W302" s="2">
        <f t="shared" si="61"/>
        <v>645682.42857143283</v>
      </c>
      <c r="X302" s="2">
        <f t="shared" si="51"/>
        <v>4317.5714285671711</v>
      </c>
      <c r="Y302" s="2">
        <f t="shared" si="62"/>
        <v>55761629.397743441</v>
      </c>
      <c r="Z302" s="2" t="str">
        <f t="shared" si="52"/>
        <v>MEEP</v>
      </c>
      <c r="AA302" s="2">
        <f>IF(Z302="HERE",Y302,AA301+Graph!$G$1*1000)</f>
        <v>124986000.68345797</v>
      </c>
      <c r="AB302" s="2">
        <f t="shared" si="63"/>
        <v>800000</v>
      </c>
      <c r="AC302" s="2">
        <f t="shared" si="64"/>
        <v>54343970.453043245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237</v>
      </c>
      <c r="C303" s="7"/>
      <c r="D303" s="2" t="e">
        <f t="shared" si="55"/>
        <v>#N/A</v>
      </c>
      <c r="E303" s="2" t="e">
        <f t="shared" si="67"/>
        <v>#N/A</v>
      </c>
      <c r="F303" s="2">
        <v>1879431.687949568</v>
      </c>
      <c r="G303" s="2">
        <f t="shared" si="70"/>
        <v>645682.42857142852</v>
      </c>
      <c r="H303" s="2">
        <f t="shared" si="65"/>
        <v>166047030.59590098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1569879.4285714263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1879411.7728269696</v>
      </c>
      <c r="Q303" s="2">
        <f t="shared" si="71"/>
        <v>650000</v>
      </c>
      <c r="R303" s="2">
        <f t="shared" si="66"/>
        <v>167575653.5650726</v>
      </c>
      <c r="S303" s="2">
        <f t="shared" si="58"/>
        <v>645682.42857143283</v>
      </c>
      <c r="T303" s="2">
        <f t="shared" si="59"/>
        <v>4317.571428571362</v>
      </c>
      <c r="U303" s="2">
        <f t="shared" si="60"/>
        <v>650000</v>
      </c>
      <c r="V303" s="2">
        <f t="shared" si="34"/>
        <v>111809706.59590062</v>
      </c>
      <c r="W303" s="2">
        <f t="shared" si="61"/>
        <v>645682.42857143283</v>
      </c>
      <c r="X303" s="2">
        <f t="shared" si="51"/>
        <v>4317.5714285671711</v>
      </c>
      <c r="Y303" s="2">
        <f t="shared" si="62"/>
        <v>55765946.969172008</v>
      </c>
      <c r="Z303" s="2" t="str">
        <f t="shared" si="52"/>
        <v>MEEP</v>
      </c>
      <c r="AA303" s="2">
        <f>IF(Z303="HERE",Y303,AA302+Graph!$G$1*1000)</f>
        <v>125786000.68345797</v>
      </c>
      <c r="AB303" s="2">
        <f t="shared" si="63"/>
        <v>800000</v>
      </c>
      <c r="AC303" s="2">
        <f t="shared" si="64"/>
        <v>54343970.453043245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238</v>
      </c>
      <c r="C304" s="7"/>
      <c r="D304" s="2" t="e">
        <f t="shared" si="55"/>
        <v>#N/A</v>
      </c>
      <c r="E304" s="2" t="e">
        <f t="shared" si="67"/>
        <v>#N/A</v>
      </c>
      <c r="F304" s="2">
        <v>1885386.2838497758</v>
      </c>
      <c r="G304" s="2">
        <f t="shared" si="70"/>
        <v>645682.42857142852</v>
      </c>
      <c r="H304" s="2">
        <f t="shared" si="65"/>
        <v>166692713.02447242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1574196.9999999977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1885352.9950421154</v>
      </c>
      <c r="Q304" s="2">
        <f t="shared" si="71"/>
        <v>650000</v>
      </c>
      <c r="R304" s="2">
        <f t="shared" si="66"/>
        <v>168225653.5650726</v>
      </c>
      <c r="S304" s="2">
        <f t="shared" si="58"/>
        <v>645682.42857143283</v>
      </c>
      <c r="T304" s="2">
        <f t="shared" si="59"/>
        <v>4317.571428571362</v>
      </c>
      <c r="U304" s="2">
        <f t="shared" si="60"/>
        <v>650000</v>
      </c>
      <c r="V304" s="2">
        <f t="shared" si="34"/>
        <v>112455389.02447206</v>
      </c>
      <c r="W304" s="2">
        <f t="shared" si="61"/>
        <v>645682.42857143283</v>
      </c>
      <c r="X304" s="2">
        <f t="shared" si="51"/>
        <v>4317.5714285671711</v>
      </c>
      <c r="Y304" s="2">
        <f t="shared" si="62"/>
        <v>55770264.540600576</v>
      </c>
      <c r="Z304" s="2" t="str">
        <f t="shared" si="52"/>
        <v>MEEP</v>
      </c>
      <c r="AA304" s="2">
        <f>IF(Z304="HERE",Y304,AA303+Graph!$G$1*1000)</f>
        <v>126586000.68345797</v>
      </c>
      <c r="AB304" s="2">
        <f t="shared" si="63"/>
        <v>800000</v>
      </c>
      <c r="AC304" s="2">
        <f t="shared" si="64"/>
        <v>54343970.453043245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239</v>
      </c>
      <c r="C305" s="7"/>
      <c r="D305" s="2" t="e">
        <f t="shared" si="55"/>
        <v>#N/A</v>
      </c>
      <c r="E305" s="2" t="e">
        <f t="shared" si="67"/>
        <v>#N/A</v>
      </c>
      <c r="F305" s="2">
        <v>1891340.8797499835</v>
      </c>
      <c r="G305" s="2">
        <f t="shared" si="70"/>
        <v>645682.42857142852</v>
      </c>
      <c r="H305" s="2">
        <f t="shared" si="65"/>
        <v>167338395.45304385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1578514.571428569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1891294.2172572911</v>
      </c>
      <c r="Q305" s="2">
        <f t="shared" si="71"/>
        <v>650000</v>
      </c>
      <c r="R305" s="2">
        <f t="shared" si="66"/>
        <v>168875653.5650726</v>
      </c>
      <c r="S305" s="2">
        <f t="shared" si="58"/>
        <v>645682.42857143283</v>
      </c>
      <c r="T305" s="2">
        <f t="shared" si="59"/>
        <v>4317.571428571362</v>
      </c>
      <c r="U305" s="2">
        <f t="shared" si="60"/>
        <v>650000</v>
      </c>
      <c r="V305" s="2">
        <f t="shared" si="34"/>
        <v>113101071.45304349</v>
      </c>
      <c r="W305" s="2">
        <f t="shared" si="61"/>
        <v>645682.42857143283</v>
      </c>
      <c r="X305" s="2">
        <f t="shared" si="51"/>
        <v>4317.5714285671711</v>
      </c>
      <c r="Y305" s="2">
        <f t="shared" si="62"/>
        <v>55774582.112029143</v>
      </c>
      <c r="Z305" s="2" t="str">
        <f t="shared" si="52"/>
        <v>MEEP</v>
      </c>
      <c r="AA305" s="2">
        <f>IF(Z305="HERE",Y305,AA304+Graph!$G$1*1000)</f>
        <v>127386000.68345797</v>
      </c>
      <c r="AB305" s="2">
        <f t="shared" si="63"/>
        <v>800000</v>
      </c>
      <c r="AC305" s="2">
        <f t="shared" si="64"/>
        <v>54343970.453043245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240</v>
      </c>
      <c r="C306" s="7"/>
      <c r="D306" s="2" t="e">
        <f t="shared" si="55"/>
        <v>#N/A</v>
      </c>
      <c r="E306" s="2" t="e">
        <f t="shared" si="67"/>
        <v>#N/A</v>
      </c>
      <c r="F306" s="2">
        <v>1897295.4756501913</v>
      </c>
      <c r="G306" s="2">
        <f t="shared" si="70"/>
        <v>645682.42857142852</v>
      </c>
      <c r="H306" s="2">
        <f t="shared" si="65"/>
        <v>167984077.88161528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1582832.1428571404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1897235.4394724369</v>
      </c>
      <c r="Q306" s="2">
        <f t="shared" si="71"/>
        <v>650000</v>
      </c>
      <c r="R306" s="2">
        <f t="shared" si="66"/>
        <v>169525653.5650726</v>
      </c>
      <c r="S306" s="2">
        <f t="shared" si="58"/>
        <v>645682.42857143283</v>
      </c>
      <c r="T306" s="2">
        <f t="shared" si="59"/>
        <v>4317.571428571362</v>
      </c>
      <c r="U306" s="2">
        <f t="shared" si="60"/>
        <v>650000</v>
      </c>
      <c r="V306" s="2">
        <f t="shared" si="34"/>
        <v>113746753.88161492</v>
      </c>
      <c r="W306" s="2">
        <f t="shared" si="61"/>
        <v>645682.42857143283</v>
      </c>
      <c r="X306" s="2">
        <f t="shared" si="51"/>
        <v>4317.5714285671711</v>
      </c>
      <c r="Y306" s="2">
        <f t="shared" si="62"/>
        <v>55778899.68345771</v>
      </c>
      <c r="Z306" s="2" t="str">
        <f t="shared" si="52"/>
        <v>MEEP</v>
      </c>
      <c r="AA306" s="2">
        <f>IF(Z306="HERE",Y306,AA305+Graph!$G$1*1000)</f>
        <v>128186000.68345797</v>
      </c>
      <c r="AB306" s="2">
        <f t="shared" si="63"/>
        <v>800000</v>
      </c>
      <c r="AC306" s="2">
        <f t="shared" si="64"/>
        <v>54343970.453043245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241</v>
      </c>
      <c r="C307" s="7"/>
      <c r="D307" s="2" t="e">
        <f t="shared" si="55"/>
        <v>#N/A</v>
      </c>
      <c r="E307" s="2" t="e">
        <f t="shared" si="67"/>
        <v>#N/A</v>
      </c>
      <c r="F307" s="2">
        <v>1903250.0715503991</v>
      </c>
      <c r="G307" s="2">
        <f t="shared" si="70"/>
        <v>645682.42857142852</v>
      </c>
      <c r="H307" s="2">
        <f t="shared" si="65"/>
        <v>168629760.31018671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1587149.7142857118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1903176.6616876125</v>
      </c>
      <c r="Q307" s="2">
        <f t="shared" si="71"/>
        <v>650000</v>
      </c>
      <c r="R307" s="2">
        <f t="shared" si="66"/>
        <v>170175653.5650726</v>
      </c>
      <c r="S307" s="2">
        <f t="shared" si="58"/>
        <v>645682.42857143283</v>
      </c>
      <c r="T307" s="2">
        <f t="shared" si="59"/>
        <v>4317.571428571362</v>
      </c>
      <c r="U307" s="2">
        <f t="shared" si="60"/>
        <v>650000</v>
      </c>
      <c r="V307" s="2">
        <f t="shared" si="34"/>
        <v>114392436.31018636</v>
      </c>
      <c r="W307" s="2">
        <f t="shared" si="61"/>
        <v>645682.42857143283</v>
      </c>
      <c r="X307" s="2">
        <f t="shared" si="51"/>
        <v>4317.5714285671711</v>
      </c>
      <c r="Y307" s="2">
        <f t="shared" si="62"/>
        <v>55783217.254886277</v>
      </c>
      <c r="Z307" s="2" t="str">
        <f t="shared" si="52"/>
        <v>MEEP</v>
      </c>
      <c r="AA307" s="2">
        <f>IF(Z307="HERE",Y307,AA306+Graph!$G$1*1000)</f>
        <v>128986000.68345797</v>
      </c>
      <c r="AB307" s="2">
        <f t="shared" si="63"/>
        <v>800000</v>
      </c>
      <c r="AC307" s="2">
        <f t="shared" si="64"/>
        <v>54343970.453043245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242</v>
      </c>
      <c r="C308" s="7"/>
      <c r="D308" s="2" t="e">
        <f t="shared" si="55"/>
        <v>#N/A</v>
      </c>
      <c r="E308" s="2" t="e">
        <f t="shared" si="67"/>
        <v>#N/A</v>
      </c>
      <c r="F308" s="2">
        <v>1909204.6674506068</v>
      </c>
      <c r="G308" s="2">
        <f t="shared" si="70"/>
        <v>645682.42857142852</v>
      </c>
      <c r="H308" s="2">
        <f t="shared" si="65"/>
        <v>169275442.73875815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1591467.2857142831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1909117.8839027584</v>
      </c>
      <c r="Q308" s="2">
        <f t="shared" si="71"/>
        <v>650000</v>
      </c>
      <c r="R308" s="2">
        <f t="shared" si="66"/>
        <v>170825653.5650726</v>
      </c>
      <c r="S308" s="2">
        <f t="shared" si="58"/>
        <v>645682.42857143283</v>
      </c>
      <c r="T308" s="2">
        <f t="shared" si="59"/>
        <v>4317.571428571362</v>
      </c>
      <c r="U308" s="2">
        <f t="shared" si="60"/>
        <v>650000</v>
      </c>
      <c r="V308" s="2">
        <f t="shared" si="34"/>
        <v>115038118.73875779</v>
      </c>
      <c r="W308" s="2">
        <f t="shared" si="61"/>
        <v>645682.42857143283</v>
      </c>
      <c r="X308" s="2">
        <f t="shared" si="51"/>
        <v>4317.5714285671711</v>
      </c>
      <c r="Y308" s="2">
        <f t="shared" si="62"/>
        <v>55787534.826314844</v>
      </c>
      <c r="Z308" s="2" t="str">
        <f t="shared" si="52"/>
        <v>MEEP</v>
      </c>
      <c r="AA308" s="2">
        <f>IF(Z308="HERE",Y308,AA307+Graph!$G$1*1000)</f>
        <v>129786000.68345797</v>
      </c>
      <c r="AB308" s="2">
        <f t="shared" si="63"/>
        <v>800000</v>
      </c>
      <c r="AC308" s="2">
        <f t="shared" si="64"/>
        <v>54343970.453043245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243</v>
      </c>
      <c r="C309" s="7"/>
      <c r="D309" s="2" t="e">
        <f t="shared" si="55"/>
        <v>#N/A</v>
      </c>
      <c r="E309" s="2" t="e">
        <f t="shared" si="67"/>
        <v>#N/A</v>
      </c>
      <c r="F309" s="2">
        <v>1915159.2633508146</v>
      </c>
      <c r="G309" s="2">
        <f t="shared" si="70"/>
        <v>645682.42857142852</v>
      </c>
      <c r="H309" s="2">
        <f t="shared" si="65"/>
        <v>169921125.16732958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1595784.8571428545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1915059.106117934</v>
      </c>
      <c r="Q309" s="2">
        <f t="shared" si="71"/>
        <v>650000</v>
      </c>
      <c r="R309" s="2">
        <f t="shared" si="66"/>
        <v>171475653.5650726</v>
      </c>
      <c r="S309" s="2">
        <f t="shared" si="58"/>
        <v>645682.42857143283</v>
      </c>
      <c r="T309" s="2">
        <f t="shared" si="59"/>
        <v>4317.571428571362</v>
      </c>
      <c r="U309" s="2">
        <f t="shared" si="60"/>
        <v>650000</v>
      </c>
      <c r="V309" s="2">
        <f t="shared" si="34"/>
        <v>115683801.16732922</v>
      </c>
      <c r="W309" s="2">
        <f t="shared" si="61"/>
        <v>645682.42857143283</v>
      </c>
      <c r="X309" s="2">
        <f t="shared" si="51"/>
        <v>4317.5714285671711</v>
      </c>
      <c r="Y309" s="2">
        <f t="shared" si="62"/>
        <v>55791852.397743411</v>
      </c>
      <c r="Z309" s="2" t="str">
        <f t="shared" si="52"/>
        <v>MEEP</v>
      </c>
      <c r="AA309" s="2">
        <f>IF(Z309="HERE",Y309,AA308+Graph!$G$1*1000)</f>
        <v>130586000.68345797</v>
      </c>
      <c r="AB309" s="2">
        <f t="shared" si="63"/>
        <v>800000</v>
      </c>
      <c r="AC309" s="2">
        <f t="shared" si="64"/>
        <v>54343970.453043245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244</v>
      </c>
      <c r="C310" s="7"/>
      <c r="D310" s="2" t="e">
        <f t="shared" si="55"/>
        <v>#N/A</v>
      </c>
      <c r="E310" s="2" t="e">
        <f t="shared" si="67"/>
        <v>#N/A</v>
      </c>
      <c r="F310" s="2">
        <v>1921113.8592510223</v>
      </c>
      <c r="G310" s="2">
        <f t="shared" si="70"/>
        <v>645682.42857142852</v>
      </c>
      <c r="H310" s="2">
        <f t="shared" si="65"/>
        <v>170566807.59590101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1600102.4285714258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1921000.3283330798</v>
      </c>
      <c r="Q310" s="2">
        <f t="shared" si="71"/>
        <v>650000</v>
      </c>
      <c r="R310" s="2">
        <f t="shared" si="66"/>
        <v>172125653.5650726</v>
      </c>
      <c r="S310" s="2">
        <f t="shared" si="58"/>
        <v>645682.42857143283</v>
      </c>
      <c r="T310" s="2">
        <f t="shared" si="59"/>
        <v>4317.571428571362</v>
      </c>
      <c r="U310" s="2">
        <f t="shared" si="60"/>
        <v>650000</v>
      </c>
      <c r="V310" s="2">
        <f t="shared" si="34"/>
        <v>116329483.59590065</v>
      </c>
      <c r="W310" s="2">
        <f t="shared" si="61"/>
        <v>645682.42857143283</v>
      </c>
      <c r="X310" s="2">
        <f t="shared" si="51"/>
        <v>4317.5714285671711</v>
      </c>
      <c r="Y310" s="2">
        <f t="shared" si="62"/>
        <v>55796169.969171979</v>
      </c>
      <c r="Z310" s="2" t="str">
        <f t="shared" si="52"/>
        <v>MEEP</v>
      </c>
      <c r="AA310" s="2">
        <f>IF(Z310="HERE",Y310,AA309+Graph!$G$1*1000)</f>
        <v>131386000.68345797</v>
      </c>
      <c r="AB310" s="2">
        <f t="shared" si="63"/>
        <v>800000</v>
      </c>
      <c r="AC310" s="2">
        <f t="shared" si="64"/>
        <v>54343970.453043245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245</v>
      </c>
      <c r="C311" s="7"/>
      <c r="D311" s="2" t="e">
        <f t="shared" si="55"/>
        <v>#N/A</v>
      </c>
      <c r="E311" s="2" t="e">
        <f t="shared" si="67"/>
        <v>#N/A</v>
      </c>
      <c r="F311" s="2">
        <v>1927068.4551512301</v>
      </c>
      <c r="G311" s="2">
        <f t="shared" si="70"/>
        <v>645682.42857142852</v>
      </c>
      <c r="H311" s="2">
        <f t="shared" si="65"/>
        <v>171212490.02447245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1604419.9999999972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1926941.5505482256</v>
      </c>
      <c r="Q311" s="2">
        <f t="shared" si="71"/>
        <v>650000</v>
      </c>
      <c r="R311" s="2">
        <f t="shared" si="66"/>
        <v>172775653.5650726</v>
      </c>
      <c r="S311" s="2">
        <f t="shared" si="58"/>
        <v>645682.42857143283</v>
      </c>
      <c r="T311" s="2">
        <f t="shared" si="59"/>
        <v>4317.571428571362</v>
      </c>
      <c r="U311" s="2">
        <f t="shared" si="60"/>
        <v>650000</v>
      </c>
      <c r="V311" s="2">
        <f t="shared" si="34"/>
        <v>116975166.02447209</v>
      </c>
      <c r="W311" s="2">
        <f t="shared" si="61"/>
        <v>645682.42857143283</v>
      </c>
      <c r="X311" s="2">
        <f t="shared" si="51"/>
        <v>4317.5714285671711</v>
      </c>
      <c r="Y311" s="2">
        <f t="shared" si="62"/>
        <v>55800487.540600546</v>
      </c>
      <c r="Z311" s="2" t="str">
        <f t="shared" si="52"/>
        <v>MEEP</v>
      </c>
      <c r="AA311" s="2">
        <f>IF(Z311="HERE",Y311,AA310+Graph!$G$1*1000)</f>
        <v>132186000.68345797</v>
      </c>
      <c r="AB311" s="2">
        <f t="shared" si="63"/>
        <v>800000</v>
      </c>
      <c r="AC311" s="2">
        <f t="shared" si="64"/>
        <v>54343970.453043245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246</v>
      </c>
      <c r="C312" s="7"/>
      <c r="D312" s="2" t="e">
        <f t="shared" si="55"/>
        <v>#N/A</v>
      </c>
      <c r="E312" s="2" t="e">
        <f t="shared" si="67"/>
        <v>#N/A</v>
      </c>
      <c r="F312" s="2">
        <v>1933023.0510514379</v>
      </c>
      <c r="G312" s="2">
        <f t="shared" si="70"/>
        <v>645682.42857142852</v>
      </c>
      <c r="H312" s="2">
        <f t="shared" si="65"/>
        <v>171858172.45304388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1608737.5714285686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1932882.7727634013</v>
      </c>
      <c r="Q312" s="2">
        <f t="shared" si="71"/>
        <v>650000</v>
      </c>
      <c r="R312" s="2">
        <f t="shared" si="66"/>
        <v>173425653.5650726</v>
      </c>
      <c r="S312" s="2">
        <f t="shared" si="58"/>
        <v>645682.42857143283</v>
      </c>
      <c r="T312" s="2">
        <f t="shared" si="59"/>
        <v>4317.571428571362</v>
      </c>
      <c r="U312" s="2">
        <f t="shared" si="60"/>
        <v>650000</v>
      </c>
      <c r="V312" s="2">
        <f t="shared" si="34"/>
        <v>117620848.45304352</v>
      </c>
      <c r="W312" s="2">
        <f t="shared" si="61"/>
        <v>645682.42857143283</v>
      </c>
      <c r="X312" s="2">
        <f t="shared" si="51"/>
        <v>4317.5714285671711</v>
      </c>
      <c r="Y312" s="2">
        <f t="shared" si="62"/>
        <v>55804805.112029113</v>
      </c>
      <c r="Z312" s="2" t="str">
        <f t="shared" si="52"/>
        <v>MEEP</v>
      </c>
      <c r="AA312" s="2">
        <f>IF(Z312="HERE",Y312,AA311+Graph!$G$1*1000)</f>
        <v>132986000.68345797</v>
      </c>
      <c r="AB312" s="2">
        <f t="shared" si="63"/>
        <v>800000</v>
      </c>
      <c r="AC312" s="2">
        <f t="shared" si="64"/>
        <v>54343970.453043245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247</v>
      </c>
      <c r="C313" s="7"/>
      <c r="D313" s="2" t="e">
        <f t="shared" si="55"/>
        <v>#N/A</v>
      </c>
      <c r="E313" s="2" t="e">
        <f t="shared" si="67"/>
        <v>#N/A</v>
      </c>
      <c r="F313" s="2">
        <v>1938977.6469516456</v>
      </c>
      <c r="G313" s="2">
        <f t="shared" si="70"/>
        <v>645682.42857142852</v>
      </c>
      <c r="H313" s="2">
        <f t="shared" si="65"/>
        <v>172503854.88161531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1613055.1428571399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1938823.9949785471</v>
      </c>
      <c r="Q313" s="2">
        <f t="shared" si="71"/>
        <v>650000</v>
      </c>
      <c r="R313" s="2">
        <f t="shared" si="66"/>
        <v>174075653.5650726</v>
      </c>
      <c r="S313" s="2">
        <f t="shared" si="58"/>
        <v>645682.42857143283</v>
      </c>
      <c r="T313" s="2">
        <f t="shared" si="59"/>
        <v>4317.571428571362</v>
      </c>
      <c r="U313" s="2">
        <f t="shared" si="60"/>
        <v>650000</v>
      </c>
      <c r="V313" s="2">
        <f t="shared" si="34"/>
        <v>118266530.88161495</v>
      </c>
      <c r="W313" s="2">
        <f t="shared" si="61"/>
        <v>645682.42857143283</v>
      </c>
      <c r="X313" s="2">
        <f t="shared" si="51"/>
        <v>4317.5714285671711</v>
      </c>
      <c r="Y313" s="2">
        <f t="shared" si="62"/>
        <v>55809122.68345768</v>
      </c>
      <c r="Z313" s="2" t="str">
        <f t="shared" si="52"/>
        <v>MEEP</v>
      </c>
      <c r="AA313" s="2">
        <f>IF(Z313="HERE",Y313,AA312+Graph!$G$1*1000)</f>
        <v>133786000.68345797</v>
      </c>
      <c r="AB313" s="2">
        <f t="shared" si="63"/>
        <v>800000</v>
      </c>
      <c r="AC313" s="2">
        <f t="shared" si="64"/>
        <v>54343970.453043245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248</v>
      </c>
      <c r="C314" s="7"/>
      <c r="D314" s="2" t="e">
        <f t="shared" si="55"/>
        <v>#N/A</v>
      </c>
      <c r="E314" s="2" t="e">
        <f t="shared" si="67"/>
        <v>#N/A</v>
      </c>
      <c r="F314" s="2">
        <v>1944932.2428518534</v>
      </c>
      <c r="G314" s="2">
        <f t="shared" si="70"/>
        <v>645682.42857142852</v>
      </c>
      <c r="H314" s="2">
        <f t="shared" si="65"/>
        <v>173149537.31018674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1617372.7142857113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1944765.2171937227</v>
      </c>
      <c r="Q314" s="2">
        <f t="shared" si="71"/>
        <v>650000</v>
      </c>
      <c r="R314" s="2">
        <f t="shared" si="66"/>
        <v>174725653.5650726</v>
      </c>
      <c r="S314" s="2">
        <f t="shared" si="58"/>
        <v>645682.42857143283</v>
      </c>
      <c r="T314" s="2">
        <f t="shared" si="59"/>
        <v>4317.571428571362</v>
      </c>
      <c r="U314" s="2">
        <f t="shared" si="60"/>
        <v>650000</v>
      </c>
      <c r="V314" s="2">
        <f t="shared" si="34"/>
        <v>118912213.31018639</v>
      </c>
      <c r="W314" s="2">
        <f t="shared" si="61"/>
        <v>645682.42857143283</v>
      </c>
      <c r="X314" s="2">
        <f t="shared" si="51"/>
        <v>4317.5714285671711</v>
      </c>
      <c r="Y314" s="2">
        <f t="shared" si="62"/>
        <v>55813440.254886247</v>
      </c>
      <c r="Z314" s="2" t="str">
        <f t="shared" si="52"/>
        <v>MEEP</v>
      </c>
      <c r="AA314" s="2">
        <f>IF(Z314="HERE",Y314,AA313+Graph!$G$1*1000)</f>
        <v>134586000.68345797</v>
      </c>
      <c r="AB314" s="2">
        <f t="shared" si="63"/>
        <v>800000</v>
      </c>
      <c r="AC314" s="2">
        <f t="shared" si="64"/>
        <v>54343970.453043245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249</v>
      </c>
      <c r="C315" s="7"/>
      <c r="D315" s="2" t="e">
        <f t="shared" si="55"/>
        <v>#N/A</v>
      </c>
      <c r="E315" s="2" t="e">
        <f t="shared" si="67"/>
        <v>#N/A</v>
      </c>
      <c r="F315" s="2">
        <v>1950886.8387520611</v>
      </c>
      <c r="G315" s="2">
        <f t="shared" si="70"/>
        <v>645682.42857142852</v>
      </c>
      <c r="H315" s="2">
        <f t="shared" si="65"/>
        <v>173795219.73875818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1621690.2857142827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1950706.4394088686</v>
      </c>
      <c r="Q315" s="2">
        <f t="shared" si="71"/>
        <v>650000</v>
      </c>
      <c r="R315" s="2">
        <f t="shared" si="66"/>
        <v>175375653.5650726</v>
      </c>
      <c r="S315" s="2">
        <f t="shared" si="58"/>
        <v>645682.42857143283</v>
      </c>
      <c r="T315" s="2">
        <f t="shared" si="59"/>
        <v>4317.571428571362</v>
      </c>
      <c r="U315" s="2">
        <f t="shared" si="60"/>
        <v>650000</v>
      </c>
      <c r="V315" s="2">
        <f t="shared" si="34"/>
        <v>119557895.73875782</v>
      </c>
      <c r="W315" s="2">
        <f t="shared" si="61"/>
        <v>645682.42857143283</v>
      </c>
      <c r="X315" s="2">
        <f t="shared" si="51"/>
        <v>4317.5714285671711</v>
      </c>
      <c r="Y315" s="2">
        <f t="shared" si="62"/>
        <v>55817757.826314814</v>
      </c>
      <c r="Z315" s="2" t="str">
        <f t="shared" si="52"/>
        <v>MEEP</v>
      </c>
      <c r="AA315" s="2">
        <f>IF(Z315="HERE",Y315,AA314+Graph!$G$1*1000)</f>
        <v>135386000.68345797</v>
      </c>
      <c r="AB315" s="2">
        <f t="shared" si="63"/>
        <v>800000</v>
      </c>
      <c r="AC315" s="2">
        <f t="shared" si="64"/>
        <v>54343970.453043245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250</v>
      </c>
      <c r="C316" s="7"/>
      <c r="D316" s="2" t="e">
        <f t="shared" si="55"/>
        <v>#N/A</v>
      </c>
      <c r="E316" s="2" t="e">
        <f t="shared" si="67"/>
        <v>#N/A</v>
      </c>
      <c r="F316" s="2">
        <v>1956841.4346522689</v>
      </c>
      <c r="G316" s="2">
        <f t="shared" si="70"/>
        <v>645682.42857142852</v>
      </c>
      <c r="H316" s="2">
        <f t="shared" si="65"/>
        <v>174440902.16732961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1626007.857142854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1956647.6616240442</v>
      </c>
      <c r="Q316" s="2">
        <f t="shared" si="71"/>
        <v>650000</v>
      </c>
      <c r="R316" s="2">
        <f t="shared" si="66"/>
        <v>176025653.5650726</v>
      </c>
      <c r="S316" s="2">
        <f t="shared" si="58"/>
        <v>645682.42857143283</v>
      </c>
      <c r="T316" s="2">
        <f t="shared" si="59"/>
        <v>4317.571428571362</v>
      </c>
      <c r="U316" s="2">
        <f t="shared" si="60"/>
        <v>650000</v>
      </c>
      <c r="V316" s="2">
        <f t="shared" si="34"/>
        <v>120203578.16732925</v>
      </c>
      <c r="W316" s="2">
        <f t="shared" si="61"/>
        <v>645682.42857143283</v>
      </c>
      <c r="X316" s="2">
        <f t="shared" si="51"/>
        <v>4317.5714285671711</v>
      </c>
      <c r="Y316" s="2">
        <f t="shared" si="62"/>
        <v>55822075.397743382</v>
      </c>
      <c r="Z316" s="2" t="str">
        <f t="shared" si="52"/>
        <v>MEEP</v>
      </c>
      <c r="AA316" s="2">
        <f>IF(Z316="HERE",Y316,AA315+Graph!$G$1*1000)</f>
        <v>136186000.68345797</v>
      </c>
      <c r="AB316" s="2">
        <f t="shared" si="63"/>
        <v>800000</v>
      </c>
      <c r="AC316" s="2">
        <f t="shared" si="64"/>
        <v>54343970.453043245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251</v>
      </c>
      <c r="C317" s="7"/>
      <c r="D317" s="2" t="e">
        <f t="shared" si="55"/>
        <v>#N/A</v>
      </c>
      <c r="E317" s="2" t="e">
        <f t="shared" si="67"/>
        <v>#N/A</v>
      </c>
      <c r="F317" s="2">
        <v>1962796.0305524766</v>
      </c>
      <c r="G317" s="2">
        <f t="shared" si="70"/>
        <v>645682.42857142852</v>
      </c>
      <c r="H317" s="2">
        <f t="shared" si="65"/>
        <v>175086584.59590104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1630325.4285714254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1962588.88383919</v>
      </c>
      <c r="Q317" s="2">
        <f t="shared" si="71"/>
        <v>650000</v>
      </c>
      <c r="R317" s="2">
        <f t="shared" si="66"/>
        <v>176675653.5650726</v>
      </c>
      <c r="S317" s="2">
        <f t="shared" si="58"/>
        <v>645682.42857143283</v>
      </c>
      <c r="T317" s="2">
        <f t="shared" si="59"/>
        <v>4317.571428571362</v>
      </c>
      <c r="U317" s="2">
        <f t="shared" si="60"/>
        <v>650000</v>
      </c>
      <c r="V317" s="2">
        <f t="shared" si="34"/>
        <v>120849260.59590068</v>
      </c>
      <c r="W317" s="2">
        <f t="shared" si="61"/>
        <v>645682.42857143283</v>
      </c>
      <c r="X317" s="2">
        <f t="shared" si="51"/>
        <v>4317.5714285671711</v>
      </c>
      <c r="Y317" s="2">
        <f t="shared" si="62"/>
        <v>55826392.969171949</v>
      </c>
      <c r="Z317" s="2" t="str">
        <f t="shared" si="52"/>
        <v>MEEP</v>
      </c>
      <c r="AA317" s="2">
        <f>IF(Z317="HERE",Y317,AA316+Graph!$G$1*1000)</f>
        <v>136986000.68345797</v>
      </c>
      <c r="AB317" s="2">
        <f t="shared" si="63"/>
        <v>800000</v>
      </c>
      <c r="AC317" s="2">
        <f t="shared" si="64"/>
        <v>54343970.453043245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252</v>
      </c>
      <c r="C318" s="7"/>
      <c r="D318" s="2" t="e">
        <f t="shared" si="55"/>
        <v>#N/A</v>
      </c>
      <c r="E318" s="2" t="e">
        <f t="shared" si="67"/>
        <v>#N/A</v>
      </c>
      <c r="F318" s="2">
        <v>1968750.6264526844</v>
      </c>
      <c r="G318" s="2">
        <f t="shared" si="70"/>
        <v>645682.42857142852</v>
      </c>
      <c r="H318" s="2">
        <f t="shared" si="65"/>
        <v>175732267.02447248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1634642.9999999967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1968530.1060543656</v>
      </c>
      <c r="Q318" s="2">
        <f t="shared" si="71"/>
        <v>650000</v>
      </c>
      <c r="R318" s="2">
        <f t="shared" si="66"/>
        <v>177325653.5650726</v>
      </c>
      <c r="S318" s="2">
        <f t="shared" si="58"/>
        <v>645682.42857143283</v>
      </c>
      <c r="T318" s="2">
        <f t="shared" si="59"/>
        <v>4317.571428571362</v>
      </c>
      <c r="U318" s="2">
        <f t="shared" si="60"/>
        <v>650000</v>
      </c>
      <c r="V318" s="2">
        <f t="shared" si="34"/>
        <v>121494943.02447212</v>
      </c>
      <c r="W318" s="2">
        <f t="shared" si="61"/>
        <v>645682.42857143283</v>
      </c>
      <c r="X318" s="2">
        <f t="shared" si="51"/>
        <v>4317.5714285671711</v>
      </c>
      <c r="Y318" s="2">
        <f t="shared" si="62"/>
        <v>55830710.540600516</v>
      </c>
      <c r="Z318" s="2" t="str">
        <f t="shared" si="52"/>
        <v>MEEP</v>
      </c>
      <c r="AA318" s="2">
        <f>IF(Z318="HERE",Y318,AA317+Graph!$G$1*1000)</f>
        <v>137786000.68345797</v>
      </c>
      <c r="AB318" s="2">
        <f t="shared" si="63"/>
        <v>800000</v>
      </c>
      <c r="AC318" s="2">
        <f t="shared" si="64"/>
        <v>54343970.453043245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253</v>
      </c>
      <c r="C319" s="7"/>
      <c r="D319" s="2" t="e">
        <f t="shared" si="55"/>
        <v>#N/A</v>
      </c>
      <c r="E319" s="2" t="e">
        <f t="shared" si="67"/>
        <v>#N/A</v>
      </c>
      <c r="F319" s="2">
        <v>1974705.2223528922</v>
      </c>
      <c r="G319" s="2">
        <f t="shared" si="70"/>
        <v>645682.42857142852</v>
      </c>
      <c r="H319" s="2">
        <f t="shared" si="65"/>
        <v>176377949.45304391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1638960.5714285681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1974471.3282695115</v>
      </c>
      <c r="Q319" s="2">
        <f t="shared" si="71"/>
        <v>650000</v>
      </c>
      <c r="R319" s="2">
        <f t="shared" si="66"/>
        <v>177975653.5650726</v>
      </c>
      <c r="S319" s="2">
        <f t="shared" si="58"/>
        <v>645682.42857143283</v>
      </c>
      <c r="T319" s="2">
        <f t="shared" si="59"/>
        <v>4317.571428571362</v>
      </c>
      <c r="U319" s="2">
        <f t="shared" si="60"/>
        <v>650000</v>
      </c>
      <c r="V319" s="2">
        <f t="shared" si="34"/>
        <v>122140625.45304355</v>
      </c>
      <c r="W319" s="2">
        <f t="shared" si="61"/>
        <v>645682.42857143283</v>
      </c>
      <c r="X319" s="2">
        <f t="shared" si="51"/>
        <v>4317.5714285671711</v>
      </c>
      <c r="Y319" s="2">
        <f t="shared" si="62"/>
        <v>55835028.112029083</v>
      </c>
      <c r="Z319" s="2" t="str">
        <f t="shared" si="52"/>
        <v>MEEP</v>
      </c>
      <c r="AA319" s="2">
        <f>IF(Z319="HERE",Y319,AA318+Graph!$G$1*1000)</f>
        <v>138586000.68345797</v>
      </c>
      <c r="AB319" s="2">
        <f t="shared" si="63"/>
        <v>800000</v>
      </c>
      <c r="AC319" s="2">
        <f t="shared" si="64"/>
        <v>54343970.453043245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254</v>
      </c>
      <c r="C320" s="7"/>
      <c r="D320" s="2" t="e">
        <f t="shared" si="55"/>
        <v>#N/A</v>
      </c>
      <c r="E320" s="2" t="e">
        <f t="shared" si="67"/>
        <v>#N/A</v>
      </c>
      <c r="F320" s="2">
        <v>1980659.8182530999</v>
      </c>
      <c r="G320" s="2">
        <f t="shared" si="70"/>
        <v>645682.42857142852</v>
      </c>
      <c r="H320" s="2">
        <f t="shared" si="65"/>
        <v>177023631.88161534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1643278.1428571395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1980412.5504846871</v>
      </c>
      <c r="Q320" s="2">
        <f t="shared" si="71"/>
        <v>650000</v>
      </c>
      <c r="R320" s="2">
        <f t="shared" si="66"/>
        <v>178625653.5650726</v>
      </c>
      <c r="S320" s="2">
        <f t="shared" si="58"/>
        <v>645682.42857143283</v>
      </c>
      <c r="T320" s="2">
        <f t="shared" si="59"/>
        <v>4317.571428571362</v>
      </c>
      <c r="U320" s="2">
        <f t="shared" si="60"/>
        <v>650000</v>
      </c>
      <c r="V320" s="2">
        <f t="shared" si="34"/>
        <v>122786307.88161498</v>
      </c>
      <c r="W320" s="2">
        <f t="shared" si="61"/>
        <v>645682.42857143283</v>
      </c>
      <c r="X320" s="2">
        <f t="shared" si="51"/>
        <v>4317.5714285671711</v>
      </c>
      <c r="Y320" s="2">
        <f t="shared" si="62"/>
        <v>55839345.68345765</v>
      </c>
      <c r="Z320" s="2" t="str">
        <f t="shared" si="52"/>
        <v>MEEP</v>
      </c>
      <c r="AA320" s="2">
        <f>IF(Z320="HERE",Y320,AA319+Graph!$G$1*1000)</f>
        <v>139386000.68345797</v>
      </c>
      <c r="AB320" s="2">
        <f t="shared" si="63"/>
        <v>800000</v>
      </c>
      <c r="AC320" s="2">
        <f t="shared" si="64"/>
        <v>54343970.453043245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255</v>
      </c>
      <c r="C321" s="7"/>
      <c r="D321" s="2" t="e">
        <f t="shared" si="55"/>
        <v>#N/A</v>
      </c>
      <c r="E321" s="2" t="e">
        <f t="shared" si="67"/>
        <v>#N/A</v>
      </c>
      <c r="F321" s="2">
        <v>1986614.4141533077</v>
      </c>
      <c r="G321" s="2">
        <f t="shared" si="70"/>
        <v>645682.42857142852</v>
      </c>
      <c r="H321" s="2">
        <f t="shared" si="65"/>
        <v>177669314.31018677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1647595.7142857108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1986353.7726998329</v>
      </c>
      <c r="Q321" s="2">
        <f t="shared" si="71"/>
        <v>650000</v>
      </c>
      <c r="R321" s="2">
        <f t="shared" si="66"/>
        <v>179275653.5650726</v>
      </c>
      <c r="S321" s="2">
        <f t="shared" si="58"/>
        <v>645682.42857143283</v>
      </c>
      <c r="T321" s="2">
        <f t="shared" si="59"/>
        <v>4317.571428571362</v>
      </c>
      <c r="U321" s="2">
        <f t="shared" si="60"/>
        <v>650000</v>
      </c>
      <c r="V321" s="2">
        <f t="shared" si="34"/>
        <v>123431990.31018642</v>
      </c>
      <c r="W321" s="2">
        <f t="shared" si="61"/>
        <v>645682.42857143283</v>
      </c>
      <c r="X321" s="2">
        <f t="shared" si="51"/>
        <v>4317.5714285671711</v>
      </c>
      <c r="Y321" s="2">
        <f t="shared" si="62"/>
        <v>55843663.254886217</v>
      </c>
      <c r="Z321" s="2" t="str">
        <f t="shared" si="52"/>
        <v>MEEP</v>
      </c>
      <c r="AA321" s="2">
        <f>IF(Z321="HERE",Y321,AA320+Graph!$G$1*1000)</f>
        <v>140186000.68345797</v>
      </c>
      <c r="AB321" s="2">
        <f t="shared" si="63"/>
        <v>800000</v>
      </c>
      <c r="AC321" s="2">
        <f t="shared" si="64"/>
        <v>54343970.453043245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256</v>
      </c>
      <c r="C322" s="7"/>
      <c r="D322" s="2" t="e">
        <f t="shared" si="55"/>
        <v>#N/A</v>
      </c>
      <c r="E322" s="2" t="e">
        <f t="shared" si="67"/>
        <v>#N/A</v>
      </c>
      <c r="F322" s="2">
        <v>1992569.0100535154</v>
      </c>
      <c r="G322" s="2">
        <f t="shared" si="70"/>
        <v>645682.42857142852</v>
      </c>
      <c r="H322" s="2">
        <f t="shared" si="65"/>
        <v>178314996.73875821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1651913.2857142822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1992294.9949150085</v>
      </c>
      <c r="Q322" s="2">
        <f t="shared" si="71"/>
        <v>650000</v>
      </c>
      <c r="R322" s="2">
        <f t="shared" si="66"/>
        <v>179925653.5650726</v>
      </c>
      <c r="S322" s="2">
        <f t="shared" si="58"/>
        <v>645682.42857143283</v>
      </c>
      <c r="T322" s="2">
        <f t="shared" si="59"/>
        <v>4317.571428571362</v>
      </c>
      <c r="U322" s="2">
        <f t="shared" si="60"/>
        <v>650000</v>
      </c>
      <c r="V322" s="2">
        <f t="shared" si="34"/>
        <v>124077672.73875785</v>
      </c>
      <c r="W322" s="2">
        <f t="shared" si="61"/>
        <v>645682.42857143283</v>
      </c>
      <c r="X322" s="2">
        <f t="shared" si="51"/>
        <v>4317.5714285671711</v>
      </c>
      <c r="Y322" s="2">
        <f t="shared" si="62"/>
        <v>55847980.826314785</v>
      </c>
      <c r="Z322" s="2" t="str">
        <f t="shared" si="52"/>
        <v>MEEP</v>
      </c>
      <c r="AA322" s="2">
        <f>IF(Z322="HERE",Y322,AA321+Graph!$G$1*1000)</f>
        <v>140986000.68345797</v>
      </c>
      <c r="AB322" s="2">
        <f t="shared" si="63"/>
        <v>800000</v>
      </c>
      <c r="AC322" s="2">
        <f t="shared" si="64"/>
        <v>54343970.453043245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257</v>
      </c>
      <c r="C323" s="7"/>
      <c r="D323" s="2" t="e">
        <f t="shared" si="55"/>
        <v>#N/A</v>
      </c>
      <c r="E323" s="2" t="e">
        <f t="shared" si="67"/>
        <v>#N/A</v>
      </c>
      <c r="F323" s="2">
        <v>1998523.6059537232</v>
      </c>
      <c r="G323" s="2">
        <f t="shared" si="70"/>
        <v>645682.42857142852</v>
      </c>
      <c r="H323" s="2">
        <f t="shared" si="65"/>
        <v>178960679.16732964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1656230.8571428536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1998236.2171301544</v>
      </c>
      <c r="Q323" s="2">
        <f t="shared" si="71"/>
        <v>650000</v>
      </c>
      <c r="R323" s="2">
        <f t="shared" si="66"/>
        <v>180575653.5650726</v>
      </c>
      <c r="S323" s="2">
        <f t="shared" si="58"/>
        <v>645682.42857143283</v>
      </c>
      <c r="T323" s="2">
        <f t="shared" si="59"/>
        <v>4317.571428571362</v>
      </c>
      <c r="U323" s="2">
        <f t="shared" si="60"/>
        <v>650000</v>
      </c>
      <c r="V323" s="2">
        <f t="shared" si="34"/>
        <v>124723355.16732928</v>
      </c>
      <c r="W323" s="2">
        <f t="shared" si="61"/>
        <v>645682.42857143283</v>
      </c>
      <c r="X323" s="2">
        <f t="shared" si="51"/>
        <v>4317.5714285671711</v>
      </c>
      <c r="Y323" s="2">
        <f t="shared" si="62"/>
        <v>55852298.397743352</v>
      </c>
      <c r="Z323" s="2" t="str">
        <f t="shared" si="52"/>
        <v>MEEP</v>
      </c>
      <c r="AA323" s="2">
        <f>IF(Z323="HERE",Y323,AA322+Graph!$G$1*1000)</f>
        <v>141786000.68345797</v>
      </c>
      <c r="AB323" s="2">
        <f t="shared" si="63"/>
        <v>800000</v>
      </c>
      <c r="AC323" s="2">
        <f t="shared" si="64"/>
        <v>54343970.453043245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258</v>
      </c>
      <c r="C324" s="7"/>
      <c r="D324" s="2" t="e">
        <f t="shared" si="55"/>
        <v>#N/A</v>
      </c>
      <c r="E324" s="2" t="e">
        <f t="shared" si="67"/>
        <v>#N/A</v>
      </c>
      <c r="F324" s="2">
        <v>2004478.201853931</v>
      </c>
      <c r="G324" s="2">
        <f t="shared" si="70"/>
        <v>645682.42857142852</v>
      </c>
      <c r="H324" s="2">
        <f t="shared" si="65"/>
        <v>179606361.59590107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1660548.4285714249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2004177.4393453002</v>
      </c>
      <c r="Q324" s="2">
        <f t="shared" si="71"/>
        <v>650000</v>
      </c>
      <c r="R324" s="2">
        <f t="shared" si="66"/>
        <v>181225653.5650726</v>
      </c>
      <c r="S324" s="2">
        <f t="shared" si="58"/>
        <v>645682.42857143283</v>
      </c>
      <c r="T324" s="2">
        <f t="shared" si="59"/>
        <v>4317.571428571362</v>
      </c>
      <c r="U324" s="2">
        <f t="shared" si="60"/>
        <v>650000</v>
      </c>
      <c r="V324" s="2">
        <f t="shared" si="34"/>
        <v>125369037.59590071</v>
      </c>
      <c r="W324" s="2">
        <f t="shared" si="61"/>
        <v>645682.42857143283</v>
      </c>
      <c r="X324" s="2">
        <f t="shared" si="51"/>
        <v>4317.5714285671711</v>
      </c>
      <c r="Y324" s="2">
        <f t="shared" si="62"/>
        <v>55856615.969171919</v>
      </c>
      <c r="Z324" s="2" t="str">
        <f t="shared" si="52"/>
        <v>MEEP</v>
      </c>
      <c r="AA324" s="2">
        <f>IF(Z324="HERE",Y324,AA323+Graph!$G$1*1000)</f>
        <v>142586000.68345797</v>
      </c>
      <c r="AB324" s="2">
        <f t="shared" si="63"/>
        <v>800000</v>
      </c>
      <c r="AC324" s="2">
        <f t="shared" si="64"/>
        <v>54343970.453043245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259</v>
      </c>
      <c r="C325" s="7"/>
      <c r="D325" s="2" t="e">
        <f t="shared" si="55"/>
        <v>#N/A</v>
      </c>
      <c r="E325" s="2" t="e">
        <f t="shared" si="67"/>
        <v>#N/A</v>
      </c>
      <c r="F325" s="2">
        <v>2010432.7977541387</v>
      </c>
      <c r="G325" s="2">
        <f t="shared" si="70"/>
        <v>645682.42857142852</v>
      </c>
      <c r="H325" s="2">
        <f t="shared" si="65"/>
        <v>180252044.0244725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1664865.9999999963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2010118.6615604758</v>
      </c>
      <c r="Q325" s="2">
        <f t="shared" si="71"/>
        <v>650000</v>
      </c>
      <c r="R325" s="2">
        <f t="shared" si="66"/>
        <v>181875653.5650726</v>
      </c>
      <c r="S325" s="2">
        <f t="shared" si="58"/>
        <v>645682.42857143283</v>
      </c>
      <c r="T325" s="2">
        <f t="shared" si="59"/>
        <v>4317.571428571362</v>
      </c>
      <c r="U325" s="2">
        <f t="shared" si="60"/>
        <v>650000</v>
      </c>
      <c r="V325" s="2">
        <f t="shared" si="34"/>
        <v>126014720.02447215</v>
      </c>
      <c r="W325" s="2">
        <f t="shared" si="61"/>
        <v>645682.42857143283</v>
      </c>
      <c r="X325" s="2">
        <f t="shared" si="51"/>
        <v>4317.5714285671711</v>
      </c>
      <c r="Y325" s="2">
        <f t="shared" si="62"/>
        <v>55860933.540600486</v>
      </c>
      <c r="Z325" s="2" t="str">
        <f t="shared" si="52"/>
        <v>MEEP</v>
      </c>
      <c r="AA325" s="2">
        <f>IF(Z325="HERE",Y325,AA324+Graph!$G$1*1000)</f>
        <v>143386000.68345797</v>
      </c>
      <c r="AB325" s="2">
        <f t="shared" si="63"/>
        <v>800000</v>
      </c>
      <c r="AC325" s="2">
        <f t="shared" si="64"/>
        <v>54343970.453043245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260</v>
      </c>
      <c r="C326" s="7"/>
      <c r="D326" s="2" t="e">
        <f t="shared" si="55"/>
        <v>#N/A</v>
      </c>
      <c r="E326" s="2" t="e">
        <f t="shared" si="67"/>
        <v>#N/A</v>
      </c>
      <c r="F326" s="2">
        <v>2016387.3936543465</v>
      </c>
      <c r="G326" s="2">
        <f t="shared" si="70"/>
        <v>645682.42857142852</v>
      </c>
      <c r="H326" s="2">
        <f t="shared" si="65"/>
        <v>180897726.45304394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1669183.5714285676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2016059.8837756217</v>
      </c>
      <c r="Q326" s="2">
        <f t="shared" si="71"/>
        <v>650000</v>
      </c>
      <c r="R326" s="2">
        <f t="shared" si="66"/>
        <v>182525653.5650726</v>
      </c>
      <c r="S326" s="2">
        <f t="shared" si="58"/>
        <v>645682.42857143283</v>
      </c>
      <c r="T326" s="2">
        <f t="shared" si="59"/>
        <v>4317.571428571362</v>
      </c>
      <c r="U326" s="2">
        <f t="shared" si="60"/>
        <v>650000</v>
      </c>
      <c r="V326" s="2">
        <f t="shared" si="34"/>
        <v>126660402.45304358</v>
      </c>
      <c r="W326" s="2">
        <f t="shared" si="61"/>
        <v>645682.42857143283</v>
      </c>
      <c r="X326" s="2">
        <f t="shared" si="51"/>
        <v>4317.5714285671711</v>
      </c>
      <c r="Y326" s="2">
        <f t="shared" si="62"/>
        <v>55865251.112029053</v>
      </c>
      <c r="Z326" s="2" t="str">
        <f t="shared" si="52"/>
        <v>MEEP</v>
      </c>
      <c r="AA326" s="2">
        <f>IF(Z326="HERE",Y326,AA325+Graph!$G$1*1000)</f>
        <v>144186000.68345797</v>
      </c>
      <c r="AB326" s="2">
        <f t="shared" si="63"/>
        <v>800000</v>
      </c>
      <c r="AC326" s="2">
        <f t="shared" si="64"/>
        <v>54343970.453043245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261</v>
      </c>
      <c r="C327" s="7"/>
      <c r="D327" s="2" t="e">
        <f t="shared" si="55"/>
        <v>#N/A</v>
      </c>
      <c r="E327" s="2" t="e">
        <f t="shared" si="67"/>
        <v>#N/A</v>
      </c>
      <c r="F327" s="2">
        <v>2022341.9895545542</v>
      </c>
      <c r="G327" s="2">
        <f t="shared" si="70"/>
        <v>645682.42857142852</v>
      </c>
      <c r="H327" s="2">
        <f t="shared" si="65"/>
        <v>181543408.88161537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1673501.142857139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2022001.1059907973</v>
      </c>
      <c r="Q327" s="2">
        <f t="shared" si="71"/>
        <v>650000</v>
      </c>
      <c r="R327" s="2">
        <f t="shared" si="66"/>
        <v>183175653.5650726</v>
      </c>
      <c r="S327" s="2">
        <f t="shared" si="58"/>
        <v>645682.42857143283</v>
      </c>
      <c r="T327" s="2">
        <f t="shared" si="59"/>
        <v>4317.571428571362</v>
      </c>
      <c r="U327" s="2">
        <f t="shared" si="60"/>
        <v>650000</v>
      </c>
      <c r="V327" s="2">
        <f t="shared" si="34"/>
        <v>127306084.88161501</v>
      </c>
      <c r="W327" s="2">
        <f t="shared" si="61"/>
        <v>645682.42857143283</v>
      </c>
      <c r="X327" s="2">
        <f t="shared" si="51"/>
        <v>4317.5714285671711</v>
      </c>
      <c r="Y327" s="2">
        <f t="shared" si="62"/>
        <v>55869568.68345762</v>
      </c>
      <c r="Z327" s="2" t="str">
        <f t="shared" si="52"/>
        <v>MEEP</v>
      </c>
      <c r="AA327" s="2">
        <f>IF(Z327="HERE",Y327,AA326+Graph!$G$1*1000)</f>
        <v>144986000.68345797</v>
      </c>
      <c r="AB327" s="2">
        <f t="shared" si="63"/>
        <v>800000</v>
      </c>
      <c r="AC327" s="2">
        <f t="shared" si="64"/>
        <v>54343970.453043245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262</v>
      </c>
      <c r="C328" s="7"/>
      <c r="D328" s="2" t="e">
        <f t="shared" si="55"/>
        <v>#N/A</v>
      </c>
      <c r="E328" s="2" t="e">
        <f t="shared" si="67"/>
        <v>#N/A</v>
      </c>
      <c r="F328" s="2">
        <v>2028296.5854547322</v>
      </c>
      <c r="G328" s="2">
        <f t="shared" si="70"/>
        <v>645682.42857142852</v>
      </c>
      <c r="H328" s="2">
        <f t="shared" si="65"/>
        <v>182189091.3101868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1677818.7142857104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2027942.3282059431</v>
      </c>
      <c r="Q328" s="2">
        <f t="shared" si="71"/>
        <v>650000</v>
      </c>
      <c r="R328" s="2">
        <f t="shared" si="66"/>
        <v>183825653.5650726</v>
      </c>
      <c r="S328" s="2">
        <f t="shared" si="58"/>
        <v>645682.42857143283</v>
      </c>
      <c r="T328" s="2">
        <f t="shared" si="59"/>
        <v>4317.571428571362</v>
      </c>
      <c r="U328" s="2">
        <f t="shared" si="60"/>
        <v>650000</v>
      </c>
      <c r="V328" s="2">
        <f t="shared" si="34"/>
        <v>127951767.31018645</v>
      </c>
      <c r="W328" s="2">
        <f t="shared" si="61"/>
        <v>645682.42857143283</v>
      </c>
      <c r="X328" s="2">
        <f t="shared" si="51"/>
        <v>4317.5714285671711</v>
      </c>
      <c r="Y328" s="2">
        <f t="shared" si="62"/>
        <v>55873886.254886188</v>
      </c>
      <c r="Z328" s="2" t="str">
        <f t="shared" si="52"/>
        <v>MEEP</v>
      </c>
      <c r="AA328" s="2">
        <f>IF(Z328="HERE",Y328,AA327+Graph!$G$1*1000)</f>
        <v>145786000.68345797</v>
      </c>
      <c r="AB328" s="2">
        <f t="shared" si="63"/>
        <v>800000</v>
      </c>
      <c r="AC328" s="2">
        <f t="shared" si="64"/>
        <v>54343970.453043245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263</v>
      </c>
      <c r="C329" s="7"/>
      <c r="D329" s="2" t="e">
        <f t="shared" si="55"/>
        <v>#N/A</v>
      </c>
      <c r="E329" s="2" t="e">
        <f t="shared" si="67"/>
        <v>#N/A</v>
      </c>
      <c r="F329" s="2">
        <v>2034251.1813549399</v>
      </c>
      <c r="G329" s="2">
        <f t="shared" si="70"/>
        <v>645682.42857142852</v>
      </c>
      <c r="H329" s="2">
        <f t="shared" si="65"/>
        <v>182834773.73875824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1682136.2857142817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2033883.5504211187</v>
      </c>
      <c r="Q329" s="2">
        <f t="shared" si="71"/>
        <v>650000</v>
      </c>
      <c r="R329" s="2">
        <f t="shared" si="66"/>
        <v>184475653.5650726</v>
      </c>
      <c r="S329" s="2">
        <f t="shared" si="58"/>
        <v>645682.42857143283</v>
      </c>
      <c r="T329" s="2">
        <f t="shared" si="59"/>
        <v>4317.571428571362</v>
      </c>
      <c r="U329" s="2">
        <f t="shared" si="60"/>
        <v>650000</v>
      </c>
      <c r="V329" s="2">
        <f t="shared" si="34"/>
        <v>128597449.73875788</v>
      </c>
      <c r="W329" s="2">
        <f t="shared" si="61"/>
        <v>645682.42857143283</v>
      </c>
      <c r="X329" s="2">
        <f t="shared" si="51"/>
        <v>4317.5714285671711</v>
      </c>
      <c r="Y329" s="2">
        <f t="shared" si="62"/>
        <v>55878203.826314755</v>
      </c>
      <c r="Z329" s="2" t="str">
        <f t="shared" si="52"/>
        <v>MEEP</v>
      </c>
      <c r="AA329" s="2">
        <f>IF(Z329="HERE",Y329,AA328+Graph!$G$1*1000)</f>
        <v>146586000.68345797</v>
      </c>
      <c r="AB329" s="2">
        <f t="shared" si="63"/>
        <v>800000</v>
      </c>
      <c r="AC329" s="2">
        <f t="shared" si="64"/>
        <v>54343970.453043245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264</v>
      </c>
      <c r="C330" s="7"/>
      <c r="D330" s="2" t="e">
        <f t="shared" si="55"/>
        <v>#N/A</v>
      </c>
      <c r="E330" s="2" t="e">
        <f t="shared" si="67"/>
        <v>#N/A</v>
      </c>
      <c r="F330" s="2">
        <v>2040205.7772551477</v>
      </c>
      <c r="G330" s="2">
        <f t="shared" si="70"/>
        <v>645682.42857142852</v>
      </c>
      <c r="H330" s="2">
        <f t="shared" si="65"/>
        <v>183480456.16732967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1686453.8571428531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2039824.7726362646</v>
      </c>
      <c r="Q330" s="2">
        <f t="shared" si="71"/>
        <v>650000</v>
      </c>
      <c r="R330" s="2">
        <f t="shared" si="66"/>
        <v>185125653.5650726</v>
      </c>
      <c r="S330" s="2">
        <f t="shared" si="58"/>
        <v>645682.42857143283</v>
      </c>
      <c r="T330" s="2">
        <f t="shared" si="59"/>
        <v>4317.571428571362</v>
      </c>
      <c r="U330" s="2">
        <f t="shared" si="60"/>
        <v>650000</v>
      </c>
      <c r="V330" s="2">
        <f t="shared" si="34"/>
        <v>129243132.16732931</v>
      </c>
      <c r="W330" s="2">
        <f t="shared" si="61"/>
        <v>645682.42857143283</v>
      </c>
      <c r="X330" s="2">
        <f t="shared" si="51"/>
        <v>4317.5714285671711</v>
      </c>
      <c r="Y330" s="2">
        <f t="shared" si="62"/>
        <v>55882521.397743322</v>
      </c>
      <c r="Z330" s="2" t="str">
        <f t="shared" si="52"/>
        <v>MEEP</v>
      </c>
      <c r="AA330" s="2">
        <f>IF(Z330="HERE",Y330,AA329+Graph!$G$1*1000)</f>
        <v>147386000.68345797</v>
      </c>
      <c r="AB330" s="2">
        <f t="shared" si="63"/>
        <v>800000</v>
      </c>
      <c r="AC330" s="2">
        <f t="shared" si="64"/>
        <v>54343970.453043245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265</v>
      </c>
      <c r="C331" s="7"/>
      <c r="D331" s="2" t="e">
        <f t="shared" si="55"/>
        <v>#N/A</v>
      </c>
      <c r="E331" s="2" t="e">
        <f t="shared" si="67"/>
        <v>#N/A</v>
      </c>
      <c r="F331" s="2">
        <v>2046160.3731553555</v>
      </c>
      <c r="G331" s="2">
        <f t="shared" si="70"/>
        <v>645682.42857142852</v>
      </c>
      <c r="H331" s="2">
        <f t="shared" si="65"/>
        <v>184126138.5959011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1690771.4285714244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2045765.9948514402</v>
      </c>
      <c r="Q331" s="2">
        <f t="shared" si="71"/>
        <v>650000</v>
      </c>
      <c r="R331" s="2">
        <f t="shared" si="66"/>
        <v>185775653.5650726</v>
      </c>
      <c r="S331" s="2">
        <f t="shared" si="58"/>
        <v>645682.42857143283</v>
      </c>
      <c r="T331" s="2">
        <f t="shared" si="59"/>
        <v>4317.571428571362</v>
      </c>
      <c r="U331" s="2">
        <f t="shared" si="60"/>
        <v>650000</v>
      </c>
      <c r="V331" s="2">
        <f t="shared" si="34"/>
        <v>129888814.59590074</v>
      </c>
      <c r="W331" s="2">
        <f t="shared" si="61"/>
        <v>645682.42857143283</v>
      </c>
      <c r="X331" s="2">
        <f t="shared" si="51"/>
        <v>4317.5714285671711</v>
      </c>
      <c r="Y331" s="2">
        <f t="shared" si="62"/>
        <v>55886838.969171889</v>
      </c>
      <c r="Z331" s="2" t="str">
        <f t="shared" si="52"/>
        <v>MEEP</v>
      </c>
      <c r="AA331" s="2">
        <f>IF(Z331="HERE",Y331,AA330+Graph!$G$1*1000)</f>
        <v>148186000.68345797</v>
      </c>
      <c r="AB331" s="2">
        <f t="shared" si="63"/>
        <v>800000</v>
      </c>
      <c r="AC331" s="2">
        <f t="shared" si="64"/>
        <v>54343970.453043245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266</v>
      </c>
      <c r="C332" s="7"/>
      <c r="D332" s="2" t="e">
        <f t="shared" si="55"/>
        <v>#N/A</v>
      </c>
      <c r="E332" s="2" t="e">
        <f t="shared" si="67"/>
        <v>#N/A</v>
      </c>
      <c r="F332" s="2">
        <v>2052114.9690555632</v>
      </c>
      <c r="G332" s="2">
        <f t="shared" si="70"/>
        <v>645682.42857142852</v>
      </c>
      <c r="H332" s="2">
        <f t="shared" si="65"/>
        <v>184771821.02447253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1695088.9999999958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2051707.217066586</v>
      </c>
      <c r="Q332" s="2">
        <f t="shared" si="71"/>
        <v>650000</v>
      </c>
      <c r="R332" s="2">
        <f t="shared" si="66"/>
        <v>186425653.5650726</v>
      </c>
      <c r="S332" s="2">
        <f t="shared" si="58"/>
        <v>645682.42857143283</v>
      </c>
      <c r="T332" s="2">
        <f t="shared" si="59"/>
        <v>4317.571428571362</v>
      </c>
      <c r="U332" s="2">
        <f t="shared" si="60"/>
        <v>650000</v>
      </c>
      <c r="V332" s="2">
        <f t="shared" si="34"/>
        <v>130534497.02447218</v>
      </c>
      <c r="W332" s="2">
        <f t="shared" si="61"/>
        <v>645682.42857143283</v>
      </c>
      <c r="X332" s="2">
        <f t="shared" si="51"/>
        <v>4317.5714285671711</v>
      </c>
      <c r="Y332" s="2">
        <f t="shared" si="62"/>
        <v>55891156.540600456</v>
      </c>
      <c r="Z332" s="2" t="str">
        <f t="shared" si="52"/>
        <v>MEEP</v>
      </c>
      <c r="AA332" s="2">
        <f>IF(Z332="HERE",Y332,AA331+Graph!$G$1*1000)</f>
        <v>148986000.68345797</v>
      </c>
      <c r="AB332" s="2">
        <f t="shared" si="63"/>
        <v>800000</v>
      </c>
      <c r="AC332" s="2">
        <f t="shared" si="64"/>
        <v>54343970.453043245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267</v>
      </c>
      <c r="C333" s="7"/>
      <c r="D333" s="2" t="e">
        <f t="shared" si="55"/>
        <v>#N/A</v>
      </c>
      <c r="E333" s="2" t="e">
        <f t="shared" si="67"/>
        <v>#N/A</v>
      </c>
      <c r="F333" s="2">
        <v>2058069.564955771</v>
      </c>
      <c r="G333" s="2">
        <f t="shared" si="70"/>
        <v>645682.42857142852</v>
      </c>
      <c r="H333" s="2">
        <f t="shared" si="65"/>
        <v>185417503.45304397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1699406.5714285672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2057648.4392817616</v>
      </c>
      <c r="Q333" s="2">
        <f t="shared" si="71"/>
        <v>650000</v>
      </c>
      <c r="R333" s="2">
        <f t="shared" si="66"/>
        <v>187075653.5650726</v>
      </c>
      <c r="S333" s="2">
        <f t="shared" si="58"/>
        <v>645682.42857143283</v>
      </c>
      <c r="T333" s="2">
        <f t="shared" si="59"/>
        <v>4317.571428571362</v>
      </c>
      <c r="U333" s="2">
        <f t="shared" si="60"/>
        <v>650000</v>
      </c>
      <c r="V333" s="2">
        <f t="shared" si="34"/>
        <v>131180179.45304361</v>
      </c>
      <c r="W333" s="2">
        <f t="shared" si="61"/>
        <v>645682.42857143283</v>
      </c>
      <c r="X333" s="2">
        <f t="shared" si="51"/>
        <v>4317.5714285671711</v>
      </c>
      <c r="Y333" s="2">
        <f t="shared" si="62"/>
        <v>55895474.112029023</v>
      </c>
      <c r="Z333" s="2" t="str">
        <f t="shared" si="52"/>
        <v>MEEP</v>
      </c>
      <c r="AA333" s="2">
        <f>IF(Z333="HERE",Y333,AA332+Graph!$G$1*1000)</f>
        <v>149786000.68345797</v>
      </c>
      <c r="AB333" s="2">
        <f t="shared" si="63"/>
        <v>800000</v>
      </c>
      <c r="AC333" s="2">
        <f t="shared" si="64"/>
        <v>54343970.453043245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268</v>
      </c>
      <c r="C334" s="7"/>
      <c r="D334" s="2" t="e">
        <f t="shared" si="55"/>
        <v>#N/A</v>
      </c>
      <c r="E334" s="2" t="e">
        <f t="shared" si="67"/>
        <v>#N/A</v>
      </c>
      <c r="F334" s="2">
        <v>2064024.1608559787</v>
      </c>
      <c r="G334" s="2">
        <f t="shared" si="70"/>
        <v>645682.42857142852</v>
      </c>
      <c r="H334" s="2">
        <f t="shared" si="65"/>
        <v>186063185.8816154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1703724.1428571385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2063589.6614969075</v>
      </c>
      <c r="Q334" s="2">
        <f t="shared" si="71"/>
        <v>650000</v>
      </c>
      <c r="R334" s="2">
        <f t="shared" si="66"/>
        <v>187725653.5650726</v>
      </c>
      <c r="S334" s="2">
        <f t="shared" si="58"/>
        <v>645682.42857143283</v>
      </c>
      <c r="T334" s="2">
        <f t="shared" si="59"/>
        <v>4317.571428571362</v>
      </c>
      <c r="U334" s="2">
        <f t="shared" si="60"/>
        <v>650000</v>
      </c>
      <c r="V334" s="2">
        <f t="shared" si="34"/>
        <v>131825861.88161504</v>
      </c>
      <c r="W334" s="2">
        <f t="shared" si="61"/>
        <v>645682.42857143283</v>
      </c>
      <c r="X334" s="2">
        <f t="shared" si="51"/>
        <v>4317.5714285671711</v>
      </c>
      <c r="Y334" s="2">
        <f t="shared" si="62"/>
        <v>55899791.683457591</v>
      </c>
      <c r="Z334" s="2" t="str">
        <f t="shared" si="52"/>
        <v>MEEP</v>
      </c>
      <c r="AA334" s="2">
        <f>IF(Z334="HERE",Y334,AA333+Graph!$G$1*1000)</f>
        <v>150586000.68345797</v>
      </c>
      <c r="AB334" s="2">
        <f t="shared" si="63"/>
        <v>800000</v>
      </c>
      <c r="AC334" s="2">
        <f t="shared" si="64"/>
        <v>54343970.453043245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269</v>
      </c>
      <c r="C335" s="7"/>
      <c r="D335" s="2" t="e">
        <f t="shared" si="55"/>
        <v>#N/A</v>
      </c>
      <c r="E335" s="2" t="e">
        <f t="shared" si="67"/>
        <v>#N/A</v>
      </c>
      <c r="F335" s="2">
        <v>2069978.7567561865</v>
      </c>
      <c r="G335" s="2">
        <f t="shared" si="70"/>
        <v>645682.42857142852</v>
      </c>
      <c r="H335" s="2">
        <f t="shared" si="65"/>
        <v>186708868.31018683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1708041.7142857099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2069530.8837120831</v>
      </c>
      <c r="Q335" s="2">
        <f t="shared" si="71"/>
        <v>650000</v>
      </c>
      <c r="R335" s="2">
        <f t="shared" si="66"/>
        <v>188375653.5650726</v>
      </c>
      <c r="S335" s="2">
        <f t="shared" si="58"/>
        <v>645682.42857143283</v>
      </c>
      <c r="T335" s="2">
        <f t="shared" si="59"/>
        <v>4317.571428571362</v>
      </c>
      <c r="U335" s="2">
        <f t="shared" si="60"/>
        <v>650000</v>
      </c>
      <c r="V335" s="2">
        <f t="shared" si="34"/>
        <v>132471544.31018648</v>
      </c>
      <c r="W335" s="2">
        <f t="shared" si="61"/>
        <v>645682.42857143283</v>
      </c>
      <c r="X335" s="2">
        <f t="shared" si="51"/>
        <v>4317.5714285671711</v>
      </c>
      <c r="Y335" s="2">
        <f t="shared" si="62"/>
        <v>55904109.254886158</v>
      </c>
      <c r="Z335" s="2" t="str">
        <f t="shared" si="52"/>
        <v>MEEP</v>
      </c>
      <c r="AA335" s="2">
        <f>IF(Z335="HERE",Y335,AA334+Graph!$G$1*1000)</f>
        <v>151386000.68345797</v>
      </c>
      <c r="AB335" s="2">
        <f t="shared" si="63"/>
        <v>800000</v>
      </c>
      <c r="AC335" s="2">
        <f t="shared" si="64"/>
        <v>54343970.453043245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270</v>
      </c>
      <c r="C336" s="7"/>
      <c r="D336" s="2" t="e">
        <f t="shared" si="55"/>
        <v>#N/A</v>
      </c>
      <c r="E336" s="2" t="e">
        <f t="shared" si="67"/>
        <v>#N/A</v>
      </c>
      <c r="F336" s="2">
        <v>2075933.3526563942</v>
      </c>
      <c r="G336" s="2">
        <f t="shared" si="70"/>
        <v>645682.42857142852</v>
      </c>
      <c r="H336" s="2">
        <f t="shared" si="65"/>
        <v>187354550.73875827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1712359.2857142813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2075472.1059272289</v>
      </c>
      <c r="Q336" s="2">
        <f t="shared" si="71"/>
        <v>650000</v>
      </c>
      <c r="R336" s="2">
        <f t="shared" si="66"/>
        <v>189025653.5650726</v>
      </c>
      <c r="S336" s="2">
        <f t="shared" si="58"/>
        <v>645682.42857143283</v>
      </c>
      <c r="T336" s="2">
        <f t="shared" si="59"/>
        <v>4317.571428571362</v>
      </c>
      <c r="U336" s="2">
        <f t="shared" si="60"/>
        <v>650000</v>
      </c>
      <c r="V336" s="2">
        <f t="shared" si="34"/>
        <v>133117226.73875791</v>
      </c>
      <c r="W336" s="2">
        <f t="shared" si="61"/>
        <v>645682.42857143283</v>
      </c>
      <c r="X336" s="2">
        <f t="shared" si="51"/>
        <v>4317.5714285671711</v>
      </c>
      <c r="Y336" s="2">
        <f t="shared" si="62"/>
        <v>55908426.826314725</v>
      </c>
      <c r="Z336" s="2" t="str">
        <f t="shared" si="52"/>
        <v>MEEP</v>
      </c>
      <c r="AA336" s="2">
        <f>IF(Z336="HERE",Y336,AA335+Graph!$G$1*1000)</f>
        <v>152186000.68345797</v>
      </c>
      <c r="AB336" s="2">
        <f t="shared" si="63"/>
        <v>800000</v>
      </c>
      <c r="AC336" s="2">
        <f t="shared" si="64"/>
        <v>54343970.453043245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271</v>
      </c>
      <c r="C337" s="7"/>
      <c r="D337" s="2" t="e">
        <f t="shared" si="55"/>
        <v>#N/A</v>
      </c>
      <c r="E337" s="2" t="e">
        <f t="shared" si="67"/>
        <v>#N/A</v>
      </c>
      <c r="F337" s="2">
        <v>2081887.948556602</v>
      </c>
      <c r="G337" s="2">
        <f t="shared" si="70"/>
        <v>645682.42857142852</v>
      </c>
      <c r="H337" s="2">
        <f t="shared" si="65"/>
        <v>188000233.1673297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1716676.8571428526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2081413.3281424046</v>
      </c>
      <c r="Q337" s="2">
        <f t="shared" si="71"/>
        <v>650000</v>
      </c>
      <c r="R337" s="2">
        <f t="shared" si="66"/>
        <v>189675653.5650726</v>
      </c>
      <c r="S337" s="2">
        <f t="shared" si="58"/>
        <v>645682.42857143283</v>
      </c>
      <c r="T337" s="2">
        <f t="shared" si="59"/>
        <v>4317.571428571362</v>
      </c>
      <c r="U337" s="2">
        <f t="shared" si="60"/>
        <v>650000</v>
      </c>
      <c r="V337" s="2">
        <f t="shared" si="34"/>
        <v>133762909.16732934</v>
      </c>
      <c r="W337" s="2">
        <f t="shared" si="61"/>
        <v>645682.42857143283</v>
      </c>
      <c r="X337" s="2">
        <f t="shared" si="51"/>
        <v>4317.5714285671711</v>
      </c>
      <c r="Y337" s="2">
        <f t="shared" si="62"/>
        <v>55912744.397743292</v>
      </c>
      <c r="Z337" s="2" t="str">
        <f t="shared" si="52"/>
        <v>MEEP</v>
      </c>
      <c r="AA337" s="2">
        <f>IF(Z337="HERE",Y337,AA336+Graph!$G$1*1000)</f>
        <v>152986000.68345797</v>
      </c>
      <c r="AB337" s="2">
        <f t="shared" si="63"/>
        <v>800000</v>
      </c>
      <c r="AC337" s="2">
        <f t="shared" si="64"/>
        <v>54343970.453043245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272</v>
      </c>
      <c r="C338" s="7"/>
      <c r="D338" s="2" t="e">
        <f t="shared" si="55"/>
        <v>#N/A</v>
      </c>
      <c r="E338" s="2" t="e">
        <f t="shared" si="67"/>
        <v>#N/A</v>
      </c>
      <c r="F338" s="2">
        <v>2087842.5444568098</v>
      </c>
      <c r="G338" s="2">
        <f t="shared" si="70"/>
        <v>645682.42857142852</v>
      </c>
      <c r="H338" s="2">
        <f t="shared" si="65"/>
        <v>188645915.59590113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1720994.428571424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2087354.5503575504</v>
      </c>
      <c r="Q338" s="2">
        <f t="shared" si="71"/>
        <v>650000</v>
      </c>
      <c r="R338" s="2">
        <f t="shared" si="66"/>
        <v>190325653.5650726</v>
      </c>
      <c r="S338" s="2">
        <f t="shared" si="58"/>
        <v>645682.42857143283</v>
      </c>
      <c r="T338" s="2">
        <f t="shared" si="59"/>
        <v>4317.571428571362</v>
      </c>
      <c r="U338" s="2">
        <f t="shared" si="60"/>
        <v>650000</v>
      </c>
      <c r="V338" s="2">
        <f t="shared" si="34"/>
        <v>134408591.59590077</v>
      </c>
      <c r="W338" s="2">
        <f t="shared" si="61"/>
        <v>645682.42857143283</v>
      </c>
      <c r="X338" s="2">
        <f t="shared" si="51"/>
        <v>4317.5714285671711</v>
      </c>
      <c r="Y338" s="2">
        <f t="shared" si="62"/>
        <v>55917061.969171859</v>
      </c>
      <c r="Z338" s="2" t="str">
        <f t="shared" si="52"/>
        <v>MEEP</v>
      </c>
      <c r="AA338" s="2">
        <f>IF(Z338="HERE",Y338,AA337+Graph!$G$1*1000)</f>
        <v>153786000.68345797</v>
      </c>
      <c r="AB338" s="2">
        <f t="shared" si="63"/>
        <v>800000</v>
      </c>
      <c r="AC338" s="2">
        <f t="shared" si="64"/>
        <v>54343970.453043245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273</v>
      </c>
      <c r="C339" s="7"/>
      <c r="D339" s="2" t="e">
        <f t="shared" si="55"/>
        <v>#N/A</v>
      </c>
      <c r="E339" s="2" t="e">
        <f t="shared" si="67"/>
        <v>#N/A</v>
      </c>
      <c r="F339" s="2">
        <v>2093797.1403570175</v>
      </c>
      <c r="G339" s="2">
        <f t="shared" si="70"/>
        <v>645682.42857142852</v>
      </c>
      <c r="H339" s="2">
        <f t="shared" si="65"/>
        <v>189291598.02447256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1725311.9999999953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2093295.7725726962</v>
      </c>
      <c r="Q339" s="2">
        <f t="shared" si="71"/>
        <v>650000</v>
      </c>
      <c r="R339" s="2">
        <f t="shared" si="66"/>
        <v>190975653.5650726</v>
      </c>
      <c r="S339" s="2">
        <f t="shared" si="58"/>
        <v>645682.42857143283</v>
      </c>
      <c r="T339" s="2">
        <f t="shared" si="59"/>
        <v>4317.571428571362</v>
      </c>
      <c r="U339" s="2">
        <f t="shared" si="60"/>
        <v>650000</v>
      </c>
      <c r="V339" s="2">
        <f t="shared" si="34"/>
        <v>135054274.02447221</v>
      </c>
      <c r="W339" s="2">
        <f t="shared" si="61"/>
        <v>645682.42857143283</v>
      </c>
      <c r="X339" s="2">
        <f t="shared" si="51"/>
        <v>4317.5714285671711</v>
      </c>
      <c r="Y339" s="2">
        <f t="shared" si="62"/>
        <v>55921379.540600426</v>
      </c>
      <c r="Z339" s="2" t="str">
        <f t="shared" si="52"/>
        <v>MEEP</v>
      </c>
      <c r="AA339" s="2">
        <f>IF(Z339="HERE",Y339,AA338+Graph!$G$1*1000)</f>
        <v>154586000.68345797</v>
      </c>
      <c r="AB339" s="2">
        <f t="shared" si="63"/>
        <v>800000</v>
      </c>
      <c r="AC339" s="2">
        <f t="shared" si="64"/>
        <v>54343970.453043245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274</v>
      </c>
      <c r="C340" s="7"/>
      <c r="D340" s="2" t="e">
        <f t="shared" si="55"/>
        <v>#N/A</v>
      </c>
      <c r="E340" s="2" t="e">
        <f t="shared" si="67"/>
        <v>#N/A</v>
      </c>
      <c r="F340" s="2">
        <v>2099751.7362572253</v>
      </c>
      <c r="G340" s="2">
        <f t="shared" si="70"/>
        <v>645682.42857142852</v>
      </c>
      <c r="H340" s="2">
        <f t="shared" si="65"/>
        <v>189937280.453044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1729629.5714285667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2099236.9947878718</v>
      </c>
      <c r="Q340" s="2">
        <f t="shared" si="71"/>
        <v>650000</v>
      </c>
      <c r="R340" s="2">
        <f t="shared" si="66"/>
        <v>191625653.5650726</v>
      </c>
      <c r="S340" s="2">
        <f t="shared" si="58"/>
        <v>645682.42857143283</v>
      </c>
      <c r="T340" s="2">
        <f t="shared" si="59"/>
        <v>4317.571428571362</v>
      </c>
      <c r="U340" s="2">
        <f t="shared" si="60"/>
        <v>650000</v>
      </c>
      <c r="V340" s="2">
        <f t="shared" si="34"/>
        <v>135699956.45304364</v>
      </c>
      <c r="W340" s="2">
        <f t="shared" si="61"/>
        <v>645682.42857143283</v>
      </c>
      <c r="X340" s="2">
        <f t="shared" si="51"/>
        <v>4317.5714285671711</v>
      </c>
      <c r="Y340" s="2">
        <f t="shared" si="62"/>
        <v>55925697.112028994</v>
      </c>
      <c r="Z340" s="2" t="str">
        <f t="shared" si="52"/>
        <v>MEEP</v>
      </c>
      <c r="AA340" s="2">
        <f>IF(Z340="HERE",Y340,AA339+Graph!$G$1*1000)</f>
        <v>155386000.68345797</v>
      </c>
      <c r="AB340" s="2">
        <f t="shared" si="63"/>
        <v>800000</v>
      </c>
      <c r="AC340" s="2">
        <f t="shared" si="64"/>
        <v>54343970.453043245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275</v>
      </c>
      <c r="C341" s="7"/>
      <c r="D341" s="2" t="e">
        <f t="shared" si="55"/>
        <v>#N/A</v>
      </c>
      <c r="E341" s="2" t="e">
        <f t="shared" si="67"/>
        <v>#N/A</v>
      </c>
      <c r="F341" s="2">
        <v>2105706.332157433</v>
      </c>
      <c r="G341" s="2">
        <f t="shared" si="70"/>
        <v>645682.42857142852</v>
      </c>
      <c r="H341" s="2">
        <f t="shared" si="65"/>
        <v>190582962.88161543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1733947.1428571381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2105178.2170030177</v>
      </c>
      <c r="Q341" s="2">
        <f t="shared" si="71"/>
        <v>650000</v>
      </c>
      <c r="R341" s="2">
        <f t="shared" si="66"/>
        <v>192275653.5650726</v>
      </c>
      <c r="S341" s="2">
        <f t="shared" si="58"/>
        <v>645682.42857143283</v>
      </c>
      <c r="T341" s="2">
        <f t="shared" si="59"/>
        <v>4317.571428571362</v>
      </c>
      <c r="U341" s="2">
        <f t="shared" si="60"/>
        <v>650000</v>
      </c>
      <c r="V341" s="2">
        <f t="shared" si="34"/>
        <v>136345638.88161507</v>
      </c>
      <c r="W341" s="2">
        <f t="shared" si="61"/>
        <v>645682.42857143283</v>
      </c>
      <c r="X341" s="2">
        <f t="shared" si="51"/>
        <v>4317.5714285671711</v>
      </c>
      <c r="Y341" s="2">
        <f t="shared" si="62"/>
        <v>55930014.683457561</v>
      </c>
      <c r="Z341" s="2" t="str">
        <f t="shared" si="52"/>
        <v>MEEP</v>
      </c>
      <c r="AA341" s="2">
        <f>IF(Z341="HERE",Y341,AA340+Graph!$G$1*1000)</f>
        <v>156186000.68345797</v>
      </c>
      <c r="AB341" s="2">
        <f t="shared" si="63"/>
        <v>800000</v>
      </c>
      <c r="AC341" s="2">
        <f t="shared" si="64"/>
        <v>54343970.453043245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276</v>
      </c>
      <c r="C342" s="7"/>
      <c r="D342" s="2" t="e">
        <f t="shared" si="55"/>
        <v>#N/A</v>
      </c>
      <c r="E342" s="2" t="e">
        <f t="shared" si="67"/>
        <v>#N/A</v>
      </c>
      <c r="F342" s="2">
        <v>2111660.9280576408</v>
      </c>
      <c r="G342" s="2">
        <f t="shared" si="70"/>
        <v>645682.42857142852</v>
      </c>
      <c r="H342" s="2">
        <f t="shared" si="65"/>
        <v>191228645.31018686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1738264.7142857094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2111119.4392181933</v>
      </c>
      <c r="Q342" s="2">
        <f t="shared" si="71"/>
        <v>650000</v>
      </c>
      <c r="R342" s="2">
        <f t="shared" si="66"/>
        <v>192925653.5650726</v>
      </c>
      <c r="S342" s="2">
        <f t="shared" si="58"/>
        <v>645682.42857143283</v>
      </c>
      <c r="T342" s="2">
        <f t="shared" si="59"/>
        <v>4317.571428571362</v>
      </c>
      <c r="U342" s="2">
        <f t="shared" si="60"/>
        <v>650000</v>
      </c>
      <c r="V342" s="2">
        <f t="shared" si="34"/>
        <v>136991321.31018651</v>
      </c>
      <c r="W342" s="2">
        <f t="shared" si="61"/>
        <v>645682.42857143283</v>
      </c>
      <c r="X342" s="2">
        <f t="shared" si="51"/>
        <v>4317.5714285671711</v>
      </c>
      <c r="Y342" s="2">
        <f t="shared" si="62"/>
        <v>55934332.254886128</v>
      </c>
      <c r="Z342" s="2" t="str">
        <f t="shared" si="52"/>
        <v>MEEP</v>
      </c>
      <c r="AA342" s="2">
        <f>IF(Z342="HERE",Y342,AA341+Graph!$G$1*1000)</f>
        <v>156986000.68345797</v>
      </c>
      <c r="AB342" s="2">
        <f t="shared" si="63"/>
        <v>800000</v>
      </c>
      <c r="AC342" s="2">
        <f t="shared" si="64"/>
        <v>54343970.453043245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277</v>
      </c>
      <c r="C343" s="7"/>
      <c r="D343" s="2" t="e">
        <f t="shared" si="55"/>
        <v>#N/A</v>
      </c>
      <c r="E343" s="2" t="e">
        <f t="shared" si="67"/>
        <v>#N/A</v>
      </c>
      <c r="F343" s="2">
        <v>2117615.5239578485</v>
      </c>
      <c r="G343" s="2">
        <f t="shared" si="70"/>
        <v>645682.42857142852</v>
      </c>
      <c r="H343" s="2">
        <f t="shared" si="65"/>
        <v>191874327.7387583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1742582.2857142808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2117060.6614333391</v>
      </c>
      <c r="Q343" s="2">
        <f t="shared" si="71"/>
        <v>650000</v>
      </c>
      <c r="R343" s="2">
        <f t="shared" si="66"/>
        <v>193575653.5650726</v>
      </c>
      <c r="S343" s="2">
        <f t="shared" si="58"/>
        <v>645682.42857143283</v>
      </c>
      <c r="T343" s="2">
        <f t="shared" si="59"/>
        <v>4317.571428571362</v>
      </c>
      <c r="U343" s="2">
        <f t="shared" si="60"/>
        <v>650000</v>
      </c>
      <c r="V343" s="2">
        <f t="shared" si="34"/>
        <v>137637003.73875794</v>
      </c>
      <c r="W343" s="2">
        <f t="shared" si="61"/>
        <v>645682.42857143283</v>
      </c>
      <c r="X343" s="2">
        <f t="shared" si="51"/>
        <v>4317.5714285671711</v>
      </c>
      <c r="Y343" s="2">
        <f t="shared" si="62"/>
        <v>55938649.826314695</v>
      </c>
      <c r="Z343" s="2" t="str">
        <f t="shared" si="52"/>
        <v>MEEP</v>
      </c>
      <c r="AA343" s="2">
        <f>IF(Z343="HERE",Y343,AA342+Graph!$G$1*1000)</f>
        <v>157786000.68345797</v>
      </c>
      <c r="AB343" s="2">
        <f t="shared" si="63"/>
        <v>800000</v>
      </c>
      <c r="AC343" s="2">
        <f t="shared" si="64"/>
        <v>54343970.453043245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278</v>
      </c>
      <c r="C344" s="7"/>
      <c r="D344" s="2" t="e">
        <f t="shared" si="55"/>
        <v>#N/A</v>
      </c>
      <c r="E344" s="2" t="e">
        <f t="shared" si="67"/>
        <v>#N/A</v>
      </c>
      <c r="F344" s="2">
        <v>2123570.1198580563</v>
      </c>
      <c r="G344" s="2">
        <f t="shared" si="70"/>
        <v>645682.42857142852</v>
      </c>
      <c r="H344" s="2">
        <f t="shared" si="65"/>
        <v>192520010.16732973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1746899.8571428522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2123001.8836485147</v>
      </c>
      <c r="Q344" s="2">
        <f t="shared" si="71"/>
        <v>650000</v>
      </c>
      <c r="R344" s="2">
        <f t="shared" si="66"/>
        <v>194225653.5650726</v>
      </c>
      <c r="S344" s="2">
        <f t="shared" si="58"/>
        <v>645682.42857143283</v>
      </c>
      <c r="T344" s="2">
        <f t="shared" si="59"/>
        <v>4317.571428571362</v>
      </c>
      <c r="U344" s="2">
        <f t="shared" si="60"/>
        <v>650000</v>
      </c>
      <c r="V344" s="2">
        <f t="shared" si="34"/>
        <v>138282686.16732937</v>
      </c>
      <c r="W344" s="2">
        <f t="shared" si="61"/>
        <v>645682.42857143283</v>
      </c>
      <c r="X344" s="2">
        <f t="shared" si="51"/>
        <v>4317.5714285671711</v>
      </c>
      <c r="Y344" s="2">
        <f t="shared" si="62"/>
        <v>55942967.397743262</v>
      </c>
      <c r="Z344" s="2" t="str">
        <f t="shared" si="52"/>
        <v>MEEP</v>
      </c>
      <c r="AA344" s="2">
        <f>IF(Z344="HERE",Y344,AA343+Graph!$G$1*1000)</f>
        <v>158586000.68345797</v>
      </c>
      <c r="AB344" s="2">
        <f t="shared" si="63"/>
        <v>800000</v>
      </c>
      <c r="AC344" s="2">
        <f t="shared" si="64"/>
        <v>54343970.453043245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279</v>
      </c>
      <c r="C345" s="7"/>
      <c r="D345" s="2" t="e">
        <f t="shared" si="55"/>
        <v>#N/A</v>
      </c>
      <c r="E345" s="2" t="e">
        <f t="shared" si="67"/>
        <v>#N/A</v>
      </c>
      <c r="F345" s="2">
        <v>2129524.7157582641</v>
      </c>
      <c r="G345" s="2">
        <f t="shared" si="70"/>
        <v>645682.42857142852</v>
      </c>
      <c r="H345" s="2">
        <f t="shared" si="65"/>
        <v>193165692.59590116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1751217.4285714235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2128943.1058636606</v>
      </c>
      <c r="Q345" s="2">
        <f t="shared" si="71"/>
        <v>650000</v>
      </c>
      <c r="R345" s="2">
        <f t="shared" si="66"/>
        <v>194875653.5650726</v>
      </c>
      <c r="S345" s="2">
        <f t="shared" si="58"/>
        <v>645682.42857143283</v>
      </c>
      <c r="T345" s="2">
        <f t="shared" si="59"/>
        <v>4317.571428571362</v>
      </c>
      <c r="U345" s="2">
        <f t="shared" si="60"/>
        <v>650000</v>
      </c>
      <c r="V345" s="2">
        <f t="shared" si="34"/>
        <v>138928368.5959008</v>
      </c>
      <c r="W345" s="2">
        <f t="shared" si="61"/>
        <v>645682.42857143283</v>
      </c>
      <c r="X345" s="2">
        <f t="shared" si="51"/>
        <v>4317.5714285671711</v>
      </c>
      <c r="Y345" s="2">
        <f t="shared" si="62"/>
        <v>55947284.96917183</v>
      </c>
      <c r="Z345" s="2" t="str">
        <f t="shared" si="52"/>
        <v>MEEP</v>
      </c>
      <c r="AA345" s="2">
        <f>IF(Z345="HERE",Y345,AA344+Graph!$G$1*1000)</f>
        <v>159386000.68345797</v>
      </c>
      <c r="AB345" s="2">
        <f t="shared" si="63"/>
        <v>800000</v>
      </c>
      <c r="AC345" s="2">
        <f t="shared" si="64"/>
        <v>54343970.453043245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280</v>
      </c>
      <c r="C346" s="7"/>
      <c r="D346" s="2" t="e">
        <f t="shared" si="55"/>
        <v>#N/A</v>
      </c>
      <c r="E346" s="2" t="e">
        <f t="shared" si="67"/>
        <v>#N/A</v>
      </c>
      <c r="F346" s="2">
        <v>2135479.3116584718</v>
      </c>
      <c r="G346" s="2">
        <f t="shared" si="70"/>
        <v>645682.42857142852</v>
      </c>
      <c r="H346" s="2">
        <f t="shared" si="65"/>
        <v>193811375.02447259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1755534.9999999949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2134884.3280788362</v>
      </c>
      <c r="Q346" s="2">
        <f t="shared" si="71"/>
        <v>650000</v>
      </c>
      <c r="R346" s="2">
        <f t="shared" si="66"/>
        <v>195525653.5650726</v>
      </c>
      <c r="S346" s="2">
        <f t="shared" si="58"/>
        <v>645682.42857143283</v>
      </c>
      <c r="T346" s="2">
        <f t="shared" si="59"/>
        <v>4317.571428571362</v>
      </c>
      <c r="U346" s="2">
        <f t="shared" si="60"/>
        <v>650000</v>
      </c>
      <c r="V346" s="2">
        <f t="shared" si="34"/>
        <v>139574051.02447224</v>
      </c>
      <c r="W346" s="2">
        <f t="shared" si="61"/>
        <v>645682.42857143283</v>
      </c>
      <c r="X346" s="2">
        <f t="shared" si="51"/>
        <v>4317.5714285671711</v>
      </c>
      <c r="Y346" s="2">
        <f t="shared" si="62"/>
        <v>55951602.540600397</v>
      </c>
      <c r="Z346" s="2" t="str">
        <f t="shared" si="52"/>
        <v>MEEP</v>
      </c>
      <c r="AA346" s="2">
        <f>IF(Z346="HERE",Y346,AA345+Graph!$G$1*1000)</f>
        <v>160186000.68345797</v>
      </c>
      <c r="AB346" s="2">
        <f t="shared" si="63"/>
        <v>800000</v>
      </c>
      <c r="AC346" s="2">
        <f t="shared" si="64"/>
        <v>54343970.453043245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281</v>
      </c>
      <c r="C347" s="7"/>
      <c r="D347" s="2" t="e">
        <f t="shared" si="55"/>
        <v>#N/A</v>
      </c>
      <c r="E347" s="2" t="e">
        <f t="shared" si="67"/>
        <v>#N/A</v>
      </c>
      <c r="F347" s="2">
        <v>2141433.9075586796</v>
      </c>
      <c r="G347" s="2">
        <f t="shared" si="70"/>
        <v>645682.42857142852</v>
      </c>
      <c r="H347" s="2">
        <f t="shared" si="65"/>
        <v>194457057.45304403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1759852.5714285662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2140825.550293982</v>
      </c>
      <c r="Q347" s="2">
        <f t="shared" si="71"/>
        <v>650000</v>
      </c>
      <c r="R347" s="2">
        <f t="shared" si="66"/>
        <v>196175653.5650726</v>
      </c>
      <c r="S347" s="2">
        <f t="shared" si="58"/>
        <v>645682.42857143283</v>
      </c>
      <c r="T347" s="2">
        <f t="shared" si="59"/>
        <v>4317.571428571362</v>
      </c>
      <c r="U347" s="2">
        <f t="shared" si="60"/>
        <v>650000</v>
      </c>
      <c r="V347" s="2">
        <f t="shared" si="34"/>
        <v>140219733.45304367</v>
      </c>
      <c r="W347" s="2">
        <f t="shared" si="61"/>
        <v>645682.42857143283</v>
      </c>
      <c r="X347" s="2">
        <f t="shared" si="51"/>
        <v>4317.5714285671711</v>
      </c>
      <c r="Y347" s="2">
        <f t="shared" si="62"/>
        <v>55955920.112028964</v>
      </c>
      <c r="Z347" s="2" t="str">
        <f t="shared" si="52"/>
        <v>MEEP</v>
      </c>
      <c r="AA347" s="2">
        <f>IF(Z347="HERE",Y347,AA346+Graph!$G$1*1000)</f>
        <v>160986000.68345797</v>
      </c>
      <c r="AB347" s="2">
        <f t="shared" si="63"/>
        <v>800000</v>
      </c>
      <c r="AC347" s="2">
        <f t="shared" si="64"/>
        <v>54343970.453043245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282</v>
      </c>
      <c r="C348" s="7"/>
      <c r="D348" s="2" t="e">
        <f t="shared" si="55"/>
        <v>#N/A</v>
      </c>
      <c r="E348" s="2" t="e">
        <f t="shared" si="67"/>
        <v>#N/A</v>
      </c>
      <c r="F348" s="2">
        <v>2147388.5034588873</v>
      </c>
      <c r="G348" s="2">
        <f t="shared" si="70"/>
        <v>645682.42857142852</v>
      </c>
      <c r="H348" s="2">
        <f t="shared" si="65"/>
        <v>195102739.88161546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1764170.1428571376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2146766.7725091577</v>
      </c>
      <c r="Q348" s="2">
        <f t="shared" si="71"/>
        <v>650000</v>
      </c>
      <c r="R348" s="2">
        <f t="shared" si="66"/>
        <v>196825653.5650726</v>
      </c>
      <c r="S348" s="2">
        <f t="shared" si="58"/>
        <v>645682.42857143283</v>
      </c>
      <c r="T348" s="2">
        <f t="shared" si="59"/>
        <v>4317.571428571362</v>
      </c>
      <c r="U348" s="2">
        <f t="shared" si="60"/>
        <v>650000</v>
      </c>
      <c r="V348" s="2">
        <f t="shared" si="34"/>
        <v>140865415.8816151</v>
      </c>
      <c r="W348" s="2">
        <f t="shared" si="61"/>
        <v>645682.42857143283</v>
      </c>
      <c r="X348" s="2">
        <f t="shared" si="51"/>
        <v>4317.5714285671711</v>
      </c>
      <c r="Y348" s="2">
        <f t="shared" si="62"/>
        <v>55960237.683457531</v>
      </c>
      <c r="Z348" s="2" t="str">
        <f t="shared" si="52"/>
        <v>MEEP</v>
      </c>
      <c r="AA348" s="2">
        <f>IF(Z348="HERE",Y348,AA347+Graph!$G$1*1000)</f>
        <v>161786000.68345797</v>
      </c>
      <c r="AB348" s="2">
        <f t="shared" si="63"/>
        <v>800000</v>
      </c>
      <c r="AC348" s="2">
        <f t="shared" si="64"/>
        <v>54343970.453043245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283</v>
      </c>
      <c r="C349" s="7"/>
      <c r="D349" s="2" t="e">
        <f t="shared" si="55"/>
        <v>#N/A</v>
      </c>
      <c r="E349" s="2" t="e">
        <f t="shared" si="67"/>
        <v>#N/A</v>
      </c>
      <c r="F349" s="2">
        <v>2153343.0993590951</v>
      </c>
      <c r="G349" s="2">
        <f t="shared" si="70"/>
        <v>645682.42857142852</v>
      </c>
      <c r="H349" s="2">
        <f t="shared" si="65"/>
        <v>195748422.31018689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1768487.714285709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2152707.9947243035</v>
      </c>
      <c r="Q349" s="2">
        <f t="shared" si="71"/>
        <v>650000</v>
      </c>
      <c r="R349" s="2">
        <f t="shared" si="66"/>
        <v>197475653.5650726</v>
      </c>
      <c r="S349" s="2">
        <f t="shared" si="58"/>
        <v>645682.42857143283</v>
      </c>
      <c r="T349" s="2">
        <f t="shared" si="59"/>
        <v>4317.571428571362</v>
      </c>
      <c r="U349" s="2">
        <f t="shared" si="60"/>
        <v>650000</v>
      </c>
      <c r="V349" s="2">
        <f t="shared" si="34"/>
        <v>141511098.31018654</v>
      </c>
      <c r="W349" s="2">
        <f t="shared" si="61"/>
        <v>645682.42857143283</v>
      </c>
      <c r="X349" s="2">
        <f t="shared" si="51"/>
        <v>4317.5714285671711</v>
      </c>
      <c r="Y349" s="2">
        <f t="shared" si="62"/>
        <v>55964555.254886098</v>
      </c>
      <c r="Z349" s="2" t="str">
        <f t="shared" si="52"/>
        <v>MEEP</v>
      </c>
      <c r="AA349" s="2">
        <f>IF(Z349="HERE",Y349,AA348+Graph!$G$1*1000)</f>
        <v>162586000.68345797</v>
      </c>
      <c r="AB349" s="2">
        <f t="shared" si="63"/>
        <v>800000</v>
      </c>
      <c r="AC349" s="2">
        <f t="shared" si="64"/>
        <v>54343970.453043245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284</v>
      </c>
      <c r="C350" s="7"/>
      <c r="D350" s="2" t="e">
        <f t="shared" si="55"/>
        <v>#N/A</v>
      </c>
      <c r="E350" s="2" t="e">
        <f t="shared" si="67"/>
        <v>#N/A</v>
      </c>
      <c r="F350" s="2">
        <v>2159297.6952593029</v>
      </c>
      <c r="G350" s="2">
        <f t="shared" si="70"/>
        <v>645682.42857142852</v>
      </c>
      <c r="H350" s="2">
        <f t="shared" si="65"/>
        <v>196394104.73875833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1772805.2857142803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2158649.2169394791</v>
      </c>
      <c r="Q350" s="2">
        <f t="shared" si="71"/>
        <v>650000</v>
      </c>
      <c r="R350" s="2">
        <f t="shared" si="66"/>
        <v>198125653.5650726</v>
      </c>
      <c r="S350" s="2">
        <f t="shared" si="58"/>
        <v>645682.42857143283</v>
      </c>
      <c r="T350" s="2">
        <f t="shared" si="59"/>
        <v>4317.571428571362</v>
      </c>
      <c r="U350" s="2">
        <f t="shared" si="60"/>
        <v>650000</v>
      </c>
      <c r="V350" s="2">
        <f t="shared" si="34"/>
        <v>142156780.73875797</v>
      </c>
      <c r="W350" s="2">
        <f t="shared" si="61"/>
        <v>645682.42857143283</v>
      </c>
      <c r="X350" s="2">
        <f t="shared" si="51"/>
        <v>4317.5714285671711</v>
      </c>
      <c r="Y350" s="2">
        <f t="shared" si="62"/>
        <v>55968872.826314665</v>
      </c>
      <c r="Z350" s="2" t="str">
        <f t="shared" si="52"/>
        <v>MEEP</v>
      </c>
      <c r="AA350" s="2">
        <f>IF(Z350="HERE",Y350,AA349+Graph!$G$1*1000)</f>
        <v>163386000.68345797</v>
      </c>
      <c r="AB350" s="2">
        <f t="shared" si="63"/>
        <v>800000</v>
      </c>
      <c r="AC350" s="2">
        <f t="shared" si="64"/>
        <v>54343970.453043245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285</v>
      </c>
      <c r="C351" s="7"/>
      <c r="D351" s="2" t="e">
        <f t="shared" si="55"/>
        <v>#N/A</v>
      </c>
      <c r="E351" s="2" t="e">
        <f t="shared" si="67"/>
        <v>#N/A</v>
      </c>
      <c r="F351" s="2">
        <v>2165252.2911595106</v>
      </c>
      <c r="G351" s="2">
        <f t="shared" si="70"/>
        <v>645682.42857142852</v>
      </c>
      <c r="H351" s="2">
        <f t="shared" si="65"/>
        <v>197039787.16732976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1777122.8571428517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2164590.4391546249</v>
      </c>
      <c r="Q351" s="2">
        <f t="shared" si="71"/>
        <v>650000</v>
      </c>
      <c r="R351" s="2">
        <f t="shared" si="66"/>
        <v>198775653.5650726</v>
      </c>
      <c r="S351" s="2">
        <f t="shared" si="58"/>
        <v>645682.42857143283</v>
      </c>
      <c r="T351" s="2">
        <f t="shared" si="59"/>
        <v>4317.571428571362</v>
      </c>
      <c r="U351" s="2">
        <f t="shared" si="60"/>
        <v>650000</v>
      </c>
      <c r="V351" s="2">
        <f t="shared" si="34"/>
        <v>142802463.1673294</v>
      </c>
      <c r="W351" s="2">
        <f t="shared" si="61"/>
        <v>645682.42857143283</v>
      </c>
      <c r="X351" s="2">
        <f t="shared" si="51"/>
        <v>4317.5714285671711</v>
      </c>
      <c r="Y351" s="2">
        <f t="shared" ref="Y351:Y385" si="74">IF(COUNT($C352)=0,IF(COUNT($C351)=1,C351,SUM(Y350+X351)),C351)</f>
        <v>55973190.397743233</v>
      </c>
      <c r="Z351" s="2" t="str">
        <f t="shared" si="52"/>
        <v>MEEP</v>
      </c>
      <c r="AA351" s="2">
        <f>IF(Z351="HERE",Y351,AA350+Graph!$G$1*1000)</f>
        <v>164186000.68345797</v>
      </c>
      <c r="AB351" s="2">
        <f t="shared" si="63"/>
        <v>800000</v>
      </c>
      <c r="AC351" s="2">
        <f t="shared" ref="AC351:AC385" si="75">IF(Z352="HERE",V351,AC350)</f>
        <v>54343970.453043245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286</v>
      </c>
      <c r="C352" s="7"/>
      <c r="D352" s="2" t="e">
        <f t="shared" si="55"/>
        <v>#N/A</v>
      </c>
      <c r="E352" s="2" t="e">
        <f t="shared" si="67"/>
        <v>#N/A</v>
      </c>
      <c r="F352" s="2">
        <v>2171206.8870597184</v>
      </c>
      <c r="G352" s="2">
        <f t="shared" si="70"/>
        <v>645682.42857142852</v>
      </c>
      <c r="H352" s="2">
        <f t="shared" ref="H352:H385" si="76">IF(COUNT($C353)=0,IF(COUNT($C352)=1,C352,SUM(H351+G352)),C352)</f>
        <v>197685469.59590119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1781440.4285714231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2170531.6613698006</v>
      </c>
      <c r="Q352" s="2">
        <f t="shared" si="71"/>
        <v>650000</v>
      </c>
      <c r="R352" s="2">
        <f t="shared" ref="R352:R385" si="77">IF(COUNT($C353)=0,IF(COUNT($C352)=1,M352,SUM(R351+Q352)),M352)</f>
        <v>199425653.5650726</v>
      </c>
      <c r="S352" s="2">
        <f t="shared" si="58"/>
        <v>645682.42857143283</v>
      </c>
      <c r="T352" s="2">
        <f t="shared" si="59"/>
        <v>4317.571428571362</v>
      </c>
      <c r="U352" s="2">
        <f t="shared" si="60"/>
        <v>650000</v>
      </c>
      <c r="V352" s="2">
        <f t="shared" si="34"/>
        <v>143448145.59590083</v>
      </c>
      <c r="W352" s="2">
        <f t="shared" si="61"/>
        <v>645682.42857143283</v>
      </c>
      <c r="X352" s="2">
        <f t="shared" si="51"/>
        <v>4317.5714285671711</v>
      </c>
      <c r="Y352" s="2">
        <f t="shared" si="74"/>
        <v>55977507.9691718</v>
      </c>
      <c r="Z352" s="2" t="str">
        <f t="shared" si="52"/>
        <v>MEEP</v>
      </c>
      <c r="AA352" s="2">
        <f>IF(Z352="HERE",Y352,AA351+Graph!$G$1*1000)</f>
        <v>164986000.68345797</v>
      </c>
      <c r="AB352" s="2">
        <f t="shared" si="63"/>
        <v>800000</v>
      </c>
      <c r="AC352" s="2">
        <f t="shared" si="75"/>
        <v>54343970.453043245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287</v>
      </c>
      <c r="C353" s="7"/>
      <c r="D353" s="2" t="e">
        <f t="shared" si="55"/>
        <v>#N/A</v>
      </c>
      <c r="E353" s="2" t="e">
        <f t="shared" si="67"/>
        <v>#N/A</v>
      </c>
      <c r="F353" s="2">
        <v>2177161.4829598963</v>
      </c>
      <c r="G353" s="2">
        <f t="shared" si="70"/>
        <v>645682.42857142852</v>
      </c>
      <c r="H353" s="2">
        <f t="shared" si="76"/>
        <v>198331152.02447262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1785757.9999999944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2176472.8835849464</v>
      </c>
      <c r="Q353" s="2">
        <f t="shared" si="71"/>
        <v>650000</v>
      </c>
      <c r="R353" s="2">
        <f t="shared" si="77"/>
        <v>200075653.5650726</v>
      </c>
      <c r="S353" s="2">
        <f t="shared" si="58"/>
        <v>645682.42857143283</v>
      </c>
      <c r="T353" s="2">
        <f t="shared" si="59"/>
        <v>4317.571428571362</v>
      </c>
      <c r="U353" s="2">
        <f t="shared" si="60"/>
        <v>650000</v>
      </c>
      <c r="V353" s="2">
        <f t="shared" si="34"/>
        <v>144093828.02447227</v>
      </c>
      <c r="W353" s="2">
        <f t="shared" si="61"/>
        <v>645682.42857143283</v>
      </c>
      <c r="X353" s="2">
        <f t="shared" si="51"/>
        <v>4317.5714285671711</v>
      </c>
      <c r="Y353" s="2">
        <f t="shared" si="74"/>
        <v>55981825.540600367</v>
      </c>
      <c r="Z353" s="2" t="str">
        <f t="shared" si="52"/>
        <v>MEEP</v>
      </c>
      <c r="AA353" s="2">
        <f>IF(Z353="HERE",Y353,AA352+Graph!$G$1*1000)</f>
        <v>165786000.68345797</v>
      </c>
      <c r="AB353" s="2">
        <f t="shared" si="63"/>
        <v>800000</v>
      </c>
      <c r="AC353" s="2">
        <f t="shared" si="75"/>
        <v>54343970.453043245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288</v>
      </c>
      <c r="C354" s="7"/>
      <c r="D354" s="2" t="e">
        <f t="shared" si="55"/>
        <v>#N/A</v>
      </c>
      <c r="E354" s="2" t="e">
        <f t="shared" si="67"/>
        <v>#N/A</v>
      </c>
      <c r="F354" s="2">
        <v>2183116.0788601041</v>
      </c>
      <c r="G354" s="2">
        <f t="shared" si="70"/>
        <v>645682.42857142852</v>
      </c>
      <c r="H354" s="2">
        <f t="shared" si="76"/>
        <v>198976834.45304406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1790075.5714285658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2182414.1058000922</v>
      </c>
      <c r="Q354" s="2">
        <f t="shared" si="71"/>
        <v>650000</v>
      </c>
      <c r="R354" s="2">
        <f t="shared" si="77"/>
        <v>200725653.5650726</v>
      </c>
      <c r="S354" s="2">
        <f t="shared" si="58"/>
        <v>645682.42857143283</v>
      </c>
      <c r="T354" s="2">
        <f t="shared" si="59"/>
        <v>4317.571428571362</v>
      </c>
      <c r="U354" s="2">
        <f t="shared" si="60"/>
        <v>650000</v>
      </c>
      <c r="V354" s="2">
        <f t="shared" si="34"/>
        <v>144739510.4530437</v>
      </c>
      <c r="W354" s="2">
        <f t="shared" si="61"/>
        <v>645682.42857143283</v>
      </c>
      <c r="X354" s="2">
        <f t="shared" si="51"/>
        <v>4317.5714285671711</v>
      </c>
      <c r="Y354" s="2">
        <f t="shared" si="74"/>
        <v>55986143.112028934</v>
      </c>
      <c r="Z354" s="2" t="str">
        <f t="shared" si="52"/>
        <v>MEEP</v>
      </c>
      <c r="AA354" s="2">
        <f>IF(Z354="HERE",Y354,AA353+Graph!$G$1*1000)</f>
        <v>166586000.68345797</v>
      </c>
      <c r="AB354" s="2">
        <f t="shared" si="63"/>
        <v>800000</v>
      </c>
      <c r="AC354" s="2">
        <f t="shared" si="75"/>
        <v>54343970.453043245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289</v>
      </c>
      <c r="C355" s="7"/>
      <c r="D355" s="2" t="e">
        <f t="shared" si="55"/>
        <v>#N/A</v>
      </c>
      <c r="E355" s="2" t="e">
        <f t="shared" si="67"/>
        <v>#N/A</v>
      </c>
      <c r="F355" s="2">
        <v>2189070.6747603118</v>
      </c>
      <c r="G355" s="2">
        <f t="shared" si="70"/>
        <v>645682.42857142852</v>
      </c>
      <c r="H355" s="2">
        <f t="shared" si="76"/>
        <v>199622516.88161549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1794393.1428571371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2188355.3280152678</v>
      </c>
      <c r="Q355" s="2">
        <f t="shared" si="71"/>
        <v>650000</v>
      </c>
      <c r="R355" s="2">
        <f t="shared" si="77"/>
        <v>201375653.5650726</v>
      </c>
      <c r="S355" s="2">
        <f t="shared" si="58"/>
        <v>645682.42857143283</v>
      </c>
      <c r="T355" s="2">
        <f t="shared" si="59"/>
        <v>4317.571428571362</v>
      </c>
      <c r="U355" s="2">
        <f t="shared" si="60"/>
        <v>650000</v>
      </c>
      <c r="V355" s="2">
        <f t="shared" si="34"/>
        <v>145385192.88161513</v>
      </c>
      <c r="W355" s="2">
        <f t="shared" si="61"/>
        <v>645682.42857143283</v>
      </c>
      <c r="X355" s="2">
        <f t="shared" si="51"/>
        <v>4317.5714285671711</v>
      </c>
      <c r="Y355" s="2">
        <f t="shared" si="74"/>
        <v>55990460.683457501</v>
      </c>
      <c r="Z355" s="2" t="str">
        <f t="shared" si="52"/>
        <v>MEEP</v>
      </c>
      <c r="AA355" s="2">
        <f>IF(Z355="HERE",Y355,AA354+Graph!$G$1*1000)</f>
        <v>167386000.68345797</v>
      </c>
      <c r="AB355" s="2">
        <f t="shared" si="63"/>
        <v>800000</v>
      </c>
      <c r="AC355" s="2">
        <f t="shared" si="75"/>
        <v>54343970.453043245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290</v>
      </c>
      <c r="C356" s="7"/>
      <c r="D356" s="2" t="e">
        <f t="shared" si="55"/>
        <v>#N/A</v>
      </c>
      <c r="E356" s="2" t="e">
        <f t="shared" si="67"/>
        <v>#N/A</v>
      </c>
      <c r="F356" s="2">
        <v>2195025.2706605196</v>
      </c>
      <c r="G356" s="2">
        <f t="shared" si="70"/>
        <v>645682.42857142852</v>
      </c>
      <c r="H356" s="2">
        <f t="shared" si="76"/>
        <v>200268199.31018692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1798710.7142857085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2194296.5502304137</v>
      </c>
      <c r="Q356" s="2">
        <f t="shared" si="71"/>
        <v>650000</v>
      </c>
      <c r="R356" s="2">
        <f t="shared" si="77"/>
        <v>202025653.5650726</v>
      </c>
      <c r="S356" s="2">
        <f t="shared" si="58"/>
        <v>645682.42857143283</v>
      </c>
      <c r="T356" s="2">
        <f t="shared" si="59"/>
        <v>4317.571428571362</v>
      </c>
      <c r="U356" s="2">
        <f t="shared" si="60"/>
        <v>650000</v>
      </c>
      <c r="V356" s="2">
        <f t="shared" ref="V356:V385" si="78">H272</f>
        <v>146030875.31018656</v>
      </c>
      <c r="W356" s="2">
        <f t="shared" si="61"/>
        <v>645682.42857143283</v>
      </c>
      <c r="X356" s="2">
        <f t="shared" si="51"/>
        <v>4317.5714285671711</v>
      </c>
      <c r="Y356" s="2">
        <f t="shared" si="74"/>
        <v>55994778.254886068</v>
      </c>
      <c r="Z356" s="2" t="str">
        <f t="shared" si="52"/>
        <v>MEEP</v>
      </c>
      <c r="AA356" s="2">
        <f>IF(Z356="HERE",Y356,AA355+Graph!$G$1*1000)</f>
        <v>168186000.68345797</v>
      </c>
      <c r="AB356" s="2">
        <f t="shared" si="63"/>
        <v>800000</v>
      </c>
      <c r="AC356" s="2">
        <f t="shared" si="75"/>
        <v>54343970.453043245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291</v>
      </c>
      <c r="C357" s="7"/>
      <c r="D357" s="2" t="e">
        <f t="shared" si="55"/>
        <v>#N/A</v>
      </c>
      <c r="E357" s="2" t="e">
        <f t="shared" si="67"/>
        <v>#N/A</v>
      </c>
      <c r="F357" s="2">
        <v>2200979.8665607274</v>
      </c>
      <c r="G357" s="2">
        <f t="shared" si="70"/>
        <v>645682.42857142852</v>
      </c>
      <c r="H357" s="2">
        <f t="shared" si="76"/>
        <v>200913881.73875836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1803028.2857142799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2200237.7724455893</v>
      </c>
      <c r="Q357" s="2">
        <f t="shared" si="71"/>
        <v>650000</v>
      </c>
      <c r="R357" s="2">
        <f t="shared" si="77"/>
        <v>202675653.5650726</v>
      </c>
      <c r="S357" s="2">
        <f t="shared" si="58"/>
        <v>645682.42857143283</v>
      </c>
      <c r="T357" s="2">
        <f t="shared" si="59"/>
        <v>4317.571428571362</v>
      </c>
      <c r="U357" s="2">
        <f t="shared" si="60"/>
        <v>650000</v>
      </c>
      <c r="V357" s="2">
        <f t="shared" si="78"/>
        <v>146676557.738758</v>
      </c>
      <c r="W357" s="2">
        <f t="shared" si="61"/>
        <v>645682.42857143283</v>
      </c>
      <c r="X357" s="2">
        <f t="shared" si="51"/>
        <v>4317.5714285671711</v>
      </c>
      <c r="Y357" s="2">
        <f t="shared" si="74"/>
        <v>55999095.826314636</v>
      </c>
      <c r="Z357" s="2" t="str">
        <f t="shared" si="52"/>
        <v>MEEP</v>
      </c>
      <c r="AA357" s="2">
        <f>IF(Z357="HERE",Y357,AA356+Graph!$G$1*1000)</f>
        <v>168986000.68345797</v>
      </c>
      <c r="AB357" s="2">
        <f t="shared" si="63"/>
        <v>800000</v>
      </c>
      <c r="AC357" s="2">
        <f t="shared" si="75"/>
        <v>54343970.453043245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292</v>
      </c>
      <c r="C358" s="7"/>
      <c r="D358" s="2" t="e">
        <f t="shared" si="55"/>
        <v>#N/A</v>
      </c>
      <c r="E358" s="2" t="e">
        <f t="shared" si="67"/>
        <v>#N/A</v>
      </c>
      <c r="F358" s="2">
        <v>2206934.4624609351</v>
      </c>
      <c r="G358" s="2">
        <f t="shared" ref="G358:G385" si="79">IF(F358&gt;650000,$AK$31*1000,F358)</f>
        <v>645682.42857142852</v>
      </c>
      <c r="H358" s="2">
        <f t="shared" si="76"/>
        <v>201559564.16732979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1807345.8571428512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2206178.9946607351</v>
      </c>
      <c r="Q358" s="2">
        <f t="shared" ref="Q358:Q385" si="80">IF(P358&gt;650000,650000,P358)</f>
        <v>650000</v>
      </c>
      <c r="R358" s="2">
        <f t="shared" si="77"/>
        <v>203325653.5650726</v>
      </c>
      <c r="S358" s="2">
        <f t="shared" si="58"/>
        <v>645682.42857143283</v>
      </c>
      <c r="T358" s="2">
        <f t="shared" si="59"/>
        <v>4317.571428571362</v>
      </c>
      <c r="U358" s="2">
        <f t="shared" si="60"/>
        <v>650000</v>
      </c>
      <c r="V358" s="2">
        <f t="shared" si="78"/>
        <v>147322240.16732943</v>
      </c>
      <c r="W358" s="2">
        <f t="shared" si="61"/>
        <v>645682.42857143283</v>
      </c>
      <c r="X358" s="2">
        <f t="shared" si="51"/>
        <v>4317.5714285671711</v>
      </c>
      <c r="Y358" s="2">
        <f t="shared" si="74"/>
        <v>56003413.397743203</v>
      </c>
      <c r="Z358" s="2" t="str">
        <f t="shared" si="52"/>
        <v>MEEP</v>
      </c>
      <c r="AA358" s="2">
        <f>IF(Z358="HERE",Y358,AA357+Graph!$G$1*1000)</f>
        <v>169786000.68345797</v>
      </c>
      <c r="AB358" s="2">
        <f t="shared" si="63"/>
        <v>800000</v>
      </c>
      <c r="AC358" s="2">
        <f t="shared" si="75"/>
        <v>54343970.453043245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293</v>
      </c>
      <c r="C359" s="7"/>
      <c r="D359" s="2" t="e">
        <f t="shared" si="55"/>
        <v>#N/A</v>
      </c>
      <c r="E359" s="2" t="e">
        <f t="shared" si="67"/>
        <v>#N/A</v>
      </c>
      <c r="F359" s="2">
        <v>2212889.0583611429</v>
      </c>
      <c r="G359" s="2">
        <f t="shared" si="79"/>
        <v>645682.42857142852</v>
      </c>
      <c r="H359" s="2">
        <f t="shared" si="76"/>
        <v>202205246.59590122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1811663.4285714226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2212120.2168759108</v>
      </c>
      <c r="Q359" s="2">
        <f t="shared" si="80"/>
        <v>650000</v>
      </c>
      <c r="R359" s="2">
        <f t="shared" si="77"/>
        <v>203975653.5650726</v>
      </c>
      <c r="S359" s="2">
        <f t="shared" si="58"/>
        <v>645682.42857143283</v>
      </c>
      <c r="T359" s="2">
        <f t="shared" si="59"/>
        <v>4317.571428571362</v>
      </c>
      <c r="U359" s="2">
        <f t="shared" si="60"/>
        <v>650000</v>
      </c>
      <c r="V359" s="2">
        <f t="shared" si="78"/>
        <v>147967922.59590086</v>
      </c>
      <c r="W359" s="2">
        <f t="shared" si="61"/>
        <v>645682.42857143283</v>
      </c>
      <c r="X359" s="2">
        <f t="shared" si="51"/>
        <v>4317.5714285671711</v>
      </c>
      <c r="Y359" s="2">
        <f t="shared" si="74"/>
        <v>56007730.96917177</v>
      </c>
      <c r="Z359" s="2" t="str">
        <f t="shared" si="52"/>
        <v>MEEP</v>
      </c>
      <c r="AA359" s="2">
        <f>IF(Z359="HERE",Y359,AA358+Graph!$G$1*1000)</f>
        <v>170586000.68345797</v>
      </c>
      <c r="AB359" s="2">
        <f t="shared" si="63"/>
        <v>800000</v>
      </c>
      <c r="AC359" s="2">
        <f t="shared" si="75"/>
        <v>54343970.453043245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294</v>
      </c>
      <c r="C360" s="7"/>
      <c r="D360" s="2" t="e">
        <f t="shared" si="55"/>
        <v>#N/A</v>
      </c>
      <c r="E360" s="2" t="e">
        <f t="shared" si="67"/>
        <v>#N/A</v>
      </c>
      <c r="F360" s="2">
        <v>2218843.6542613506</v>
      </c>
      <c r="G360" s="2">
        <f t="shared" si="79"/>
        <v>645682.42857142852</v>
      </c>
      <c r="H360" s="2">
        <f t="shared" si="76"/>
        <v>202850929.02447265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1815980.9999999939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2218061.4390910566</v>
      </c>
      <c r="Q360" s="2">
        <f t="shared" si="80"/>
        <v>650000</v>
      </c>
      <c r="R360" s="2">
        <f t="shared" si="77"/>
        <v>204625653.5650726</v>
      </c>
      <c r="S360" s="2">
        <f t="shared" si="58"/>
        <v>645682.42857143283</v>
      </c>
      <c r="T360" s="2">
        <f t="shared" si="59"/>
        <v>4317.571428571362</v>
      </c>
      <c r="U360" s="2">
        <f t="shared" si="60"/>
        <v>650000</v>
      </c>
      <c r="V360" s="2">
        <f t="shared" si="78"/>
        <v>148613605.0244723</v>
      </c>
      <c r="W360" s="2">
        <f t="shared" si="61"/>
        <v>645682.42857143283</v>
      </c>
      <c r="X360" s="2">
        <f t="shared" si="51"/>
        <v>4317.5714285671711</v>
      </c>
      <c r="Y360" s="2">
        <f t="shared" si="74"/>
        <v>56012048.540600337</v>
      </c>
      <c r="Z360" s="2" t="str">
        <f t="shared" si="52"/>
        <v>MEEP</v>
      </c>
      <c r="AA360" s="2">
        <f>IF(Z360="HERE",Y360,AA359+Graph!$G$1*1000)</f>
        <v>171386000.68345797</v>
      </c>
      <c r="AB360" s="2">
        <f t="shared" si="63"/>
        <v>800000</v>
      </c>
      <c r="AC360" s="2">
        <f t="shared" si="75"/>
        <v>54343970.453043245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295</v>
      </c>
      <c r="C361" s="7"/>
      <c r="D361" s="2" t="e">
        <f t="shared" si="55"/>
        <v>#N/A</v>
      </c>
      <c r="E361" s="2" t="e">
        <f t="shared" si="67"/>
        <v>#N/A</v>
      </c>
      <c r="F361" s="2">
        <v>2224798.2501615584</v>
      </c>
      <c r="G361" s="2">
        <f t="shared" si="79"/>
        <v>645682.42857142852</v>
      </c>
      <c r="H361" s="2">
        <f t="shared" si="76"/>
        <v>203496611.45304409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1820298.5714285653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2224002.6613062322</v>
      </c>
      <c r="Q361" s="2">
        <f t="shared" si="80"/>
        <v>650000</v>
      </c>
      <c r="R361" s="2">
        <f t="shared" si="77"/>
        <v>205275653.5650726</v>
      </c>
      <c r="S361" s="2">
        <f t="shared" si="58"/>
        <v>645682.42857143283</v>
      </c>
      <c r="T361" s="2">
        <f t="shared" si="59"/>
        <v>4317.571428571362</v>
      </c>
      <c r="U361" s="2">
        <f t="shared" si="60"/>
        <v>650000</v>
      </c>
      <c r="V361" s="2">
        <f t="shared" si="78"/>
        <v>149259287.45304373</v>
      </c>
      <c r="W361" s="2">
        <f t="shared" si="61"/>
        <v>645682.42857143283</v>
      </c>
      <c r="X361" s="2">
        <f t="shared" si="51"/>
        <v>4317.5714285671711</v>
      </c>
      <c r="Y361" s="2">
        <f t="shared" si="74"/>
        <v>56016366.112028904</v>
      </c>
      <c r="Z361" s="2" t="str">
        <f t="shared" si="52"/>
        <v>MEEP</v>
      </c>
      <c r="AA361" s="2">
        <f>IF(Z361="HERE",Y361,AA360+Graph!$G$1*1000)</f>
        <v>172186000.68345797</v>
      </c>
      <c r="AB361" s="2">
        <f t="shared" si="63"/>
        <v>800000</v>
      </c>
      <c r="AC361" s="2">
        <f t="shared" si="75"/>
        <v>54343970.453043245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296</v>
      </c>
      <c r="C362" s="7"/>
      <c r="D362" s="2" t="e">
        <f t="shared" si="55"/>
        <v>#N/A</v>
      </c>
      <c r="E362" s="2" t="e">
        <f t="shared" si="67"/>
        <v>#N/A</v>
      </c>
      <c r="F362" s="2">
        <v>2230752.8460617661</v>
      </c>
      <c r="G362" s="2">
        <f t="shared" si="79"/>
        <v>645682.42857142852</v>
      </c>
      <c r="H362" s="2">
        <f t="shared" si="76"/>
        <v>204142293.88161552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1824616.1428571367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2229943.883521378</v>
      </c>
      <c r="Q362" s="2">
        <f t="shared" si="80"/>
        <v>650000</v>
      </c>
      <c r="R362" s="2">
        <f t="shared" si="77"/>
        <v>205925653.5650726</v>
      </c>
      <c r="S362" s="2">
        <f t="shared" si="58"/>
        <v>645682.42857143283</v>
      </c>
      <c r="T362" s="2">
        <f t="shared" si="59"/>
        <v>4317.571428571362</v>
      </c>
      <c r="U362" s="2">
        <f t="shared" si="60"/>
        <v>650000</v>
      </c>
      <c r="V362" s="2">
        <f t="shared" si="78"/>
        <v>149904969.88161516</v>
      </c>
      <c r="W362" s="2">
        <f t="shared" si="61"/>
        <v>645682.42857143283</v>
      </c>
      <c r="X362" s="2">
        <f t="shared" si="51"/>
        <v>4317.5714285671711</v>
      </c>
      <c r="Y362" s="2">
        <f t="shared" si="74"/>
        <v>56020683.683457471</v>
      </c>
      <c r="Z362" s="2" t="str">
        <f t="shared" si="52"/>
        <v>MEEP</v>
      </c>
      <c r="AA362" s="2">
        <f>IF(Z362="HERE",Y362,AA361+Graph!$G$1*1000)</f>
        <v>172986000.68345797</v>
      </c>
      <c r="AB362" s="2">
        <f t="shared" si="63"/>
        <v>800000</v>
      </c>
      <c r="AC362" s="2">
        <f t="shared" si="75"/>
        <v>54343970.453043245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297</v>
      </c>
      <c r="C363" s="7"/>
      <c r="D363" s="2" t="e">
        <f t="shared" si="55"/>
        <v>#N/A</v>
      </c>
      <c r="E363" s="2" t="e">
        <f t="shared" si="67"/>
        <v>#N/A</v>
      </c>
      <c r="F363" s="2">
        <v>2236707.4419619739</v>
      </c>
      <c r="G363" s="2">
        <f t="shared" si="79"/>
        <v>645682.42857142852</v>
      </c>
      <c r="H363" s="2">
        <f t="shared" si="76"/>
        <v>204787976.31018695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1828933.714285708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2235885.1057365537</v>
      </c>
      <c r="Q363" s="2">
        <f t="shared" si="80"/>
        <v>650000</v>
      </c>
      <c r="R363" s="2">
        <f t="shared" si="77"/>
        <v>206575653.5650726</v>
      </c>
      <c r="S363" s="2">
        <f t="shared" si="58"/>
        <v>645682.42857143283</v>
      </c>
      <c r="T363" s="2">
        <f t="shared" si="59"/>
        <v>4317.571428571362</v>
      </c>
      <c r="U363" s="2">
        <f t="shared" si="60"/>
        <v>650000</v>
      </c>
      <c r="V363" s="2">
        <f t="shared" si="78"/>
        <v>150550652.31018659</v>
      </c>
      <c r="W363" s="2">
        <f t="shared" si="61"/>
        <v>645682.42857143283</v>
      </c>
      <c r="X363" s="2">
        <f t="shared" si="51"/>
        <v>4317.5714285671711</v>
      </c>
      <c r="Y363" s="2">
        <f t="shared" si="74"/>
        <v>56025001.254886039</v>
      </c>
      <c r="Z363" s="2" t="str">
        <f t="shared" si="52"/>
        <v>MEEP</v>
      </c>
      <c r="AA363" s="2">
        <f>IF(Z363="HERE",Y363,AA362+Graph!$G$1*1000)</f>
        <v>173786000.68345797</v>
      </c>
      <c r="AB363" s="2">
        <f t="shared" si="63"/>
        <v>800000</v>
      </c>
      <c r="AC363" s="2">
        <f t="shared" si="75"/>
        <v>54343970.453043245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298</v>
      </c>
      <c r="C364" s="7"/>
      <c r="D364" s="2" t="e">
        <f t="shared" si="55"/>
        <v>#N/A</v>
      </c>
      <c r="E364" s="2" t="e">
        <f t="shared" si="67"/>
        <v>#N/A</v>
      </c>
      <c r="F364" s="2">
        <v>2242662.0378621817</v>
      </c>
      <c r="G364" s="2">
        <f t="shared" si="79"/>
        <v>645682.42857142852</v>
      </c>
      <c r="H364" s="2">
        <f t="shared" si="76"/>
        <v>205433658.73875839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1833251.2857142794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2241826.3279516995</v>
      </c>
      <c r="Q364" s="2">
        <f t="shared" si="80"/>
        <v>650000</v>
      </c>
      <c r="R364" s="2">
        <f t="shared" si="77"/>
        <v>207225653.5650726</v>
      </c>
      <c r="S364" s="2">
        <f t="shared" si="58"/>
        <v>645682.42857143283</v>
      </c>
      <c r="T364" s="2">
        <f t="shared" si="59"/>
        <v>4317.571428571362</v>
      </c>
      <c r="U364" s="2">
        <f t="shared" si="60"/>
        <v>650000</v>
      </c>
      <c r="V364" s="2">
        <f t="shared" si="78"/>
        <v>151196334.73875803</v>
      </c>
      <c r="W364" s="2">
        <f t="shared" si="61"/>
        <v>645682.42857143283</v>
      </c>
      <c r="X364" s="2">
        <f t="shared" si="51"/>
        <v>4317.5714285671711</v>
      </c>
      <c r="Y364" s="2">
        <f t="shared" si="74"/>
        <v>56029318.826314606</v>
      </c>
      <c r="Z364" s="2" t="str">
        <f t="shared" si="52"/>
        <v>MEEP</v>
      </c>
      <c r="AA364" s="2">
        <f>IF(Z364="HERE",Y364,AA363+Graph!$G$1*1000)</f>
        <v>174586000.68345797</v>
      </c>
      <c r="AB364" s="2">
        <f t="shared" si="63"/>
        <v>800000</v>
      </c>
      <c r="AC364" s="2">
        <f t="shared" si="75"/>
        <v>54343970.453043245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299</v>
      </c>
      <c r="C365" s="7"/>
      <c r="D365" s="2" t="e">
        <f t="shared" si="55"/>
        <v>#N/A</v>
      </c>
      <c r="E365" s="2" t="e">
        <f t="shared" si="67"/>
        <v>#N/A</v>
      </c>
      <c r="F365" s="2">
        <v>2248616.6337623894</v>
      </c>
      <c r="G365" s="2">
        <f t="shared" si="79"/>
        <v>645682.42857142852</v>
      </c>
      <c r="H365" s="2">
        <f t="shared" si="76"/>
        <v>206079341.16732982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1837568.8571428508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2247767.5501668751</v>
      </c>
      <c r="Q365" s="2">
        <f t="shared" si="80"/>
        <v>650000</v>
      </c>
      <c r="R365" s="2">
        <f t="shared" si="77"/>
        <v>207875653.5650726</v>
      </c>
      <c r="S365" s="2">
        <f t="shared" si="58"/>
        <v>645682.42857143283</v>
      </c>
      <c r="T365" s="2">
        <f t="shared" si="59"/>
        <v>4317.571428571362</v>
      </c>
      <c r="U365" s="2">
        <f t="shared" si="60"/>
        <v>650000</v>
      </c>
      <c r="V365" s="2">
        <f t="shared" si="78"/>
        <v>151842017.16732946</v>
      </c>
      <c r="W365" s="2">
        <f t="shared" si="61"/>
        <v>645682.42857143283</v>
      </c>
      <c r="X365" s="2">
        <f t="shared" si="51"/>
        <v>4317.5714285671711</v>
      </c>
      <c r="Y365" s="2">
        <f t="shared" si="74"/>
        <v>56033636.397743173</v>
      </c>
      <c r="Z365" s="2" t="str">
        <f t="shared" si="52"/>
        <v>MEEP</v>
      </c>
      <c r="AA365" s="2">
        <f>IF(Z365="HERE",Y365,AA364+Graph!$G$1*1000)</f>
        <v>175386000.68345797</v>
      </c>
      <c r="AB365" s="2">
        <f t="shared" si="63"/>
        <v>800000</v>
      </c>
      <c r="AC365" s="2">
        <f t="shared" si="75"/>
        <v>54343970.453043245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300</v>
      </c>
      <c r="C366" s="7"/>
      <c r="D366" s="2" t="e">
        <f t="shared" si="55"/>
        <v>#N/A</v>
      </c>
      <c r="E366" s="2" t="e">
        <f t="shared" si="67"/>
        <v>#N/A</v>
      </c>
      <c r="F366" s="2">
        <v>2254571.2296625972</v>
      </c>
      <c r="G366" s="2">
        <f t="shared" si="79"/>
        <v>645682.42857142852</v>
      </c>
      <c r="H366" s="2">
        <f t="shared" si="76"/>
        <v>206725023.59590125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1841886.4285714221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2253708.772382021</v>
      </c>
      <c r="Q366" s="2">
        <f t="shared" si="80"/>
        <v>650000</v>
      </c>
      <c r="R366" s="2">
        <f t="shared" si="77"/>
        <v>208525653.5650726</v>
      </c>
      <c r="S366" s="2">
        <f t="shared" si="58"/>
        <v>645682.42857143283</v>
      </c>
      <c r="T366" s="2">
        <f t="shared" si="59"/>
        <v>4317.571428571362</v>
      </c>
      <c r="U366" s="2">
        <f t="shared" si="60"/>
        <v>650000</v>
      </c>
      <c r="V366" s="2">
        <f t="shared" si="78"/>
        <v>152487699.59590089</v>
      </c>
      <c r="W366" s="2">
        <f t="shared" si="61"/>
        <v>645682.42857143283</v>
      </c>
      <c r="X366" s="2">
        <f t="shared" si="51"/>
        <v>4317.5714285671711</v>
      </c>
      <c r="Y366" s="2">
        <f t="shared" si="74"/>
        <v>56037953.96917174</v>
      </c>
      <c r="Z366" s="2" t="str">
        <f t="shared" si="52"/>
        <v>MEEP</v>
      </c>
      <c r="AA366" s="2">
        <f>IF(Z366="HERE",Y366,AA365+Graph!$G$1*1000)</f>
        <v>176186000.68345797</v>
      </c>
      <c r="AB366" s="2">
        <f t="shared" si="63"/>
        <v>800000</v>
      </c>
      <c r="AC366" s="2">
        <f t="shared" si="75"/>
        <v>54343970.453043245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301</v>
      </c>
      <c r="C367" s="7"/>
      <c r="D367" s="2" t="e">
        <f t="shared" si="55"/>
        <v>#N/A</v>
      </c>
      <c r="E367" s="2" t="e">
        <f t="shared" si="67"/>
        <v>#N/A</v>
      </c>
      <c r="F367" s="2">
        <v>2260525.8255628049</v>
      </c>
      <c r="G367" s="2">
        <f t="shared" si="79"/>
        <v>645682.42857142852</v>
      </c>
      <c r="H367" s="2">
        <f t="shared" si="76"/>
        <v>207370706.02447268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1846203.9999999935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2259649.9945971966</v>
      </c>
      <c r="Q367" s="2">
        <f t="shared" si="80"/>
        <v>650000</v>
      </c>
      <c r="R367" s="2">
        <f t="shared" si="77"/>
        <v>209175653.5650726</v>
      </c>
      <c r="S367" s="2">
        <f t="shared" si="58"/>
        <v>645682.42857143283</v>
      </c>
      <c r="T367" s="2">
        <f t="shared" si="59"/>
        <v>4317.571428571362</v>
      </c>
      <c r="U367" s="2">
        <f t="shared" si="60"/>
        <v>650000</v>
      </c>
      <c r="V367" s="2">
        <f t="shared" si="78"/>
        <v>153133382.02447233</v>
      </c>
      <c r="W367" s="2">
        <f t="shared" si="61"/>
        <v>645682.42857143283</v>
      </c>
      <c r="X367" s="2">
        <f t="shared" si="51"/>
        <v>4317.5714285671711</v>
      </c>
      <c r="Y367" s="2">
        <f t="shared" si="74"/>
        <v>56042271.540600307</v>
      </c>
      <c r="Z367" s="2" t="str">
        <f t="shared" si="52"/>
        <v>MEEP</v>
      </c>
      <c r="AA367" s="2">
        <f>IF(Z367="HERE",Y367,AA366+Graph!$G$1*1000)</f>
        <v>176986000.68345797</v>
      </c>
      <c r="AB367" s="2">
        <f t="shared" si="63"/>
        <v>800000</v>
      </c>
      <c r="AC367" s="2">
        <f t="shared" si="75"/>
        <v>54343970.453043245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302</v>
      </c>
      <c r="C368" s="7"/>
      <c r="D368" s="2" t="e">
        <f t="shared" si="55"/>
        <v>#N/A</v>
      </c>
      <c r="E368" s="2" t="e">
        <f t="shared" si="67"/>
        <v>#N/A</v>
      </c>
      <c r="F368" s="2">
        <v>2266480.4214630127</v>
      </c>
      <c r="G368" s="2">
        <f t="shared" si="79"/>
        <v>645682.42857142852</v>
      </c>
      <c r="H368" s="2">
        <f t="shared" si="76"/>
        <v>208016388.45304412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1850521.5714285648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2265591.2168123424</v>
      </c>
      <c r="Q368" s="2">
        <f t="shared" si="80"/>
        <v>650000</v>
      </c>
      <c r="R368" s="2">
        <f t="shared" si="77"/>
        <v>209825653.5650726</v>
      </c>
      <c r="S368" s="2">
        <f t="shared" si="58"/>
        <v>645682.42857143283</v>
      </c>
      <c r="T368" s="2">
        <f t="shared" si="59"/>
        <v>4317.571428571362</v>
      </c>
      <c r="U368" s="2">
        <f t="shared" si="60"/>
        <v>650000</v>
      </c>
      <c r="V368" s="2">
        <f t="shared" si="78"/>
        <v>153779064.45304376</v>
      </c>
      <c r="W368" s="2">
        <f t="shared" si="61"/>
        <v>645682.42857143283</v>
      </c>
      <c r="X368" s="2">
        <f t="shared" si="51"/>
        <v>4317.5714285671711</v>
      </c>
      <c r="Y368" s="2">
        <f t="shared" si="74"/>
        <v>56046589.112028874</v>
      </c>
      <c r="Z368" s="2" t="str">
        <f t="shared" si="52"/>
        <v>MEEP</v>
      </c>
      <c r="AA368" s="2">
        <f>IF(Z368="HERE",Y368,AA367+Graph!$G$1*1000)</f>
        <v>177786000.68345797</v>
      </c>
      <c r="AB368" s="2">
        <f t="shared" si="63"/>
        <v>800000</v>
      </c>
      <c r="AC368" s="2">
        <f t="shared" si="75"/>
        <v>54343970.453043245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303</v>
      </c>
      <c r="C369" s="7"/>
      <c r="D369" s="2" t="e">
        <f t="shared" si="55"/>
        <v>#N/A</v>
      </c>
      <c r="E369" s="2" t="e">
        <f t="shared" si="67"/>
        <v>#N/A</v>
      </c>
      <c r="F369" s="2">
        <v>2272435.0173632205</v>
      </c>
      <c r="G369" s="2">
        <f t="shared" si="79"/>
        <v>645682.42857142852</v>
      </c>
      <c r="H369" s="2">
        <f t="shared" si="76"/>
        <v>208662070.88161555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1854839.1428571362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2271532.4390274882</v>
      </c>
      <c r="Q369" s="2">
        <f t="shared" si="80"/>
        <v>650000</v>
      </c>
      <c r="R369" s="2">
        <f t="shared" si="77"/>
        <v>210475653.5650726</v>
      </c>
      <c r="S369" s="2">
        <f t="shared" si="58"/>
        <v>645682.42857143283</v>
      </c>
      <c r="T369" s="2">
        <f t="shared" si="59"/>
        <v>4317.571428571362</v>
      </c>
      <c r="U369" s="2">
        <f t="shared" si="60"/>
        <v>650000</v>
      </c>
      <c r="V369" s="2">
        <f t="shared" si="78"/>
        <v>154424746.88161519</v>
      </c>
      <c r="W369" s="2">
        <f t="shared" si="61"/>
        <v>645682.42857143283</v>
      </c>
      <c r="X369" s="2">
        <f t="shared" si="51"/>
        <v>4317.5714285671711</v>
      </c>
      <c r="Y369" s="2">
        <f t="shared" si="74"/>
        <v>56050906.683457442</v>
      </c>
      <c r="Z369" s="2" t="str">
        <f t="shared" si="52"/>
        <v>MEEP</v>
      </c>
      <c r="AA369" s="2">
        <f>IF(Z369="HERE",Y369,AA368+Graph!$G$1*1000)</f>
        <v>178586000.68345797</v>
      </c>
      <c r="AB369" s="2">
        <f t="shared" si="63"/>
        <v>800000</v>
      </c>
      <c r="AC369" s="2">
        <f t="shared" si="75"/>
        <v>54343970.453043245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304</v>
      </c>
      <c r="C370" s="7"/>
      <c r="D370" s="2" t="e">
        <f t="shared" si="55"/>
        <v>#N/A</v>
      </c>
      <c r="E370" s="2" t="e">
        <f t="shared" si="67"/>
        <v>#N/A</v>
      </c>
      <c r="F370" s="2">
        <v>2278389.6132634282</v>
      </c>
      <c r="G370" s="2">
        <f t="shared" si="79"/>
        <v>645682.42857142852</v>
      </c>
      <c r="H370" s="2">
        <f t="shared" si="76"/>
        <v>209307753.31018698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1859156.7142857076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2277473.6612426639</v>
      </c>
      <c r="Q370" s="2">
        <f t="shared" si="80"/>
        <v>650000</v>
      </c>
      <c r="R370" s="2">
        <f t="shared" si="77"/>
        <v>211125653.5650726</v>
      </c>
      <c r="S370" s="2">
        <f t="shared" si="58"/>
        <v>645682.42857143283</v>
      </c>
      <c r="T370" s="2">
        <f t="shared" si="59"/>
        <v>4317.571428571362</v>
      </c>
      <c r="U370" s="2">
        <f t="shared" si="60"/>
        <v>650000</v>
      </c>
      <c r="V370" s="2">
        <f t="shared" si="78"/>
        <v>155070429.31018662</v>
      </c>
      <c r="W370" s="2">
        <f t="shared" si="61"/>
        <v>645682.42857143283</v>
      </c>
      <c r="X370" s="2">
        <f t="shared" si="51"/>
        <v>4317.5714285671711</v>
      </c>
      <c r="Y370" s="2">
        <f t="shared" si="74"/>
        <v>56055224.254886009</v>
      </c>
      <c r="Z370" s="2" t="str">
        <f t="shared" si="52"/>
        <v>MEEP</v>
      </c>
      <c r="AA370" s="2">
        <f>IF(Z370="HERE",Y370,AA369+Graph!$G$1*1000)</f>
        <v>179386000.68345797</v>
      </c>
      <c r="AB370" s="2">
        <f t="shared" si="63"/>
        <v>800000</v>
      </c>
      <c r="AC370" s="2">
        <f t="shared" si="75"/>
        <v>54343970.453043245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305</v>
      </c>
      <c r="C371" s="7"/>
      <c r="D371" s="2" t="e">
        <f t="shared" si="55"/>
        <v>#N/A</v>
      </c>
      <c r="E371" s="2" t="e">
        <f t="shared" si="67"/>
        <v>#N/A</v>
      </c>
      <c r="F371" s="2">
        <v>2284344.209163636</v>
      </c>
      <c r="G371" s="2">
        <f t="shared" si="79"/>
        <v>645682.42857142852</v>
      </c>
      <c r="H371" s="2">
        <f t="shared" si="76"/>
        <v>209953435.73875841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1863474.2857142789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2283414.8834578097</v>
      </c>
      <c r="Q371" s="2">
        <f t="shared" si="80"/>
        <v>650000</v>
      </c>
      <c r="R371" s="2">
        <f t="shared" si="77"/>
        <v>211775653.5650726</v>
      </c>
      <c r="S371" s="2">
        <f t="shared" si="58"/>
        <v>645682.42857143283</v>
      </c>
      <c r="T371" s="2">
        <f t="shared" si="59"/>
        <v>4317.571428571362</v>
      </c>
      <c r="U371" s="2">
        <f t="shared" si="60"/>
        <v>650000</v>
      </c>
      <c r="V371" s="2">
        <f t="shared" si="78"/>
        <v>155716111.73875806</v>
      </c>
      <c r="W371" s="2">
        <f t="shared" si="61"/>
        <v>645682.42857143283</v>
      </c>
      <c r="X371" s="2">
        <f t="shared" si="51"/>
        <v>4317.5714285671711</v>
      </c>
      <c r="Y371" s="2">
        <f t="shared" si="74"/>
        <v>56059541.826314576</v>
      </c>
      <c r="Z371" s="2" t="str">
        <f t="shared" si="52"/>
        <v>MEEP</v>
      </c>
      <c r="AA371" s="2">
        <f>IF(Z371="HERE",Y371,AA370+Graph!$G$1*1000)</f>
        <v>180186000.68345797</v>
      </c>
      <c r="AB371" s="2">
        <f t="shared" si="63"/>
        <v>800000</v>
      </c>
      <c r="AC371" s="2">
        <f t="shared" si="75"/>
        <v>54343970.453043245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306</v>
      </c>
      <c r="C372" s="7"/>
      <c r="D372" s="2" t="e">
        <f t="shared" si="55"/>
        <v>#N/A</v>
      </c>
      <c r="E372" s="2" t="e">
        <f t="shared" si="67"/>
        <v>#N/A</v>
      </c>
      <c r="F372" s="2">
        <v>2290298.8050638437</v>
      </c>
      <c r="G372" s="2">
        <f t="shared" si="79"/>
        <v>645682.42857142852</v>
      </c>
      <c r="H372" s="2">
        <f t="shared" si="76"/>
        <v>210599118.16732985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1867791.8571428503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2289356.1056729853</v>
      </c>
      <c r="Q372" s="2">
        <f t="shared" si="80"/>
        <v>650000</v>
      </c>
      <c r="R372" s="2">
        <f t="shared" si="77"/>
        <v>212425653.5650726</v>
      </c>
      <c r="S372" s="2">
        <f t="shared" si="58"/>
        <v>645682.42857143283</v>
      </c>
      <c r="T372" s="2">
        <f t="shared" si="59"/>
        <v>4317.571428571362</v>
      </c>
      <c r="U372" s="2">
        <f t="shared" si="60"/>
        <v>650000</v>
      </c>
      <c r="V372" s="2">
        <f t="shared" si="78"/>
        <v>156361794.16732949</v>
      </c>
      <c r="W372" s="2">
        <f t="shared" si="61"/>
        <v>645682.42857143283</v>
      </c>
      <c r="X372" s="2">
        <f t="shared" si="51"/>
        <v>4317.5714285671711</v>
      </c>
      <c r="Y372" s="2">
        <f t="shared" si="74"/>
        <v>56063859.397743143</v>
      </c>
      <c r="Z372" s="2" t="str">
        <f t="shared" si="52"/>
        <v>MEEP</v>
      </c>
      <c r="AA372" s="2">
        <f>IF(Z372="HERE",Y372,AA371+Graph!$G$1*1000)</f>
        <v>180986000.68345797</v>
      </c>
      <c r="AB372" s="2">
        <f t="shared" si="63"/>
        <v>800000</v>
      </c>
      <c r="AC372" s="2">
        <f t="shared" si="75"/>
        <v>54343970.453043245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307</v>
      </c>
      <c r="C373" s="7"/>
      <c r="D373" s="2" t="e">
        <f t="shared" si="55"/>
        <v>#N/A</v>
      </c>
      <c r="E373" s="2" t="e">
        <f t="shared" si="67"/>
        <v>#N/A</v>
      </c>
      <c r="F373" s="2">
        <v>2296253.4009640515</v>
      </c>
      <c r="G373" s="2">
        <f t="shared" si="79"/>
        <v>645682.42857142852</v>
      </c>
      <c r="H373" s="2">
        <f t="shared" si="76"/>
        <v>211244800.59590128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1872109.4285714217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2295297.3278881311</v>
      </c>
      <c r="Q373" s="2">
        <f t="shared" si="80"/>
        <v>650000</v>
      </c>
      <c r="R373" s="2">
        <f t="shared" si="77"/>
        <v>213075653.5650726</v>
      </c>
      <c r="S373" s="2">
        <f t="shared" si="58"/>
        <v>645682.42857143283</v>
      </c>
      <c r="T373" s="2">
        <f t="shared" si="59"/>
        <v>4317.571428571362</v>
      </c>
      <c r="U373" s="2">
        <f t="shared" si="60"/>
        <v>650000</v>
      </c>
      <c r="V373" s="2">
        <f t="shared" si="78"/>
        <v>157007476.59590092</v>
      </c>
      <c r="W373" s="2">
        <f t="shared" si="61"/>
        <v>645682.42857143283</v>
      </c>
      <c r="X373" s="2">
        <f t="shared" si="51"/>
        <v>4317.5714285671711</v>
      </c>
      <c r="Y373" s="2">
        <f t="shared" si="74"/>
        <v>56068176.96917171</v>
      </c>
      <c r="Z373" s="2" t="str">
        <f t="shared" si="52"/>
        <v>MEEP</v>
      </c>
      <c r="AA373" s="2">
        <f>IF(Z373="HERE",Y373,AA372+Graph!$G$1*1000)</f>
        <v>181786000.68345797</v>
      </c>
      <c r="AB373" s="2">
        <f t="shared" si="63"/>
        <v>800000</v>
      </c>
      <c r="AC373" s="2">
        <f t="shared" si="75"/>
        <v>54343970.453043245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308</v>
      </c>
      <c r="C374" s="7"/>
      <c r="D374" s="2" t="e">
        <f t="shared" si="55"/>
        <v>#N/A</v>
      </c>
      <c r="E374" s="2" t="e">
        <f t="shared" si="67"/>
        <v>#N/A</v>
      </c>
      <c r="F374" s="2">
        <v>2302207.9968642592</v>
      </c>
      <c r="G374" s="2">
        <f t="shared" si="79"/>
        <v>645682.42857142852</v>
      </c>
      <c r="H374" s="2">
        <f t="shared" si="76"/>
        <v>211890483.02447271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1876426.999999993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2301238.5501033068</v>
      </c>
      <c r="Q374" s="2">
        <f t="shared" si="80"/>
        <v>650000</v>
      </c>
      <c r="R374" s="2">
        <f t="shared" si="77"/>
        <v>213725653.5650726</v>
      </c>
      <c r="S374" s="2">
        <f t="shared" si="58"/>
        <v>645682.42857143283</v>
      </c>
      <c r="T374" s="2">
        <f t="shared" si="59"/>
        <v>4317.571428571362</v>
      </c>
      <c r="U374" s="2">
        <f t="shared" si="60"/>
        <v>650000</v>
      </c>
      <c r="V374" s="2">
        <f t="shared" si="78"/>
        <v>157653159.02447236</v>
      </c>
      <c r="W374" s="2">
        <f t="shared" si="61"/>
        <v>645682.42857143283</v>
      </c>
      <c r="X374" s="2">
        <f t="shared" si="51"/>
        <v>4317.5714285671711</v>
      </c>
      <c r="Y374" s="2">
        <f t="shared" si="74"/>
        <v>56072494.540600277</v>
      </c>
      <c r="Z374" s="2" t="str">
        <f t="shared" si="52"/>
        <v>MEEP</v>
      </c>
      <c r="AA374" s="2">
        <f>IF(Z374="HERE",Y374,AA373+Graph!$G$1*1000)</f>
        <v>182586000.68345797</v>
      </c>
      <c r="AB374" s="2">
        <f t="shared" si="63"/>
        <v>800000</v>
      </c>
      <c r="AC374" s="2">
        <f t="shared" si="75"/>
        <v>54343970.453043245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309</v>
      </c>
      <c r="C375" s="7"/>
      <c r="D375" s="2" t="e">
        <f t="shared" si="55"/>
        <v>#N/A</v>
      </c>
      <c r="E375" s="2" t="e">
        <f t="shared" si="67"/>
        <v>#N/A</v>
      </c>
      <c r="F375" s="2">
        <v>2308162.592764467</v>
      </c>
      <c r="G375" s="2">
        <f t="shared" si="79"/>
        <v>645682.42857142852</v>
      </c>
      <c r="H375" s="2">
        <f t="shared" si="76"/>
        <v>212536165.45304415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1880744.5714285644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2307179.7723184526</v>
      </c>
      <c r="Q375" s="2">
        <f t="shared" si="80"/>
        <v>650000</v>
      </c>
      <c r="R375" s="2">
        <f t="shared" si="77"/>
        <v>214375653.5650726</v>
      </c>
      <c r="S375" s="2">
        <f t="shared" si="58"/>
        <v>645682.42857143283</v>
      </c>
      <c r="T375" s="2">
        <f t="shared" si="59"/>
        <v>4317.571428571362</v>
      </c>
      <c r="U375" s="2">
        <f t="shared" si="60"/>
        <v>650000</v>
      </c>
      <c r="V375" s="2">
        <f t="shared" si="78"/>
        <v>158298841.45304379</v>
      </c>
      <c r="W375" s="2">
        <f t="shared" si="61"/>
        <v>645682.42857143283</v>
      </c>
      <c r="X375" s="2">
        <f t="shared" si="51"/>
        <v>4317.5714285671711</v>
      </c>
      <c r="Y375" s="2">
        <f t="shared" si="74"/>
        <v>56076812.112028845</v>
      </c>
      <c r="Z375" s="2" t="str">
        <f t="shared" si="52"/>
        <v>MEEP</v>
      </c>
      <c r="AA375" s="2">
        <f>IF(Z375="HERE",Y375,AA374+Graph!$G$1*1000)</f>
        <v>183386000.68345797</v>
      </c>
      <c r="AB375" s="2">
        <f t="shared" si="63"/>
        <v>800000</v>
      </c>
      <c r="AC375" s="2">
        <f t="shared" si="75"/>
        <v>54343970.453043245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310</v>
      </c>
      <c r="C376" s="7"/>
      <c r="D376" s="2" t="e">
        <f t="shared" si="55"/>
        <v>#N/A</v>
      </c>
      <c r="E376" s="2" t="e">
        <f t="shared" si="67"/>
        <v>#N/A</v>
      </c>
      <c r="F376" s="2">
        <v>2314117.1886646748</v>
      </c>
      <c r="G376" s="2">
        <f t="shared" si="79"/>
        <v>645682.42857142852</v>
      </c>
      <c r="H376" s="2">
        <f t="shared" si="76"/>
        <v>213181847.88161558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1885062.1428571357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2313120.9945336282</v>
      </c>
      <c r="Q376" s="2">
        <f t="shared" si="80"/>
        <v>650000</v>
      </c>
      <c r="R376" s="2">
        <f t="shared" si="77"/>
        <v>215025653.5650726</v>
      </c>
      <c r="S376" s="2">
        <f t="shared" si="58"/>
        <v>645682.42857143283</v>
      </c>
      <c r="T376" s="2">
        <f t="shared" si="59"/>
        <v>4317.571428571362</v>
      </c>
      <c r="U376" s="2">
        <f t="shared" si="60"/>
        <v>650000</v>
      </c>
      <c r="V376" s="2">
        <f t="shared" si="78"/>
        <v>158944523.88161522</v>
      </c>
      <c r="W376" s="2">
        <f t="shared" si="61"/>
        <v>645682.42857143283</v>
      </c>
      <c r="X376" s="2">
        <f t="shared" si="51"/>
        <v>4317.5714285671711</v>
      </c>
      <c r="Y376" s="2">
        <f t="shared" si="74"/>
        <v>56081129.683457412</v>
      </c>
      <c r="Z376" s="2" t="str">
        <f t="shared" si="52"/>
        <v>MEEP</v>
      </c>
      <c r="AA376" s="2">
        <f>IF(Z376="HERE",Y376,AA375+Graph!$G$1*1000)</f>
        <v>184186000.68345797</v>
      </c>
      <c r="AB376" s="2">
        <f t="shared" si="63"/>
        <v>800000</v>
      </c>
      <c r="AC376" s="2">
        <f t="shared" si="75"/>
        <v>54343970.453043245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311</v>
      </c>
      <c r="C377" s="7"/>
      <c r="D377" s="2" t="e">
        <f t="shared" si="55"/>
        <v>#N/A</v>
      </c>
      <c r="E377" s="2" t="e">
        <f t="shared" si="67"/>
        <v>#N/A</v>
      </c>
      <c r="F377" s="2">
        <v>2320071.7845648825</v>
      </c>
      <c r="G377" s="2">
        <f t="shared" si="79"/>
        <v>645682.42857142852</v>
      </c>
      <c r="H377" s="2">
        <f t="shared" si="76"/>
        <v>213827530.31018701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1889379.7142857071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2319062.2167487741</v>
      </c>
      <c r="Q377" s="2">
        <f t="shared" si="80"/>
        <v>650000</v>
      </c>
      <c r="R377" s="2">
        <f t="shared" si="77"/>
        <v>215675653.5650726</v>
      </c>
      <c r="S377" s="2">
        <f t="shared" si="58"/>
        <v>645682.42857143283</v>
      </c>
      <c r="T377" s="2">
        <f t="shared" si="59"/>
        <v>4317.571428571362</v>
      </c>
      <c r="U377" s="2">
        <f t="shared" si="60"/>
        <v>650000</v>
      </c>
      <c r="V377" s="2">
        <f t="shared" si="78"/>
        <v>159590206.31018665</v>
      </c>
      <c r="W377" s="2">
        <f t="shared" si="61"/>
        <v>645682.42857143283</v>
      </c>
      <c r="X377" s="2">
        <f t="shared" si="51"/>
        <v>4317.5714285671711</v>
      </c>
      <c r="Y377" s="2">
        <f t="shared" si="74"/>
        <v>56085447.254885979</v>
      </c>
      <c r="Z377" s="2" t="str">
        <f t="shared" si="52"/>
        <v>MEEP</v>
      </c>
      <c r="AA377" s="2">
        <f>IF(Z377="HERE",Y377,AA376+Graph!$G$1*1000)</f>
        <v>184986000.68345797</v>
      </c>
      <c r="AB377" s="2">
        <f t="shared" si="63"/>
        <v>800000</v>
      </c>
      <c r="AC377" s="2">
        <f t="shared" si="75"/>
        <v>54343970.453043245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312</v>
      </c>
      <c r="C378" s="7"/>
      <c r="D378" s="2" t="e">
        <f t="shared" si="55"/>
        <v>#N/A</v>
      </c>
      <c r="E378" s="2" t="e">
        <f t="shared" si="67"/>
        <v>#N/A</v>
      </c>
      <c r="F378" s="2">
        <v>2326026.3804650605</v>
      </c>
      <c r="G378" s="2">
        <f t="shared" si="79"/>
        <v>645682.42857142852</v>
      </c>
      <c r="H378" s="2">
        <f t="shared" si="76"/>
        <v>214473212.73875844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1893697.2857142785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2325003.4389639497</v>
      </c>
      <c r="Q378" s="2">
        <f t="shared" si="80"/>
        <v>650000</v>
      </c>
      <c r="R378" s="2">
        <f t="shared" si="77"/>
        <v>216325653.5650726</v>
      </c>
      <c r="S378" s="2">
        <f t="shared" si="58"/>
        <v>645682.42857143283</v>
      </c>
      <c r="T378" s="2">
        <f t="shared" si="59"/>
        <v>4317.571428571362</v>
      </c>
      <c r="U378" s="2">
        <f t="shared" si="60"/>
        <v>650000</v>
      </c>
      <c r="V378" s="2">
        <f t="shared" si="78"/>
        <v>160235888.73875809</v>
      </c>
      <c r="W378" s="2">
        <f t="shared" si="61"/>
        <v>645682.42857143283</v>
      </c>
      <c r="X378" s="2">
        <f t="shared" si="51"/>
        <v>4317.5714285671711</v>
      </c>
      <c r="Y378" s="2">
        <f t="shared" si="74"/>
        <v>56089764.826314546</v>
      </c>
      <c r="Z378" s="2" t="str">
        <f t="shared" si="52"/>
        <v>MEEP</v>
      </c>
      <c r="AA378" s="2">
        <f>IF(Z378="HERE",Y378,AA377+Graph!$G$1*1000)</f>
        <v>185786000.68345797</v>
      </c>
      <c r="AB378" s="2">
        <f t="shared" si="63"/>
        <v>800000</v>
      </c>
      <c r="AC378" s="2">
        <f t="shared" si="75"/>
        <v>54343970.453043245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313</v>
      </c>
      <c r="C379" s="7"/>
      <c r="D379" s="2" t="e">
        <f t="shared" si="55"/>
        <v>#N/A</v>
      </c>
      <c r="E379" s="2" t="e">
        <f t="shared" si="67"/>
        <v>#N/A</v>
      </c>
      <c r="F379" s="2">
        <v>2331980.9763652682</v>
      </c>
      <c r="G379" s="2">
        <f t="shared" si="79"/>
        <v>645682.42857142852</v>
      </c>
      <c r="H379" s="2">
        <f t="shared" si="76"/>
        <v>215118895.16732988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1898014.8571428498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2330944.6611790955</v>
      </c>
      <c r="Q379" s="2">
        <f t="shared" si="80"/>
        <v>650000</v>
      </c>
      <c r="R379" s="2">
        <f t="shared" si="77"/>
        <v>216975653.5650726</v>
      </c>
      <c r="S379" s="2">
        <f t="shared" si="58"/>
        <v>645682.42857143283</v>
      </c>
      <c r="T379" s="2">
        <f t="shared" si="59"/>
        <v>4317.571428571362</v>
      </c>
      <c r="U379" s="2">
        <f t="shared" si="60"/>
        <v>650000</v>
      </c>
      <c r="V379" s="2">
        <f t="shared" si="78"/>
        <v>160881571.16732952</v>
      </c>
      <c r="W379" s="2">
        <f t="shared" si="61"/>
        <v>645682.42857143283</v>
      </c>
      <c r="X379" s="2">
        <f t="shared" si="51"/>
        <v>4317.5714285671711</v>
      </c>
      <c r="Y379" s="2">
        <f t="shared" si="74"/>
        <v>56094082.397743113</v>
      </c>
      <c r="Z379" s="2" t="str">
        <f t="shared" si="52"/>
        <v>MEEP</v>
      </c>
      <c r="AA379" s="2">
        <f>IF(Z379="HERE",Y379,AA378+Graph!$G$1*1000)</f>
        <v>186586000.68345797</v>
      </c>
      <c r="AB379" s="2">
        <f t="shared" si="63"/>
        <v>800000</v>
      </c>
      <c r="AC379" s="2">
        <f t="shared" si="75"/>
        <v>54343970.453043245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314</v>
      </c>
      <c r="C380" s="7"/>
      <c r="D380" s="2" t="e">
        <f t="shared" si="55"/>
        <v>#N/A</v>
      </c>
      <c r="E380" s="2" t="e">
        <f t="shared" si="67"/>
        <v>#N/A</v>
      </c>
      <c r="F380" s="2">
        <v>2337935.572265476</v>
      </c>
      <c r="G380" s="2">
        <f t="shared" si="79"/>
        <v>645682.42857142852</v>
      </c>
      <c r="H380" s="2">
        <f t="shared" si="76"/>
        <v>215764577.59590131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1902332.4285714212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2336885.8833942711</v>
      </c>
      <c r="Q380" s="2">
        <f t="shared" si="80"/>
        <v>650000</v>
      </c>
      <c r="R380" s="2">
        <f t="shared" si="77"/>
        <v>217625653.5650726</v>
      </c>
      <c r="S380" s="2">
        <f t="shared" si="58"/>
        <v>645682.42857143283</v>
      </c>
      <c r="T380" s="2">
        <f t="shared" si="59"/>
        <v>4317.571428571362</v>
      </c>
      <c r="U380" s="2">
        <f t="shared" si="60"/>
        <v>650000</v>
      </c>
      <c r="V380" s="2">
        <f t="shared" si="78"/>
        <v>161527253.59590095</v>
      </c>
      <c r="W380" s="2">
        <f t="shared" si="61"/>
        <v>645682.42857143283</v>
      </c>
      <c r="X380" s="2">
        <f t="shared" si="51"/>
        <v>4317.5714285671711</v>
      </c>
      <c r="Y380" s="2">
        <f t="shared" si="74"/>
        <v>56098399.969171681</v>
      </c>
      <c r="Z380" s="2" t="str">
        <f t="shared" si="52"/>
        <v>MEEP</v>
      </c>
      <c r="AA380" s="2">
        <f>IF(Z380="HERE",Y380,AA379+Graph!$G$1*1000)</f>
        <v>187386000.68345797</v>
      </c>
      <c r="AB380" s="2">
        <f t="shared" si="63"/>
        <v>800000</v>
      </c>
      <c r="AC380" s="2">
        <f t="shared" si="75"/>
        <v>54343970.453043245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315</v>
      </c>
      <c r="C381" s="7"/>
      <c r="D381" s="2" t="e">
        <f t="shared" si="55"/>
        <v>#N/A</v>
      </c>
      <c r="E381" s="2" t="e">
        <f t="shared" si="67"/>
        <v>#N/A</v>
      </c>
      <c r="F381" s="2">
        <v>2343890.1681656837</v>
      </c>
      <c r="G381" s="2">
        <f t="shared" si="79"/>
        <v>645682.42857142852</v>
      </c>
      <c r="H381" s="2">
        <f t="shared" si="76"/>
        <v>216410260.02447274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1906649.9999999925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2342827.105609417</v>
      </c>
      <c r="Q381" s="2">
        <f t="shared" si="80"/>
        <v>650000</v>
      </c>
      <c r="R381" s="2">
        <f t="shared" si="77"/>
        <v>218275653.5650726</v>
      </c>
      <c r="S381" s="2">
        <f t="shared" si="58"/>
        <v>645682.42857143283</v>
      </c>
      <c r="T381" s="2">
        <f t="shared" si="59"/>
        <v>4317.571428571362</v>
      </c>
      <c r="U381" s="2">
        <f t="shared" si="60"/>
        <v>650000</v>
      </c>
      <c r="V381" s="2">
        <f t="shared" si="78"/>
        <v>162172936.02447239</v>
      </c>
      <c r="W381" s="2">
        <f t="shared" si="61"/>
        <v>645682.42857143283</v>
      </c>
      <c r="X381" s="2">
        <f t="shared" si="51"/>
        <v>4317.5714285671711</v>
      </c>
      <c r="Y381" s="2">
        <f t="shared" si="74"/>
        <v>56102717.540600248</v>
      </c>
      <c r="Z381" s="2" t="str">
        <f t="shared" si="52"/>
        <v>MEEP</v>
      </c>
      <c r="AA381" s="2">
        <f>IF(Z381="HERE",Y381,AA380+Graph!$G$1*1000)</f>
        <v>188186000.68345797</v>
      </c>
      <c r="AB381" s="2">
        <f t="shared" si="63"/>
        <v>800000</v>
      </c>
      <c r="AC381" s="2">
        <f t="shared" si="75"/>
        <v>54343970.453043245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316</v>
      </c>
      <c r="C382" s="7"/>
      <c r="D382" s="2" t="e">
        <f t="shared" si="55"/>
        <v>#N/A</v>
      </c>
      <c r="E382" s="2" t="e">
        <f t="shared" si="67"/>
        <v>#N/A</v>
      </c>
      <c r="F382" s="2">
        <v>2349844.7640658915</v>
      </c>
      <c r="G382" s="2">
        <f t="shared" si="79"/>
        <v>645682.42857142852</v>
      </c>
      <c r="H382" s="2">
        <f t="shared" si="76"/>
        <v>217055942.45304418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1910967.5714285639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2348768.3278245926</v>
      </c>
      <c r="Q382" s="2">
        <f t="shared" si="80"/>
        <v>650000</v>
      </c>
      <c r="R382" s="2">
        <f t="shared" si="77"/>
        <v>218925653.5650726</v>
      </c>
      <c r="S382" s="2">
        <f t="shared" si="58"/>
        <v>645682.42857143283</v>
      </c>
      <c r="T382" s="2">
        <f t="shared" si="59"/>
        <v>4317.571428571362</v>
      </c>
      <c r="U382" s="2">
        <f t="shared" si="60"/>
        <v>650000</v>
      </c>
      <c r="V382" s="2">
        <f t="shared" si="78"/>
        <v>162818618.45304382</v>
      </c>
      <c r="W382" s="2">
        <f t="shared" si="61"/>
        <v>645682.42857143283</v>
      </c>
      <c r="X382" s="2">
        <f t="shared" si="51"/>
        <v>4317.5714285671711</v>
      </c>
      <c r="Y382" s="2">
        <f t="shared" si="74"/>
        <v>56107035.112028815</v>
      </c>
      <c r="Z382" s="2" t="str">
        <f t="shared" si="52"/>
        <v>MEEP</v>
      </c>
      <c r="AA382" s="2">
        <f>IF(Z382="HERE",Y382,AA381+Graph!$G$1*1000)</f>
        <v>188986000.68345797</v>
      </c>
      <c r="AB382" s="2">
        <f t="shared" si="63"/>
        <v>800000</v>
      </c>
      <c r="AC382" s="2">
        <f t="shared" si="75"/>
        <v>54343970.453043245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317</v>
      </c>
      <c r="C383" s="7"/>
      <c r="D383" s="2" t="e">
        <f t="shared" si="55"/>
        <v>#N/A</v>
      </c>
      <c r="E383" s="2" t="e">
        <f t="shared" si="67"/>
        <v>#N/A</v>
      </c>
      <c r="F383" s="2">
        <v>2355799.3599660993</v>
      </c>
      <c r="G383" s="2">
        <f t="shared" si="79"/>
        <v>645682.42857142852</v>
      </c>
      <c r="H383" s="2">
        <f t="shared" si="76"/>
        <v>217701624.88161561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1915285.1428571353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2354709.5500397384</v>
      </c>
      <c r="Q383" s="2">
        <f t="shared" si="80"/>
        <v>650000</v>
      </c>
      <c r="R383" s="2">
        <f t="shared" si="77"/>
        <v>219575653.5650726</v>
      </c>
      <c r="S383" s="2">
        <f t="shared" si="58"/>
        <v>645682.42857143283</v>
      </c>
      <c r="T383" s="2">
        <f t="shared" si="59"/>
        <v>4317.571428571362</v>
      </c>
      <c r="U383" s="2">
        <f t="shared" si="60"/>
        <v>650000</v>
      </c>
      <c r="V383" s="2">
        <f t="shared" si="78"/>
        <v>163464300.88161525</v>
      </c>
      <c r="W383" s="2">
        <f t="shared" si="61"/>
        <v>645682.42857143283</v>
      </c>
      <c r="X383" s="2">
        <f t="shared" si="51"/>
        <v>4317.5714285671711</v>
      </c>
      <c r="Y383" s="2">
        <f t="shared" si="74"/>
        <v>56111352.683457382</v>
      </c>
      <c r="Z383" s="2" t="str">
        <f t="shared" si="52"/>
        <v>MEEP</v>
      </c>
      <c r="AA383" s="2">
        <f>IF(Z383="HERE",Y383,AA382+Graph!$G$1*1000)</f>
        <v>189786000.68345797</v>
      </c>
      <c r="AB383" s="2">
        <f t="shared" si="63"/>
        <v>800000</v>
      </c>
      <c r="AC383" s="2">
        <f t="shared" si="75"/>
        <v>54343970.453043245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318</v>
      </c>
      <c r="C384" s="7"/>
      <c r="D384" s="2" t="e">
        <f t="shared" si="55"/>
        <v>#N/A</v>
      </c>
      <c r="E384" s="2" t="e">
        <f t="shared" si="67"/>
        <v>#N/A</v>
      </c>
      <c r="F384" s="2">
        <v>2361753.955866307</v>
      </c>
      <c r="G384" s="2">
        <f t="shared" si="79"/>
        <v>645682.42857142852</v>
      </c>
      <c r="H384" s="2">
        <f t="shared" si="76"/>
        <v>218347307.31018704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1919602.7142857066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2360650.7722548842</v>
      </c>
      <c r="Q384" s="2">
        <f t="shared" si="80"/>
        <v>650000</v>
      </c>
      <c r="R384" s="2">
        <f t="shared" si="77"/>
        <v>220225653.5650726</v>
      </c>
      <c r="S384" s="2">
        <f t="shared" si="58"/>
        <v>645682.42857143283</v>
      </c>
      <c r="T384" s="2">
        <f t="shared" si="59"/>
        <v>4317.571428571362</v>
      </c>
      <c r="U384" s="2">
        <f t="shared" si="60"/>
        <v>650000</v>
      </c>
      <c r="V384" s="2">
        <f t="shared" si="78"/>
        <v>164109983.31018668</v>
      </c>
      <c r="W384" s="2">
        <f t="shared" si="61"/>
        <v>645682.42857143283</v>
      </c>
      <c r="X384" s="2">
        <f t="shared" si="51"/>
        <v>4317.5714285671711</v>
      </c>
      <c r="Y384" s="2">
        <f t="shared" si="74"/>
        <v>56115670.254885949</v>
      </c>
      <c r="Z384" s="2" t="str">
        <f t="shared" si="52"/>
        <v>MEEP</v>
      </c>
      <c r="AA384" s="2">
        <f>IF(Z384="HERE",Y384,AA383+Graph!$G$1*1000)</f>
        <v>190586000.68345797</v>
      </c>
      <c r="AB384" s="2">
        <f t="shared" si="63"/>
        <v>800000</v>
      </c>
      <c r="AC384" s="2">
        <f t="shared" si="75"/>
        <v>54343970.453043245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319</v>
      </c>
      <c r="C385" s="7"/>
      <c r="D385" s="2" t="e">
        <f t="shared" si="55"/>
        <v>#N/A</v>
      </c>
      <c r="E385" s="2" t="e">
        <f t="shared" si="67"/>
        <v>#N/A</v>
      </c>
      <c r="F385" s="2">
        <v>2367708.5517665148</v>
      </c>
      <c r="G385" s="2">
        <f t="shared" si="79"/>
        <v>645682.42857142852</v>
      </c>
      <c r="H385" s="2">
        <f t="shared" si="76"/>
        <v>218992989.73875847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1923920.285714278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2366591.9944700599</v>
      </c>
      <c r="Q385" s="2">
        <f t="shared" si="80"/>
        <v>650000</v>
      </c>
      <c r="R385" s="2">
        <f t="shared" si="77"/>
        <v>220875653.5650726</v>
      </c>
      <c r="S385" s="2">
        <f t="shared" si="58"/>
        <v>645682.42857143283</v>
      </c>
      <c r="T385" s="2">
        <f t="shared" si="59"/>
        <v>4317.571428571362</v>
      </c>
      <c r="U385" s="2">
        <f t="shared" si="60"/>
        <v>650000</v>
      </c>
      <c r="V385" s="2">
        <f t="shared" si="78"/>
        <v>164755665.73875812</v>
      </c>
      <c r="W385" s="2">
        <f t="shared" si="61"/>
        <v>645682.42857143283</v>
      </c>
      <c r="X385" s="2">
        <f t="shared" si="51"/>
        <v>4317.5714285671711</v>
      </c>
      <c r="Y385" s="2">
        <f t="shared" si="74"/>
        <v>56119987.826314516</v>
      </c>
      <c r="Z385" s="2" t="str">
        <f t="shared" si="52"/>
        <v>MEEP</v>
      </c>
      <c r="AA385" s="2">
        <f>IF(Z385="HERE",Y385,AA384+Graph!$G$1*1000)</f>
        <v>191386000.68345797</v>
      </c>
      <c r="AB385" s="2">
        <f t="shared" si="63"/>
        <v>800000</v>
      </c>
      <c r="AC385" s="2">
        <f t="shared" si="75"/>
        <v>54343970.453043245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67:I385">
    <cfRule type="cellIs" dxfId="39" priority="7" operator="greaterThan">
      <formula>0</formula>
    </cfRule>
  </conditionalFormatting>
  <conditionalFormatting sqref="C31:C64 C117:C385 C67:C114">
    <cfRule type="cellIs" dxfId="38" priority="8" operator="greaterThan">
      <formula>0</formula>
    </cfRule>
  </conditionalFormatting>
  <conditionalFormatting sqref="C31:C64 C117:C385 C67:C11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37" priority="10" operator="greaterThan">
      <formula>0</formula>
    </cfRule>
  </conditionalFormatting>
  <conditionalFormatting sqref="C115">
    <cfRule type="cellIs" dxfId="36" priority="11" operator="greaterThan">
      <formula>0</formula>
    </cfRule>
  </conditionalFormatting>
  <conditionalFormatting sqref="C65">
    <cfRule type="cellIs" dxfId="35" priority="5" operator="greaterThan">
      <formula>0</formula>
    </cfRule>
  </conditionalFormatting>
  <conditionalFormatting sqref="C65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34" priority="4" operator="greaterThan">
      <formula>0</formula>
    </cfRule>
  </conditionalFormatting>
  <conditionalFormatting sqref="C66">
    <cfRule type="cellIs" dxfId="11" priority="2" operator="greaterThan">
      <formula>0</formula>
    </cfRule>
  </conditionalFormatting>
  <conditionalFormatting sqref="C6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3" priority="1" operator="greater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15297-BA44-4AEE-BD67-00C06DA38066}">
  <dimension ref="A1:AK385"/>
  <sheetViews>
    <sheetView workbookViewId="0">
      <selection activeCell="I66" sqref="I66"/>
    </sheetView>
  </sheetViews>
  <sheetFormatPr defaultRowHeight="14.25" x14ac:dyDescent="0.2"/>
  <cols>
    <col min="1" max="29" width="9" customWidth="1"/>
    <col min="30" max="30" width="10.75" bestFit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57</v>
      </c>
      <c r="AE1" s="2" t="s">
        <v>24</v>
      </c>
      <c r="AF1" s="21" t="s">
        <v>58</v>
      </c>
      <c r="AG1" s="21" t="s">
        <v>59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-64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-63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-62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-61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-60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-59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-58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-57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-56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-55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-54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-53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-52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-51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-50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-49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-48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-47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-46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-45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-44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-43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-42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-41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-40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-39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-38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-37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-36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-35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SUM((700000-LOOKUP(2,1/(ISNUMBER($K$1:$K$194)),$K$1:$K$194))/1000)</f>
        <v>695.68242857142855</v>
      </c>
    </row>
    <row r="32" spans="1:37" ht="15" x14ac:dyDescent="0.25">
      <c r="A32" s="1">
        <v>44208</v>
      </c>
      <c r="B32" s="2">
        <f t="shared" si="0"/>
        <v>-34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-33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-32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-31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-30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-29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TREND(E37:INDEX(firstdoses700,1-$B37),$A37:INDEX(dates700,1-$B37),$A37:$A385)</f>
        <v>295509.17849463224</v>
      </c>
      <c r="G37" s="2">
        <f>IF(F37&gt;700000,$AK$31*1000,F37)</f>
        <v>295509.17849463224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TREND(O37:INDEX(bothdoses700,1-$B37),$A37:INDEX(dates700,1-$B37),$A37:$A385)</f>
        <v>299046.66359448433</v>
      </c>
      <c r="Q37" s="2">
        <f>IF(P37&gt;700000,700000,P37)</f>
        <v>299046.66359448433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-28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301463.77439484</v>
      </c>
      <c r="G38" s="2">
        <f t="shared" ref="G38:G101" si="25">IF(F38&gt;700000,$AK$31*1000,F38)</f>
        <v>301463.77439484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304987.88580963016</v>
      </c>
      <c r="Q38" s="2">
        <f t="shared" ref="Q38:Q101" si="26">IF(P38&gt;700000,700000,P38)</f>
        <v>304987.88580963016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-27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307418.37029504776</v>
      </c>
      <c r="G39" s="2">
        <f t="shared" si="25"/>
        <v>307418.37029504776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310929.10802480578</v>
      </c>
      <c r="Q39" s="2">
        <f t="shared" si="26"/>
        <v>310929.10802480578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-26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313372.96619525552</v>
      </c>
      <c r="G40" s="2">
        <f t="shared" si="25"/>
        <v>313372.96619525552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316870.33023995161</v>
      </c>
      <c r="Q40" s="2">
        <f t="shared" si="26"/>
        <v>316870.33023995161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-25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319327.56209546328</v>
      </c>
      <c r="G41" s="2">
        <f t="shared" si="25"/>
        <v>319327.56209546328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322811.55245512724</v>
      </c>
      <c r="Q41" s="2">
        <f t="shared" si="26"/>
        <v>322811.55245512724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-24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325282.15799567103</v>
      </c>
      <c r="G42" s="2">
        <f t="shared" si="25"/>
        <v>325282.15799567103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328752.77467027307</v>
      </c>
      <c r="Q42" s="2">
        <f t="shared" si="26"/>
        <v>328752.77467027307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-23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331236.75389587879</v>
      </c>
      <c r="G43" s="2">
        <f t="shared" si="25"/>
        <v>331236.75389587879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334693.99688544869</v>
      </c>
      <c r="Q43" s="2">
        <f t="shared" si="26"/>
        <v>334693.99688544869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-22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337191.34979608655</v>
      </c>
      <c r="G44" s="2">
        <f t="shared" si="25"/>
        <v>337191.34979608655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340635.21910059452</v>
      </c>
      <c r="Q44" s="2">
        <f t="shared" si="26"/>
        <v>340635.21910059452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-21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343145.94569629431</v>
      </c>
      <c r="G45" s="2">
        <f t="shared" si="25"/>
        <v>343145.94569629431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346576.44131577015</v>
      </c>
      <c r="Q45" s="2">
        <f t="shared" si="26"/>
        <v>346576.44131577015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-20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349100.54159650207</v>
      </c>
      <c r="G46" s="2">
        <f t="shared" si="25"/>
        <v>349100.54159650207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352517.66353091598</v>
      </c>
      <c r="Q46" s="2">
        <f t="shared" si="26"/>
        <v>352517.66353091598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-19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355055.13749670982</v>
      </c>
      <c r="G47" s="2">
        <f t="shared" si="25"/>
        <v>355055.13749670982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358458.8857460916</v>
      </c>
      <c r="Q47" s="2">
        <f t="shared" si="26"/>
        <v>358458.8857460916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-18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361009.73339691758</v>
      </c>
      <c r="G48" s="2">
        <f t="shared" si="25"/>
        <v>361009.73339691758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364400.10796123743</v>
      </c>
      <c r="Q48" s="2">
        <f t="shared" si="26"/>
        <v>364400.10796123743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-17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366964.32929712534</v>
      </c>
      <c r="G49" s="2">
        <f t="shared" si="25"/>
        <v>366964.32929712534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370341.33017638326</v>
      </c>
      <c r="Q49" s="2">
        <f t="shared" si="26"/>
        <v>370341.33017638326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-16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372918.9251973033</v>
      </c>
      <c r="G50" s="2">
        <f t="shared" si="25"/>
        <v>372918.9251973033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376282.55239155889</v>
      </c>
      <c r="Q50" s="2">
        <f t="shared" si="26"/>
        <v>376282.55239155889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-15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378873.52109751105</v>
      </c>
      <c r="G51" s="2">
        <f t="shared" si="25"/>
        <v>378873.52109751105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382223.77460670471</v>
      </c>
      <c r="Q51" s="2">
        <f t="shared" si="26"/>
        <v>382223.77460670471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-14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384828.11699771881</v>
      </c>
      <c r="G52" s="2">
        <f t="shared" si="25"/>
        <v>384828.11699771881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388164.99682188034</v>
      </c>
      <c r="Q52" s="2">
        <f t="shared" si="26"/>
        <v>388164.99682188034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-13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390782.71289792657</v>
      </c>
      <c r="G53" s="2">
        <f t="shared" si="25"/>
        <v>390782.71289792657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394106.21903702617</v>
      </c>
      <c r="Q53" s="2">
        <f t="shared" si="26"/>
        <v>394106.21903702617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-12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396737.30879813433</v>
      </c>
      <c r="G54" s="2">
        <f t="shared" si="25"/>
        <v>396737.30879813433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400047.4412522018</v>
      </c>
      <c r="Q54" s="2">
        <f t="shared" si="26"/>
        <v>400047.4412522018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-11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402691.90469834208</v>
      </c>
      <c r="G55" s="2">
        <f t="shared" si="25"/>
        <v>402691.90469834208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405988.66346734762</v>
      </c>
      <c r="Q55" s="2">
        <f t="shared" si="26"/>
        <v>405988.66346734762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-10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408646.50059854984</v>
      </c>
      <c r="G56" s="2">
        <f t="shared" si="25"/>
        <v>408646.50059854984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411929.88568252325</v>
      </c>
      <c r="Q56" s="2">
        <f t="shared" si="26"/>
        <v>411929.88568252325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-9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414601.0964987576</v>
      </c>
      <c r="G57" s="2">
        <f t="shared" si="25"/>
        <v>414601.0964987576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417871.10789766908</v>
      </c>
      <c r="Q57" s="2">
        <f t="shared" si="26"/>
        <v>417871.10789766908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-8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420555.69239896536</v>
      </c>
      <c r="G58" s="2">
        <f t="shared" si="25"/>
        <v>420555.69239896536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423812.33011284471</v>
      </c>
      <c r="Q58" s="2">
        <f t="shared" si="26"/>
        <v>423812.33011284471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-7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426510.28829917312</v>
      </c>
      <c r="G59" s="2">
        <f t="shared" si="25"/>
        <v>426510.28829917312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429753.55232799053</v>
      </c>
      <c r="Q59" s="2">
        <f t="shared" si="26"/>
        <v>429753.55232799053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-6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432464.88419938087</v>
      </c>
      <c r="G60" s="2">
        <f t="shared" si="25"/>
        <v>432464.88419938087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435694.77454316616</v>
      </c>
      <c r="Q60" s="2">
        <f t="shared" si="26"/>
        <v>435694.77454316616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-5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438419.48009958863</v>
      </c>
      <c r="G61" s="2">
        <f t="shared" si="25"/>
        <v>438419.48009958863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441635.99675831199</v>
      </c>
      <c r="Q61" s="2">
        <f t="shared" si="26"/>
        <v>441635.99675831199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-4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444374.07599979639</v>
      </c>
      <c r="G62" s="2">
        <f t="shared" si="25"/>
        <v>444374.07599979639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447577.21897348762</v>
      </c>
      <c r="Q62" s="2">
        <f t="shared" si="26"/>
        <v>447577.21897348762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-3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450328.67190000415</v>
      </c>
      <c r="G63" s="2">
        <f t="shared" si="25"/>
        <v>450328.67190000415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453518.44118863344</v>
      </c>
      <c r="Q63" s="2">
        <f t="shared" si="26"/>
        <v>453518.44118863344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-2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456283.26780021191</v>
      </c>
      <c r="G64" s="2">
        <f t="shared" si="25"/>
        <v>456283.26780021191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459459.66340377927</v>
      </c>
      <c r="Q64" s="2">
        <f t="shared" si="26"/>
        <v>459459.66340377927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462237.86370041966</v>
      </c>
      <c r="G65" s="2">
        <f t="shared" si="25"/>
        <v>462237.86370041966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465400.8856189549</v>
      </c>
      <c r="Q65" s="2">
        <f t="shared" si="26"/>
        <v>465400.8856189549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0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468192.45960062742</v>
      </c>
      <c r="G66" s="2">
        <f t="shared" si="25"/>
        <v>468192.45960062742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471342.10783410072</v>
      </c>
      <c r="Q66" s="2">
        <f t="shared" si="26"/>
        <v>471342.10783410072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1</v>
      </c>
      <c r="C67" s="7"/>
      <c r="D67" s="2" t="e">
        <f t="shared" si="12"/>
        <v>#N/A</v>
      </c>
      <c r="E67" s="2" t="e">
        <f t="shared" si="22"/>
        <v>#N/A</v>
      </c>
      <c r="F67" s="2">
        <v>474147.05550083518</v>
      </c>
      <c r="G67" s="2">
        <f t="shared" si="25"/>
        <v>474147.05550083518</v>
      </c>
      <c r="H67" s="2">
        <f t="shared" si="13"/>
        <v>16050254.055500835</v>
      </c>
      <c r="I67" s="7"/>
      <c r="J67" s="2" t="e">
        <f t="shared" si="14"/>
        <v>#N/A</v>
      </c>
      <c r="K67" s="2" t="e">
        <f t="shared" si="23"/>
        <v>#N/A</v>
      </c>
      <c r="L67" s="2">
        <f t="array" ref="L67">IF(COUNT($C68)=0,IF(COUNT($C67)=1,I67,SUM(L66+LOOKUP(2,1/(ISNUMBER($K$1:$K$194)),$K$1:$K$194))),I67)</f>
        <v>550932.57142857148</v>
      </c>
      <c r="M67" s="8" t="e">
        <f t="shared" si="28"/>
        <v>#N/A</v>
      </c>
      <c r="N67" s="2" t="e">
        <f t="shared" si="15"/>
        <v>#N/A</v>
      </c>
      <c r="O67" s="2" t="e">
        <f t="shared" si="24"/>
        <v>#N/A</v>
      </c>
      <c r="P67" s="2">
        <v>477283.33004927635</v>
      </c>
      <c r="Q67" s="2">
        <f t="shared" si="26"/>
        <v>477283.33004927635</v>
      </c>
      <c r="R67" s="2">
        <f t="shared" si="16"/>
        <v>16600005.330049276</v>
      </c>
      <c r="S67" s="2">
        <f t="shared" si="17"/>
        <v>474147.05550083518</v>
      </c>
      <c r="T67" s="2">
        <f t="shared" si="18"/>
        <v>4317.5714285714785</v>
      </c>
      <c r="U67" s="2">
        <f t="shared" si="19"/>
        <v>477283.33004927635</v>
      </c>
      <c r="V67" s="2">
        <f t="shared" si="5"/>
        <v>560036.0294117647</v>
      </c>
      <c r="W67" s="2">
        <f t="shared" si="20"/>
        <v>13421.029411764699</v>
      </c>
      <c r="X67" s="2">
        <f t="shared" si="6"/>
        <v>463862.30063751165</v>
      </c>
      <c r="Y67" s="2">
        <f t="shared" si="7"/>
        <v>16039969.300637512</v>
      </c>
      <c r="Z67" s="2" t="str">
        <f t="shared" si="8"/>
        <v>HERE</v>
      </c>
      <c r="AA67" s="2">
        <f>IF(Z67="HERE",Y67,AA66+Graph!$G$1*1000)</f>
        <v>16039969.300637512</v>
      </c>
      <c r="AB67" s="2">
        <f t="shared" si="21"/>
        <v>463862.30063751154</v>
      </c>
      <c r="AC67" s="2">
        <f t="shared" si="9"/>
        <v>560036.0294117647</v>
      </c>
      <c r="AD67" s="3">
        <f t="shared" si="10"/>
        <v>16039969.300637512</v>
      </c>
      <c r="AE67" s="2">
        <f>IF(AE65&gt;=52800000,52800000,IF(AB46=Graph!G$1*1000,AE66+Graph!G$1*1000,AC67))</f>
        <v>560036.0294117647</v>
      </c>
      <c r="AF67" s="3">
        <f t="shared" si="11"/>
        <v>560036.0294117647</v>
      </c>
      <c r="AG67" s="3">
        <f t="shared" si="29"/>
        <v>6471656.0999999996</v>
      </c>
      <c r="AH67" s="3" t="e">
        <f t="shared" si="3"/>
        <v>#N/A</v>
      </c>
    </row>
    <row r="68" spans="1:34" ht="15" x14ac:dyDescent="0.25">
      <c r="A68" s="1">
        <v>44244</v>
      </c>
      <c r="B68" s="2">
        <f t="shared" si="0"/>
        <v>2</v>
      </c>
      <c r="C68" s="7"/>
      <c r="D68" s="2" t="e">
        <f t="shared" si="12"/>
        <v>#N/A</v>
      </c>
      <c r="E68" s="2" t="e">
        <f t="shared" si="22"/>
        <v>#N/A</v>
      </c>
      <c r="F68" s="2">
        <v>480101.65140104294</v>
      </c>
      <c r="G68" s="2">
        <f t="shared" si="25"/>
        <v>480101.65140104294</v>
      </c>
      <c r="H68" s="2">
        <f t="shared" si="13"/>
        <v>16530355.706901878</v>
      </c>
      <c r="I68" s="7"/>
      <c r="J68" s="2" t="e">
        <f t="shared" si="14"/>
        <v>#N/A</v>
      </c>
      <c r="K68" s="2" t="e">
        <f t="shared" si="23"/>
        <v>#N/A</v>
      </c>
      <c r="L68" s="2">
        <f t="array" ref="L68">IF(COUNT($C69)=0,IF(COUNT($C68)=1,I68,SUM(L67+LOOKUP(2,1/(ISNUMBER($K$1:$K$194)),$K$1:$K$194))),I68)</f>
        <v>555250.14285714296</v>
      </c>
      <c r="M68" s="8" t="e">
        <f t="shared" si="28"/>
        <v>#N/A</v>
      </c>
      <c r="N68" s="2" t="e">
        <f t="shared" si="15"/>
        <v>#N/A</v>
      </c>
      <c r="O68" s="2" t="e">
        <f t="shared" si="24"/>
        <v>#N/A</v>
      </c>
      <c r="P68" s="2">
        <v>483224.55226442218</v>
      </c>
      <c r="Q68" s="2">
        <f t="shared" si="26"/>
        <v>483224.55226442218</v>
      </c>
      <c r="R68" s="2">
        <f t="shared" si="16"/>
        <v>17083229.882313699</v>
      </c>
      <c r="S68" s="2">
        <f t="shared" si="17"/>
        <v>480101.65140104294</v>
      </c>
      <c r="T68" s="2">
        <f t="shared" si="18"/>
        <v>4317.5714285714785</v>
      </c>
      <c r="U68" s="2">
        <f t="shared" si="19"/>
        <v>483224.55226442218</v>
      </c>
      <c r="V68" s="2">
        <f t="shared" si="5"/>
        <v>573457.0588235294</v>
      </c>
      <c r="W68" s="2">
        <f t="shared" si="20"/>
        <v>13421.029411764699</v>
      </c>
      <c r="X68" s="2">
        <f t="shared" si="6"/>
        <v>469803.52285265748</v>
      </c>
      <c r="Y68" s="2">
        <f t="shared" si="7"/>
        <v>16509772.823490169</v>
      </c>
      <c r="Z68" s="2" t="str">
        <f t="shared" si="8"/>
        <v>HERE</v>
      </c>
      <c r="AA68" s="2">
        <f>IF(Z68="HERE",Y68,AA67+Graph!$G$1*1000)</f>
        <v>16509772.823490169</v>
      </c>
      <c r="AB68" s="2">
        <f t="shared" si="21"/>
        <v>469803.52285265736</v>
      </c>
      <c r="AC68" s="2">
        <f t="shared" si="9"/>
        <v>573457.0588235294</v>
      </c>
      <c r="AD68" s="3">
        <f t="shared" si="10"/>
        <v>16509772.823490169</v>
      </c>
      <c r="AE68" s="2">
        <f>IF(AE66&gt;=52800000,52800000,IF(AB47=Graph!G$1*1000,AE67+Graph!G$1*1000,AC68))</f>
        <v>573457.0588235294</v>
      </c>
      <c r="AF68" s="3">
        <f t="shared" si="11"/>
        <v>573457.0588235294</v>
      </c>
      <c r="AG68" s="3">
        <f t="shared" si="29"/>
        <v>6726303.3500000006</v>
      </c>
      <c r="AH68" s="3" t="e">
        <f t="shared" si="3"/>
        <v>#N/A</v>
      </c>
    </row>
    <row r="69" spans="1:34" ht="15" x14ac:dyDescent="0.25">
      <c r="A69" s="1">
        <v>44245</v>
      </c>
      <c r="B69" s="2">
        <f t="shared" si="0"/>
        <v>3</v>
      </c>
      <c r="C69" s="7"/>
      <c r="D69" s="2" t="e">
        <f t="shared" si="12"/>
        <v>#N/A</v>
      </c>
      <c r="E69" s="2" t="e">
        <f t="shared" si="22"/>
        <v>#N/A</v>
      </c>
      <c r="F69" s="2">
        <v>486056.2473012507</v>
      </c>
      <c r="G69" s="2">
        <f t="shared" si="25"/>
        <v>486056.2473012507</v>
      </c>
      <c r="H69" s="2">
        <f t="shared" si="13"/>
        <v>17016411.954203129</v>
      </c>
      <c r="I69" s="7"/>
      <c r="J69" s="2" t="e">
        <f t="shared" si="14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559567.71428571444</v>
      </c>
      <c r="M69" s="8" t="e">
        <f t="shared" si="28"/>
        <v>#N/A</v>
      </c>
      <c r="N69" s="2" t="e">
        <f t="shared" si="15"/>
        <v>#N/A</v>
      </c>
      <c r="O69" s="2" t="e">
        <f t="shared" si="24"/>
        <v>#N/A</v>
      </c>
      <c r="P69" s="2">
        <v>489165.77447959781</v>
      </c>
      <c r="Q69" s="2">
        <f t="shared" si="26"/>
        <v>489165.77447959781</v>
      </c>
      <c r="R69" s="2">
        <f t="shared" si="16"/>
        <v>17572395.656793296</v>
      </c>
      <c r="S69" s="2">
        <f t="shared" si="17"/>
        <v>486056.2473012507</v>
      </c>
      <c r="T69" s="2">
        <f t="shared" si="18"/>
        <v>4317.5714285714785</v>
      </c>
      <c r="U69" s="2">
        <f t="shared" si="19"/>
        <v>489165.77447959781</v>
      </c>
      <c r="V69" s="2">
        <f t="shared" si="5"/>
        <v>586878.0882352941</v>
      </c>
      <c r="W69" s="2">
        <f t="shared" si="20"/>
        <v>13421.029411764699</v>
      </c>
      <c r="X69" s="2">
        <f t="shared" si="6"/>
        <v>475744.74506783311</v>
      </c>
      <c r="Y69" s="2">
        <f t="shared" si="7"/>
        <v>16985517.568558004</v>
      </c>
      <c r="Z69" s="2" t="str">
        <f t="shared" si="8"/>
        <v>HERE</v>
      </c>
      <c r="AA69" s="2">
        <f>IF(Z69="HERE",Y69,AA68+Graph!$G$1*1000)</f>
        <v>16985517.568558004</v>
      </c>
      <c r="AB69" s="2">
        <f t="shared" si="21"/>
        <v>475744.74506783485</v>
      </c>
      <c r="AC69" s="2">
        <f t="shared" si="9"/>
        <v>586878.0882352941</v>
      </c>
      <c r="AD69" s="3">
        <f t="shared" si="10"/>
        <v>16985517.568558004</v>
      </c>
      <c r="AE69" s="2">
        <f>IF(AE67&gt;=52800000,52800000,IF(AB48=Graph!G$1*1000,AE68+Graph!G$1*1000,AC69))</f>
        <v>586878.0882352941</v>
      </c>
      <c r="AF69" s="3">
        <f t="shared" si="11"/>
        <v>586878.0882352941</v>
      </c>
      <c r="AG69" s="3">
        <f t="shared" si="29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4</v>
      </c>
      <c r="C70" s="7"/>
      <c r="D70" s="2" t="e">
        <f t="shared" si="12"/>
        <v>#N/A</v>
      </c>
      <c r="E70" s="2" t="e">
        <f t="shared" si="22"/>
        <v>#N/A</v>
      </c>
      <c r="F70" s="2">
        <v>492010.84320145845</v>
      </c>
      <c r="G70" s="2">
        <f t="shared" si="25"/>
        <v>492010.84320145845</v>
      </c>
      <c r="H70" s="2">
        <f t="shared" si="13"/>
        <v>17508422.797404587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563885.28571428591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495106.99669474363</v>
      </c>
      <c r="Q70" s="2">
        <f t="shared" si="26"/>
        <v>495106.99669474363</v>
      </c>
      <c r="R70" s="2">
        <f t="shared" si="16"/>
        <v>18067502.65348804</v>
      </c>
      <c r="S70" s="2">
        <f t="shared" si="17"/>
        <v>492010.84320145845</v>
      </c>
      <c r="T70" s="2">
        <f t="shared" si="18"/>
        <v>4317.5714285714785</v>
      </c>
      <c r="U70" s="2">
        <f t="shared" si="19"/>
        <v>495106.99669474363</v>
      </c>
      <c r="V70" s="2">
        <f t="shared" si="5"/>
        <v>600299.1176470588</v>
      </c>
      <c r="W70" s="2">
        <f t="shared" si="20"/>
        <v>13421.029411764699</v>
      </c>
      <c r="X70" s="2">
        <f t="shared" si="6"/>
        <v>481685.96728297893</v>
      </c>
      <c r="Y70" s="2">
        <f t="shared" si="7"/>
        <v>17467203.535840984</v>
      </c>
      <c r="Z70" s="2" t="str">
        <f t="shared" si="8"/>
        <v>HERE</v>
      </c>
      <c r="AA70" s="2">
        <f>IF(Z70="HERE",Y70,AA69+Graph!$G$1*1000)</f>
        <v>17467203.535840984</v>
      </c>
      <c r="AB70" s="2">
        <f t="shared" si="21"/>
        <v>481685.96728298068</v>
      </c>
      <c r="AC70" s="2">
        <f t="shared" si="9"/>
        <v>600299.1176470588</v>
      </c>
      <c r="AD70" s="3">
        <f t="shared" si="10"/>
        <v>17467203.535840984</v>
      </c>
      <c r="AE70" s="2">
        <f>IF(AE68&gt;=52800000,52800000,IF(AB49=Graph!G$1*1000,AE69+Graph!G$1*1000,AC70))</f>
        <v>600299.1176470588</v>
      </c>
      <c r="AF70" s="3">
        <f t="shared" si="11"/>
        <v>600299.1176470588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5</v>
      </c>
      <c r="C71" s="7"/>
      <c r="D71" s="2" t="e">
        <f t="shared" si="12"/>
        <v>#N/A</v>
      </c>
      <c r="E71" s="2" t="e">
        <f t="shared" si="22"/>
        <v>#N/A</v>
      </c>
      <c r="F71" s="2">
        <v>497965.43910166621</v>
      </c>
      <c r="G71" s="2">
        <f t="shared" si="25"/>
        <v>497965.43910166621</v>
      </c>
      <c r="H71" s="2">
        <f t="shared" si="13"/>
        <v>18006388.236506253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568202.85714285739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501048.21890991926</v>
      </c>
      <c r="Q71" s="2">
        <f t="shared" si="26"/>
        <v>501048.21890991926</v>
      </c>
      <c r="R71" s="2">
        <f t="shared" si="16"/>
        <v>18568550.872397959</v>
      </c>
      <c r="S71" s="2">
        <f t="shared" si="17"/>
        <v>497965.43910166621</v>
      </c>
      <c r="T71" s="2">
        <f t="shared" si="18"/>
        <v>4317.5714285714785</v>
      </c>
      <c r="U71" s="2">
        <f t="shared" si="19"/>
        <v>501048.21890991926</v>
      </c>
      <c r="V71" s="2">
        <f t="shared" si="5"/>
        <v>613720.1470588235</v>
      </c>
      <c r="W71" s="2">
        <f t="shared" si="20"/>
        <v>13421.029411764699</v>
      </c>
      <c r="X71" s="2">
        <f t="shared" si="6"/>
        <v>487627.18949815456</v>
      </c>
      <c r="Y71" s="2">
        <f t="shared" si="7"/>
        <v>17954830.725339141</v>
      </c>
      <c r="Z71" s="2" t="str">
        <f t="shared" si="8"/>
        <v>HERE</v>
      </c>
      <c r="AA71" s="2">
        <f>IF(Z71="HERE",Y71,AA70+Graph!$G$1*1000)</f>
        <v>17954830.725339141</v>
      </c>
      <c r="AB71" s="2">
        <f t="shared" si="21"/>
        <v>487627.18949815631</v>
      </c>
      <c r="AC71" s="2">
        <f t="shared" si="9"/>
        <v>613720.1470588235</v>
      </c>
      <c r="AD71" s="3">
        <f t="shared" si="10"/>
        <v>17954830.725339141</v>
      </c>
      <c r="AE71" s="2">
        <f>IF(AE69&gt;=52800000,52800000,IF(AB50=Graph!G$1*1000,AE70+Graph!G$1*1000,AC71))</f>
        <v>613720.1470588235</v>
      </c>
      <c r="AF71" s="3">
        <f t="shared" si="11"/>
        <v>613720.1470588235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6</v>
      </c>
      <c r="C72" s="7"/>
      <c r="D72" s="2" t="e">
        <f t="shared" si="12"/>
        <v>#N/A</v>
      </c>
      <c r="E72" s="2" t="e">
        <f t="shared" si="22"/>
        <v>#N/A</v>
      </c>
      <c r="F72" s="2">
        <v>503920.03500187397</v>
      </c>
      <c r="G72" s="2">
        <f t="shared" si="25"/>
        <v>503920.03500187397</v>
      </c>
      <c r="H72" s="2">
        <f t="shared" si="13"/>
        <v>18510308.271508127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572520.42857142887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506989.44112506509</v>
      </c>
      <c r="Q72" s="2">
        <f t="shared" si="26"/>
        <v>506989.44112506509</v>
      </c>
      <c r="R72" s="2">
        <f t="shared" si="16"/>
        <v>19075540.313523024</v>
      </c>
      <c r="S72" s="2">
        <f t="shared" si="17"/>
        <v>503920.03500187397</v>
      </c>
      <c r="T72" s="2">
        <f t="shared" si="18"/>
        <v>4317.5714285714785</v>
      </c>
      <c r="U72" s="2">
        <f t="shared" si="19"/>
        <v>506989.44112506509</v>
      </c>
      <c r="V72" s="2">
        <f t="shared" si="5"/>
        <v>627141.17647058819</v>
      </c>
      <c r="W72" s="2">
        <f t="shared" si="20"/>
        <v>13421.029411764699</v>
      </c>
      <c r="X72" s="2">
        <f t="shared" si="6"/>
        <v>493568.41171330039</v>
      </c>
      <c r="Y72" s="2">
        <f t="shared" si="7"/>
        <v>18448399.137052443</v>
      </c>
      <c r="Z72" s="2" t="str">
        <f t="shared" si="8"/>
        <v>HERE</v>
      </c>
      <c r="AA72" s="2">
        <f>IF(Z72="HERE",Y72,AA71+Graph!$G$1*1000)</f>
        <v>18448399.137052443</v>
      </c>
      <c r="AB72" s="2">
        <f t="shared" si="21"/>
        <v>493568.41171330214</v>
      </c>
      <c r="AC72" s="2">
        <f t="shared" si="9"/>
        <v>627141.17647058819</v>
      </c>
      <c r="AD72" s="3">
        <f t="shared" si="10"/>
        <v>18448399.137052443</v>
      </c>
      <c r="AE72" s="2">
        <f>IF(AE70&gt;=52800000,52800000,IF(AB51=Graph!G$1*1000,AE71+Graph!G$1*1000,AC72))</f>
        <v>627141.17647058819</v>
      </c>
      <c r="AF72" s="3">
        <f t="shared" si="11"/>
        <v>627141.17647058819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7</v>
      </c>
      <c r="C73" s="7"/>
      <c r="D73" s="2" t="e">
        <f t="shared" si="12"/>
        <v>#N/A</v>
      </c>
      <c r="E73" s="2" t="e">
        <f t="shared" si="22"/>
        <v>#N/A</v>
      </c>
      <c r="F73" s="2">
        <v>509874.63090208173</v>
      </c>
      <c r="G73" s="2">
        <f t="shared" si="25"/>
        <v>509874.63090208173</v>
      </c>
      <c r="H73" s="2">
        <f t="shared" si="13"/>
        <v>19020182.902410209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576838.00000000035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512930.66334024072</v>
      </c>
      <c r="Q73" s="2">
        <f t="shared" si="26"/>
        <v>512930.66334024072</v>
      </c>
      <c r="R73" s="2">
        <f t="shared" si="16"/>
        <v>19588470.976863265</v>
      </c>
      <c r="S73" s="2">
        <f t="shared" si="17"/>
        <v>509874.63090208173</v>
      </c>
      <c r="T73" s="2">
        <f t="shared" si="18"/>
        <v>4317.5714285714785</v>
      </c>
      <c r="U73" s="2">
        <f t="shared" si="19"/>
        <v>512930.66334024072</v>
      </c>
      <c r="V73" s="2">
        <f t="shared" si="5"/>
        <v>640562.20588235301</v>
      </c>
      <c r="W73" s="2">
        <f t="shared" si="20"/>
        <v>13421.029411764815</v>
      </c>
      <c r="X73" s="2">
        <f t="shared" si="6"/>
        <v>499509.6339284759</v>
      </c>
      <c r="Y73" s="2">
        <f t="shared" si="7"/>
        <v>18947908.770980917</v>
      </c>
      <c r="Z73" s="2" t="str">
        <f t="shared" si="8"/>
        <v>HERE</v>
      </c>
      <c r="AA73" s="2">
        <f>IF(Z73="HERE",Y73,AA72+Graph!$G$1*1000)</f>
        <v>18947908.770980917</v>
      </c>
      <c r="AB73" s="2">
        <f t="shared" si="21"/>
        <v>499509.63392847404</v>
      </c>
      <c r="AC73" s="2">
        <f t="shared" si="9"/>
        <v>640562.20588235301</v>
      </c>
      <c r="AD73" s="3">
        <f t="shared" si="10"/>
        <v>18947908.770980917</v>
      </c>
      <c r="AE73" s="2">
        <f>IF(AE71&gt;=52800000,52800000,IF(AB52=Graph!G$1*1000,AE72+Graph!G$1*1000,AC73))</f>
        <v>640562.20588235301</v>
      </c>
      <c r="AF73" s="3">
        <f t="shared" si="11"/>
        <v>640562.20588235301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8</v>
      </c>
      <c r="C74" s="7"/>
      <c r="D74" s="2" t="e">
        <f t="shared" si="12"/>
        <v>#N/A</v>
      </c>
      <c r="E74" s="2" t="e">
        <f t="shared" si="22"/>
        <v>#N/A</v>
      </c>
      <c r="F74" s="2">
        <v>515829.22680228949</v>
      </c>
      <c r="G74" s="2">
        <f t="shared" si="25"/>
        <v>515829.22680228949</v>
      </c>
      <c r="H74" s="2">
        <f t="shared" si="13"/>
        <v>19536012.129212499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581155.57142857183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518871.88555538654</v>
      </c>
      <c r="Q74" s="2">
        <f t="shared" si="26"/>
        <v>518871.88555538654</v>
      </c>
      <c r="R74" s="2">
        <f t="shared" si="16"/>
        <v>20107342.862418652</v>
      </c>
      <c r="S74" s="2">
        <f t="shared" si="17"/>
        <v>515829.22680228949</v>
      </c>
      <c r="T74" s="2">
        <f t="shared" si="18"/>
        <v>4317.5714285714785</v>
      </c>
      <c r="U74" s="2">
        <f t="shared" si="19"/>
        <v>518871.88555538654</v>
      </c>
      <c r="V74" s="2">
        <f t="shared" si="5"/>
        <v>653983.23529411759</v>
      </c>
      <c r="W74" s="2">
        <f t="shared" si="20"/>
        <v>13421.029411764583</v>
      </c>
      <c r="X74" s="2">
        <f t="shared" si="6"/>
        <v>505450.85614362196</v>
      </c>
      <c r="Y74" s="2">
        <f t="shared" si="7"/>
        <v>19453359.627124541</v>
      </c>
      <c r="Z74" s="2" t="str">
        <f t="shared" si="8"/>
        <v>HERE</v>
      </c>
      <c r="AA74" s="2">
        <f>IF(Z74="HERE",Y74,AA73+Graph!$G$1*1000)</f>
        <v>19453359.627124541</v>
      </c>
      <c r="AB74" s="2">
        <f t="shared" si="21"/>
        <v>505450.85614362359</v>
      </c>
      <c r="AC74" s="2">
        <f t="shared" si="9"/>
        <v>653983.23529411759</v>
      </c>
      <c r="AD74" s="3">
        <f t="shared" si="10"/>
        <v>19453359.627124541</v>
      </c>
      <c r="AE74" s="2">
        <f>IF(AE72&gt;=52800000,52800000,IF(AB53=Graph!G$1*1000,AE73+Graph!G$1*1000,AC74))</f>
        <v>653983.23529411759</v>
      </c>
      <c r="AF74" s="3">
        <f t="shared" si="11"/>
        <v>653983.23529411759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9</v>
      </c>
      <c r="C75" s="7"/>
      <c r="D75" s="2" t="e">
        <f t="shared" si="12"/>
        <v>#N/A</v>
      </c>
      <c r="E75" s="2" t="e">
        <f t="shared" si="22"/>
        <v>#N/A</v>
      </c>
      <c r="F75" s="2">
        <v>521783.82270246744</v>
      </c>
      <c r="G75" s="2">
        <f t="shared" si="25"/>
        <v>521783.82270246744</v>
      </c>
      <c r="H75" s="2">
        <f t="shared" si="13"/>
        <v>20057795.951914966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585473.14285714331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524813.10777056217</v>
      </c>
      <c r="Q75" s="2">
        <f t="shared" si="26"/>
        <v>524813.10777056217</v>
      </c>
      <c r="R75" s="2">
        <f t="shared" si="16"/>
        <v>20632155.970189214</v>
      </c>
      <c r="S75" s="2">
        <f t="shared" si="17"/>
        <v>521783.82270246744</v>
      </c>
      <c r="T75" s="2">
        <f t="shared" si="18"/>
        <v>4317.5714285714785</v>
      </c>
      <c r="U75" s="2">
        <f t="shared" si="19"/>
        <v>524813.10777056217</v>
      </c>
      <c r="V75" s="2">
        <f t="shared" si="5"/>
        <v>667404.26470588241</v>
      </c>
      <c r="W75" s="2">
        <f t="shared" si="20"/>
        <v>13421.029411764815</v>
      </c>
      <c r="X75" s="2">
        <f t="shared" si="6"/>
        <v>511392.07835879736</v>
      </c>
      <c r="Y75" s="2">
        <f t="shared" si="7"/>
        <v>19964751.70548334</v>
      </c>
      <c r="Z75" s="2" t="str">
        <f t="shared" si="8"/>
        <v>HERE</v>
      </c>
      <c r="AA75" s="2">
        <f>IF(Z75="HERE",Y75,AA74+Graph!$G$1*1000)</f>
        <v>19964751.70548334</v>
      </c>
      <c r="AB75" s="2">
        <f t="shared" si="21"/>
        <v>511392.07835879922</v>
      </c>
      <c r="AC75" s="2">
        <f t="shared" si="9"/>
        <v>667404.26470588241</v>
      </c>
      <c r="AD75" s="3">
        <f t="shared" si="10"/>
        <v>19964751.70548334</v>
      </c>
      <c r="AE75" s="2">
        <f>IF(AE73&gt;=52800000,52800000,IF(AB54=Graph!G$1*1000,AE74+Graph!G$1*1000,AC75))</f>
        <v>667404.26470588241</v>
      </c>
      <c r="AF75" s="3">
        <f t="shared" si="11"/>
        <v>667404.26470588241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10</v>
      </c>
      <c r="C76" s="7"/>
      <c r="D76" s="2" t="e">
        <f t="shared" si="12"/>
        <v>#N/A</v>
      </c>
      <c r="E76" s="2" t="e">
        <f t="shared" si="22"/>
        <v>#N/A</v>
      </c>
      <c r="F76" s="2">
        <v>527738.4186026752</v>
      </c>
      <c r="G76" s="2">
        <f t="shared" si="25"/>
        <v>527738.4186026752</v>
      </c>
      <c r="H76" s="2">
        <f t="shared" si="13"/>
        <v>20585534.370517641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589790.71428571478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530754.329985708</v>
      </c>
      <c r="Q76" s="2">
        <f t="shared" si="26"/>
        <v>530754.329985708</v>
      </c>
      <c r="R76" s="2">
        <f t="shared" si="16"/>
        <v>21162910.300174922</v>
      </c>
      <c r="S76" s="2">
        <f t="shared" si="17"/>
        <v>527738.4186026752</v>
      </c>
      <c r="T76" s="2">
        <f t="shared" si="18"/>
        <v>4317.5714285714785</v>
      </c>
      <c r="U76" s="2">
        <f t="shared" si="19"/>
        <v>530754.329985708</v>
      </c>
      <c r="V76" s="2">
        <f t="shared" si="5"/>
        <v>680825.29411764699</v>
      </c>
      <c r="W76" s="2">
        <f t="shared" si="20"/>
        <v>13421.029411764583</v>
      </c>
      <c r="X76" s="2">
        <f t="shared" si="6"/>
        <v>517333.30057394342</v>
      </c>
      <c r="Y76" s="2">
        <f t="shared" si="7"/>
        <v>20482085.006057285</v>
      </c>
      <c r="Z76" s="2" t="str">
        <f t="shared" si="8"/>
        <v>HERE</v>
      </c>
      <c r="AA76" s="2">
        <f>IF(Z76="HERE",Y76,AA75+Graph!$G$1*1000)</f>
        <v>20482085.006057285</v>
      </c>
      <c r="AB76" s="2">
        <f t="shared" si="21"/>
        <v>517333.30057394505</v>
      </c>
      <c r="AC76" s="2">
        <f t="shared" si="9"/>
        <v>680825.29411764699</v>
      </c>
      <c r="AD76" s="3">
        <f t="shared" si="10"/>
        <v>20482085.006057285</v>
      </c>
      <c r="AE76" s="2">
        <f>IF(AE74&gt;=52800000,52800000,IF(AB55=Graph!G$1*1000,AE75+Graph!G$1*1000,AC76))</f>
        <v>680825.29411764699</v>
      </c>
      <c r="AF76" s="3">
        <f t="shared" si="11"/>
        <v>680825.29411764699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11</v>
      </c>
      <c r="C77" s="7"/>
      <c r="D77" s="2" t="e">
        <f t="shared" si="12"/>
        <v>#N/A</v>
      </c>
      <c r="E77" s="2" t="e">
        <f t="shared" si="22"/>
        <v>#N/A</v>
      </c>
      <c r="F77" s="2">
        <v>533693.01450288296</v>
      </c>
      <c r="G77" s="2">
        <f t="shared" si="25"/>
        <v>533693.01450288296</v>
      </c>
      <c r="H77" s="2">
        <f t="shared" si="13"/>
        <v>21119227.385020524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594108.28571428626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536695.55220085382</v>
      </c>
      <c r="Q77" s="2">
        <f t="shared" si="26"/>
        <v>536695.55220085382</v>
      </c>
      <c r="R77" s="2">
        <f t="shared" si="16"/>
        <v>21699605.852375776</v>
      </c>
      <c r="S77" s="2">
        <f t="shared" si="17"/>
        <v>533693.01450288296</v>
      </c>
      <c r="T77" s="2">
        <f t="shared" si="18"/>
        <v>4317.5714285714785</v>
      </c>
      <c r="U77" s="2">
        <f t="shared" si="19"/>
        <v>536695.55220085382</v>
      </c>
      <c r="V77" s="2">
        <f t="shared" si="5"/>
        <v>694246.32352941181</v>
      </c>
      <c r="W77" s="2">
        <f t="shared" si="20"/>
        <v>13421.029411764815</v>
      </c>
      <c r="X77" s="2">
        <f t="shared" si="6"/>
        <v>523274.52278908901</v>
      </c>
      <c r="Y77" s="2">
        <f t="shared" si="7"/>
        <v>21005359.528846376</v>
      </c>
      <c r="Z77" s="2" t="str">
        <f t="shared" si="8"/>
        <v>HERE</v>
      </c>
      <c r="AA77" s="2">
        <f>IF(Z77="HERE",Y77,AA76+Graph!$G$1*1000)</f>
        <v>21005359.528846376</v>
      </c>
      <c r="AB77" s="2">
        <f t="shared" si="21"/>
        <v>523274.52278909087</v>
      </c>
      <c r="AC77" s="2">
        <f t="shared" si="9"/>
        <v>694246.32352941181</v>
      </c>
      <c r="AD77" s="3">
        <f t="shared" si="10"/>
        <v>21005359.528846376</v>
      </c>
      <c r="AE77" s="2">
        <f>IF(AE75&gt;=52800000,52800000,IF(AB56=Graph!G$1*1000,AE76+Graph!G$1*1000,AC77))</f>
        <v>694246.32352941181</v>
      </c>
      <c r="AF77" s="3">
        <f t="shared" si="11"/>
        <v>694246.32352941181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12</v>
      </c>
      <c r="C78" s="7"/>
      <c r="D78" s="2" t="e">
        <f t="shared" si="12"/>
        <v>#N/A</v>
      </c>
      <c r="E78" s="2" t="e">
        <f t="shared" si="22"/>
        <v>#N/A</v>
      </c>
      <c r="F78" s="2">
        <v>539647.61040309072</v>
      </c>
      <c r="G78" s="2">
        <f t="shared" si="25"/>
        <v>539647.61040309072</v>
      </c>
      <c r="H78" s="2">
        <f t="shared" si="13"/>
        <v>21658874.995423615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598425.85714285774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542636.77441602945</v>
      </c>
      <c r="Q78" s="2">
        <f t="shared" si="26"/>
        <v>542636.77441602945</v>
      </c>
      <c r="R78" s="2">
        <f t="shared" si="16"/>
        <v>22242242.626791805</v>
      </c>
      <c r="S78" s="2">
        <f t="shared" si="17"/>
        <v>539647.61040309072</v>
      </c>
      <c r="T78" s="2">
        <f t="shared" si="18"/>
        <v>4317.5714285714785</v>
      </c>
      <c r="U78" s="2">
        <f t="shared" si="19"/>
        <v>542636.77441602945</v>
      </c>
      <c r="V78" s="2">
        <f t="shared" si="5"/>
        <v>707667.3529411765</v>
      </c>
      <c r="W78" s="2">
        <f t="shared" si="20"/>
        <v>13421.029411764699</v>
      </c>
      <c r="X78" s="2">
        <f t="shared" si="6"/>
        <v>529215.74500426475</v>
      </c>
      <c r="Y78" s="2">
        <f t="shared" si="7"/>
        <v>21534575.273850642</v>
      </c>
      <c r="Z78" s="2" t="str">
        <f t="shared" si="8"/>
        <v>HERE</v>
      </c>
      <c r="AA78" s="2">
        <f>IF(Z78="HERE",Y78,AA77+Graph!$G$1*1000)</f>
        <v>21534575.273850642</v>
      </c>
      <c r="AB78" s="2">
        <f t="shared" si="21"/>
        <v>529215.7450042665</v>
      </c>
      <c r="AC78" s="2">
        <f t="shared" si="9"/>
        <v>707667.3529411765</v>
      </c>
      <c r="AD78" s="3">
        <f t="shared" si="10"/>
        <v>21534575.273850642</v>
      </c>
      <c r="AE78" s="2">
        <f>IF(AE76&gt;=52800000,52800000,IF(AB57=Graph!G$1*1000,AE77+Graph!G$1*1000,AC78))</f>
        <v>707667.3529411765</v>
      </c>
      <c r="AF78" s="3">
        <f t="shared" si="11"/>
        <v>707667.3529411765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13</v>
      </c>
      <c r="C79" s="7"/>
      <c r="D79" s="2" t="e">
        <f t="shared" si="12"/>
        <v>#N/A</v>
      </c>
      <c r="E79" s="2" t="e">
        <f t="shared" si="22"/>
        <v>#N/A</v>
      </c>
      <c r="F79" s="2">
        <v>545602.20630329847</v>
      </c>
      <c r="G79" s="2">
        <f t="shared" si="25"/>
        <v>545602.20630329847</v>
      </c>
      <c r="H79" s="2">
        <f t="shared" si="13"/>
        <v>22204477.201726913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602743.42857142922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548577.99663117528</v>
      </c>
      <c r="Q79" s="2">
        <f t="shared" si="26"/>
        <v>548577.99663117528</v>
      </c>
      <c r="R79" s="2">
        <f t="shared" si="16"/>
        <v>22790820.62342298</v>
      </c>
      <c r="S79" s="2">
        <f t="shared" si="17"/>
        <v>545602.20630329847</v>
      </c>
      <c r="T79" s="2">
        <f t="shared" si="18"/>
        <v>4317.5714285714785</v>
      </c>
      <c r="U79" s="2">
        <f t="shared" si="19"/>
        <v>548577.99663117528</v>
      </c>
      <c r="V79" s="2">
        <f t="shared" si="5"/>
        <v>721088.3823529412</v>
      </c>
      <c r="W79" s="2">
        <f t="shared" si="20"/>
        <v>13421.029411764699</v>
      </c>
      <c r="X79" s="2">
        <f t="shared" si="6"/>
        <v>535156.96721941058</v>
      </c>
      <c r="Y79" s="2">
        <f t="shared" si="7"/>
        <v>22069732.241070054</v>
      </c>
      <c r="Z79" s="2" t="str">
        <f t="shared" si="8"/>
        <v>HERE</v>
      </c>
      <c r="AA79" s="2">
        <f>IF(Z79="HERE",Y79,AA78+Graph!$G$1*1000)</f>
        <v>22069732.241070054</v>
      </c>
      <c r="AB79" s="2">
        <f t="shared" si="21"/>
        <v>535156.96721941233</v>
      </c>
      <c r="AC79" s="2">
        <f t="shared" si="9"/>
        <v>721088.3823529412</v>
      </c>
      <c r="AD79" s="3">
        <f t="shared" si="10"/>
        <v>22069732.241070054</v>
      </c>
      <c r="AE79" s="2">
        <f>IF(AE77&gt;=52800000,52800000,IF(AB58=Graph!G$1*1000,AE78+Graph!G$1*1000,AC79))</f>
        <v>721088.3823529412</v>
      </c>
      <c r="AF79" s="3">
        <f t="shared" si="11"/>
        <v>721088.3823529412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14</v>
      </c>
      <c r="C80" s="7"/>
      <c r="D80" s="2" t="e">
        <f t="shared" si="12"/>
        <v>#N/A</v>
      </c>
      <c r="E80" s="2" t="e">
        <f t="shared" si="22"/>
        <v>#N/A</v>
      </c>
      <c r="F80" s="2">
        <v>551556.80220350623</v>
      </c>
      <c r="G80" s="2">
        <f t="shared" si="25"/>
        <v>551556.80220350623</v>
      </c>
      <c r="H80" s="2">
        <f t="shared" si="13"/>
        <v>22756034.00393042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607061.0000000007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554519.21884635091</v>
      </c>
      <c r="Q80" s="2">
        <f t="shared" si="26"/>
        <v>554519.21884635091</v>
      </c>
      <c r="R80" s="2">
        <f t="shared" si="16"/>
        <v>23345339.842269331</v>
      </c>
      <c r="S80" s="2">
        <f t="shared" si="17"/>
        <v>551556.80220350623</v>
      </c>
      <c r="T80" s="2">
        <f t="shared" si="18"/>
        <v>4317.5714285714785</v>
      </c>
      <c r="U80" s="2">
        <f t="shared" si="19"/>
        <v>554519.21884635091</v>
      </c>
      <c r="V80" s="2">
        <f t="shared" si="5"/>
        <v>734509.4117647059</v>
      </c>
      <c r="W80" s="2">
        <f t="shared" si="20"/>
        <v>13421.029411764699</v>
      </c>
      <c r="X80" s="2">
        <f t="shared" si="6"/>
        <v>541098.18943458621</v>
      </c>
      <c r="Y80" s="2">
        <f t="shared" si="7"/>
        <v>22610830.430504642</v>
      </c>
      <c r="Z80" s="2" t="str">
        <f t="shared" si="8"/>
        <v>HERE</v>
      </c>
      <c r="AA80" s="2">
        <f>IF(Z80="HERE",Y80,AA79+Graph!$G$1*1000)</f>
        <v>22610830.430504642</v>
      </c>
      <c r="AB80" s="2">
        <f t="shared" si="21"/>
        <v>541098.18943458796</v>
      </c>
      <c r="AC80" s="2">
        <f t="shared" si="9"/>
        <v>734509.4117647059</v>
      </c>
      <c r="AD80" s="3">
        <f t="shared" si="10"/>
        <v>22610830.430504642</v>
      </c>
      <c r="AE80" s="2">
        <f>IF(AE78&gt;=52800000,52800000,IF(AB59=Graph!G$1*1000,AE79+Graph!G$1*1000,AC80))</f>
        <v>734509.4117647059</v>
      </c>
      <c r="AF80" s="3">
        <f t="shared" si="11"/>
        <v>734509.4117647059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15</v>
      </c>
      <c r="C81" s="7"/>
      <c r="D81" s="2" t="e">
        <f t="shared" si="12"/>
        <v>#N/A</v>
      </c>
      <c r="E81" s="2" t="e">
        <f t="shared" si="22"/>
        <v>#N/A</v>
      </c>
      <c r="F81" s="2">
        <v>557511.39810371399</v>
      </c>
      <c r="G81" s="2">
        <f t="shared" si="25"/>
        <v>557511.39810371399</v>
      </c>
      <c r="H81" s="2">
        <f t="shared" si="13"/>
        <v>23313545.402034134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611378.57142857218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560460.44106149673</v>
      </c>
      <c r="Q81" s="2">
        <f t="shared" si="26"/>
        <v>560460.44106149673</v>
      </c>
      <c r="R81" s="2">
        <f t="shared" si="16"/>
        <v>23905800.283330828</v>
      </c>
      <c r="S81" s="2">
        <f t="shared" si="17"/>
        <v>557511.39810371399</v>
      </c>
      <c r="T81" s="2">
        <f t="shared" si="18"/>
        <v>4317.5714285714785</v>
      </c>
      <c r="U81" s="2">
        <f t="shared" si="19"/>
        <v>560460.44106149673</v>
      </c>
      <c r="V81" s="2">
        <f t="shared" si="5"/>
        <v>747930.4411764706</v>
      </c>
      <c r="W81" s="2">
        <f t="shared" si="20"/>
        <v>13421.029411764699</v>
      </c>
      <c r="X81" s="2">
        <f t="shared" si="6"/>
        <v>547039.41164973204</v>
      </c>
      <c r="Y81" s="2">
        <f t="shared" si="7"/>
        <v>23157869.842154376</v>
      </c>
      <c r="Z81" s="2" t="str">
        <f t="shared" si="8"/>
        <v>HERE</v>
      </c>
      <c r="AA81" s="2">
        <f>IF(Z81="HERE",Y81,AA80+Graph!$G$1*1000)</f>
        <v>23157869.842154376</v>
      </c>
      <c r="AB81" s="2">
        <f t="shared" si="21"/>
        <v>547039.41164973378</v>
      </c>
      <c r="AC81" s="2">
        <f t="shared" si="9"/>
        <v>747930.4411764706</v>
      </c>
      <c r="AD81" s="3">
        <f t="shared" si="10"/>
        <v>23157869.842154376</v>
      </c>
      <c r="AE81" s="2">
        <f>IF(AE79&gt;=52800000,52800000,IF(AB60=Graph!G$1*1000,AE80+Graph!G$1*1000,AC81))</f>
        <v>747930.4411764706</v>
      </c>
      <c r="AF81" s="3">
        <f t="shared" si="11"/>
        <v>747930.4411764706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16</v>
      </c>
      <c r="C82" s="7"/>
      <c r="D82" s="2" t="e">
        <f t="shared" si="12"/>
        <v>#N/A</v>
      </c>
      <c r="E82" s="2" t="e">
        <f t="shared" si="22"/>
        <v>#N/A</v>
      </c>
      <c r="F82" s="2">
        <v>563465.99400392175</v>
      </c>
      <c r="G82" s="2">
        <f t="shared" si="25"/>
        <v>563465.99400392175</v>
      </c>
      <c r="H82" s="2">
        <f t="shared" si="13"/>
        <v>23877011.396038055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615696.14285714366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566401.66327667236</v>
      </c>
      <c r="Q82" s="2">
        <f t="shared" si="26"/>
        <v>566401.66327667236</v>
      </c>
      <c r="R82" s="2">
        <f t="shared" si="16"/>
        <v>24472201.9466075</v>
      </c>
      <c r="S82" s="2">
        <f t="shared" si="17"/>
        <v>563465.99400392175</v>
      </c>
      <c r="T82" s="2">
        <f t="shared" si="18"/>
        <v>4317.5714285714785</v>
      </c>
      <c r="U82" s="2">
        <f t="shared" si="19"/>
        <v>566401.66327667236</v>
      </c>
      <c r="V82" s="2">
        <f t="shared" si="5"/>
        <v>761351.4705882353</v>
      </c>
      <c r="W82" s="2">
        <f t="shared" si="20"/>
        <v>13421.029411764699</v>
      </c>
      <c r="X82" s="2">
        <f t="shared" si="6"/>
        <v>552980.63386490766</v>
      </c>
      <c r="Y82" s="2">
        <f t="shared" si="7"/>
        <v>23710850.476019286</v>
      </c>
      <c r="Z82" s="2" t="str">
        <f t="shared" si="8"/>
        <v>HERE</v>
      </c>
      <c r="AA82" s="2">
        <f>IF(Z82="HERE",Y82,AA81+Graph!$G$1*1000)</f>
        <v>23710850.476019286</v>
      </c>
      <c r="AB82" s="2">
        <f t="shared" si="21"/>
        <v>552980.63386490941</v>
      </c>
      <c r="AC82" s="2">
        <f t="shared" si="9"/>
        <v>761351.4705882353</v>
      </c>
      <c r="AD82" s="3">
        <f t="shared" si="10"/>
        <v>23710850.476019286</v>
      </c>
      <c r="AE82" s="2">
        <f>IF(AE80&gt;=52800000,52800000,IF(AB61=Graph!G$1*1000,AE81+Graph!G$1*1000,AC82))</f>
        <v>761351.4705882353</v>
      </c>
      <c r="AF82" s="3">
        <f t="shared" si="11"/>
        <v>761351.4705882353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17</v>
      </c>
      <c r="C83" s="7"/>
      <c r="D83" s="2" t="e">
        <f t="shared" si="12"/>
        <v>#N/A</v>
      </c>
      <c r="E83" s="2" t="e">
        <f t="shared" si="22"/>
        <v>#N/A</v>
      </c>
      <c r="F83" s="2">
        <v>569420.58990412951</v>
      </c>
      <c r="G83" s="2">
        <f t="shared" si="25"/>
        <v>569420.58990412951</v>
      </c>
      <c r="H83" s="2">
        <f t="shared" si="13"/>
        <v>24446431.985942185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620013.71428571513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572342.88549181819</v>
      </c>
      <c r="Q83" s="2">
        <f t="shared" si="26"/>
        <v>572342.88549181819</v>
      </c>
      <c r="R83" s="2">
        <f t="shared" si="16"/>
        <v>25044544.832099319</v>
      </c>
      <c r="S83" s="2">
        <f t="shared" si="17"/>
        <v>569420.58990412951</v>
      </c>
      <c r="T83" s="2">
        <f t="shared" si="18"/>
        <v>4317.5714285714785</v>
      </c>
      <c r="U83" s="2">
        <f t="shared" si="19"/>
        <v>572342.88549181819</v>
      </c>
      <c r="V83" s="2">
        <f t="shared" si="5"/>
        <v>774772.5</v>
      </c>
      <c r="W83" s="2">
        <f t="shared" si="20"/>
        <v>13421.029411764699</v>
      </c>
      <c r="X83" s="2">
        <f t="shared" si="6"/>
        <v>558921.85608005349</v>
      </c>
      <c r="Y83" s="2">
        <f t="shared" si="7"/>
        <v>24269772.332099341</v>
      </c>
      <c r="Z83" s="2" t="str">
        <f t="shared" si="8"/>
        <v>HERE</v>
      </c>
      <c r="AA83" s="2">
        <f>IF(Z83="HERE",Y83,AA82+Graph!$G$1*1000)</f>
        <v>24269772.332099341</v>
      </c>
      <c r="AB83" s="2">
        <f t="shared" si="21"/>
        <v>558921.85608005524</v>
      </c>
      <c r="AC83" s="2">
        <f t="shared" si="9"/>
        <v>774772.5</v>
      </c>
      <c r="AD83" s="3">
        <f t="shared" si="10"/>
        <v>24269772.332099341</v>
      </c>
      <c r="AE83" s="2">
        <f>IF(AE81&gt;=52800000,52800000,IF(AB62=Graph!G$1*1000,AE82+Graph!G$1*1000,AC83))</f>
        <v>774772.5</v>
      </c>
      <c r="AF83" s="3">
        <f t="shared" si="11"/>
        <v>774772.5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18</v>
      </c>
      <c r="C84" s="7"/>
      <c r="D84" s="2" t="e">
        <f t="shared" si="12"/>
        <v>#N/A</v>
      </c>
      <c r="E84" s="2" t="e">
        <f t="shared" si="22"/>
        <v>#N/A</v>
      </c>
      <c r="F84" s="2">
        <v>575375.18580433726</v>
      </c>
      <c r="G84" s="2">
        <f t="shared" si="25"/>
        <v>575375.18580433726</v>
      </c>
      <c r="H84" s="2">
        <f t="shared" si="13"/>
        <v>25021807.171746522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624331.28571428661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578284.10770699382</v>
      </c>
      <c r="Q84" s="2">
        <f t="shared" si="26"/>
        <v>578284.10770699382</v>
      </c>
      <c r="R84" s="2">
        <f t="shared" si="16"/>
        <v>25622828.939806312</v>
      </c>
      <c r="S84" s="2">
        <f t="shared" si="17"/>
        <v>575375.18580433726</v>
      </c>
      <c r="T84" s="2">
        <f t="shared" si="18"/>
        <v>4317.5714285714785</v>
      </c>
      <c r="U84" s="2">
        <f t="shared" si="19"/>
        <v>578284.10770699382</v>
      </c>
      <c r="V84" s="2">
        <f t="shared" si="5"/>
        <v>788193.5294117647</v>
      </c>
      <c r="W84" s="2">
        <f t="shared" si="20"/>
        <v>13421.029411764699</v>
      </c>
      <c r="X84" s="2">
        <f t="shared" si="6"/>
        <v>564863.07829522912</v>
      </c>
      <c r="Y84" s="2">
        <f t="shared" si="7"/>
        <v>24834635.410394572</v>
      </c>
      <c r="Z84" s="2" t="str">
        <f t="shared" si="8"/>
        <v>HERE</v>
      </c>
      <c r="AA84" s="2">
        <f>IF(Z84="HERE",Y84,AA83+Graph!$G$1*1000)</f>
        <v>24834635.410394572</v>
      </c>
      <c r="AB84" s="2">
        <f t="shared" si="21"/>
        <v>564863.07829523087</v>
      </c>
      <c r="AC84" s="2">
        <f t="shared" si="9"/>
        <v>788193.5294117647</v>
      </c>
      <c r="AD84" s="3">
        <f t="shared" si="10"/>
        <v>24834635.410394572</v>
      </c>
      <c r="AE84" s="2">
        <f>IF(AE82&gt;=52800000,52800000,IF(AB63=Graph!G$1*1000,AE83+Graph!G$1*1000,AC84))</f>
        <v>788193.5294117647</v>
      </c>
      <c r="AF84" s="3">
        <f t="shared" si="11"/>
        <v>788193.5294117647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19</v>
      </c>
      <c r="C85" s="7"/>
      <c r="D85" s="2" t="e">
        <f t="shared" si="12"/>
        <v>#N/A</v>
      </c>
      <c r="E85" s="2" t="e">
        <f t="shared" si="22"/>
        <v>#N/A</v>
      </c>
      <c r="F85" s="2">
        <v>581329.78170454502</v>
      </c>
      <c r="G85" s="2">
        <f t="shared" si="25"/>
        <v>581329.78170454502</v>
      </c>
      <c r="H85" s="2">
        <f t="shared" si="13"/>
        <v>25603136.953451067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628648.85714285809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584225.32992213964</v>
      </c>
      <c r="Q85" s="2">
        <f t="shared" si="26"/>
        <v>584225.32992213964</v>
      </c>
      <c r="R85" s="2">
        <f t="shared" si="16"/>
        <v>26207054.269728452</v>
      </c>
      <c r="S85" s="2">
        <f t="shared" si="17"/>
        <v>581329.78170454502</v>
      </c>
      <c r="T85" s="2">
        <f t="shared" si="18"/>
        <v>4317.5714285714785</v>
      </c>
      <c r="U85" s="2">
        <f t="shared" si="19"/>
        <v>584225.32992213964</v>
      </c>
      <c r="V85" s="2">
        <f t="shared" si="5"/>
        <v>801614.5588235294</v>
      </c>
      <c r="W85" s="2">
        <f t="shared" si="20"/>
        <v>13421.029411764699</v>
      </c>
      <c r="X85" s="2">
        <f t="shared" si="6"/>
        <v>570804.30051037495</v>
      </c>
      <c r="Y85" s="2">
        <f t="shared" si="7"/>
        <v>25405439.710904948</v>
      </c>
      <c r="Z85" s="2" t="str">
        <f t="shared" si="8"/>
        <v>HERE</v>
      </c>
      <c r="AA85" s="2">
        <f>IF(Z85="HERE",Y85,AA84+Graph!$G$1*1000)</f>
        <v>25405439.710904948</v>
      </c>
      <c r="AB85" s="2">
        <f t="shared" si="21"/>
        <v>570804.30051037669</v>
      </c>
      <c r="AC85" s="2">
        <f t="shared" si="9"/>
        <v>801614.5588235294</v>
      </c>
      <c r="AD85" s="3">
        <f t="shared" si="10"/>
        <v>25405439.710904948</v>
      </c>
      <c r="AE85" s="2">
        <f>IF(AE83&gt;=52800000,52800000,IF(AB64=Graph!G$1*1000,AE84+Graph!G$1*1000,AC85))</f>
        <v>801614.5588235294</v>
      </c>
      <c r="AF85" s="3">
        <f t="shared" si="11"/>
        <v>801614.5588235294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20</v>
      </c>
      <c r="C86" s="7"/>
      <c r="D86" s="2" t="e">
        <f t="shared" si="12"/>
        <v>#N/A</v>
      </c>
      <c r="E86" s="2" t="e">
        <f t="shared" si="22"/>
        <v>#N/A</v>
      </c>
      <c r="F86" s="2">
        <v>587284.37760475278</v>
      </c>
      <c r="G86" s="2">
        <f t="shared" si="25"/>
        <v>587284.37760475278</v>
      </c>
      <c r="H86" s="2">
        <f t="shared" si="13"/>
        <v>26190421.33105582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632966.42857142957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590166.55213731527</v>
      </c>
      <c r="Q86" s="2">
        <f t="shared" si="26"/>
        <v>590166.55213731527</v>
      </c>
      <c r="R86" s="2">
        <f t="shared" si="16"/>
        <v>26797220.821865767</v>
      </c>
      <c r="S86" s="2">
        <f t="shared" si="17"/>
        <v>587284.37760475278</v>
      </c>
      <c r="T86" s="2">
        <f t="shared" si="18"/>
        <v>4317.5714285714785</v>
      </c>
      <c r="U86" s="2">
        <f t="shared" si="19"/>
        <v>590166.55213731527</v>
      </c>
      <c r="V86" s="2">
        <f t="shared" si="5"/>
        <v>815035.5882352941</v>
      </c>
      <c r="W86" s="2">
        <f t="shared" si="20"/>
        <v>13421.029411764699</v>
      </c>
      <c r="X86" s="2">
        <f t="shared" si="6"/>
        <v>576745.52272555057</v>
      </c>
      <c r="Y86" s="2">
        <f t="shared" si="7"/>
        <v>25982185.233630501</v>
      </c>
      <c r="Z86" s="2" t="str">
        <f t="shared" si="8"/>
        <v>HERE</v>
      </c>
      <c r="AA86" s="2">
        <f>IF(Z86="HERE",Y86,AA85+Graph!$G$1*1000)</f>
        <v>25982185.233630501</v>
      </c>
      <c r="AB86" s="2">
        <f t="shared" si="21"/>
        <v>576745.52272555232</v>
      </c>
      <c r="AC86" s="2">
        <f t="shared" si="9"/>
        <v>815035.5882352941</v>
      </c>
      <c r="AD86" s="3">
        <f t="shared" si="10"/>
        <v>25982185.233630501</v>
      </c>
      <c r="AE86" s="2">
        <f>IF(AE84&gt;=52800000,52800000,IF(AB65=Graph!G$1*1000,AE85+Graph!G$1*1000,AC86))</f>
        <v>815035.5882352941</v>
      </c>
      <c r="AF86" s="3">
        <f t="shared" si="11"/>
        <v>815035.5882352941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21</v>
      </c>
      <c r="C87" s="7"/>
      <c r="D87" s="2" t="e">
        <f t="shared" si="12"/>
        <v>#N/A</v>
      </c>
      <c r="E87" s="2" t="e">
        <f t="shared" si="22"/>
        <v>#N/A</v>
      </c>
      <c r="F87" s="2">
        <v>593238.97350496054</v>
      </c>
      <c r="G87" s="2">
        <f t="shared" si="25"/>
        <v>593238.97350496054</v>
      </c>
      <c r="H87" s="2">
        <f t="shared" si="13"/>
        <v>26783660.304560781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637284.00000000105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596107.7743524611</v>
      </c>
      <c r="Q87" s="2">
        <f t="shared" si="26"/>
        <v>596107.7743524611</v>
      </c>
      <c r="R87" s="2">
        <f t="shared" si="16"/>
        <v>27393328.596218228</v>
      </c>
      <c r="S87" s="2">
        <f t="shared" si="17"/>
        <v>593238.97350496054</v>
      </c>
      <c r="T87" s="2">
        <f t="shared" si="18"/>
        <v>4317.5714285714785</v>
      </c>
      <c r="U87" s="2">
        <f t="shared" si="19"/>
        <v>596107.7743524611</v>
      </c>
      <c r="V87" s="2">
        <f t="shared" si="5"/>
        <v>828456.6176470588</v>
      </c>
      <c r="W87" s="2">
        <f t="shared" si="20"/>
        <v>13421.029411764699</v>
      </c>
      <c r="X87" s="2">
        <f t="shared" si="6"/>
        <v>582686.7449406964</v>
      </c>
      <c r="Y87" s="2">
        <f t="shared" si="7"/>
        <v>26564871.978571199</v>
      </c>
      <c r="Z87" s="2" t="str">
        <f t="shared" si="8"/>
        <v>HERE</v>
      </c>
      <c r="AA87" s="2">
        <f>IF(Z87="HERE",Y87,AA86+Graph!$G$1*1000)</f>
        <v>26564871.978571199</v>
      </c>
      <c r="AB87" s="2">
        <f t="shared" si="21"/>
        <v>582686.74494069815</v>
      </c>
      <c r="AC87" s="2">
        <f t="shared" si="9"/>
        <v>828456.6176470588</v>
      </c>
      <c r="AD87" s="3">
        <f t="shared" si="10"/>
        <v>26564871.978571199</v>
      </c>
      <c r="AE87" s="2">
        <f>IF(AE85&gt;=52800000,52800000,IF(AB66=Graph!G$1*1000,AE86+Graph!G$1*1000,AC87))</f>
        <v>828456.6176470588</v>
      </c>
      <c r="AF87" s="3">
        <f t="shared" si="11"/>
        <v>828456.6176470588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22</v>
      </c>
      <c r="C88" s="7"/>
      <c r="D88" s="2" t="e">
        <f t="shared" si="12"/>
        <v>#N/A</v>
      </c>
      <c r="E88" s="2" t="e">
        <f t="shared" si="22"/>
        <v>#N/A</v>
      </c>
      <c r="F88" s="2">
        <v>599193.56940516829</v>
      </c>
      <c r="G88" s="2">
        <f t="shared" si="25"/>
        <v>599193.56940516829</v>
      </c>
      <c r="H88" s="2">
        <f t="shared" si="13"/>
        <v>27382853.873965949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641601.57142857253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602048.99656763673</v>
      </c>
      <c r="Q88" s="2">
        <f t="shared" si="26"/>
        <v>602048.99656763673</v>
      </c>
      <c r="R88" s="2">
        <f t="shared" si="16"/>
        <v>27995377.592785865</v>
      </c>
      <c r="S88" s="2">
        <f t="shared" si="17"/>
        <v>599193.56940516829</v>
      </c>
      <c r="T88" s="2">
        <f t="shared" si="18"/>
        <v>4317.5714285714785</v>
      </c>
      <c r="U88" s="2">
        <f t="shared" si="19"/>
        <v>602048.99656763673</v>
      </c>
      <c r="V88" s="2">
        <f t="shared" si="5"/>
        <v>841877.64705882361</v>
      </c>
      <c r="W88" s="2">
        <f t="shared" si="20"/>
        <v>13421.029411764815</v>
      </c>
      <c r="X88" s="2">
        <f t="shared" si="6"/>
        <v>588627.96715587191</v>
      </c>
      <c r="Y88" s="2">
        <f t="shared" si="7"/>
        <v>27153499.945727073</v>
      </c>
      <c r="Z88" s="2" t="str">
        <f t="shared" si="8"/>
        <v>HERE</v>
      </c>
      <c r="AA88" s="2">
        <f>IF(Z88="HERE",Y88,AA87+Graph!$G$1*1000)</f>
        <v>27153499.945727073</v>
      </c>
      <c r="AB88" s="2">
        <f t="shared" si="21"/>
        <v>588627.96715587378</v>
      </c>
      <c r="AC88" s="2">
        <f t="shared" si="9"/>
        <v>841877.64705882361</v>
      </c>
      <c r="AD88" s="3">
        <f t="shared" si="10"/>
        <v>27153499.945727073</v>
      </c>
      <c r="AE88" s="2">
        <f>IF(AE86&gt;=52800000,52800000,IF(AB67=Graph!G$1*1000,AE87+Graph!G$1*1000,AC88))</f>
        <v>841877.64705882361</v>
      </c>
      <c r="AF88" s="3">
        <f t="shared" si="11"/>
        <v>841877.64705882361</v>
      </c>
      <c r="AG88" s="3">
        <f t="shared" si="29"/>
        <v>14463974.17204435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23</v>
      </c>
      <c r="C89" s="7"/>
      <c r="D89" s="2" t="e">
        <f t="shared" si="12"/>
        <v>#N/A</v>
      </c>
      <c r="E89" s="2" t="e">
        <f t="shared" si="22"/>
        <v>#N/A</v>
      </c>
      <c r="F89" s="2">
        <v>605148.16530537605</v>
      </c>
      <c r="G89" s="2">
        <f t="shared" si="25"/>
        <v>605148.16530537605</v>
      </c>
      <c r="H89" s="2">
        <f t="shared" si="13"/>
        <v>27988002.039271325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645919.142857144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607990.21878278255</v>
      </c>
      <c r="Q89" s="2">
        <f t="shared" si="26"/>
        <v>607990.21878278255</v>
      </c>
      <c r="R89" s="2">
        <f t="shared" si="16"/>
        <v>28603367.811568648</v>
      </c>
      <c r="S89" s="2">
        <f t="shared" si="17"/>
        <v>605148.16530537605</v>
      </c>
      <c r="T89" s="2">
        <f t="shared" si="18"/>
        <v>4317.5714285714785</v>
      </c>
      <c r="U89" s="2">
        <f t="shared" si="19"/>
        <v>607990.21878278255</v>
      </c>
      <c r="V89" s="2">
        <f t="shared" si="5"/>
        <v>855298.67647058819</v>
      </c>
      <c r="W89" s="2">
        <f t="shared" si="20"/>
        <v>13421.029411764583</v>
      </c>
      <c r="X89" s="2">
        <f t="shared" si="6"/>
        <v>594569.18937101797</v>
      </c>
      <c r="Y89" s="2">
        <f t="shared" si="7"/>
        <v>27748069.135098092</v>
      </c>
      <c r="Z89" s="2" t="str">
        <f t="shared" si="8"/>
        <v>HERE</v>
      </c>
      <c r="AA89" s="2">
        <f>IF(Z89="HERE",Y89,AA88+Graph!$G$1*1000)</f>
        <v>27748069.135098092</v>
      </c>
      <c r="AB89" s="2">
        <f t="shared" si="21"/>
        <v>594569.1893710196</v>
      </c>
      <c r="AC89" s="2">
        <f t="shared" si="9"/>
        <v>855298.67647058819</v>
      </c>
      <c r="AD89" s="3">
        <f t="shared" si="10"/>
        <v>27748069.135098092</v>
      </c>
      <c r="AE89" s="2">
        <f>IF(AE87&gt;=52800000,52800000,IF(AB68=Graph!G$1*1000,AE88+Graph!G$1*1000,AC89))</f>
        <v>855298.67647058819</v>
      </c>
      <c r="AF89" s="3">
        <f t="shared" si="11"/>
        <v>855298.67647058819</v>
      </c>
      <c r="AG89" s="3">
        <f t="shared" si="29"/>
        <v>14887468.394082328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24</v>
      </c>
      <c r="C90" s="7"/>
      <c r="D90" s="2" t="e">
        <f t="shared" si="12"/>
        <v>#N/A</v>
      </c>
      <c r="E90" s="2" t="e">
        <f t="shared" si="22"/>
        <v>#N/A</v>
      </c>
      <c r="F90" s="2">
        <v>611102.76120558381</v>
      </c>
      <c r="G90" s="2">
        <f t="shared" si="25"/>
        <v>611102.76120558381</v>
      </c>
      <c r="H90" s="2">
        <f t="shared" si="13"/>
        <v>28599104.800476909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650236.71428571548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613931.44099795818</v>
      </c>
      <c r="Q90" s="2">
        <f t="shared" si="26"/>
        <v>613931.44099795818</v>
      </c>
      <c r="R90" s="2">
        <f t="shared" si="16"/>
        <v>29217299.252566606</v>
      </c>
      <c r="S90" s="2">
        <f t="shared" si="17"/>
        <v>611102.76120558381</v>
      </c>
      <c r="T90" s="2">
        <f t="shared" si="18"/>
        <v>4317.5714285714785</v>
      </c>
      <c r="U90" s="2">
        <f t="shared" si="19"/>
        <v>613931.44099795818</v>
      </c>
      <c r="V90" s="2">
        <f t="shared" si="5"/>
        <v>868719.70588235301</v>
      </c>
      <c r="W90" s="2">
        <f t="shared" si="20"/>
        <v>13421.029411764815</v>
      </c>
      <c r="X90" s="2">
        <f t="shared" si="6"/>
        <v>600510.41158619337</v>
      </c>
      <c r="Y90" s="2">
        <f t="shared" si="7"/>
        <v>28348579.546684287</v>
      </c>
      <c r="Z90" s="2" t="str">
        <f t="shared" si="8"/>
        <v>HERE</v>
      </c>
      <c r="AA90" s="2">
        <f>IF(Z90="HERE",Y90,AA89+Graph!$G$1*1000)</f>
        <v>28348579.546684287</v>
      </c>
      <c r="AB90" s="2">
        <f t="shared" si="21"/>
        <v>600510.41158619523</v>
      </c>
      <c r="AC90" s="2">
        <f t="shared" si="9"/>
        <v>868719.70588235301</v>
      </c>
      <c r="AD90" s="3">
        <f t="shared" si="10"/>
        <v>28348579.546684287</v>
      </c>
      <c r="AE90" s="2">
        <f>IF(AE88&gt;=52800000,52800000,IF(AB69=Graph!G$1*1000,AE89+Graph!G$1*1000,AC90))</f>
        <v>868719.70588235301</v>
      </c>
      <c r="AF90" s="3">
        <f t="shared" si="11"/>
        <v>868719.70588235301</v>
      </c>
      <c r="AG90" s="3">
        <f t="shared" si="29"/>
        <v>15316309.716113968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25</v>
      </c>
      <c r="C91" s="7"/>
      <c r="D91" s="2" t="e">
        <f t="shared" si="12"/>
        <v>#N/A</v>
      </c>
      <c r="E91" s="2" t="e">
        <f t="shared" si="22"/>
        <v>#N/A</v>
      </c>
      <c r="F91" s="2">
        <v>617057.35710579157</v>
      </c>
      <c r="G91" s="2">
        <f t="shared" si="25"/>
        <v>617057.35710579157</v>
      </c>
      <c r="H91" s="2">
        <f t="shared" si="13"/>
        <v>29216162.1575827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654554.28571428696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619872.66321310401</v>
      </c>
      <c r="Q91" s="2">
        <f t="shared" si="26"/>
        <v>619872.66321310401</v>
      </c>
      <c r="R91" s="2">
        <f t="shared" si="16"/>
        <v>29837171.91577971</v>
      </c>
      <c r="S91" s="2">
        <f t="shared" si="17"/>
        <v>617057.35710579157</v>
      </c>
      <c r="T91" s="2">
        <f t="shared" si="18"/>
        <v>4317.5714285714785</v>
      </c>
      <c r="U91" s="2">
        <f t="shared" si="19"/>
        <v>619872.66321310401</v>
      </c>
      <c r="V91" s="2">
        <f t="shared" si="5"/>
        <v>882140.73529411759</v>
      </c>
      <c r="W91" s="2">
        <f t="shared" si="20"/>
        <v>13421.029411764583</v>
      </c>
      <c r="X91" s="2">
        <f t="shared" si="6"/>
        <v>606451.63380133943</v>
      </c>
      <c r="Y91" s="2">
        <f t="shared" si="7"/>
        <v>28955031.180485629</v>
      </c>
      <c r="Z91" s="2" t="str">
        <f t="shared" si="8"/>
        <v>HERE</v>
      </c>
      <c r="AA91" s="2">
        <f>IF(Z91="HERE",Y91,AA90+Graph!$G$1*1000)</f>
        <v>28955031.180485629</v>
      </c>
      <c r="AB91" s="2">
        <f t="shared" si="21"/>
        <v>606451.63380134106</v>
      </c>
      <c r="AC91" s="2">
        <f t="shared" si="9"/>
        <v>882140.73529411759</v>
      </c>
      <c r="AD91" s="3">
        <f t="shared" si="10"/>
        <v>28955031.180485629</v>
      </c>
      <c r="AE91" s="2">
        <f>IF(AE89&gt;=52800000,52800000,IF(AB70=Graph!G$1*1000,AE90+Graph!G$1*1000,AC91))</f>
        <v>882140.73529411759</v>
      </c>
      <c r="AF91" s="3">
        <f t="shared" si="11"/>
        <v>882140.73529411759</v>
      </c>
      <c r="AG91" s="3">
        <f t="shared" si="29"/>
        <v>15750498.13813924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26</v>
      </c>
      <c r="C92" s="7"/>
      <c r="D92" s="2" t="e">
        <f t="shared" si="12"/>
        <v>#N/A</v>
      </c>
      <c r="E92" s="2" t="e">
        <f t="shared" si="22"/>
        <v>#N/A</v>
      </c>
      <c r="F92" s="2">
        <v>623011.95300599933</v>
      </c>
      <c r="G92" s="2">
        <f t="shared" si="25"/>
        <v>623011.95300599933</v>
      </c>
      <c r="H92" s="2">
        <f t="shared" si="13"/>
        <v>29839174.1105887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658871.85714285844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625813.88542824984</v>
      </c>
      <c r="Q92" s="2">
        <f t="shared" si="26"/>
        <v>625813.88542824984</v>
      </c>
      <c r="R92" s="2">
        <f t="shared" si="16"/>
        <v>30462985.80120796</v>
      </c>
      <c r="S92" s="2">
        <f t="shared" si="17"/>
        <v>623011.95300599933</v>
      </c>
      <c r="T92" s="2">
        <f t="shared" si="18"/>
        <v>4317.5714285714785</v>
      </c>
      <c r="U92" s="2">
        <f t="shared" si="19"/>
        <v>625813.88542824984</v>
      </c>
      <c r="V92" s="2">
        <f t="shared" si="5"/>
        <v>895561.76470588241</v>
      </c>
      <c r="W92" s="2">
        <f t="shared" si="20"/>
        <v>13421.029411764815</v>
      </c>
      <c r="X92" s="2">
        <f t="shared" si="6"/>
        <v>612392.85601648502</v>
      </c>
      <c r="Y92" s="2">
        <f t="shared" si="7"/>
        <v>29567424.036502115</v>
      </c>
      <c r="Z92" s="2" t="str">
        <f t="shared" si="8"/>
        <v>HERE</v>
      </c>
      <c r="AA92" s="2">
        <f>IF(Z92="HERE",Y92,AA91+Graph!$G$1*1000)</f>
        <v>29567424.036502115</v>
      </c>
      <c r="AB92" s="2">
        <f t="shared" si="21"/>
        <v>612392.85601648688</v>
      </c>
      <c r="AC92" s="2">
        <f t="shared" si="9"/>
        <v>895561.76470588241</v>
      </c>
      <c r="AD92" s="3">
        <f t="shared" si="10"/>
        <v>29567424.036502115</v>
      </c>
      <c r="AE92" s="2">
        <f>IF(AE90&gt;=52800000,52800000,IF(AB71=Graph!G$1*1000,AE91+Graph!G$1*1000,AC92))</f>
        <v>895561.76470588241</v>
      </c>
      <c r="AF92" s="3">
        <f t="shared" si="11"/>
        <v>895561.76470588241</v>
      </c>
      <c r="AG92" s="3">
        <f t="shared" si="29"/>
        <v>16190033.660158169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27</v>
      </c>
      <c r="C93" s="7"/>
      <c r="D93" s="2" t="e">
        <f t="shared" si="12"/>
        <v>#N/A</v>
      </c>
      <c r="E93" s="2" t="e">
        <f t="shared" si="22"/>
        <v>#N/A</v>
      </c>
      <c r="F93" s="2">
        <v>628966.54890620708</v>
      </c>
      <c r="G93" s="2">
        <f t="shared" si="25"/>
        <v>628966.54890620708</v>
      </c>
      <c r="H93" s="2">
        <f t="shared" si="13"/>
        <v>30468140.659494907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663189.42857142992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631755.10764342546</v>
      </c>
      <c r="Q93" s="2">
        <f t="shared" si="26"/>
        <v>631755.10764342546</v>
      </c>
      <c r="R93" s="2">
        <f t="shared" si="16"/>
        <v>31094740.908851385</v>
      </c>
      <c r="S93" s="2">
        <f t="shared" si="17"/>
        <v>628966.54890620708</v>
      </c>
      <c r="T93" s="2">
        <f t="shared" si="18"/>
        <v>4317.5714285714785</v>
      </c>
      <c r="U93" s="2">
        <f t="shared" si="19"/>
        <v>631755.10764342546</v>
      </c>
      <c r="V93" s="2">
        <f t="shared" si="5"/>
        <v>908982.79411764699</v>
      </c>
      <c r="W93" s="2">
        <f t="shared" si="20"/>
        <v>13421.029411764583</v>
      </c>
      <c r="X93" s="2">
        <f t="shared" si="6"/>
        <v>618334.07823166088</v>
      </c>
      <c r="Y93" s="2">
        <f t="shared" si="7"/>
        <v>30185758.114733778</v>
      </c>
      <c r="Z93" s="2" t="str">
        <f t="shared" si="8"/>
        <v>HERE</v>
      </c>
      <c r="AA93" s="2">
        <f>IF(Z93="HERE",Y93,AA92+Graph!$G$1*1000)</f>
        <v>30185758.114733778</v>
      </c>
      <c r="AB93" s="2">
        <f t="shared" si="21"/>
        <v>618334.07823166251</v>
      </c>
      <c r="AC93" s="2">
        <f t="shared" si="9"/>
        <v>908982.79411764699</v>
      </c>
      <c r="AD93" s="3">
        <f t="shared" si="10"/>
        <v>30185758.114733778</v>
      </c>
      <c r="AE93" s="2">
        <f>IF(AE91&gt;=52800000,52800000,IF(AB72=Graph!G$1*1000,AE92+Graph!G$1*1000,AC93))</f>
        <v>908982.79411764699</v>
      </c>
      <c r="AF93" s="3">
        <f t="shared" si="11"/>
        <v>908982.79411764699</v>
      </c>
      <c r="AG93" s="3">
        <f t="shared" si="29"/>
        <v>16634916.282170728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28</v>
      </c>
      <c r="C94" s="7"/>
      <c r="D94" s="2" t="e">
        <f t="shared" si="12"/>
        <v>#N/A</v>
      </c>
      <c r="E94" s="2" t="e">
        <f t="shared" si="22"/>
        <v>#N/A</v>
      </c>
      <c r="F94" s="2">
        <v>634921.14480641484</v>
      </c>
      <c r="G94" s="2">
        <f t="shared" si="25"/>
        <v>634921.14480641484</v>
      </c>
      <c r="H94" s="2">
        <f t="shared" si="13"/>
        <v>31103061.804301322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667507.0000000014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637696.32985857129</v>
      </c>
      <c r="Q94" s="2">
        <f t="shared" si="26"/>
        <v>637696.32985857129</v>
      </c>
      <c r="R94" s="2">
        <f t="shared" si="16"/>
        <v>31732437.238709956</v>
      </c>
      <c r="S94" s="2">
        <f t="shared" si="17"/>
        <v>634921.14480641484</v>
      </c>
      <c r="T94" s="2">
        <f t="shared" si="18"/>
        <v>4317.5714285714785</v>
      </c>
      <c r="U94" s="2">
        <f t="shared" si="19"/>
        <v>637696.32985857129</v>
      </c>
      <c r="V94" s="2">
        <f t="shared" si="5"/>
        <v>922403.82352941181</v>
      </c>
      <c r="W94" s="2">
        <f t="shared" si="20"/>
        <v>13421.029411764815</v>
      </c>
      <c r="X94" s="2">
        <f t="shared" si="6"/>
        <v>624275.30044680648</v>
      </c>
      <c r="Y94" s="2">
        <f t="shared" si="7"/>
        <v>30810033.415180586</v>
      </c>
      <c r="Z94" s="2" t="str">
        <f t="shared" si="8"/>
        <v>HERE</v>
      </c>
      <c r="AA94" s="2">
        <f>IF(Z94="HERE",Y94,AA93+Graph!$G$1*1000)</f>
        <v>30810033.415180586</v>
      </c>
      <c r="AB94" s="2">
        <f t="shared" si="21"/>
        <v>624275.30044680834</v>
      </c>
      <c r="AC94" s="2">
        <f t="shared" si="9"/>
        <v>922403.82352941181</v>
      </c>
      <c r="AD94" s="3">
        <f t="shared" si="10"/>
        <v>30810033.415180586</v>
      </c>
      <c r="AE94" s="2">
        <f>IF(AE92&gt;=52800000,52800000,IF(AB73=Graph!G$1*1000,AE93+Graph!G$1*1000,AC94))</f>
        <v>922403.82352941181</v>
      </c>
      <c r="AF94" s="3">
        <f t="shared" si="11"/>
        <v>922403.82352941181</v>
      </c>
      <c r="AG94" s="3">
        <f t="shared" si="29"/>
        <v>17085146.004176944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29</v>
      </c>
      <c r="C95" s="7"/>
      <c r="D95" s="2" t="e">
        <f t="shared" si="12"/>
        <v>#N/A</v>
      </c>
      <c r="E95" s="2" t="e">
        <f t="shared" si="22"/>
        <v>#N/A</v>
      </c>
      <c r="F95" s="2">
        <v>640875.7407066226</v>
      </c>
      <c r="G95" s="2">
        <f t="shared" si="25"/>
        <v>640875.7407066226</v>
      </c>
      <c r="H95" s="2">
        <f t="shared" si="13"/>
        <v>31743937.545007944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671824.57142857288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643637.55207374692</v>
      </c>
      <c r="Q95" s="2">
        <f t="shared" si="26"/>
        <v>643637.55207374692</v>
      </c>
      <c r="R95" s="2">
        <f t="shared" si="16"/>
        <v>32376074.790783703</v>
      </c>
      <c r="S95" s="2">
        <f t="shared" si="17"/>
        <v>640875.7407066226</v>
      </c>
      <c r="T95" s="2">
        <f t="shared" si="18"/>
        <v>4317.5714285714785</v>
      </c>
      <c r="U95" s="2">
        <f t="shared" si="19"/>
        <v>643637.55207374692</v>
      </c>
      <c r="V95" s="2">
        <f t="shared" si="5"/>
        <v>935824.8529411765</v>
      </c>
      <c r="W95" s="2">
        <f t="shared" si="20"/>
        <v>13421.029411764699</v>
      </c>
      <c r="X95" s="2">
        <f t="shared" si="6"/>
        <v>630216.52266198222</v>
      </c>
      <c r="Y95" s="2">
        <f t="shared" ref="Y95:Y158" si="30">IF(COUNT($C96)=0,IF(COUNT($C95)=1,C95,SUM(Y94+X95)),C95)</f>
        <v>31440249.93784257</v>
      </c>
      <c r="Z95" s="2" t="str">
        <f t="shared" si="8"/>
        <v>HERE</v>
      </c>
      <c r="AA95" s="2">
        <f>IF(Z95="HERE",Y95,AA94+Graph!$G$1*1000)</f>
        <v>31440249.93784257</v>
      </c>
      <c r="AB95" s="2">
        <f t="shared" si="21"/>
        <v>630216.52266198397</v>
      </c>
      <c r="AC95" s="2">
        <f t="shared" ref="AC95:AC158" si="31">IF(Z96="HERE",V95,AC94)</f>
        <v>935824.8529411765</v>
      </c>
      <c r="AD95" s="3">
        <f t="shared" si="10"/>
        <v>31440249.93784257</v>
      </c>
      <c r="AE95" s="2">
        <f>IF(AE93&gt;=52800000,52800000,IF(AB74=Graph!G$1*1000,AE94+Graph!G$1*1000,AC95))</f>
        <v>935824.8529411765</v>
      </c>
      <c r="AF95" s="3">
        <f t="shared" si="11"/>
        <v>935824.8529411765</v>
      </c>
      <c r="AG95" s="3">
        <f t="shared" si="29"/>
        <v>17540722.826176796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30</v>
      </c>
      <c r="C96" s="7"/>
      <c r="D96" s="2" t="e">
        <f t="shared" si="12"/>
        <v>#N/A</v>
      </c>
      <c r="E96" s="2" t="e">
        <f t="shared" si="22"/>
        <v>#N/A</v>
      </c>
      <c r="F96" s="2">
        <v>646830.33660683036</v>
      </c>
      <c r="G96" s="2">
        <f t="shared" si="25"/>
        <v>646830.33660683036</v>
      </c>
      <c r="H96" s="2">
        <f t="shared" ref="H96:H159" si="32">IF(COUNT($C97)=0,IF(COUNT($C96)=1,C96,SUM(H95+G96)),C96)</f>
        <v>32390767.881614774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676142.14285714435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649578.77428889275</v>
      </c>
      <c r="Q96" s="2">
        <f t="shared" si="26"/>
        <v>649578.77428889275</v>
      </c>
      <c r="R96" s="2">
        <f t="shared" ref="R96:R159" si="33">IF(COUNT($C97)=0,IF(COUNT($C96)=1,M96,SUM(R95+Q96)),M96)</f>
        <v>33025653.565072596</v>
      </c>
      <c r="S96" s="2">
        <f t="shared" si="17"/>
        <v>646830.33660683036</v>
      </c>
      <c r="T96" s="2">
        <f t="shared" si="18"/>
        <v>4317.5714285714785</v>
      </c>
      <c r="U96" s="2">
        <f t="shared" si="19"/>
        <v>649578.77428889275</v>
      </c>
      <c r="V96" s="2">
        <f t="shared" si="5"/>
        <v>949245.8823529412</v>
      </c>
      <c r="W96" s="2">
        <f t="shared" si="20"/>
        <v>13421.029411764699</v>
      </c>
      <c r="X96" s="2">
        <f t="shared" si="6"/>
        <v>636157.74487712805</v>
      </c>
      <c r="Y96" s="2">
        <f t="shared" si="30"/>
        <v>32076407.6827197</v>
      </c>
      <c r="Z96" s="2" t="str">
        <f t="shared" si="8"/>
        <v>HERE</v>
      </c>
      <c r="AA96" s="2">
        <f>IF(Z96="HERE",Y96,AA95+Graph!$G$1*1000)</f>
        <v>32076407.6827197</v>
      </c>
      <c r="AB96" s="2">
        <f t="shared" si="21"/>
        <v>636157.74487712979</v>
      </c>
      <c r="AC96" s="2">
        <f t="shared" si="31"/>
        <v>949245.8823529412</v>
      </c>
      <c r="AD96" s="3">
        <f t="shared" si="10"/>
        <v>32076407.6827197</v>
      </c>
      <c r="AE96" s="2">
        <f>IF(AE94&gt;=52800000,52800000,IF(AB75=Graph!G$1*1000,AE95+Graph!G$1*1000,AC96))</f>
        <v>949245.8823529412</v>
      </c>
      <c r="AF96" s="3">
        <f t="shared" si="11"/>
        <v>949245.8823529412</v>
      </c>
      <c r="AG96" s="3">
        <f t="shared" si="29"/>
        <v>18001646.748170298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31</v>
      </c>
      <c r="C97" s="7"/>
      <c r="D97" s="2" t="e">
        <f t="shared" si="12"/>
        <v>#N/A</v>
      </c>
      <c r="E97" s="2" t="e">
        <f t="shared" si="22"/>
        <v>#N/A</v>
      </c>
      <c r="F97" s="2">
        <v>652784.93250703812</v>
      </c>
      <c r="G97" s="2">
        <f t="shared" si="25"/>
        <v>652784.93250703812</v>
      </c>
      <c r="H97" s="2">
        <f t="shared" si="32"/>
        <v>33043552.814121813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680459.71428571583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655519.99650406837</v>
      </c>
      <c r="Q97" s="2">
        <f t="shared" si="26"/>
        <v>655519.99650406837</v>
      </c>
      <c r="R97" s="2">
        <f t="shared" si="33"/>
        <v>33681173.561576664</v>
      </c>
      <c r="S97" s="2">
        <f t="shared" si="17"/>
        <v>652784.93250703812</v>
      </c>
      <c r="T97" s="2">
        <f t="shared" si="18"/>
        <v>4317.5714285714785</v>
      </c>
      <c r="U97" s="2">
        <f t="shared" si="19"/>
        <v>655519.99650406837</v>
      </c>
      <c r="V97" s="2">
        <f t="shared" si="5"/>
        <v>962666.9117647059</v>
      </c>
      <c r="W97" s="2">
        <f t="shared" si="20"/>
        <v>13421.029411764699</v>
      </c>
      <c r="X97" s="2">
        <f t="shared" si="6"/>
        <v>642098.96709230368</v>
      </c>
      <c r="Y97" s="2">
        <f t="shared" si="30"/>
        <v>32718506.649812005</v>
      </c>
      <c r="Z97" s="2" t="str">
        <f t="shared" si="8"/>
        <v>HERE</v>
      </c>
      <c r="AA97" s="2">
        <f>IF(Z97="HERE",Y97,AA96+Graph!$G$1*1000)</f>
        <v>32718506.649812005</v>
      </c>
      <c r="AB97" s="2">
        <f t="shared" si="21"/>
        <v>642098.96709230542</v>
      </c>
      <c r="AC97" s="2">
        <f t="shared" si="31"/>
        <v>962666.9117647059</v>
      </c>
      <c r="AD97" s="3">
        <f t="shared" si="10"/>
        <v>32718506.649812005</v>
      </c>
      <c r="AE97" s="2">
        <f>IF(AE95&gt;=52800000,52800000,IF(AB76=Graph!G$1*1000,AE96+Graph!G$1*1000,AC97))</f>
        <v>962666.9117647059</v>
      </c>
      <c r="AF97" s="3">
        <f t="shared" si="11"/>
        <v>962666.9117647059</v>
      </c>
      <c r="AG97" s="3">
        <f t="shared" si="29"/>
        <v>18467917.770157438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32</v>
      </c>
      <c r="C98" s="7"/>
      <c r="D98" s="2" t="e">
        <f t="shared" si="12"/>
        <v>#N/A</v>
      </c>
      <c r="E98" s="2" t="e">
        <f t="shared" si="22"/>
        <v>#N/A</v>
      </c>
      <c r="F98" s="2">
        <v>658739.52840724587</v>
      </c>
      <c r="G98" s="2">
        <f t="shared" si="25"/>
        <v>658739.52840724587</v>
      </c>
      <c r="H98" s="2">
        <f t="shared" si="32"/>
        <v>33702292.342529058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684777.28571428731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661461.2187192142</v>
      </c>
      <c r="Q98" s="2">
        <f t="shared" si="26"/>
        <v>661461.2187192142</v>
      </c>
      <c r="R98" s="2">
        <f t="shared" si="33"/>
        <v>34342634.780295879</v>
      </c>
      <c r="S98" s="2">
        <f t="shared" si="17"/>
        <v>658739.52840724587</v>
      </c>
      <c r="T98" s="2">
        <f t="shared" si="18"/>
        <v>4317.5714285714785</v>
      </c>
      <c r="U98" s="2">
        <f t="shared" si="19"/>
        <v>661461.2187192142</v>
      </c>
      <c r="V98" s="2">
        <f t="shared" si="5"/>
        <v>976087.9411764706</v>
      </c>
      <c r="W98" s="2">
        <f t="shared" si="20"/>
        <v>13421.029411764699</v>
      </c>
      <c r="X98" s="2">
        <f t="shared" si="6"/>
        <v>648040.1893074495</v>
      </c>
      <c r="Y98" s="2">
        <f t="shared" si="30"/>
        <v>33366546.839119457</v>
      </c>
      <c r="Z98" s="2" t="str">
        <f t="shared" si="8"/>
        <v>HERE</v>
      </c>
      <c r="AA98" s="2">
        <f>IF(Z98="HERE",Y98,AA97+Graph!$G$1*1000)</f>
        <v>33366546.839119457</v>
      </c>
      <c r="AB98" s="2">
        <f t="shared" si="21"/>
        <v>648040.18930745125</v>
      </c>
      <c r="AC98" s="2">
        <f t="shared" si="31"/>
        <v>976087.9411764706</v>
      </c>
      <c r="AD98" s="3">
        <f t="shared" si="10"/>
        <v>33366546.839119457</v>
      </c>
      <c r="AE98" s="2">
        <f>IF(AE96&gt;=52800000,52800000,IF(AB77=Graph!G$1*1000,AE97+Graph!G$1*1000,AC98))</f>
        <v>976087.9411764706</v>
      </c>
      <c r="AF98" s="3">
        <f t="shared" si="11"/>
        <v>976087.9411764706</v>
      </c>
      <c r="AG98" s="3">
        <f t="shared" si="29"/>
        <v>18939535.892138209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33</v>
      </c>
      <c r="C99" s="7"/>
      <c r="D99" s="2" t="e">
        <f t="shared" si="12"/>
        <v>#N/A</v>
      </c>
      <c r="E99" s="2" t="e">
        <f t="shared" si="22"/>
        <v>#N/A</v>
      </c>
      <c r="F99" s="2">
        <v>664694.12430745363</v>
      </c>
      <c r="G99" s="2">
        <f t="shared" si="25"/>
        <v>664694.12430745363</v>
      </c>
      <c r="H99" s="2">
        <f t="shared" si="32"/>
        <v>34366986.466836512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689094.85714285879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667402.44093438983</v>
      </c>
      <c r="Q99" s="2">
        <f t="shared" si="26"/>
        <v>667402.44093438983</v>
      </c>
      <c r="R99" s="2">
        <f t="shared" si="33"/>
        <v>35010037.221230268</v>
      </c>
      <c r="S99" s="2">
        <f t="shared" si="17"/>
        <v>664694.12430745363</v>
      </c>
      <c r="T99" s="2">
        <f t="shared" si="18"/>
        <v>4317.5714285714785</v>
      </c>
      <c r="U99" s="2">
        <f t="shared" si="19"/>
        <v>667402.44093438983</v>
      </c>
      <c r="V99" s="2">
        <f t="shared" si="5"/>
        <v>989508.9705882353</v>
      </c>
      <c r="W99" s="2">
        <f t="shared" si="20"/>
        <v>13421.029411764699</v>
      </c>
      <c r="X99" s="2">
        <f t="shared" si="6"/>
        <v>653981.41152262513</v>
      </c>
      <c r="Y99" s="2">
        <f t="shared" si="30"/>
        <v>34020528.250642084</v>
      </c>
      <c r="Z99" s="2" t="str">
        <f t="shared" si="8"/>
        <v>HERE</v>
      </c>
      <c r="AA99" s="2">
        <f>IF(Z99="HERE",Y99,AA98+Graph!$G$1*1000)</f>
        <v>34020528.250642084</v>
      </c>
      <c r="AB99" s="2">
        <f t="shared" si="21"/>
        <v>653981.41152262688</v>
      </c>
      <c r="AC99" s="2">
        <f t="shared" si="31"/>
        <v>989508.9705882353</v>
      </c>
      <c r="AD99" s="3">
        <f t="shared" si="10"/>
        <v>34020528.250642084</v>
      </c>
      <c r="AE99" s="2">
        <f>IF(AE97&gt;=52800000,52800000,IF(AB78=Graph!G$1*1000,AE98+Graph!G$1*1000,AC99))</f>
        <v>989508.9705882353</v>
      </c>
      <c r="AF99" s="3">
        <f t="shared" si="11"/>
        <v>989508.9705882353</v>
      </c>
      <c r="AG99" s="3">
        <f t="shared" si="29"/>
        <v>19416501.114112638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34</v>
      </c>
      <c r="C100" s="14"/>
      <c r="D100" s="13" t="e">
        <f t="shared" si="12"/>
        <v>#N/A</v>
      </c>
      <c r="E100" s="13" t="e">
        <f t="shared" si="22"/>
        <v>#N/A</v>
      </c>
      <c r="F100" s="13">
        <v>670648.72020763159</v>
      </c>
      <c r="G100" s="2">
        <f t="shared" si="25"/>
        <v>670648.72020763159</v>
      </c>
      <c r="H100" s="13">
        <f t="shared" si="32"/>
        <v>35037635.187044144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693412.42857143027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673343.66314953566</v>
      </c>
      <c r="Q100" s="2">
        <f t="shared" si="26"/>
        <v>673343.66314953566</v>
      </c>
      <c r="R100" s="13">
        <f t="shared" si="33"/>
        <v>35683380.884379804</v>
      </c>
      <c r="S100" s="13">
        <f t="shared" si="17"/>
        <v>670648.72020763159</v>
      </c>
      <c r="T100" s="13">
        <f t="shared" si="18"/>
        <v>4317.5714285714785</v>
      </c>
      <c r="U100" s="13">
        <f t="shared" si="19"/>
        <v>673343.66314953566</v>
      </c>
      <c r="V100" s="13">
        <f t="shared" si="5"/>
        <v>1002930</v>
      </c>
      <c r="W100" s="13">
        <f t="shared" si="20"/>
        <v>13421.029411764699</v>
      </c>
      <c r="X100" s="13">
        <f t="shared" si="6"/>
        <v>659922.63373777096</v>
      </c>
      <c r="Y100" s="2">
        <f t="shared" si="30"/>
        <v>34680450.884379856</v>
      </c>
      <c r="Z100" s="2" t="str">
        <f t="shared" si="8"/>
        <v>HERE</v>
      </c>
      <c r="AA100" s="2">
        <f>IF(Z100="HERE",Y100,AA99+Graph!$G$1*1000)</f>
        <v>34680450.884379856</v>
      </c>
      <c r="AB100" s="2">
        <f t="shared" si="21"/>
        <v>659922.6337377727</v>
      </c>
      <c r="AC100" s="2">
        <f t="shared" si="31"/>
        <v>1002930</v>
      </c>
      <c r="AD100" s="3">
        <f t="shared" si="10"/>
        <v>34680450.884379856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19898813.436080698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35</v>
      </c>
      <c r="C101" s="7"/>
      <c r="D101" s="2" t="e">
        <f t="shared" si="12"/>
        <v>#N/A</v>
      </c>
      <c r="E101" s="2" t="e">
        <f t="shared" si="22"/>
        <v>#N/A</v>
      </c>
      <c r="F101" s="2">
        <v>676603.31610783935</v>
      </c>
      <c r="G101" s="2">
        <f t="shared" si="25"/>
        <v>676603.31610783935</v>
      </c>
      <c r="H101" s="2">
        <f t="shared" si="32"/>
        <v>35714238.503151983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697730.00000000175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679284.88536471128</v>
      </c>
      <c r="Q101" s="2">
        <f t="shared" si="26"/>
        <v>679284.88536471128</v>
      </c>
      <c r="R101" s="2">
        <f t="shared" si="33"/>
        <v>36362665.769744515</v>
      </c>
      <c r="S101" s="2">
        <f t="shared" si="17"/>
        <v>676603.31610783935</v>
      </c>
      <c r="T101" s="2">
        <f t="shared" si="18"/>
        <v>4317.5714285714785</v>
      </c>
      <c r="U101" s="2">
        <f t="shared" si="19"/>
        <v>679284.88536471128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625847.17107899697</v>
      </c>
      <c r="Y101" s="2">
        <f t="shared" si="30"/>
        <v>35306298.055458851</v>
      </c>
      <c r="Z101" s="2" t="str">
        <f t="shared" si="8"/>
        <v>HERE</v>
      </c>
      <c r="AA101" s="2">
        <f>IF(Z101="HERE",Y101,AA100+Graph!$G$1*1000)</f>
        <v>35306298.055458851</v>
      </c>
      <c r="AB101" s="2">
        <f t="shared" si="21"/>
        <v>625847.17107899487</v>
      </c>
      <c r="AC101" s="2">
        <f t="shared" si="31"/>
        <v>1056367.7142857143</v>
      </c>
      <c r="AD101" s="3">
        <f t="shared" si="10"/>
        <v>35306298.055458851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20386472.858042415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36</v>
      </c>
      <c r="C102" s="7"/>
      <c r="D102" s="2" t="e">
        <f t="shared" si="12"/>
        <v>#N/A</v>
      </c>
      <c r="E102" s="2" t="e">
        <f t="shared" si="22"/>
        <v>#N/A</v>
      </c>
      <c r="F102" s="2">
        <v>682557.9120080471</v>
      </c>
      <c r="G102" s="2">
        <f t="shared" ref="G102:G165" si="35">IF(F102&gt;700000,$AK$31*1000,F102)</f>
        <v>682557.9120080471</v>
      </c>
      <c r="H102" s="2">
        <f t="shared" si="32"/>
        <v>36396796.41516003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702047.57142857322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685226.10757985711</v>
      </c>
      <c r="Q102" s="2">
        <f t="shared" ref="Q102:Q165" si="36">IF(P102&gt;700000,700000,P102)</f>
        <v>685226.10757985711</v>
      </c>
      <c r="R102" s="2">
        <f t="shared" si="33"/>
        <v>37047891.877324373</v>
      </c>
      <c r="S102" s="2">
        <f t="shared" si="17"/>
        <v>682557.9120080471</v>
      </c>
      <c r="T102" s="2">
        <f t="shared" si="18"/>
        <v>4317.5714285714785</v>
      </c>
      <c r="U102" s="2">
        <f t="shared" si="19"/>
        <v>685226.10757985711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631788.39329414279</v>
      </c>
      <c r="Y102" s="2">
        <f t="shared" si="30"/>
        <v>35938086.448752992</v>
      </c>
      <c r="Z102" s="2" t="str">
        <f t="shared" si="8"/>
        <v>HERE</v>
      </c>
      <c r="AA102" s="2">
        <f>IF(Z102="HERE",Y102,AA101+Graph!$G$1*1000)</f>
        <v>35938086.448752992</v>
      </c>
      <c r="AB102" s="2">
        <f t="shared" si="21"/>
        <v>631788.3932941407</v>
      </c>
      <c r="AC102" s="2">
        <f t="shared" si="31"/>
        <v>1109805.4285714286</v>
      </c>
      <c r="AD102" s="3">
        <f t="shared" si="10"/>
        <v>35938086.448752992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20879479.37999776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37</v>
      </c>
      <c r="C103" s="7"/>
      <c r="D103" s="2" t="e">
        <f t="shared" si="12"/>
        <v>#N/A</v>
      </c>
      <c r="E103" s="2" t="e">
        <f t="shared" si="22"/>
        <v>#N/A</v>
      </c>
      <c r="F103" s="2">
        <v>688512.50790825486</v>
      </c>
      <c r="G103" s="2">
        <f t="shared" si="35"/>
        <v>688512.50790825486</v>
      </c>
      <c r="H103" s="2">
        <f t="shared" si="32"/>
        <v>37085308.923068285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706365.1428571447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691167.32979503274</v>
      </c>
      <c r="Q103" s="2">
        <f t="shared" si="36"/>
        <v>691167.32979503274</v>
      </c>
      <c r="R103" s="2">
        <f t="shared" si="33"/>
        <v>37739059.207119405</v>
      </c>
      <c r="S103" s="2">
        <f t="shared" si="17"/>
        <v>688512.50790825486</v>
      </c>
      <c r="T103" s="2">
        <f t="shared" si="18"/>
        <v>4317.5714285714785</v>
      </c>
      <c r="U103" s="2">
        <f t="shared" si="19"/>
        <v>691167.32979503274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637729.61550931865</v>
      </c>
      <c r="Y103" s="2">
        <f t="shared" si="30"/>
        <v>36575816.064262308</v>
      </c>
      <c r="Z103" s="2" t="str">
        <f t="shared" si="8"/>
        <v>HERE</v>
      </c>
      <c r="AA103" s="2">
        <f>IF(Z103="HERE",Y103,AA102+Graph!$G$1*1000)</f>
        <v>36575816.064262308</v>
      </c>
      <c r="AB103" s="2">
        <f t="shared" si="21"/>
        <v>637729.61550931633</v>
      </c>
      <c r="AC103" s="2">
        <f t="shared" si="31"/>
        <v>1163243.1428571427</v>
      </c>
      <c r="AD103" s="3">
        <f t="shared" si="10"/>
        <v>36575816.064262308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21377833.00194677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38</v>
      </c>
      <c r="C104" s="7"/>
      <c r="D104" s="2" t="e">
        <f t="shared" si="12"/>
        <v>#N/A</v>
      </c>
      <c r="E104" s="2" t="e">
        <f t="shared" si="22"/>
        <v>#N/A</v>
      </c>
      <c r="F104" s="2">
        <v>694467.10380846262</v>
      </c>
      <c r="G104" s="2">
        <f t="shared" si="35"/>
        <v>694467.10380846262</v>
      </c>
      <c r="H104" s="2">
        <f t="shared" si="32"/>
        <v>37779776.026876748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710682.71428571618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697108.55201017857</v>
      </c>
      <c r="Q104" s="2">
        <f t="shared" si="36"/>
        <v>697108.55201017857</v>
      </c>
      <c r="R104" s="2">
        <f t="shared" si="33"/>
        <v>38436167.759129584</v>
      </c>
      <c r="S104" s="2">
        <f t="shared" si="17"/>
        <v>694467.10380846262</v>
      </c>
      <c r="T104" s="2">
        <f t="shared" si="18"/>
        <v>4317.5714285714785</v>
      </c>
      <c r="U104" s="2">
        <f t="shared" si="19"/>
        <v>697108.55201017857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643670.83772446425</v>
      </c>
      <c r="Y104" s="2">
        <f t="shared" si="30"/>
        <v>37219486.90198677</v>
      </c>
      <c r="Z104" s="2" t="str">
        <f t="shared" si="8"/>
        <v>HERE</v>
      </c>
      <c r="AA104" s="2">
        <f>IF(Z104="HERE",Y104,AA103+Graph!$G$1*1000)</f>
        <v>37219486.90198677</v>
      </c>
      <c r="AB104" s="2">
        <f t="shared" si="21"/>
        <v>643670.83772446215</v>
      </c>
      <c r="AC104" s="2">
        <f t="shared" si="31"/>
        <v>1216680.857142857</v>
      </c>
      <c r="AD104" s="3">
        <f t="shared" si="10"/>
        <v>37219486.90198677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21881533.723889407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39</v>
      </c>
      <c r="C105" s="7"/>
      <c r="D105" s="2" t="e">
        <f t="shared" si="12"/>
        <v>#N/A</v>
      </c>
      <c r="E105" s="2" t="e">
        <f t="shared" si="22"/>
        <v>#N/A</v>
      </c>
      <c r="F105" s="2">
        <v>700421.69970867038</v>
      </c>
      <c r="G105" s="2">
        <f t="shared" si="35"/>
        <v>695682.42857142852</v>
      </c>
      <c r="H105" s="2">
        <f t="shared" si="32"/>
        <v>38475458.455448173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715000.28571428766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703049.77422535419</v>
      </c>
      <c r="Q105" s="2">
        <f t="shared" si="36"/>
        <v>700000</v>
      </c>
      <c r="R105" s="2">
        <f t="shared" si="33"/>
        <v>39136167.759129584</v>
      </c>
      <c r="S105" s="2">
        <f t="shared" si="17"/>
        <v>695682.42857142538</v>
      </c>
      <c r="T105" s="2">
        <f t="shared" si="18"/>
        <v>4317.5714285714785</v>
      </c>
      <c r="U105" s="2">
        <f t="shared" si="19"/>
        <v>700000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646562.28571428568</v>
      </c>
      <c r="Y105" s="2">
        <f t="shared" si="30"/>
        <v>37866049.187701054</v>
      </c>
      <c r="Z105" s="2" t="str">
        <f t="shared" si="8"/>
        <v>HERE</v>
      </c>
      <c r="AA105" s="2">
        <f>IF(Z105="HERE",Y105,AA104+Graph!$G$1*1000)</f>
        <v>37866049.187701054</v>
      </c>
      <c r="AB105" s="2">
        <f t="shared" si="21"/>
        <v>646562.28571428359</v>
      </c>
      <c r="AC105" s="2">
        <f t="shared" si="31"/>
        <v>1270118.5714285714</v>
      </c>
      <c r="AD105" s="3">
        <f t="shared" si="10"/>
        <v>37866049.187701054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22390581.545825705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40</v>
      </c>
      <c r="C106" s="7"/>
      <c r="D106" s="2" t="e">
        <f t="shared" si="12"/>
        <v>#N/A</v>
      </c>
      <c r="E106" s="2" t="e">
        <f t="shared" si="22"/>
        <v>#N/A</v>
      </c>
      <c r="F106" s="2">
        <v>706376.29560887814</v>
      </c>
      <c r="G106" s="2">
        <f t="shared" si="35"/>
        <v>695682.42857142852</v>
      </c>
      <c r="H106" s="2">
        <f t="shared" si="32"/>
        <v>39171140.884019598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719317.85714285914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708990.99644050002</v>
      </c>
      <c r="Q106" s="2">
        <f t="shared" si="36"/>
        <v>700000</v>
      </c>
      <c r="R106" s="2">
        <f t="shared" si="33"/>
        <v>39836167.759129584</v>
      </c>
      <c r="S106" s="2">
        <f t="shared" si="17"/>
        <v>695682.42857142538</v>
      </c>
      <c r="T106" s="2">
        <f t="shared" si="18"/>
        <v>4317.5714285714785</v>
      </c>
      <c r="U106" s="2">
        <f t="shared" si="19"/>
        <v>700000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646562.28571428568</v>
      </c>
      <c r="Y106" s="2">
        <f t="shared" si="30"/>
        <v>38512611.473415338</v>
      </c>
      <c r="Z106" s="2" t="str">
        <f t="shared" si="8"/>
        <v>HERE</v>
      </c>
      <c r="AA106" s="2">
        <f>IF(Z106="HERE",Y106,AA105+Graph!$G$1*1000)</f>
        <v>38512611.473415338</v>
      </c>
      <c r="AB106" s="2">
        <f t="shared" si="21"/>
        <v>646562.28571428359</v>
      </c>
      <c r="AC106" s="2">
        <f t="shared" si="31"/>
        <v>1323556.2857142857</v>
      </c>
      <c r="AD106" s="3">
        <f t="shared" si="10"/>
        <v>38512611.473415338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22904976.467755631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41</v>
      </c>
      <c r="C107" s="7"/>
      <c r="D107" s="2" t="e">
        <f t="shared" si="12"/>
        <v>#N/A</v>
      </c>
      <c r="E107" s="2" t="e">
        <f t="shared" si="22"/>
        <v>#N/A</v>
      </c>
      <c r="F107" s="2">
        <v>712330.89150908589</v>
      </c>
      <c r="G107" s="2">
        <f t="shared" si="35"/>
        <v>695682.42857142852</v>
      </c>
      <c r="H107" s="2">
        <f t="shared" si="32"/>
        <v>39866823.312591024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723635.42857143062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714932.21865564585</v>
      </c>
      <c r="Q107" s="2">
        <f t="shared" si="36"/>
        <v>700000</v>
      </c>
      <c r="R107" s="2">
        <f t="shared" si="33"/>
        <v>40536167.759129584</v>
      </c>
      <c r="S107" s="2">
        <f t="shared" si="17"/>
        <v>695682.42857142538</v>
      </c>
      <c r="T107" s="2">
        <f t="shared" si="18"/>
        <v>4317.5714285714785</v>
      </c>
      <c r="U107" s="2">
        <f t="shared" si="19"/>
        <v>700000</v>
      </c>
      <c r="V107" s="2">
        <f t="shared" si="34"/>
        <v>1376994</v>
      </c>
      <c r="W107" s="2">
        <f t="shared" si="20"/>
        <v>53437.714285714319</v>
      </c>
      <c r="X107" s="2">
        <f t="shared" si="6"/>
        <v>646562.28571428568</v>
      </c>
      <c r="Y107" s="2">
        <f t="shared" si="30"/>
        <v>39159173.759129621</v>
      </c>
      <c r="Z107" s="2" t="str">
        <f t="shared" si="8"/>
        <v>HERE</v>
      </c>
      <c r="AA107" s="2">
        <f>IF(Z107="HERE",Y107,AA106+Graph!$G$1*1000)</f>
        <v>39159173.759129621</v>
      </c>
      <c r="AB107" s="2">
        <f t="shared" si="21"/>
        <v>646562.28571428359</v>
      </c>
      <c r="AC107" s="2">
        <f t="shared" si="31"/>
        <v>1376994</v>
      </c>
      <c r="AD107" s="3">
        <f t="shared" si="10"/>
        <v>39159173.759129621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23424718.489679214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42</v>
      </c>
      <c r="C108" s="7"/>
      <c r="D108" s="2" t="e">
        <f t="shared" si="12"/>
        <v>#N/A</v>
      </c>
      <c r="E108" s="2" t="e">
        <f t="shared" si="22"/>
        <v>#N/A</v>
      </c>
      <c r="F108" s="2">
        <v>718285.48740929365</v>
      </c>
      <c r="G108" s="2">
        <f t="shared" si="35"/>
        <v>695682.42857142852</v>
      </c>
      <c r="H108" s="2">
        <f t="shared" si="32"/>
        <v>40562505.741162449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727953.0000000021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720873.44087082148</v>
      </c>
      <c r="Q108" s="2">
        <f t="shared" si="36"/>
        <v>700000</v>
      </c>
      <c r="R108" s="2">
        <f t="shared" si="33"/>
        <v>41236167.759129584</v>
      </c>
      <c r="S108" s="2">
        <f t="shared" si="17"/>
        <v>695682.42857142538</v>
      </c>
      <c r="T108" s="2">
        <f t="shared" si="18"/>
        <v>4317.5714285714785</v>
      </c>
      <c r="U108" s="2">
        <f t="shared" si="19"/>
        <v>700000</v>
      </c>
      <c r="V108" s="2">
        <f t="shared" si="34"/>
        <v>1508825.75</v>
      </c>
      <c r="W108" s="2">
        <f t="shared" si="20"/>
        <v>131831.75</v>
      </c>
      <c r="X108" s="2">
        <f t="shared" si="6"/>
        <v>568168.25</v>
      </c>
      <c r="Y108" s="2">
        <f t="shared" si="30"/>
        <v>39727342.009129621</v>
      </c>
      <c r="Z108" s="2" t="str">
        <f t="shared" si="8"/>
        <v>HERE</v>
      </c>
      <c r="AA108" s="2">
        <f>IF(Z108="HERE",Y108,AA107+Graph!$G$1*1000)</f>
        <v>39727342.009129621</v>
      </c>
      <c r="AB108" s="2">
        <f t="shared" si="21"/>
        <v>568168.25</v>
      </c>
      <c r="AC108" s="2">
        <f t="shared" si="31"/>
        <v>1508825.75</v>
      </c>
      <c r="AD108" s="3">
        <f t="shared" si="10"/>
        <v>39727342.009129621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23949807.611596432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43</v>
      </c>
      <c r="C109" s="7"/>
      <c r="D109" s="2" t="e">
        <f t="shared" si="12"/>
        <v>#N/A</v>
      </c>
      <c r="E109" s="2" t="e">
        <f t="shared" si="22"/>
        <v>#N/A</v>
      </c>
      <c r="F109" s="2">
        <v>724240.08330950141</v>
      </c>
      <c r="G109" s="2">
        <f t="shared" si="35"/>
        <v>695682.42857142852</v>
      </c>
      <c r="H109" s="2">
        <f t="shared" si="32"/>
        <v>41258188.169733874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732270.57142857357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726814.6630859673</v>
      </c>
      <c r="Q109" s="2">
        <f t="shared" si="36"/>
        <v>700000</v>
      </c>
      <c r="R109" s="2">
        <f t="shared" si="33"/>
        <v>41936167.759129584</v>
      </c>
      <c r="S109" s="2">
        <f t="shared" si="17"/>
        <v>695682.42857142538</v>
      </c>
      <c r="T109" s="2">
        <f t="shared" si="18"/>
        <v>4317.5714285714785</v>
      </c>
      <c r="U109" s="2">
        <f t="shared" si="19"/>
        <v>700000</v>
      </c>
      <c r="V109" s="2">
        <f t="shared" si="34"/>
        <v>1640657.5</v>
      </c>
      <c r="W109" s="2">
        <f t="shared" si="20"/>
        <v>131831.75</v>
      </c>
      <c r="X109" s="2">
        <f t="shared" si="6"/>
        <v>568168.25</v>
      </c>
      <c r="Y109" s="2">
        <f t="shared" si="30"/>
        <v>40295510.259129621</v>
      </c>
      <c r="Z109" s="2" t="str">
        <f t="shared" si="8"/>
        <v>HERE</v>
      </c>
      <c r="AA109" s="2">
        <f>IF(Z109="HERE",Y109,AA108+Graph!$G$1*1000)</f>
        <v>40295510.259129621</v>
      </c>
      <c r="AB109" s="2">
        <f t="shared" si="21"/>
        <v>568168.25</v>
      </c>
      <c r="AC109" s="2">
        <f t="shared" si="31"/>
        <v>1640657.5</v>
      </c>
      <c r="AD109" s="3">
        <f t="shared" si="10"/>
        <v>40295510.259129621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24480243.833507307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44</v>
      </c>
      <c r="C110" s="7"/>
      <c r="D110" s="2" t="e">
        <f t="shared" si="12"/>
        <v>#N/A</v>
      </c>
      <c r="E110" s="2" t="e">
        <f t="shared" si="22"/>
        <v>#N/A</v>
      </c>
      <c r="F110" s="2">
        <v>730194.67920970917</v>
      </c>
      <c r="G110" s="2">
        <f t="shared" si="35"/>
        <v>695682.42857142852</v>
      </c>
      <c r="H110" s="2">
        <f t="shared" si="32"/>
        <v>41953870.5983053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736588.14285714505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732755.88530114293</v>
      </c>
      <c r="Q110" s="2">
        <f t="shared" si="36"/>
        <v>700000</v>
      </c>
      <c r="R110" s="2">
        <f t="shared" si="33"/>
        <v>42636167.759129584</v>
      </c>
      <c r="S110" s="2">
        <f t="shared" si="17"/>
        <v>695682.42857142538</v>
      </c>
      <c r="T110" s="2">
        <f t="shared" si="18"/>
        <v>4317.5714285714785</v>
      </c>
      <c r="U110" s="2">
        <f t="shared" si="19"/>
        <v>700000</v>
      </c>
      <c r="V110" s="2">
        <f t="shared" si="34"/>
        <v>1772489.25</v>
      </c>
      <c r="W110" s="2">
        <f t="shared" si="20"/>
        <v>131831.75</v>
      </c>
      <c r="X110" s="2">
        <f t="shared" si="6"/>
        <v>568168.25</v>
      </c>
      <c r="Y110" s="2">
        <f t="shared" si="30"/>
        <v>40863678.509129621</v>
      </c>
      <c r="Z110" s="2" t="str">
        <f t="shared" si="8"/>
        <v>HERE</v>
      </c>
      <c r="AA110" s="2">
        <f>IF(Z110="HERE",Y110,AA109+Graph!$G$1*1000)</f>
        <v>40863678.509129621</v>
      </c>
      <c r="AB110" s="2">
        <f t="shared" si="21"/>
        <v>568168.25</v>
      </c>
      <c r="AC110" s="2">
        <f t="shared" si="31"/>
        <v>1772489.25</v>
      </c>
      <c r="AD110" s="3">
        <f t="shared" si="10"/>
        <v>40863678.509129621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25016027.155411813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45</v>
      </c>
      <c r="C111" s="7"/>
      <c r="D111" s="2" t="e">
        <f t="shared" si="12"/>
        <v>#N/A</v>
      </c>
      <c r="E111" s="2" t="e">
        <f t="shared" si="22"/>
        <v>#N/A</v>
      </c>
      <c r="F111" s="2">
        <v>736149.27510991693</v>
      </c>
      <c r="G111" s="2">
        <f t="shared" si="35"/>
        <v>695682.42857142852</v>
      </c>
      <c r="H111" s="2">
        <f t="shared" si="32"/>
        <v>42649553.026876725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740905.71428571653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738697.10751628876</v>
      </c>
      <c r="Q111" s="2">
        <f t="shared" si="36"/>
        <v>700000</v>
      </c>
      <c r="R111" s="2">
        <f t="shared" si="33"/>
        <v>43336167.759129584</v>
      </c>
      <c r="S111" s="2">
        <f t="shared" si="17"/>
        <v>695682.42857142538</v>
      </c>
      <c r="T111" s="2">
        <f t="shared" si="18"/>
        <v>4317.5714285714785</v>
      </c>
      <c r="U111" s="2">
        <f t="shared" si="19"/>
        <v>700000</v>
      </c>
      <c r="V111" s="2">
        <f t="shared" si="34"/>
        <v>1904321</v>
      </c>
      <c r="W111" s="2">
        <f t="shared" si="20"/>
        <v>131831.75</v>
      </c>
      <c r="X111" s="2">
        <f t="shared" si="6"/>
        <v>568168.25</v>
      </c>
      <c r="Y111" s="2">
        <f t="shared" si="30"/>
        <v>41431846.759129621</v>
      </c>
      <c r="Z111" s="2" t="str">
        <f t="shared" si="8"/>
        <v>HERE</v>
      </c>
      <c r="AA111" s="2">
        <f>IF(Z111="HERE",Y111,AA110+Graph!$G$1*1000)</f>
        <v>41431846.759129621</v>
      </c>
      <c r="AB111" s="2">
        <f t="shared" si="21"/>
        <v>568168.25</v>
      </c>
      <c r="AC111" s="2">
        <f t="shared" si="31"/>
        <v>1904321</v>
      </c>
      <c r="AD111" s="3">
        <f t="shared" si="10"/>
        <v>41431846.759129621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25557157.577309977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46</v>
      </c>
      <c r="C112" s="7"/>
      <c r="D112" s="2" t="e">
        <f t="shared" si="12"/>
        <v>#N/A</v>
      </c>
      <c r="E112" s="2" t="e">
        <f t="shared" si="22"/>
        <v>#N/A</v>
      </c>
      <c r="F112" s="2">
        <v>742103.87101012468</v>
      </c>
      <c r="G112" s="2">
        <f t="shared" si="35"/>
        <v>695682.42857142852</v>
      </c>
      <c r="H112" s="2">
        <f t="shared" si="32"/>
        <v>43345235.455448151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745223.28571428801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744638.32973146439</v>
      </c>
      <c r="Q112" s="2">
        <f t="shared" si="36"/>
        <v>700000</v>
      </c>
      <c r="R112" s="2">
        <f t="shared" si="33"/>
        <v>44036167.759129584</v>
      </c>
      <c r="S112" s="2">
        <f t="shared" si="17"/>
        <v>695682.42857142538</v>
      </c>
      <c r="T112" s="2">
        <f t="shared" si="18"/>
        <v>4317.5714285714785</v>
      </c>
      <c r="U112" s="2">
        <f t="shared" si="19"/>
        <v>700000</v>
      </c>
      <c r="V112" s="2">
        <f t="shared" si="34"/>
        <v>2036152.75</v>
      </c>
      <c r="W112" s="2">
        <f t="shared" si="20"/>
        <v>131831.75</v>
      </c>
      <c r="X112" s="2">
        <f t="shared" si="6"/>
        <v>568168.25</v>
      </c>
      <c r="Y112" s="2">
        <f t="shared" si="30"/>
        <v>42000015.009129621</v>
      </c>
      <c r="Z112" s="2" t="str">
        <f t="shared" si="8"/>
        <v>HERE</v>
      </c>
      <c r="AA112" s="2">
        <f>IF(Z112="HERE",Y112,AA111+Graph!$G$1*1000)</f>
        <v>42000015.009129621</v>
      </c>
      <c r="AB112" s="2">
        <f t="shared" si="21"/>
        <v>568168.25</v>
      </c>
      <c r="AC112" s="2">
        <f t="shared" si="31"/>
        <v>2036152.75</v>
      </c>
      <c r="AD112" s="3">
        <f t="shared" si="10"/>
        <v>42000015.009129621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26103635.099201772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47</v>
      </c>
      <c r="C113" s="7"/>
      <c r="D113" s="2" t="e">
        <f t="shared" si="12"/>
        <v>#N/A</v>
      </c>
      <c r="E113" s="2" t="e">
        <f t="shared" si="22"/>
        <v>#N/A</v>
      </c>
      <c r="F113" s="2">
        <v>748058.46691033244</v>
      </c>
      <c r="G113" s="2">
        <f t="shared" si="35"/>
        <v>695682.42857142852</v>
      </c>
      <c r="H113" s="2">
        <f t="shared" si="32"/>
        <v>44040917.884019576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749540.85714285949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750579.55194661021</v>
      </c>
      <c r="Q113" s="2">
        <f t="shared" si="36"/>
        <v>700000</v>
      </c>
      <c r="R113" s="2">
        <f t="shared" si="33"/>
        <v>44736167.759129584</v>
      </c>
      <c r="S113" s="2">
        <f t="shared" si="17"/>
        <v>695682.42857142538</v>
      </c>
      <c r="T113" s="2">
        <f t="shared" si="18"/>
        <v>4317.5714285714785</v>
      </c>
      <c r="U113" s="2">
        <f t="shared" si="19"/>
        <v>700000</v>
      </c>
      <c r="V113" s="2">
        <f t="shared" si="34"/>
        <v>2167984.5</v>
      </c>
      <c r="W113" s="2">
        <f t="shared" si="20"/>
        <v>131831.75</v>
      </c>
      <c r="X113" s="2">
        <f t="shared" si="6"/>
        <v>568168.25</v>
      </c>
      <c r="Y113" s="2">
        <f t="shared" si="30"/>
        <v>42568183.259129621</v>
      </c>
      <c r="Z113" s="2" t="str">
        <f t="shared" si="8"/>
        <v>HERE</v>
      </c>
      <c r="AA113" s="2">
        <f>IF(Z113="HERE",Y113,AA112+Graph!$G$1*1000)</f>
        <v>42568183.259129621</v>
      </c>
      <c r="AB113" s="2">
        <f t="shared" si="21"/>
        <v>568168.25</v>
      </c>
      <c r="AC113" s="2">
        <f t="shared" si="31"/>
        <v>2167984.5</v>
      </c>
      <c r="AD113" s="3">
        <f t="shared" si="10"/>
        <v>42568183.259129621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26655459.721087199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48</v>
      </c>
      <c r="C114" s="7"/>
      <c r="D114" s="2" t="e">
        <f t="shared" si="12"/>
        <v>#N/A</v>
      </c>
      <c r="E114" s="2" t="e">
        <f t="shared" si="22"/>
        <v>#N/A</v>
      </c>
      <c r="F114" s="2">
        <v>754013.0628105402</v>
      </c>
      <c r="G114" s="2">
        <f t="shared" si="35"/>
        <v>695682.42857142852</v>
      </c>
      <c r="H114" s="2">
        <f t="shared" si="32"/>
        <v>44736600.312591001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753858.42857143097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756520.77416178584</v>
      </c>
      <c r="Q114" s="2">
        <f t="shared" si="36"/>
        <v>700000</v>
      </c>
      <c r="R114" s="2">
        <f t="shared" si="33"/>
        <v>45436167.759129584</v>
      </c>
      <c r="S114" s="2">
        <f t="shared" si="17"/>
        <v>695682.42857142538</v>
      </c>
      <c r="T114" s="2">
        <f t="shared" si="18"/>
        <v>4317.5714285714785</v>
      </c>
      <c r="U114" s="2">
        <f t="shared" si="19"/>
        <v>700000</v>
      </c>
      <c r="V114" s="2">
        <f t="shared" si="34"/>
        <v>2299816.25</v>
      </c>
      <c r="W114" s="2">
        <f t="shared" si="20"/>
        <v>131831.75</v>
      </c>
      <c r="X114" s="2">
        <f t="shared" si="6"/>
        <v>568168.25</v>
      </c>
      <c r="Y114" s="2">
        <f t="shared" si="30"/>
        <v>43136351.509129621</v>
      </c>
      <c r="Z114" s="2" t="str">
        <f t="shared" si="8"/>
        <v>HERE</v>
      </c>
      <c r="AA114" s="2">
        <f>IF(Z114="HERE",Y114,AA113+Graph!$G$1*1000)</f>
        <v>43136351.509129621</v>
      </c>
      <c r="AB114" s="2">
        <f t="shared" si="21"/>
        <v>568168.25</v>
      </c>
      <c r="AC114" s="2">
        <f t="shared" si="31"/>
        <v>2299816.25</v>
      </c>
      <c r="AD114" s="3">
        <f t="shared" si="10"/>
        <v>43136351.509129621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27212631.442966282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49</v>
      </c>
      <c r="C115" s="7"/>
      <c r="D115" s="2" t="e">
        <f t="shared" si="12"/>
        <v>#N/A</v>
      </c>
      <c r="E115" s="2" t="e">
        <f t="shared" si="22"/>
        <v>#N/A</v>
      </c>
      <c r="F115" s="2">
        <v>759967.65871074796</v>
      </c>
      <c r="G115" s="2">
        <f t="shared" si="35"/>
        <v>695682.42857142852</v>
      </c>
      <c r="H115" s="2">
        <f t="shared" si="32"/>
        <v>45432282.741162427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758176.00000000244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762461.99637693167</v>
      </c>
      <c r="Q115" s="2">
        <f t="shared" si="36"/>
        <v>700000</v>
      </c>
      <c r="R115" s="2">
        <f t="shared" si="33"/>
        <v>46136167.759129584</v>
      </c>
      <c r="S115" s="2">
        <f t="shared" si="17"/>
        <v>695682.42857142538</v>
      </c>
      <c r="T115" s="2">
        <f t="shared" si="18"/>
        <v>4317.5714285714785</v>
      </c>
      <c r="U115" s="2">
        <f t="shared" si="19"/>
        <v>700000</v>
      </c>
      <c r="V115" s="2">
        <f t="shared" si="34"/>
        <v>2431648</v>
      </c>
      <c r="W115" s="2">
        <f t="shared" si="20"/>
        <v>131831.75</v>
      </c>
      <c r="X115" s="2">
        <f t="shared" si="6"/>
        <v>568168.25</v>
      </c>
      <c r="Y115" s="2">
        <f t="shared" si="30"/>
        <v>43704519.759129621</v>
      </c>
      <c r="Z115" s="2" t="str">
        <f t="shared" si="8"/>
        <v>HERE</v>
      </c>
      <c r="AA115" s="2">
        <f>IF(Z115="HERE",Y115,AA114+Graph!$G$1*1000)</f>
        <v>43704519.759129621</v>
      </c>
      <c r="AB115" s="2">
        <f t="shared" si="21"/>
        <v>568168.25</v>
      </c>
      <c r="AC115" s="2">
        <f t="shared" si="31"/>
        <v>2431648</v>
      </c>
      <c r="AD115" s="3">
        <f t="shared" si="10"/>
        <v>43704519.759129621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27775150.264838997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50</v>
      </c>
      <c r="C116" s="7"/>
      <c r="D116" s="2" t="e">
        <f t="shared" si="12"/>
        <v>#N/A</v>
      </c>
      <c r="E116" s="2" t="e">
        <f t="shared" si="22"/>
        <v>#N/A</v>
      </c>
      <c r="F116" s="2">
        <v>765922.25461095572</v>
      </c>
      <c r="G116" s="2">
        <f t="shared" si="35"/>
        <v>695682.42857142852</v>
      </c>
      <c r="H116" s="2">
        <f t="shared" si="32"/>
        <v>46127965.169733852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762493.57142857392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768403.2185921073</v>
      </c>
      <c r="Q116" s="2">
        <f t="shared" si="36"/>
        <v>700000</v>
      </c>
      <c r="R116" s="2">
        <f t="shared" si="33"/>
        <v>46836167.759129584</v>
      </c>
      <c r="S116" s="2">
        <f t="shared" si="17"/>
        <v>695682.42857142538</v>
      </c>
      <c r="T116" s="2">
        <f t="shared" si="18"/>
        <v>4317.5714285714785</v>
      </c>
      <c r="U116" s="2">
        <f t="shared" si="19"/>
        <v>700000</v>
      </c>
      <c r="V116" s="2">
        <f t="shared" si="34"/>
        <v>2639309</v>
      </c>
      <c r="W116" s="2">
        <f t="shared" si="20"/>
        <v>207661</v>
      </c>
      <c r="X116" s="2">
        <f t="shared" si="6"/>
        <v>492339</v>
      </c>
      <c r="Y116" s="2">
        <f t="shared" si="30"/>
        <v>44196858.759129621</v>
      </c>
      <c r="Z116" s="2" t="str">
        <f t="shared" si="8"/>
        <v>HERE</v>
      </c>
      <c r="AA116" s="2">
        <f>IF(Z116="HERE",Y116,AA115+Graph!$G$1*1000)</f>
        <v>44196858.759129621</v>
      </c>
      <c r="AB116" s="2">
        <f t="shared" si="21"/>
        <v>492339</v>
      </c>
      <c r="AC116" s="2">
        <f t="shared" si="31"/>
        <v>2639309</v>
      </c>
      <c r="AD116" s="3">
        <f t="shared" si="10"/>
        <v>44196858.759129621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28343016.186705373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51</v>
      </c>
      <c r="C117" s="7"/>
      <c r="D117" s="2" t="e">
        <f t="shared" si="12"/>
        <v>#N/A</v>
      </c>
      <c r="E117" s="2" t="e">
        <f t="shared" si="22"/>
        <v>#N/A</v>
      </c>
      <c r="F117" s="2">
        <v>771876.85051116347</v>
      </c>
      <c r="G117" s="2">
        <f t="shared" si="35"/>
        <v>695682.42857142852</v>
      </c>
      <c r="H117" s="2">
        <f t="shared" si="32"/>
        <v>46823647.598305278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766811.1428571454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774344.44080725312</v>
      </c>
      <c r="Q117" s="2">
        <f t="shared" si="36"/>
        <v>700000</v>
      </c>
      <c r="R117" s="2">
        <f t="shared" si="33"/>
        <v>47536167.759129584</v>
      </c>
      <c r="S117" s="2">
        <f t="shared" si="17"/>
        <v>695682.42857142538</v>
      </c>
      <c r="T117" s="2">
        <f t="shared" si="18"/>
        <v>4317.5714285714785</v>
      </c>
      <c r="U117" s="2">
        <f t="shared" si="19"/>
        <v>700000</v>
      </c>
      <c r="V117" s="2">
        <f t="shared" si="34"/>
        <v>2918252</v>
      </c>
      <c r="W117" s="2">
        <f t="shared" si="20"/>
        <v>278943</v>
      </c>
      <c r="X117" s="2">
        <f t="shared" si="6"/>
        <v>421057</v>
      </c>
      <c r="Y117" s="2">
        <f t="shared" si="30"/>
        <v>44617915.759129621</v>
      </c>
      <c r="Z117" s="2" t="str">
        <f t="shared" si="8"/>
        <v>HERE</v>
      </c>
      <c r="AA117" s="2">
        <f>IF(Z117="HERE",Y117,AA116+Graph!$G$1*1000)</f>
        <v>44617915.759129621</v>
      </c>
      <c r="AB117" s="2">
        <f t="shared" si="21"/>
        <v>421057</v>
      </c>
      <c r="AC117" s="2">
        <f t="shared" si="31"/>
        <v>2918252</v>
      </c>
      <c r="AD117" s="3">
        <f t="shared" si="10"/>
        <v>44617915.759129621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28916229.20856538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52</v>
      </c>
      <c r="C118" s="7"/>
      <c r="D118" s="2" t="e">
        <f t="shared" si="12"/>
        <v>#N/A</v>
      </c>
      <c r="E118" s="2" t="e">
        <f t="shared" si="22"/>
        <v>#N/A</v>
      </c>
      <c r="F118" s="2">
        <v>777831.44641137123</v>
      </c>
      <c r="G118" s="2">
        <f t="shared" si="35"/>
        <v>695682.42857142852</v>
      </c>
      <c r="H118" s="2">
        <f t="shared" si="32"/>
        <v>47519330.026876703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771128.71428571688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780285.66302242875</v>
      </c>
      <c r="Q118" s="2">
        <f t="shared" si="36"/>
        <v>700000</v>
      </c>
      <c r="R118" s="2">
        <f t="shared" si="33"/>
        <v>48236167.759129584</v>
      </c>
      <c r="S118" s="2">
        <f t="shared" si="17"/>
        <v>695682.42857142538</v>
      </c>
      <c r="T118" s="2">
        <f t="shared" si="18"/>
        <v>4317.5714285714785</v>
      </c>
      <c r="U118" s="2">
        <f t="shared" si="19"/>
        <v>700000</v>
      </c>
      <c r="V118" s="2">
        <f t="shared" si="34"/>
        <v>3234946</v>
      </c>
      <c r="W118" s="2">
        <f t="shared" si="20"/>
        <v>316694</v>
      </c>
      <c r="X118" s="2">
        <f t="shared" si="6"/>
        <v>383306</v>
      </c>
      <c r="Y118" s="2">
        <f t="shared" si="30"/>
        <v>45001221.759129621</v>
      </c>
      <c r="Z118" s="2" t="str">
        <f t="shared" si="8"/>
        <v>HERE</v>
      </c>
      <c r="AA118" s="2">
        <f>IF(Z118="HERE",Y118,AA117+Graph!$G$1*1000)</f>
        <v>45001221.759129621</v>
      </c>
      <c r="AB118" s="2">
        <f t="shared" si="21"/>
        <v>383306</v>
      </c>
      <c r="AC118" s="2">
        <f t="shared" si="31"/>
        <v>3234946</v>
      </c>
      <c r="AD118" s="3">
        <f t="shared" si="10"/>
        <v>45001221.759129621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29494789.330419041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53</v>
      </c>
      <c r="C119" s="7"/>
      <c r="D119" s="2" t="e">
        <f t="shared" si="12"/>
        <v>#N/A</v>
      </c>
      <c r="E119" s="2" t="e">
        <f t="shared" si="22"/>
        <v>#N/A</v>
      </c>
      <c r="F119" s="2">
        <v>783786.04231157899</v>
      </c>
      <c r="G119" s="2">
        <f t="shared" si="35"/>
        <v>695682.42857142852</v>
      </c>
      <c r="H119" s="2">
        <f t="shared" si="32"/>
        <v>48215012.455448128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775446.28571428836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786226.88523757458</v>
      </c>
      <c r="Q119" s="2">
        <f t="shared" si="36"/>
        <v>700000</v>
      </c>
      <c r="R119" s="2">
        <f t="shared" si="33"/>
        <v>48936167.759129584</v>
      </c>
      <c r="S119" s="2">
        <f t="shared" si="17"/>
        <v>695682.42857142538</v>
      </c>
      <c r="T119" s="2">
        <f t="shared" si="18"/>
        <v>4317.5714285714785</v>
      </c>
      <c r="U119" s="2">
        <f t="shared" si="19"/>
        <v>700000</v>
      </c>
      <c r="V119" s="2">
        <f t="shared" si="34"/>
        <v>3559179</v>
      </c>
      <c r="W119" s="2">
        <f t="shared" si="20"/>
        <v>324233</v>
      </c>
      <c r="X119" s="2">
        <f t="shared" si="6"/>
        <v>375767</v>
      </c>
      <c r="Y119" s="2">
        <f t="shared" si="30"/>
        <v>45376988.759129621</v>
      </c>
      <c r="Z119" s="2" t="str">
        <f t="shared" si="8"/>
        <v>HERE</v>
      </c>
      <c r="AA119" s="2">
        <f>IF(Z119="HERE",Y119,AA118+Graph!$G$1*1000)</f>
        <v>45376988.759129621</v>
      </c>
      <c r="AB119" s="2">
        <f t="shared" si="21"/>
        <v>375767</v>
      </c>
      <c r="AC119" s="2">
        <f t="shared" si="31"/>
        <v>3559179</v>
      </c>
      <c r="AD119" s="3">
        <f t="shared" si="10"/>
        <v>45376988.759129621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30078696.552266333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54</v>
      </c>
      <c r="C120" s="7"/>
      <c r="D120" s="2" t="e">
        <f t="shared" si="12"/>
        <v>#N/A</v>
      </c>
      <c r="E120" s="2" t="e">
        <f t="shared" si="22"/>
        <v>#N/A</v>
      </c>
      <c r="F120" s="2">
        <v>789740.63821178675</v>
      </c>
      <c r="G120" s="2">
        <f t="shared" si="35"/>
        <v>695682.42857142852</v>
      </c>
      <c r="H120" s="2">
        <f t="shared" si="32"/>
        <v>48910694.884019554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779763.85714285984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792168.10745275021</v>
      </c>
      <c r="Q120" s="2">
        <f t="shared" si="36"/>
        <v>700000</v>
      </c>
      <c r="R120" s="2">
        <f t="shared" si="33"/>
        <v>49636167.759129584</v>
      </c>
      <c r="S120" s="2">
        <f t="shared" si="17"/>
        <v>695682.42857142538</v>
      </c>
      <c r="T120" s="2">
        <f t="shared" si="18"/>
        <v>4317.5714285714785</v>
      </c>
      <c r="U120" s="2">
        <f t="shared" si="19"/>
        <v>700000</v>
      </c>
      <c r="V120" s="2">
        <f t="shared" si="34"/>
        <v>3837094</v>
      </c>
      <c r="W120" s="2">
        <f t="shared" si="20"/>
        <v>277915</v>
      </c>
      <c r="X120" s="2">
        <f t="shared" si="6"/>
        <v>422085</v>
      </c>
      <c r="Y120" s="2">
        <f t="shared" si="30"/>
        <v>45799073.759129621</v>
      </c>
      <c r="Z120" s="2" t="str">
        <f t="shared" si="8"/>
        <v>HERE</v>
      </c>
      <c r="AA120" s="2">
        <f>IF(Z120="HERE",Y120,AA119+Graph!$G$1*1000)</f>
        <v>45799073.759129621</v>
      </c>
      <c r="AB120" s="2">
        <f t="shared" si="21"/>
        <v>422085</v>
      </c>
      <c r="AC120" s="2">
        <f t="shared" si="31"/>
        <v>3837094</v>
      </c>
      <c r="AD120" s="3">
        <f t="shared" si="10"/>
        <v>45799073.759129621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30667950.874107286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55</v>
      </c>
      <c r="C121" s="7"/>
      <c r="D121" s="2" t="e">
        <f t="shared" si="12"/>
        <v>#N/A</v>
      </c>
      <c r="E121" s="2" t="e">
        <f t="shared" si="22"/>
        <v>#N/A</v>
      </c>
      <c r="F121" s="2">
        <v>795695.2341119945</v>
      </c>
      <c r="G121" s="2">
        <f t="shared" si="35"/>
        <v>695682.42857142852</v>
      </c>
      <c r="H121" s="2">
        <f t="shared" si="32"/>
        <v>49606377.312590979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784081.42857143132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798109.32966789603</v>
      </c>
      <c r="Q121" s="2">
        <f t="shared" si="36"/>
        <v>700000</v>
      </c>
      <c r="R121" s="2">
        <f t="shared" si="33"/>
        <v>50336167.759129584</v>
      </c>
      <c r="S121" s="2">
        <f t="shared" si="17"/>
        <v>695682.42857142538</v>
      </c>
      <c r="T121" s="2">
        <f t="shared" si="18"/>
        <v>4317.5714285714785</v>
      </c>
      <c r="U121" s="2">
        <f t="shared" si="19"/>
        <v>700000</v>
      </c>
      <c r="V121" s="2">
        <f t="shared" si="34"/>
        <v>4062501</v>
      </c>
      <c r="W121" s="2">
        <f t="shared" si="20"/>
        <v>225407</v>
      </c>
      <c r="X121" s="2">
        <f t="shared" si="6"/>
        <v>474593</v>
      </c>
      <c r="Y121" s="2">
        <f t="shared" si="30"/>
        <v>46273666.759129621</v>
      </c>
      <c r="Z121" s="2" t="str">
        <f t="shared" si="8"/>
        <v>HERE</v>
      </c>
      <c r="AA121" s="2">
        <f>IF(Z121="HERE",Y121,AA120+Graph!$G$1*1000)</f>
        <v>46273666.759129621</v>
      </c>
      <c r="AB121" s="2">
        <f t="shared" si="21"/>
        <v>474593</v>
      </c>
      <c r="AC121" s="2">
        <f t="shared" si="31"/>
        <v>4062501</v>
      </c>
      <c r="AD121" s="3">
        <f t="shared" si="10"/>
        <v>46273666.759129621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31262552.295941871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56</v>
      </c>
      <c r="C122" s="7"/>
      <c r="D122" s="2" t="e">
        <f t="shared" si="12"/>
        <v>#N/A</v>
      </c>
      <c r="E122" s="2" t="e">
        <f t="shared" si="22"/>
        <v>#N/A</v>
      </c>
      <c r="F122" s="2">
        <v>801649.83001220226</v>
      </c>
      <c r="G122" s="2">
        <f t="shared" si="35"/>
        <v>695682.42857142852</v>
      </c>
      <c r="H122" s="2">
        <f t="shared" si="32"/>
        <v>50302059.741162404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788399.00000000279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804050.55188304186</v>
      </c>
      <c r="Q122" s="2">
        <f t="shared" si="36"/>
        <v>700000</v>
      </c>
      <c r="R122" s="2">
        <f t="shared" si="33"/>
        <v>51036167.759129584</v>
      </c>
      <c r="S122" s="2">
        <f t="shared" si="17"/>
        <v>695682.42857142538</v>
      </c>
      <c r="T122" s="2">
        <f t="shared" si="18"/>
        <v>4317.5714285714785</v>
      </c>
      <c r="U122" s="2">
        <f t="shared" si="19"/>
        <v>700000</v>
      </c>
      <c r="V122" s="2">
        <f t="shared" si="34"/>
        <v>4266577</v>
      </c>
      <c r="W122" s="2">
        <f t="shared" si="20"/>
        <v>204076</v>
      </c>
      <c r="X122" s="2">
        <f t="shared" si="6"/>
        <v>495924</v>
      </c>
      <c r="Y122" s="2">
        <f t="shared" si="30"/>
        <v>46769590.759129621</v>
      </c>
      <c r="Z122" s="2" t="str">
        <f t="shared" si="8"/>
        <v>HERE</v>
      </c>
      <c r="AA122" s="2">
        <f>IF(Z122="HERE",Y122,AA121+Graph!$G$1*1000)</f>
        <v>46769590.759129621</v>
      </c>
      <c r="AB122" s="2">
        <f t="shared" si="21"/>
        <v>495924</v>
      </c>
      <c r="AC122" s="2">
        <f t="shared" si="31"/>
        <v>4266577</v>
      </c>
      <c r="AD122" s="3">
        <f t="shared" si="10"/>
        <v>46769590.759129621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31828486.635627251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57</v>
      </c>
      <c r="C123" s="7"/>
      <c r="D123" s="2" t="e">
        <f t="shared" si="12"/>
        <v>#N/A</v>
      </c>
      <c r="E123" s="2" t="e">
        <f t="shared" si="22"/>
        <v>#N/A</v>
      </c>
      <c r="F123" s="2">
        <v>807604.42591241002</v>
      </c>
      <c r="G123" s="2">
        <f t="shared" si="35"/>
        <v>695682.42857142852</v>
      </c>
      <c r="H123" s="2">
        <f t="shared" si="32"/>
        <v>50997742.16973383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792716.57142857427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809991.77409821749</v>
      </c>
      <c r="Q123" s="2">
        <f t="shared" si="36"/>
        <v>700000</v>
      </c>
      <c r="R123" s="2">
        <f t="shared" si="33"/>
        <v>51736167.759129584</v>
      </c>
      <c r="S123" s="2">
        <f t="shared" si="17"/>
        <v>695682.42857142538</v>
      </c>
      <c r="T123" s="2">
        <f t="shared" si="18"/>
        <v>4317.5714285714785</v>
      </c>
      <c r="U123" s="2">
        <f t="shared" si="19"/>
        <v>700000</v>
      </c>
      <c r="V123" s="2">
        <f t="shared" si="34"/>
        <v>4609740</v>
      </c>
      <c r="W123" s="2">
        <f t="shared" si="20"/>
        <v>343163</v>
      </c>
      <c r="X123" s="2">
        <f t="shared" si="6"/>
        <v>356837</v>
      </c>
      <c r="Y123" s="2">
        <f t="shared" si="30"/>
        <v>47126427.759129621</v>
      </c>
      <c r="Z123" s="2" t="str">
        <f t="shared" si="8"/>
        <v>HERE</v>
      </c>
      <c r="AA123" s="2">
        <f>IF(Z123="HERE",Y123,AA122+Graph!$G$1*1000)</f>
        <v>47126427.759129621</v>
      </c>
      <c r="AB123" s="2">
        <f t="shared" si="21"/>
        <v>356837</v>
      </c>
      <c r="AC123" s="2">
        <f t="shared" si="31"/>
        <v>4609740</v>
      </c>
      <c r="AD123" s="3">
        <f t="shared" si="10"/>
        <v>47126427.759129621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32399768.075306263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58</v>
      </c>
      <c r="C124" s="7"/>
      <c r="D124" s="2" t="e">
        <f t="shared" si="12"/>
        <v>#N/A</v>
      </c>
      <c r="E124" s="2" t="e">
        <f t="shared" si="22"/>
        <v>#N/A</v>
      </c>
      <c r="F124" s="2">
        <v>813559.02181261778</v>
      </c>
      <c r="G124" s="2">
        <f t="shared" si="35"/>
        <v>695682.42857142852</v>
      </c>
      <c r="H124" s="2">
        <f t="shared" si="32"/>
        <v>51693424.598305255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797034.14285714575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815932.99631336331</v>
      </c>
      <c r="Q124" s="2">
        <f t="shared" si="36"/>
        <v>700000</v>
      </c>
      <c r="R124" s="2">
        <f t="shared" si="33"/>
        <v>52436167.759129584</v>
      </c>
      <c r="S124" s="2">
        <f t="shared" si="17"/>
        <v>695682.42857142538</v>
      </c>
      <c r="T124" s="2">
        <f t="shared" si="18"/>
        <v>4317.5714285714785</v>
      </c>
      <c r="U124" s="2">
        <f t="shared" si="19"/>
        <v>700000</v>
      </c>
      <c r="V124" s="2">
        <f t="shared" si="34"/>
        <v>4973248</v>
      </c>
      <c r="W124" s="2">
        <f t="shared" si="20"/>
        <v>363508</v>
      </c>
      <c r="X124" s="2">
        <f t="shared" si="6"/>
        <v>336492</v>
      </c>
      <c r="Y124" s="2">
        <f t="shared" si="30"/>
        <v>47462919.759129621</v>
      </c>
      <c r="Z124" s="2" t="str">
        <f t="shared" si="8"/>
        <v>HERE</v>
      </c>
      <c r="AA124" s="2">
        <f>IF(Z124="HERE",Y124,AA123+Graph!$G$1*1000)</f>
        <v>47462919.759129621</v>
      </c>
      <c r="AB124" s="2">
        <f t="shared" si="21"/>
        <v>336492</v>
      </c>
      <c r="AC124" s="2">
        <f t="shared" si="31"/>
        <v>4973248</v>
      </c>
      <c r="AD124" s="3">
        <f t="shared" si="10"/>
        <v>47462919.759129621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32976396.614978936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59</v>
      </c>
      <c r="C125" s="7"/>
      <c r="D125" s="2" t="e">
        <f t="shared" si="12"/>
        <v>#N/A</v>
      </c>
      <c r="E125" s="2" t="e">
        <f t="shared" si="22"/>
        <v>#N/A</v>
      </c>
      <c r="F125" s="2">
        <v>819513.61771282554</v>
      </c>
      <c r="G125" s="2">
        <f t="shared" si="35"/>
        <v>695682.42857142852</v>
      </c>
      <c r="H125" s="2">
        <f t="shared" si="32"/>
        <v>52389107.026876681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801351.71428571723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821874.21852853894</v>
      </c>
      <c r="Q125" s="2">
        <f t="shared" si="36"/>
        <v>700000</v>
      </c>
      <c r="R125" s="2">
        <f t="shared" si="33"/>
        <v>53136167.759129584</v>
      </c>
      <c r="S125" s="2">
        <f t="shared" si="17"/>
        <v>695682.42857142538</v>
      </c>
      <c r="T125" s="2">
        <f t="shared" si="18"/>
        <v>4317.5714285714785</v>
      </c>
      <c r="U125" s="2">
        <f t="shared" si="19"/>
        <v>700000</v>
      </c>
      <c r="V125" s="2">
        <f t="shared" si="34"/>
        <v>5383103</v>
      </c>
      <c r="W125" s="2">
        <f t="shared" si="20"/>
        <v>409855</v>
      </c>
      <c r="X125" s="2">
        <f t="shared" si="6"/>
        <v>290145</v>
      </c>
      <c r="Y125" s="2">
        <f t="shared" si="30"/>
        <v>47753064.759129621</v>
      </c>
      <c r="Z125" s="2" t="str">
        <f t="shared" si="8"/>
        <v>HERE</v>
      </c>
      <c r="AA125" s="2">
        <f>IF(Z125="HERE",Y125,AA124+Graph!$G$1*1000)</f>
        <v>47753064.759129621</v>
      </c>
      <c r="AB125" s="2">
        <f t="shared" si="21"/>
        <v>290145</v>
      </c>
      <c r="AC125" s="2">
        <f t="shared" si="31"/>
        <v>5383103</v>
      </c>
      <c r="AD125" s="3">
        <f t="shared" si="10"/>
        <v>47753064.759129621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33558372.254645236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60</v>
      </c>
      <c r="C126" s="7"/>
      <c r="D126" s="2" t="e">
        <f t="shared" si="12"/>
        <v>#N/A</v>
      </c>
      <c r="E126" s="2" t="e">
        <f t="shared" si="22"/>
        <v>#N/A</v>
      </c>
      <c r="F126" s="2">
        <v>825468.21361300349</v>
      </c>
      <c r="G126" s="2">
        <f t="shared" si="35"/>
        <v>695682.42857142852</v>
      </c>
      <c r="H126" s="2">
        <f t="shared" si="32"/>
        <v>53084789.455448106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805669.28571428871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827815.44074368477</v>
      </c>
      <c r="Q126" s="2">
        <f t="shared" si="36"/>
        <v>700000</v>
      </c>
      <c r="R126" s="2">
        <f t="shared" si="33"/>
        <v>53836167.759129584</v>
      </c>
      <c r="S126" s="2">
        <f t="shared" si="17"/>
        <v>695682.42857142538</v>
      </c>
      <c r="T126" s="2">
        <f t="shared" si="18"/>
        <v>4317.5714285714785</v>
      </c>
      <c r="U126" s="2">
        <f t="shared" si="19"/>
        <v>700000</v>
      </c>
      <c r="V126" s="2">
        <f t="shared" si="34"/>
        <v>5861351</v>
      </c>
      <c r="W126" s="2">
        <f t="shared" si="20"/>
        <v>478248</v>
      </c>
      <c r="X126" s="2">
        <f t="shared" si="6"/>
        <v>221752</v>
      </c>
      <c r="Y126" s="2">
        <f t="shared" si="30"/>
        <v>47974816.759129621</v>
      </c>
      <c r="Z126" s="2" t="str">
        <f t="shared" si="8"/>
        <v>HERE</v>
      </c>
      <c r="AA126" s="2">
        <f>IF(Z126="HERE",Y126,AA125+Graph!$G$1*1000)</f>
        <v>47974816.759129621</v>
      </c>
      <c r="AB126" s="2">
        <f t="shared" si="21"/>
        <v>221752</v>
      </c>
      <c r="AC126" s="2">
        <f t="shared" si="31"/>
        <v>5861351</v>
      </c>
      <c r="AD126" s="3">
        <f t="shared" si="10"/>
        <v>47974816.759129621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34142950.197502375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61</v>
      </c>
      <c r="C127" s="7"/>
      <c r="D127" s="2" t="e">
        <f t="shared" si="12"/>
        <v>#N/A</v>
      </c>
      <c r="E127" s="2" t="e">
        <f t="shared" si="22"/>
        <v>#N/A</v>
      </c>
      <c r="F127" s="2">
        <v>831422.80951321125</v>
      </c>
      <c r="G127" s="2">
        <f t="shared" si="35"/>
        <v>695682.42857142852</v>
      </c>
      <c r="H127" s="2">
        <f t="shared" si="32"/>
        <v>53780471.884019531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809986.85714286019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833756.6629588604</v>
      </c>
      <c r="Q127" s="2">
        <f t="shared" si="36"/>
        <v>700000</v>
      </c>
      <c r="R127" s="2">
        <f t="shared" si="33"/>
        <v>54536167.759129584</v>
      </c>
      <c r="S127" s="2">
        <f t="shared" si="17"/>
        <v>695682.42857142538</v>
      </c>
      <c r="T127" s="2">
        <f t="shared" si="18"/>
        <v>4317.5714285714785</v>
      </c>
      <c r="U127" s="2">
        <f t="shared" si="19"/>
        <v>700000</v>
      </c>
      <c r="V127" s="2">
        <f t="shared" si="34"/>
        <v>6353321</v>
      </c>
      <c r="W127" s="2">
        <f t="shared" si="20"/>
        <v>491970</v>
      </c>
      <c r="X127" s="2">
        <f t="shared" si="6"/>
        <v>208030</v>
      </c>
      <c r="Y127" s="2">
        <f t="shared" si="30"/>
        <v>48182846.759129621</v>
      </c>
      <c r="Z127" s="2" t="str">
        <f t="shared" si="8"/>
        <v>HERE</v>
      </c>
      <c r="AA127" s="2">
        <f>IF(Z127="HERE",Y127,AA126+Graph!$G$1*1000)</f>
        <v>48182846.759129621</v>
      </c>
      <c r="AB127" s="2">
        <f t="shared" si="21"/>
        <v>208030</v>
      </c>
      <c r="AC127" s="2">
        <f t="shared" si="31"/>
        <v>6353321</v>
      </c>
      <c r="AD127" s="3">
        <f t="shared" si="10"/>
        <v>48182846.759129621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34727528.140359521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62</v>
      </c>
      <c r="C128" s="7"/>
      <c r="D128" s="2" t="e">
        <f t="shared" si="12"/>
        <v>#N/A</v>
      </c>
      <c r="E128" s="2" t="e">
        <f t="shared" si="22"/>
        <v>#N/A</v>
      </c>
      <c r="F128" s="2">
        <v>837377.40541341901</v>
      </c>
      <c r="G128" s="2">
        <f t="shared" si="35"/>
        <v>695682.42857142852</v>
      </c>
      <c r="H128" s="2">
        <f t="shared" si="32"/>
        <v>54476154.312590957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814304.42857143166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839697.88517400622</v>
      </c>
      <c r="Q128" s="2">
        <f t="shared" si="36"/>
        <v>700000</v>
      </c>
      <c r="R128" s="2">
        <f t="shared" si="33"/>
        <v>55236167.759129584</v>
      </c>
      <c r="S128" s="2">
        <f t="shared" si="17"/>
        <v>695682.42857142538</v>
      </c>
      <c r="T128" s="2">
        <f t="shared" si="18"/>
        <v>4317.5714285714785</v>
      </c>
      <c r="U128" s="2">
        <f t="shared" si="19"/>
        <v>700000</v>
      </c>
      <c r="V128" s="2">
        <f t="shared" si="34"/>
        <v>6573570</v>
      </c>
      <c r="W128" s="2">
        <f t="shared" si="20"/>
        <v>220249</v>
      </c>
      <c r="X128" s="2">
        <f t="shared" si="6"/>
        <v>479751</v>
      </c>
      <c r="Y128" s="2">
        <f t="shared" si="30"/>
        <v>48662597.759129621</v>
      </c>
      <c r="Z128" s="2" t="str">
        <f t="shared" si="8"/>
        <v>HERE</v>
      </c>
      <c r="AA128" s="2">
        <f>IF(Z128="HERE",Y128,AA127+Graph!$G$1*1000)</f>
        <v>48662597.759129621</v>
      </c>
      <c r="AB128" s="2">
        <f t="shared" si="21"/>
        <v>479751</v>
      </c>
      <c r="AC128" s="2">
        <f t="shared" si="31"/>
        <v>6573570</v>
      </c>
      <c r="AD128" s="3">
        <f t="shared" si="10"/>
        <v>48662597.759129621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35312106.08321666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63</v>
      </c>
      <c r="C129" s="7"/>
      <c r="D129" s="2" t="e">
        <f t="shared" si="12"/>
        <v>#N/A</v>
      </c>
      <c r="E129" s="2" t="e">
        <f t="shared" si="22"/>
        <v>#N/A</v>
      </c>
      <c r="F129" s="2">
        <v>843332.00131362677</v>
      </c>
      <c r="G129" s="2">
        <f t="shared" si="35"/>
        <v>695682.42857142852</v>
      </c>
      <c r="H129" s="2">
        <f t="shared" si="32"/>
        <v>55171836.741162382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818622.00000000314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845639.10738918185</v>
      </c>
      <c r="Q129" s="2">
        <f t="shared" si="36"/>
        <v>700000</v>
      </c>
      <c r="R129" s="2">
        <f t="shared" si="33"/>
        <v>55936167.759129584</v>
      </c>
      <c r="S129" s="2">
        <f t="shared" si="17"/>
        <v>695682.42857142538</v>
      </c>
      <c r="T129" s="2">
        <f t="shared" si="18"/>
        <v>4317.5714285714785</v>
      </c>
      <c r="U129" s="2">
        <f t="shared" si="19"/>
        <v>700000</v>
      </c>
      <c r="V129" s="2">
        <f t="shared" si="34"/>
        <v>6853372</v>
      </c>
      <c r="W129" s="2">
        <f t="shared" si="20"/>
        <v>279802</v>
      </c>
      <c r="X129" s="2">
        <f t="shared" si="6"/>
        <v>420198</v>
      </c>
      <c r="Y129" s="2">
        <f t="shared" si="30"/>
        <v>49082795.759129621</v>
      </c>
      <c r="Z129" s="2" t="str">
        <f t="shared" si="8"/>
        <v>HERE</v>
      </c>
      <c r="AA129" s="2">
        <f>IF(Z129="HERE",Y129,AA128+Graph!$G$1*1000)</f>
        <v>49082795.759129621</v>
      </c>
      <c r="AB129" s="2">
        <f t="shared" si="21"/>
        <v>420198</v>
      </c>
      <c r="AC129" s="2">
        <f t="shared" si="31"/>
        <v>6853372</v>
      </c>
      <c r="AD129" s="3">
        <f t="shared" si="10"/>
        <v>49082795.759129621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35830049.095716663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64</v>
      </c>
      <c r="C130" s="7"/>
      <c r="D130" s="2" t="e">
        <f t="shared" si="12"/>
        <v>#N/A</v>
      </c>
      <c r="E130" s="2" t="e">
        <f t="shared" si="22"/>
        <v>#N/A</v>
      </c>
      <c r="F130" s="2">
        <v>849286.59721383452</v>
      </c>
      <c r="G130" s="2">
        <f t="shared" si="35"/>
        <v>695682.42857142852</v>
      </c>
      <c r="H130" s="2">
        <f t="shared" si="32"/>
        <v>55867519.169733807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822939.57142857462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851580.32960432768</v>
      </c>
      <c r="Q130" s="2">
        <f t="shared" si="36"/>
        <v>700000</v>
      </c>
      <c r="R130" s="2">
        <f t="shared" si="33"/>
        <v>56636167.759129584</v>
      </c>
      <c r="S130" s="2">
        <f t="shared" si="17"/>
        <v>695682.42857142538</v>
      </c>
      <c r="T130" s="2">
        <f t="shared" si="18"/>
        <v>4317.5714285714785</v>
      </c>
      <c r="U130" s="2">
        <f t="shared" si="19"/>
        <v>700000</v>
      </c>
      <c r="V130" s="2">
        <f t="shared" si="34"/>
        <v>7164387</v>
      </c>
      <c r="W130" s="2">
        <f t="shared" si="20"/>
        <v>311015</v>
      </c>
      <c r="X130" s="2">
        <f t="shared" si="6"/>
        <v>388985</v>
      </c>
      <c r="Y130" s="2">
        <f t="shared" si="30"/>
        <v>49471780.759129621</v>
      </c>
      <c r="Z130" s="2" t="str">
        <f t="shared" si="8"/>
        <v>HERE</v>
      </c>
      <c r="AA130" s="2">
        <f>IF(Z130="HERE",Y130,AA129+Graph!$G$1*1000)</f>
        <v>49471780.759129621</v>
      </c>
      <c r="AB130" s="2">
        <f t="shared" si="21"/>
        <v>388985</v>
      </c>
      <c r="AC130" s="2">
        <f t="shared" si="31"/>
        <v>7164387</v>
      </c>
      <c r="AD130" s="3">
        <f t="shared" si="10"/>
        <v>49471780.759129621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36347992.108216658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65</v>
      </c>
      <c r="C131" s="7"/>
      <c r="D131" s="2" t="e">
        <f t="shared" si="12"/>
        <v>#N/A</v>
      </c>
      <c r="E131" s="2" t="e">
        <f t="shared" si="22"/>
        <v>#N/A</v>
      </c>
      <c r="F131" s="2">
        <v>855241.19311404228</v>
      </c>
      <c r="G131" s="2">
        <f t="shared" si="35"/>
        <v>695682.42857142852</v>
      </c>
      <c r="H131" s="2">
        <f t="shared" si="32"/>
        <v>56563201.598305233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827257.1428571461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857521.55181950331</v>
      </c>
      <c r="Q131" s="2">
        <f t="shared" si="36"/>
        <v>700000</v>
      </c>
      <c r="R131" s="2">
        <f t="shared" si="33"/>
        <v>57336167.759129584</v>
      </c>
      <c r="S131" s="2">
        <f t="shared" si="17"/>
        <v>695682.42857142538</v>
      </c>
      <c r="T131" s="2">
        <f t="shared" si="18"/>
        <v>4317.5714285714785</v>
      </c>
      <c r="U131" s="2">
        <f t="shared" si="19"/>
        <v>700000</v>
      </c>
      <c r="V131" s="2">
        <f t="shared" si="34"/>
        <v>7447199</v>
      </c>
      <c r="W131" s="2">
        <f t="shared" si="20"/>
        <v>282812</v>
      </c>
      <c r="X131" s="2">
        <f t="shared" si="6"/>
        <v>417188</v>
      </c>
      <c r="Y131" s="2">
        <f t="shared" si="30"/>
        <v>49888968.759129621</v>
      </c>
      <c r="Z131" s="2" t="str">
        <f t="shared" si="8"/>
        <v>HERE</v>
      </c>
      <c r="AA131" s="2">
        <f>IF(Z131="HERE",Y131,AA130+Graph!$G$1*1000)</f>
        <v>49888968.759129621</v>
      </c>
      <c r="AB131" s="2">
        <f t="shared" si="21"/>
        <v>417188</v>
      </c>
      <c r="AC131" s="2">
        <f t="shared" si="31"/>
        <v>7447199</v>
      </c>
      <c r="AD131" s="3">
        <f t="shared" si="10"/>
        <v>49888968.759129621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36865935.120716661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66</v>
      </c>
      <c r="C132" s="7"/>
      <c r="D132" s="2" t="e">
        <f t="shared" si="12"/>
        <v>#N/A</v>
      </c>
      <c r="E132" s="2" t="e">
        <f t="shared" si="22"/>
        <v>#N/A</v>
      </c>
      <c r="F132" s="2">
        <v>861195.78901425004</v>
      </c>
      <c r="G132" s="2">
        <f t="shared" si="35"/>
        <v>695682.42857142852</v>
      </c>
      <c r="H132" s="2">
        <f t="shared" si="32"/>
        <v>57258884.026876658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831574.71428571758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863462.77403464913</v>
      </c>
      <c r="Q132" s="2">
        <f t="shared" si="36"/>
        <v>700000</v>
      </c>
      <c r="R132" s="2">
        <f t="shared" si="33"/>
        <v>58036167.759129584</v>
      </c>
      <c r="S132" s="2">
        <f t="shared" si="17"/>
        <v>695682.42857142538</v>
      </c>
      <c r="T132" s="2">
        <f t="shared" si="18"/>
        <v>4317.5714285714785</v>
      </c>
      <c r="U132" s="2">
        <f t="shared" si="19"/>
        <v>700000</v>
      </c>
      <c r="V132" s="2">
        <f t="shared" si="34"/>
        <v>7891184</v>
      </c>
      <c r="W132" s="2">
        <f t="shared" si="20"/>
        <v>443985</v>
      </c>
      <c r="X132" s="2">
        <f t="shared" si="6"/>
        <v>256015</v>
      </c>
      <c r="Y132" s="2">
        <f t="shared" si="30"/>
        <v>50144983.759129621</v>
      </c>
      <c r="Z132" s="2" t="str">
        <f t="shared" si="8"/>
        <v>HERE</v>
      </c>
      <c r="AA132" s="2">
        <f>IF(Z132="HERE",Y132,AA131+Graph!$G$1*1000)</f>
        <v>50144983.759129621</v>
      </c>
      <c r="AB132" s="2">
        <f t="shared" si="21"/>
        <v>256015</v>
      </c>
      <c r="AC132" s="2">
        <f t="shared" si="31"/>
        <v>7891184</v>
      </c>
      <c r="AD132" s="3">
        <f t="shared" si="10"/>
        <v>50144983.759129621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37383878.133216657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67</v>
      </c>
      <c r="C133" s="7"/>
      <c r="D133" s="2" t="e">
        <f t="shared" si="12"/>
        <v>#N/A</v>
      </c>
      <c r="E133" s="2" t="e">
        <f t="shared" si="22"/>
        <v>#N/A</v>
      </c>
      <c r="F133" s="2">
        <v>867150.3849144578</v>
      </c>
      <c r="G133" s="2">
        <f t="shared" si="35"/>
        <v>695682.42857142852</v>
      </c>
      <c r="H133" s="2">
        <f t="shared" si="32"/>
        <v>57954566.455448084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835892.28571428906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869403.99624982476</v>
      </c>
      <c r="Q133" s="2">
        <f t="shared" si="36"/>
        <v>700000</v>
      </c>
      <c r="R133" s="2">
        <f t="shared" si="33"/>
        <v>58736167.759129584</v>
      </c>
      <c r="S133" s="2">
        <f t="shared" si="17"/>
        <v>695682.42857142538</v>
      </c>
      <c r="T133" s="2">
        <f t="shared" si="18"/>
        <v>4317.5714285714785</v>
      </c>
      <c r="U133" s="2">
        <f t="shared" si="19"/>
        <v>700000</v>
      </c>
      <c r="V133" s="2">
        <f t="shared" si="34"/>
        <v>8378940</v>
      </c>
      <c r="W133" s="2">
        <f t="shared" si="20"/>
        <v>487756</v>
      </c>
      <c r="X133" s="2">
        <f t="shared" si="6"/>
        <v>212244</v>
      </c>
      <c r="Y133" s="2">
        <f t="shared" si="30"/>
        <v>50357227.759129621</v>
      </c>
      <c r="Z133" s="2" t="str">
        <f t="shared" si="8"/>
        <v>HERE</v>
      </c>
      <c r="AA133" s="2">
        <f>IF(Z133="HERE",Y133,AA132+Graph!$G$1*1000)</f>
        <v>50357227.759129621</v>
      </c>
      <c r="AB133" s="2">
        <f t="shared" si="21"/>
        <v>212244</v>
      </c>
      <c r="AC133" s="2">
        <f t="shared" si="31"/>
        <v>8378940</v>
      </c>
      <c r="AD133" s="3">
        <f t="shared" si="10"/>
        <v>50357227.759129621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37901821.14571666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68</v>
      </c>
      <c r="C134" s="7"/>
      <c r="D134" s="2" t="e">
        <f t="shared" si="12"/>
        <v>#N/A</v>
      </c>
      <c r="E134" s="2" t="e">
        <f t="shared" si="22"/>
        <v>#N/A</v>
      </c>
      <c r="F134" s="2">
        <v>873104.98081466556</v>
      </c>
      <c r="G134" s="2">
        <f t="shared" si="35"/>
        <v>695682.42857142852</v>
      </c>
      <c r="H134" s="2">
        <f t="shared" si="32"/>
        <v>58650248.884019509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840209.85714286054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875345.21846497059</v>
      </c>
      <c r="Q134" s="2">
        <f t="shared" si="36"/>
        <v>700000</v>
      </c>
      <c r="R134" s="2">
        <f t="shared" si="33"/>
        <v>59436167.759129584</v>
      </c>
      <c r="S134" s="2">
        <f t="shared" si="17"/>
        <v>695682.42857142538</v>
      </c>
      <c r="T134" s="2">
        <f t="shared" si="18"/>
        <v>4317.5714285714785</v>
      </c>
      <c r="U134" s="2">
        <f t="shared" si="19"/>
        <v>700000</v>
      </c>
      <c r="V134" s="2">
        <f t="shared" si="34"/>
        <v>8977329</v>
      </c>
      <c r="W134" s="2">
        <f t="shared" si="20"/>
        <v>598389</v>
      </c>
      <c r="X134" s="2">
        <f t="shared" si="6"/>
        <v>101611</v>
      </c>
      <c r="Y134" s="2">
        <f t="shared" si="30"/>
        <v>50458838.759129621</v>
      </c>
      <c r="Z134" s="2" t="str">
        <f t="shared" si="8"/>
        <v>HERE</v>
      </c>
      <c r="AA134" s="2">
        <f>IF(Z134="HERE",Y134,AA133+Graph!$G$1*1000)</f>
        <v>50458838.759129621</v>
      </c>
      <c r="AB134" s="2">
        <f t="shared" si="21"/>
        <v>101611</v>
      </c>
      <c r="AC134" s="2">
        <f t="shared" si="31"/>
        <v>8977329</v>
      </c>
      <c r="AD134" s="3">
        <f t="shared" si="10"/>
        <v>50458838.759129621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38419764.158216663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69</v>
      </c>
      <c r="C135" s="7"/>
      <c r="D135" s="2" t="e">
        <f t="shared" si="12"/>
        <v>#N/A</v>
      </c>
      <c r="E135" s="2" t="e">
        <f t="shared" si="22"/>
        <v>#N/A</v>
      </c>
      <c r="F135" s="2">
        <v>879059.57671487331</v>
      </c>
      <c r="G135" s="2">
        <f t="shared" si="35"/>
        <v>695682.42857142852</v>
      </c>
      <c r="H135" s="2">
        <f t="shared" si="32"/>
        <v>59345931.312590934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844527.42857143201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881286.44068011642</v>
      </c>
      <c r="Q135" s="2">
        <f t="shared" si="36"/>
        <v>700000</v>
      </c>
      <c r="R135" s="2">
        <f t="shared" si="33"/>
        <v>60136167.759129584</v>
      </c>
      <c r="S135" s="2">
        <f t="shared" si="17"/>
        <v>695682.42857142538</v>
      </c>
      <c r="T135" s="2">
        <f t="shared" si="18"/>
        <v>4317.5714285714785</v>
      </c>
      <c r="U135" s="2">
        <f t="shared" si="19"/>
        <v>700000</v>
      </c>
      <c r="V135" s="2">
        <f t="shared" si="34"/>
        <v>9296367</v>
      </c>
      <c r="W135" s="2">
        <f t="shared" si="20"/>
        <v>319038</v>
      </c>
      <c r="X135" s="2">
        <f t="shared" si="6"/>
        <v>380962</v>
      </c>
      <c r="Y135" s="2">
        <f t="shared" si="30"/>
        <v>50839800.759129621</v>
      </c>
      <c r="Z135" s="2" t="str">
        <f t="shared" si="8"/>
        <v>HERE</v>
      </c>
      <c r="AA135" s="2">
        <f>IF(Z135="HERE",Y135,AA134+Graph!$G$1*1000)</f>
        <v>50839800.759129621</v>
      </c>
      <c r="AB135" s="2">
        <f t="shared" si="21"/>
        <v>380962</v>
      </c>
      <c r="AC135" s="2">
        <f t="shared" si="31"/>
        <v>9296367</v>
      </c>
      <c r="AD135" s="3">
        <f t="shared" si="10"/>
        <v>50839800.759129621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38937707.170716658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70</v>
      </c>
      <c r="C136" s="7"/>
      <c r="D136" s="2" t="e">
        <f t="shared" si="12"/>
        <v>#N/A</v>
      </c>
      <c r="E136" s="2" t="e">
        <f t="shared" si="22"/>
        <v>#N/A</v>
      </c>
      <c r="F136" s="2">
        <v>885014.17261508107</v>
      </c>
      <c r="G136" s="2">
        <f t="shared" si="35"/>
        <v>695682.42857142852</v>
      </c>
      <c r="H136" s="2">
        <f t="shared" si="32"/>
        <v>60041613.74116236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848845.00000000349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887227.66289529204</v>
      </c>
      <c r="Q136" s="2">
        <f t="shared" si="36"/>
        <v>700000</v>
      </c>
      <c r="R136" s="2">
        <f t="shared" si="33"/>
        <v>60836167.759129584</v>
      </c>
      <c r="S136" s="2">
        <f t="shared" si="17"/>
        <v>695682.42857142538</v>
      </c>
      <c r="T136" s="2">
        <f t="shared" si="18"/>
        <v>4317.5714285714785</v>
      </c>
      <c r="U136" s="2">
        <f t="shared" si="19"/>
        <v>700000</v>
      </c>
      <c r="V136" s="2">
        <f t="shared" si="34"/>
        <v>9646715</v>
      </c>
      <c r="W136" s="2">
        <f t="shared" si="20"/>
        <v>350348</v>
      </c>
      <c r="X136" s="2">
        <f t="shared" si="6"/>
        <v>349652</v>
      </c>
      <c r="Y136" s="2">
        <f t="shared" si="30"/>
        <v>51189452.759129621</v>
      </c>
      <c r="Z136" s="2" t="str">
        <f t="shared" si="8"/>
        <v>HERE</v>
      </c>
      <c r="AA136" s="2">
        <f>IF(Z136="HERE",Y136,AA135+Graph!$G$1*1000)</f>
        <v>51189452.759129621</v>
      </c>
      <c r="AB136" s="2">
        <f t="shared" si="21"/>
        <v>349652</v>
      </c>
      <c r="AC136" s="2">
        <f t="shared" si="31"/>
        <v>9646715</v>
      </c>
      <c r="AD136" s="3">
        <f t="shared" si="10"/>
        <v>51189452.759129621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39455650.183216661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71</v>
      </c>
      <c r="C137" s="7"/>
      <c r="D137" s="2" t="e">
        <f t="shared" si="12"/>
        <v>#N/A</v>
      </c>
      <c r="E137" s="2" t="e">
        <f t="shared" si="22"/>
        <v>#N/A</v>
      </c>
      <c r="F137" s="2">
        <v>890968.76851528883</v>
      </c>
      <c r="G137" s="2">
        <f t="shared" si="35"/>
        <v>695682.42857142852</v>
      </c>
      <c r="H137" s="2">
        <f t="shared" si="32"/>
        <v>60737296.169733785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853162.57142857497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893168.88511043787</v>
      </c>
      <c r="Q137" s="2">
        <f t="shared" si="36"/>
        <v>700000</v>
      </c>
      <c r="R137" s="2">
        <f t="shared" si="33"/>
        <v>61536167.759129584</v>
      </c>
      <c r="S137" s="2">
        <f t="shared" si="17"/>
        <v>695682.42857142538</v>
      </c>
      <c r="T137" s="2">
        <f t="shared" si="18"/>
        <v>4317.5714285714785</v>
      </c>
      <c r="U137" s="2">
        <f t="shared" si="19"/>
        <v>700000</v>
      </c>
      <c r="V137" s="2">
        <f t="shared" si="34"/>
        <v>10021471</v>
      </c>
      <c r="W137" s="2">
        <f t="shared" si="20"/>
        <v>374756</v>
      </c>
      <c r="X137" s="2">
        <f t="shared" si="6"/>
        <v>325244</v>
      </c>
      <c r="Y137" s="2">
        <f t="shared" si="30"/>
        <v>51514696.759129621</v>
      </c>
      <c r="Z137" s="2" t="str">
        <f t="shared" si="8"/>
        <v>HERE</v>
      </c>
      <c r="AA137" s="2">
        <f>IF(Z137="HERE",Y137,AA136+Graph!$G$1*1000)</f>
        <v>51514696.759129621</v>
      </c>
      <c r="AB137" s="2">
        <f t="shared" si="21"/>
        <v>325244</v>
      </c>
      <c r="AC137" s="2">
        <f t="shared" si="31"/>
        <v>10021471</v>
      </c>
      <c r="AD137" s="3">
        <f t="shared" si="10"/>
        <v>51514696.759129621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39909138.33321666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72</v>
      </c>
      <c r="C138" s="7"/>
      <c r="D138" s="2" t="e">
        <f t="shared" si="12"/>
        <v>#N/A</v>
      </c>
      <c r="E138" s="2" t="e">
        <f t="shared" si="22"/>
        <v>#N/A</v>
      </c>
      <c r="F138" s="2">
        <v>896923.36441549659</v>
      </c>
      <c r="G138" s="2">
        <f t="shared" si="35"/>
        <v>695682.42857142852</v>
      </c>
      <c r="H138" s="2">
        <f t="shared" si="32"/>
        <v>61432978.59830521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857480.14285714645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899110.1073256135</v>
      </c>
      <c r="Q138" s="2">
        <f t="shared" si="36"/>
        <v>700000</v>
      </c>
      <c r="R138" s="2">
        <f t="shared" si="33"/>
        <v>62236167.759129584</v>
      </c>
      <c r="S138" s="2">
        <f t="shared" si="17"/>
        <v>695682.42857142538</v>
      </c>
      <c r="T138" s="2">
        <f t="shared" si="18"/>
        <v>4317.5714285714785</v>
      </c>
      <c r="U138" s="2">
        <f t="shared" si="19"/>
        <v>700000</v>
      </c>
      <c r="V138" s="2">
        <f t="shared" si="34"/>
        <v>10490487</v>
      </c>
      <c r="W138" s="2">
        <f t="shared" si="20"/>
        <v>469016</v>
      </c>
      <c r="X138" s="2">
        <f t="shared" si="6"/>
        <v>230984</v>
      </c>
      <c r="Y138" s="2">
        <f t="shared" si="30"/>
        <v>51745680.759129621</v>
      </c>
      <c r="Z138" s="2" t="str">
        <f t="shared" si="8"/>
        <v>HERE</v>
      </c>
      <c r="AA138" s="2">
        <f>IF(Z138="HERE",Y138,AA137+Graph!$G$1*1000)</f>
        <v>51745680.759129621</v>
      </c>
      <c r="AB138" s="2">
        <f t="shared" si="21"/>
        <v>230984</v>
      </c>
      <c r="AC138" s="2">
        <f t="shared" si="31"/>
        <v>10490487</v>
      </c>
      <c r="AD138" s="3">
        <f t="shared" si="10"/>
        <v>51745680.759129621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40302036.783216663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73</v>
      </c>
      <c r="C139" s="7"/>
      <c r="D139" s="2" t="e">
        <f t="shared" si="12"/>
        <v>#N/A</v>
      </c>
      <c r="E139" s="2" t="e">
        <f t="shared" si="22"/>
        <v>#N/A</v>
      </c>
      <c r="F139" s="2">
        <v>902877.96031570435</v>
      </c>
      <c r="G139" s="2">
        <f t="shared" si="35"/>
        <v>695682.42857142852</v>
      </c>
      <c r="H139" s="2">
        <f t="shared" si="32"/>
        <v>62128661.026876636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861797.71428571793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905051.32954075933</v>
      </c>
      <c r="Q139" s="2">
        <f t="shared" si="36"/>
        <v>700000</v>
      </c>
      <c r="R139" s="2">
        <f t="shared" si="33"/>
        <v>62936167.759129584</v>
      </c>
      <c r="S139" s="2">
        <f t="shared" si="17"/>
        <v>695682.42857142538</v>
      </c>
      <c r="T139" s="2">
        <f t="shared" si="18"/>
        <v>4317.5714285714785</v>
      </c>
      <c r="U139" s="2">
        <f t="shared" si="19"/>
        <v>700000</v>
      </c>
      <c r="V139" s="2">
        <f t="shared" si="34"/>
        <v>10971047</v>
      </c>
      <c r="W139" s="2">
        <f t="shared" si="20"/>
        <v>480560</v>
      </c>
      <c r="X139" s="2">
        <f t="shared" si="6"/>
        <v>219440</v>
      </c>
      <c r="Y139" s="2">
        <f t="shared" si="30"/>
        <v>51965120.759129621</v>
      </c>
      <c r="Z139" s="2" t="str">
        <f t="shared" si="8"/>
        <v>HERE</v>
      </c>
      <c r="AA139" s="2">
        <f>IF(Z139="HERE",Y139,AA138+Graph!$G$1*1000)</f>
        <v>51965120.759129621</v>
      </c>
      <c r="AB139" s="2">
        <f t="shared" si="21"/>
        <v>219440</v>
      </c>
      <c r="AC139" s="2">
        <f t="shared" si="31"/>
        <v>10971047</v>
      </c>
      <c r="AD139" s="3">
        <f t="shared" si="10"/>
        <v>51965120.759129621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40662846.883216657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74</v>
      </c>
      <c r="C140" s="7"/>
      <c r="D140" s="2" t="e">
        <f t="shared" si="12"/>
        <v>#N/A</v>
      </c>
      <c r="E140" s="2" t="e">
        <f t="shared" si="22"/>
        <v>#N/A</v>
      </c>
      <c r="F140" s="2">
        <v>908832.5562159121</v>
      </c>
      <c r="G140" s="2">
        <f t="shared" si="35"/>
        <v>695682.42857142852</v>
      </c>
      <c r="H140" s="2">
        <f t="shared" si="32"/>
        <v>62824343.455448061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866115.28571428941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910992.55175593495</v>
      </c>
      <c r="Q140" s="2">
        <f t="shared" si="36"/>
        <v>700000</v>
      </c>
      <c r="R140" s="2">
        <f t="shared" si="33"/>
        <v>63636167.759129584</v>
      </c>
      <c r="S140" s="2">
        <f t="shared" si="17"/>
        <v>695682.42857142538</v>
      </c>
      <c r="T140" s="2">
        <f t="shared" si="18"/>
        <v>4317.5714285714785</v>
      </c>
      <c r="U140" s="2">
        <f t="shared" si="19"/>
        <v>700000</v>
      </c>
      <c r="V140" s="2">
        <f t="shared" si="34"/>
        <v>11465210</v>
      </c>
      <c r="W140" s="2">
        <f t="shared" si="20"/>
        <v>494163</v>
      </c>
      <c r="X140" s="2">
        <f t="shared" si="6"/>
        <v>205837</v>
      </c>
      <c r="Y140" s="2">
        <f t="shared" si="30"/>
        <v>52170957.759129621</v>
      </c>
      <c r="Z140" s="2" t="str">
        <f t="shared" si="8"/>
        <v>HERE</v>
      </c>
      <c r="AA140" s="2">
        <f>IF(Z140="HERE",Y140,AA139+Graph!$G$1*1000)</f>
        <v>52170957.759129621</v>
      </c>
      <c r="AB140" s="2">
        <f t="shared" si="21"/>
        <v>205837</v>
      </c>
      <c r="AC140" s="2">
        <f t="shared" si="31"/>
        <v>11465210</v>
      </c>
      <c r="AD140" s="3">
        <f t="shared" si="10"/>
        <v>52170957.759129621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41017248.83321666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75</v>
      </c>
      <c r="C141" s="7"/>
      <c r="D141" s="2" t="e">
        <f t="shared" si="12"/>
        <v>#N/A</v>
      </c>
      <c r="E141" s="2" t="e">
        <f t="shared" si="22"/>
        <v>#N/A</v>
      </c>
      <c r="F141" s="2">
        <v>914787.15211611986</v>
      </c>
      <c r="G141" s="2">
        <f t="shared" si="35"/>
        <v>695682.42857142852</v>
      </c>
      <c r="H141" s="2">
        <f t="shared" si="32"/>
        <v>63520025.884019487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870432.85714286088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916933.77397108078</v>
      </c>
      <c r="Q141" s="2">
        <f t="shared" si="36"/>
        <v>700000</v>
      </c>
      <c r="R141" s="2">
        <f t="shared" si="33"/>
        <v>64336167.759129584</v>
      </c>
      <c r="S141" s="2">
        <f t="shared" si="17"/>
        <v>695682.42857142538</v>
      </c>
      <c r="T141" s="2">
        <f t="shared" si="18"/>
        <v>4317.5714285714785</v>
      </c>
      <c r="U141" s="2">
        <f t="shared" si="19"/>
        <v>700000</v>
      </c>
      <c r="V141" s="2">
        <f t="shared" si="34"/>
        <v>12014288</v>
      </c>
      <c r="W141" s="2">
        <f t="shared" si="20"/>
        <v>549078</v>
      </c>
      <c r="X141" s="2">
        <f t="shared" si="6"/>
        <v>150922</v>
      </c>
      <c r="Y141" s="2">
        <f t="shared" si="30"/>
        <v>52321879.759129621</v>
      </c>
      <c r="Z141" s="2" t="str">
        <f t="shared" si="8"/>
        <v>HERE</v>
      </c>
      <c r="AA141" s="2">
        <f>IF(Z141="HERE",Y141,AA140+Graph!$G$1*1000)</f>
        <v>52321879.759129621</v>
      </c>
      <c r="AB141" s="2">
        <f t="shared" si="21"/>
        <v>150922</v>
      </c>
      <c r="AC141" s="2">
        <f t="shared" si="31"/>
        <v>12014288</v>
      </c>
      <c r="AD141" s="3">
        <f t="shared" si="10"/>
        <v>52321879.759129621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41411021.08321666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76</v>
      </c>
      <c r="C142" s="7"/>
      <c r="D142" s="2" t="e">
        <f t="shared" si="12"/>
        <v>#N/A</v>
      </c>
      <c r="E142" s="2" t="e">
        <f t="shared" si="22"/>
        <v>#N/A</v>
      </c>
      <c r="F142" s="2">
        <v>920741.74801632762</v>
      </c>
      <c r="G142" s="2">
        <f t="shared" si="35"/>
        <v>695682.42857142852</v>
      </c>
      <c r="H142" s="2">
        <f t="shared" si="32"/>
        <v>64215708.312590912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874750.42857143236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922874.99618625641</v>
      </c>
      <c r="Q142" s="2">
        <f t="shared" si="36"/>
        <v>700000</v>
      </c>
      <c r="R142" s="2">
        <f t="shared" si="33"/>
        <v>65036167.759129584</v>
      </c>
      <c r="S142" s="2">
        <f t="shared" si="17"/>
        <v>695682.42857142538</v>
      </c>
      <c r="T142" s="2">
        <f t="shared" si="18"/>
        <v>4317.5714285714785</v>
      </c>
      <c r="U142" s="2">
        <f t="shared" si="19"/>
        <v>700000</v>
      </c>
      <c r="V142" s="2">
        <f t="shared" si="34"/>
        <v>12294006</v>
      </c>
      <c r="W142" s="2">
        <f t="shared" si="20"/>
        <v>279718</v>
      </c>
      <c r="X142" s="2">
        <f t="shared" si="6"/>
        <v>420282</v>
      </c>
      <c r="Y142" s="2">
        <f t="shared" si="30"/>
        <v>52742161.759129621</v>
      </c>
      <c r="Z142" s="2" t="str">
        <f t="shared" si="8"/>
        <v>HERE</v>
      </c>
      <c r="AA142" s="2">
        <f>IF(Z142="HERE",Y142,AA141+Graph!$G$1*1000)</f>
        <v>52742161.759129621</v>
      </c>
      <c r="AB142" s="2">
        <f t="shared" si="21"/>
        <v>420282</v>
      </c>
      <c r="AC142" s="2">
        <f t="shared" si="31"/>
        <v>12294006</v>
      </c>
      <c r="AD142" s="3">
        <f t="shared" si="10"/>
        <v>52742161.759129621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41849425.133216657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77</v>
      </c>
      <c r="C143" s="7"/>
      <c r="D143" s="2" t="e">
        <f t="shared" si="12"/>
        <v>#N/A</v>
      </c>
      <c r="E143" s="2" t="e">
        <f t="shared" si="22"/>
        <v>#N/A</v>
      </c>
      <c r="F143" s="2">
        <v>926696.34391653538</v>
      </c>
      <c r="G143" s="2">
        <f t="shared" si="35"/>
        <v>695682.42857142852</v>
      </c>
      <c r="H143" s="2">
        <f t="shared" si="32"/>
        <v>64911390.741162337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879068.00000000384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928816.21840140224</v>
      </c>
      <c r="Q143" s="2">
        <f t="shared" si="36"/>
        <v>700000</v>
      </c>
      <c r="R143" s="2">
        <f t="shared" si="33"/>
        <v>65736167.759129584</v>
      </c>
      <c r="S143" s="2">
        <f t="shared" si="17"/>
        <v>695682.42857142538</v>
      </c>
      <c r="T143" s="2">
        <f t="shared" si="18"/>
        <v>4317.5714285714785</v>
      </c>
      <c r="U143" s="2">
        <f t="shared" si="19"/>
        <v>700000</v>
      </c>
      <c r="V143" s="2">
        <f t="shared" si="34"/>
        <v>12646486</v>
      </c>
      <c r="W143" s="2">
        <f t="shared" si="20"/>
        <v>352480</v>
      </c>
      <c r="X143" s="2">
        <f t="shared" si="6"/>
        <v>347520</v>
      </c>
      <c r="Y143" s="2">
        <f t="shared" si="30"/>
        <v>53089681.759129621</v>
      </c>
      <c r="Z143" s="2" t="str">
        <f t="shared" si="8"/>
        <v>HERE</v>
      </c>
      <c r="AA143" s="2">
        <f>IF(Z143="HERE",Y143,AA142+Graph!$G$1*1000)</f>
        <v>53089681.759129621</v>
      </c>
      <c r="AB143" s="2">
        <f t="shared" si="21"/>
        <v>347520</v>
      </c>
      <c r="AC143" s="2">
        <f t="shared" si="31"/>
        <v>12646486</v>
      </c>
      <c r="AD143" s="3">
        <f t="shared" si="10"/>
        <v>52800000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42305960.533216663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78</v>
      </c>
      <c r="C144" s="7"/>
      <c r="D144" s="2" t="e">
        <f t="shared" si="12"/>
        <v>#N/A</v>
      </c>
      <c r="E144" s="2" t="e">
        <f t="shared" si="22"/>
        <v>#N/A</v>
      </c>
      <c r="F144" s="2">
        <v>932650.93981674314</v>
      </c>
      <c r="G144" s="2">
        <f t="shared" si="35"/>
        <v>695682.42857142852</v>
      </c>
      <c r="H144" s="2">
        <f t="shared" si="32"/>
        <v>65607073.169733763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883385.57142857532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934757.44061657786</v>
      </c>
      <c r="Q144" s="2">
        <f t="shared" si="36"/>
        <v>700000</v>
      </c>
      <c r="R144" s="2">
        <f t="shared" si="33"/>
        <v>66436167.759129584</v>
      </c>
      <c r="S144" s="2">
        <f t="shared" si="17"/>
        <v>695682.42857142538</v>
      </c>
      <c r="T144" s="2">
        <f t="shared" si="18"/>
        <v>4317.5714285714785</v>
      </c>
      <c r="U144" s="2">
        <f t="shared" si="19"/>
        <v>700000</v>
      </c>
      <c r="V144" s="2">
        <f t="shared" si="34"/>
        <v>13058298</v>
      </c>
      <c r="W144" s="2">
        <f t="shared" si="20"/>
        <v>411812</v>
      </c>
      <c r="X144" s="2">
        <f t="shared" si="6"/>
        <v>288188</v>
      </c>
      <c r="Y144" s="2">
        <f t="shared" si="30"/>
        <v>53377869.759129621</v>
      </c>
      <c r="Z144" s="2" t="str">
        <f t="shared" si="8"/>
        <v>HERE</v>
      </c>
      <c r="AA144" s="2">
        <f>IF(Z144="HERE",Y144,AA143+Graph!$G$1*1000)</f>
        <v>53377869.759129621</v>
      </c>
      <c r="AB144" s="2">
        <f t="shared" si="21"/>
        <v>288188</v>
      </c>
      <c r="AC144" s="2">
        <f t="shared" si="31"/>
        <v>13058298</v>
      </c>
      <c r="AD144" s="3">
        <f t="shared" si="10"/>
        <v>52800000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42644271.983216658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79</v>
      </c>
      <c r="C145" s="7"/>
      <c r="D145" s="2" t="e">
        <f t="shared" si="12"/>
        <v>#N/A</v>
      </c>
      <c r="E145" s="2" t="e">
        <f t="shared" si="22"/>
        <v>#N/A</v>
      </c>
      <c r="F145" s="2">
        <v>938605.53571695089</v>
      </c>
      <c r="G145" s="2">
        <f t="shared" si="35"/>
        <v>695682.42857142852</v>
      </c>
      <c r="H145" s="2">
        <f t="shared" si="32"/>
        <v>66302755.598305188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887703.1428571468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940698.66283172369</v>
      </c>
      <c r="Q145" s="2">
        <f t="shared" si="36"/>
        <v>700000</v>
      </c>
      <c r="R145" s="2">
        <f t="shared" si="33"/>
        <v>67136167.759129584</v>
      </c>
      <c r="S145" s="2">
        <f t="shared" si="17"/>
        <v>695682.42857142538</v>
      </c>
      <c r="T145" s="2">
        <f t="shared" si="18"/>
        <v>4317.5714285714785</v>
      </c>
      <c r="U145" s="2">
        <f t="shared" si="19"/>
        <v>700000</v>
      </c>
      <c r="V145" s="2">
        <f t="shared" si="34"/>
        <v>13509108</v>
      </c>
      <c r="W145" s="2">
        <f t="shared" si="20"/>
        <v>450810</v>
      </c>
      <c r="X145" s="2">
        <f t="shared" si="6"/>
        <v>249190</v>
      </c>
      <c r="Y145" s="2">
        <f t="shared" si="30"/>
        <v>53627059.759129621</v>
      </c>
      <c r="Z145" s="2" t="str">
        <f t="shared" si="8"/>
        <v>HERE</v>
      </c>
      <c r="AA145" s="2">
        <f>IF(Z145="HERE",Y145,AA144+Graph!$G$1*1000)</f>
        <v>53627059.759129621</v>
      </c>
      <c r="AB145" s="2">
        <f t="shared" si="21"/>
        <v>249190</v>
      </c>
      <c r="AC145" s="2">
        <f t="shared" si="31"/>
        <v>13509108</v>
      </c>
      <c r="AD145" s="3">
        <f t="shared" si="10"/>
        <v>52800000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42965290.183216661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80</v>
      </c>
      <c r="C146" s="7"/>
      <c r="D146" s="2" t="e">
        <f t="shared" si="12"/>
        <v>#N/A</v>
      </c>
      <c r="E146" s="2" t="e">
        <f t="shared" si="22"/>
        <v>#N/A</v>
      </c>
      <c r="F146" s="2">
        <v>944560.13161715865</v>
      </c>
      <c r="G146" s="2">
        <f t="shared" si="35"/>
        <v>695682.42857142852</v>
      </c>
      <c r="H146" s="2">
        <f t="shared" si="32"/>
        <v>66998438.026876613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892020.71428571828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946639.88504689932</v>
      </c>
      <c r="Q146" s="2">
        <f t="shared" si="36"/>
        <v>700000</v>
      </c>
      <c r="R146" s="2">
        <f t="shared" si="33"/>
        <v>67836167.759129584</v>
      </c>
      <c r="S146" s="2">
        <f t="shared" si="17"/>
        <v>695682.42857142538</v>
      </c>
      <c r="T146" s="2">
        <f t="shared" si="18"/>
        <v>4317.5714285714785</v>
      </c>
      <c r="U146" s="2">
        <f t="shared" si="19"/>
        <v>700000</v>
      </c>
      <c r="V146" s="2">
        <f t="shared" si="34"/>
        <v>14012224</v>
      </c>
      <c r="W146" s="2">
        <f t="shared" si="20"/>
        <v>503116</v>
      </c>
      <c r="X146" s="2">
        <f t="shared" si="6"/>
        <v>196884</v>
      </c>
      <c r="Y146" s="2">
        <f t="shared" si="30"/>
        <v>53823943.759129621</v>
      </c>
      <c r="Z146" s="2" t="str">
        <f t="shared" si="8"/>
        <v>HERE</v>
      </c>
      <c r="AA146" s="2">
        <f>IF(Z146="HERE",Y146,AA145+Graph!$G$1*1000)</f>
        <v>53823943.759129621</v>
      </c>
      <c r="AB146" s="2">
        <f t="shared" si="21"/>
        <v>196884</v>
      </c>
      <c r="AC146" s="2">
        <f t="shared" si="31"/>
        <v>14012224</v>
      </c>
      <c r="AD146" s="3">
        <f t="shared" si="10"/>
        <v>52800000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43246913.433216661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81</v>
      </c>
      <c r="C147" s="7"/>
      <c r="D147" s="2" t="e">
        <f t="shared" si="12"/>
        <v>#N/A</v>
      </c>
      <c r="E147" s="2" t="e">
        <f t="shared" si="22"/>
        <v>#N/A</v>
      </c>
      <c r="F147" s="2">
        <v>950514.72751736641</v>
      </c>
      <c r="G147" s="2">
        <f t="shared" si="35"/>
        <v>695682.42857142852</v>
      </c>
      <c r="H147" s="2">
        <f t="shared" si="32"/>
        <v>67694120.455448046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896338.28571428976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952581.10726204515</v>
      </c>
      <c r="Q147" s="2">
        <f t="shared" si="36"/>
        <v>700000</v>
      </c>
      <c r="R147" s="2">
        <f t="shared" si="33"/>
        <v>68536167.759129584</v>
      </c>
      <c r="S147" s="2">
        <f t="shared" si="17"/>
        <v>695682.42857143283</v>
      </c>
      <c r="T147" s="2">
        <f t="shared" si="18"/>
        <v>4317.5714285714785</v>
      </c>
      <c r="U147" s="2">
        <f t="shared" si="19"/>
        <v>700000</v>
      </c>
      <c r="V147" s="2">
        <f t="shared" si="34"/>
        <v>14556827</v>
      </c>
      <c r="W147" s="2">
        <f t="shared" si="20"/>
        <v>544603</v>
      </c>
      <c r="X147" s="2">
        <f t="shared" si="6"/>
        <v>155397</v>
      </c>
      <c r="Y147" s="2">
        <f t="shared" si="30"/>
        <v>53979340.759129621</v>
      </c>
      <c r="Z147" s="2" t="str">
        <f t="shared" si="8"/>
        <v>HERE</v>
      </c>
      <c r="AA147" s="2">
        <f>IF(Z147="HERE",Y147,AA146+Graph!$G$1*1000)</f>
        <v>53979340.759129621</v>
      </c>
      <c r="AB147" s="2">
        <f t="shared" si="21"/>
        <v>155397</v>
      </c>
      <c r="AC147" s="2">
        <f t="shared" si="31"/>
        <v>14556827</v>
      </c>
      <c r="AD147" s="3">
        <f t="shared" si="10"/>
        <v>52800000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43470402.633216657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82</v>
      </c>
      <c r="C148" s="7"/>
      <c r="D148" s="2" t="e">
        <f t="shared" si="12"/>
        <v>#N/A</v>
      </c>
      <c r="E148" s="2" t="e">
        <f t="shared" si="22"/>
        <v>#N/A</v>
      </c>
      <c r="F148" s="2">
        <v>956469.32341757417</v>
      </c>
      <c r="G148" s="2">
        <f t="shared" si="35"/>
        <v>695682.42857142852</v>
      </c>
      <c r="H148" s="2">
        <f t="shared" si="32"/>
        <v>68389802.884019479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900655.85714286123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958522.32947722077</v>
      </c>
      <c r="Q148" s="2">
        <f t="shared" si="36"/>
        <v>700000</v>
      </c>
      <c r="R148" s="2">
        <f t="shared" si="33"/>
        <v>69236167.759129584</v>
      </c>
      <c r="S148" s="2">
        <f t="shared" si="17"/>
        <v>695682.42857143283</v>
      </c>
      <c r="T148" s="2">
        <f t="shared" si="18"/>
        <v>4317.5714285714785</v>
      </c>
      <c r="U148" s="2">
        <f t="shared" si="19"/>
        <v>700000</v>
      </c>
      <c r="V148" s="2">
        <f t="shared" si="34"/>
        <v>15062189</v>
      </c>
      <c r="W148" s="2">
        <f t="shared" si="20"/>
        <v>505362</v>
      </c>
      <c r="X148" s="2">
        <f t="shared" si="6"/>
        <v>194638</v>
      </c>
      <c r="Y148" s="2">
        <f t="shared" si="30"/>
        <v>54173978.759129621</v>
      </c>
      <c r="Z148" s="2" t="str">
        <f t="shared" si="8"/>
        <v>HERE</v>
      </c>
      <c r="AA148" s="2">
        <f>IF(Z148="HERE",Y148,AA147+Graph!$G$1*1000)</f>
        <v>54173978.759129621</v>
      </c>
      <c r="AB148" s="2">
        <f t="shared" si="21"/>
        <v>194638</v>
      </c>
      <c r="AC148" s="2">
        <f t="shared" si="31"/>
        <v>15062189</v>
      </c>
      <c r="AD148" s="3">
        <f t="shared" si="10"/>
        <v>52800000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43682228.133216657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83</v>
      </c>
      <c r="C149" s="7"/>
      <c r="D149" s="2" t="e">
        <f t="shared" si="12"/>
        <v>#N/A</v>
      </c>
      <c r="E149" s="2" t="e">
        <f t="shared" si="22"/>
        <v>#N/A</v>
      </c>
      <c r="F149" s="2">
        <v>962423.91931778193</v>
      </c>
      <c r="G149" s="2">
        <f t="shared" si="35"/>
        <v>695682.42857142852</v>
      </c>
      <c r="H149" s="2">
        <f t="shared" si="32"/>
        <v>69085485.312590912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904973.42857143271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964463.5516923666</v>
      </c>
      <c r="Q149" s="2">
        <f t="shared" si="36"/>
        <v>700000</v>
      </c>
      <c r="R149" s="2">
        <f t="shared" si="33"/>
        <v>69936167.759129584</v>
      </c>
      <c r="S149" s="2">
        <f t="shared" si="17"/>
        <v>695682.42857143283</v>
      </c>
      <c r="T149" s="2">
        <f t="shared" si="18"/>
        <v>4317.5714285714785</v>
      </c>
      <c r="U149" s="2">
        <f t="shared" si="19"/>
        <v>700000</v>
      </c>
      <c r="V149" s="2">
        <f t="shared" si="34"/>
        <v>15300151</v>
      </c>
      <c r="W149" s="2">
        <f t="shared" si="20"/>
        <v>237962</v>
      </c>
      <c r="X149" s="2">
        <f t="shared" si="6"/>
        <v>462038</v>
      </c>
      <c r="Y149" s="2">
        <f t="shared" si="30"/>
        <v>54636016.759129621</v>
      </c>
      <c r="Z149" s="2" t="str">
        <f t="shared" si="8"/>
        <v>HERE</v>
      </c>
      <c r="AA149" s="2">
        <f>IF(Z149="HERE",Y149,AA148+Graph!$G$1*1000)</f>
        <v>54636016.759129621</v>
      </c>
      <c r="AB149" s="2">
        <f t="shared" si="21"/>
        <v>462038</v>
      </c>
      <c r="AC149" s="2">
        <f t="shared" si="31"/>
        <v>15300151</v>
      </c>
      <c r="AD149" s="3">
        <f t="shared" si="10"/>
        <v>52800000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44125016.483216658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84</v>
      </c>
      <c r="C150" s="7"/>
      <c r="D150" s="2" t="e">
        <f t="shared" si="12"/>
        <v>#N/A</v>
      </c>
      <c r="E150" s="2" t="e">
        <f t="shared" si="22"/>
        <v>#N/A</v>
      </c>
      <c r="F150" s="2">
        <v>968378.51521798968</v>
      </c>
      <c r="G150" s="2">
        <f t="shared" si="35"/>
        <v>695682.42857142852</v>
      </c>
      <c r="H150" s="2">
        <f t="shared" si="32"/>
        <v>69781167.741162345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909291.00000000419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970404.77390751243</v>
      </c>
      <c r="Q150" s="2">
        <f t="shared" si="36"/>
        <v>700000</v>
      </c>
      <c r="R150" s="2">
        <f t="shared" si="33"/>
        <v>70636167.759129584</v>
      </c>
      <c r="S150" s="2">
        <f t="shared" si="17"/>
        <v>695682.42857143283</v>
      </c>
      <c r="T150" s="2">
        <f t="shared" si="18"/>
        <v>4317.5714285714785</v>
      </c>
      <c r="U150" s="2">
        <f t="shared" si="19"/>
        <v>700000</v>
      </c>
      <c r="V150" s="2">
        <f t="shared" si="34"/>
        <v>15576107</v>
      </c>
      <c r="W150" s="2">
        <f t="shared" si="20"/>
        <v>275956</v>
      </c>
      <c r="X150" s="2">
        <f t="shared" si="6"/>
        <v>424044</v>
      </c>
      <c r="Y150" s="2">
        <f t="shared" si="30"/>
        <v>55060060.759129621</v>
      </c>
      <c r="Z150" s="2" t="str">
        <f t="shared" si="8"/>
        <v>HERE</v>
      </c>
      <c r="AA150" s="2">
        <f>IF(Z150="HERE",Y150,AA149+Graph!$G$1*1000)</f>
        <v>55060060.759129621</v>
      </c>
      <c r="AB150" s="2">
        <f t="shared" si="21"/>
        <v>424044</v>
      </c>
      <c r="AC150" s="2">
        <f t="shared" si="31"/>
        <v>15576107</v>
      </c>
      <c r="AD150" s="3">
        <f t="shared" si="10"/>
        <v>52800000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44517184.783216663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85</v>
      </c>
      <c r="C151" s="7"/>
      <c r="D151" s="2" t="e">
        <f t="shared" si="12"/>
        <v>#N/A</v>
      </c>
      <c r="E151" s="2" t="e">
        <f t="shared" si="22"/>
        <v>#N/A</v>
      </c>
      <c r="F151" s="2">
        <v>974333.11111816764</v>
      </c>
      <c r="G151" s="2">
        <f t="shared" si="35"/>
        <v>695682.42857142852</v>
      </c>
      <c r="H151" s="2">
        <f t="shared" si="32"/>
        <v>70476850.169733778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913608.57142857567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976345.99612268806</v>
      </c>
      <c r="Q151" s="2">
        <f t="shared" si="36"/>
        <v>700000</v>
      </c>
      <c r="R151" s="2">
        <f t="shared" si="33"/>
        <v>71336167.759129584</v>
      </c>
      <c r="S151" s="2">
        <f t="shared" si="17"/>
        <v>695682.42857143283</v>
      </c>
      <c r="T151" s="2">
        <f t="shared" si="18"/>
        <v>4317.5714285714785</v>
      </c>
      <c r="U151" s="2">
        <f t="shared" si="19"/>
        <v>700000</v>
      </c>
      <c r="V151" s="2">
        <f t="shared" si="34"/>
        <v>16050254.055500835</v>
      </c>
      <c r="W151" s="2">
        <f t="shared" si="20"/>
        <v>474147.05550083518</v>
      </c>
      <c r="X151" s="2">
        <f t="shared" si="6"/>
        <v>225852.94449916482</v>
      </c>
      <c r="Y151" s="2">
        <f t="shared" si="30"/>
        <v>55285913.703628786</v>
      </c>
      <c r="Z151" s="2" t="str">
        <f t="shared" si="8"/>
        <v>HERE</v>
      </c>
      <c r="AA151" s="2">
        <f>IF(Z151="HERE",Y151,AA150+Graph!$G$1*1000)</f>
        <v>55285913.703628786</v>
      </c>
      <c r="AB151" s="2">
        <f t="shared" si="21"/>
        <v>225852.94449916482</v>
      </c>
      <c r="AC151" s="2">
        <f t="shared" si="31"/>
        <v>16050254.055500835</v>
      </c>
      <c r="AD151" s="3">
        <f t="shared" si="10"/>
        <v>52800000</v>
      </c>
      <c r="AE151" s="2">
        <f>IF(AE149&gt;=52800000,52800000,IF(AB130=Graph!G$1*1000,AE150+Graph!G$1*1000,AC151))</f>
        <v>16050254.055500835</v>
      </c>
      <c r="AF151" s="3">
        <f t="shared" si="11"/>
        <v>16050254.055500835</v>
      </c>
      <c r="AG151" s="3">
        <f t="shared" si="29"/>
        <v>44882822.033216663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86</v>
      </c>
      <c r="C152" s="7"/>
      <c r="D152" s="2" t="e">
        <f t="shared" si="12"/>
        <v>#N/A</v>
      </c>
      <c r="E152" s="2" t="e">
        <f t="shared" si="22"/>
        <v>#N/A</v>
      </c>
      <c r="F152" s="2">
        <v>980287.7070183754</v>
      </c>
      <c r="G152" s="2">
        <f t="shared" si="35"/>
        <v>695682.42857142852</v>
      </c>
      <c r="H152" s="2">
        <f t="shared" si="32"/>
        <v>71172532.59830521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917926.14285714715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982287.21833783388</v>
      </c>
      <c r="Q152" s="2">
        <f t="shared" si="36"/>
        <v>700000</v>
      </c>
      <c r="R152" s="2">
        <f t="shared" si="33"/>
        <v>72036167.759129584</v>
      </c>
      <c r="S152" s="2">
        <f t="shared" si="17"/>
        <v>695682.42857143283</v>
      </c>
      <c r="T152" s="2">
        <f t="shared" si="18"/>
        <v>4317.5714285714785</v>
      </c>
      <c r="U152" s="2">
        <f t="shared" si="19"/>
        <v>700000</v>
      </c>
      <c r="V152" s="2">
        <f t="shared" si="34"/>
        <v>16530355.706901878</v>
      </c>
      <c r="W152" s="2">
        <f t="shared" si="20"/>
        <v>480101.65140104294</v>
      </c>
      <c r="X152" s="2">
        <f t="shared" si="6"/>
        <v>219898.34859895706</v>
      </c>
      <c r="Y152" s="2">
        <f t="shared" si="30"/>
        <v>55505812.052227743</v>
      </c>
      <c r="Z152" s="2" t="str">
        <f t="shared" si="8"/>
        <v>HERE</v>
      </c>
      <c r="AA152" s="2">
        <f>IF(Z152="HERE",Y152,AA151+Graph!$G$1*1000)</f>
        <v>55505812.052227743</v>
      </c>
      <c r="AB152" s="2">
        <f t="shared" si="21"/>
        <v>219898.34859895706</v>
      </c>
      <c r="AC152" s="2">
        <f t="shared" si="31"/>
        <v>16530355.706901878</v>
      </c>
      <c r="AD152" s="3">
        <f t="shared" si="10"/>
        <v>52800000</v>
      </c>
      <c r="AE152" s="2">
        <f>IF(AE150&gt;=52800000,52800000,IF(AB131=Graph!G$1*1000,AE151+Graph!G$1*1000,AC152))</f>
        <v>16530355.706901878</v>
      </c>
      <c r="AF152" s="3">
        <f t="shared" si="11"/>
        <v>16530355.706901878</v>
      </c>
      <c r="AG152" s="3">
        <f t="shared" si="29"/>
        <v>45272431.83321666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87</v>
      </c>
      <c r="C153" s="7"/>
      <c r="D153" s="2" t="e">
        <f t="shared" si="12"/>
        <v>#N/A</v>
      </c>
      <c r="E153" s="2" t="e">
        <f t="shared" si="22"/>
        <v>#N/A</v>
      </c>
      <c r="F153" s="2">
        <v>986242.30291858315</v>
      </c>
      <c r="G153" s="2">
        <f t="shared" si="35"/>
        <v>695682.42857142852</v>
      </c>
      <c r="H153" s="2">
        <f t="shared" si="32"/>
        <v>71868215.026876643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922243.71428571863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988228.44055300951</v>
      </c>
      <c r="Q153" s="2">
        <f t="shared" si="36"/>
        <v>700000</v>
      </c>
      <c r="R153" s="2">
        <f t="shared" si="33"/>
        <v>72736167.759129584</v>
      </c>
      <c r="S153" s="2">
        <f t="shared" si="17"/>
        <v>695682.42857143283</v>
      </c>
      <c r="T153" s="2">
        <f t="shared" si="18"/>
        <v>4317.5714285714785</v>
      </c>
      <c r="U153" s="2">
        <f t="shared" si="19"/>
        <v>700000</v>
      </c>
      <c r="V153" s="2">
        <f t="shared" si="34"/>
        <v>17016411.954203129</v>
      </c>
      <c r="W153" s="2">
        <f t="shared" si="20"/>
        <v>486056.2473012507</v>
      </c>
      <c r="X153" s="2">
        <f t="shared" si="6"/>
        <v>213943.7526987493</v>
      </c>
      <c r="Y153" s="2">
        <f t="shared" si="30"/>
        <v>55719755.804926492</v>
      </c>
      <c r="Z153" s="2" t="str">
        <f t="shared" si="8"/>
        <v>HERE</v>
      </c>
      <c r="AA153" s="2">
        <f>IF(Z153="HERE",Y153,AA152+Graph!$G$1*1000)</f>
        <v>55719755.804926492</v>
      </c>
      <c r="AB153" s="2">
        <f t="shared" si="21"/>
        <v>213943.7526987493</v>
      </c>
      <c r="AC153" s="2">
        <f t="shared" si="31"/>
        <v>17016411.954203129</v>
      </c>
      <c r="AD153" s="3">
        <f t="shared" si="10"/>
        <v>52800000</v>
      </c>
      <c r="AE153" s="2">
        <f>IF(AE151&gt;=52800000,52800000,IF(AB132=Graph!G$1*1000,AE152+Graph!G$1*1000,AC153))</f>
        <v>17016411.954203129</v>
      </c>
      <c r="AF153" s="3">
        <f t="shared" si="11"/>
        <v>17016411.954203129</v>
      </c>
      <c r="AG153" s="3">
        <f t="shared" si="29"/>
        <v>45525044.58321666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88</v>
      </c>
      <c r="C154" s="7"/>
      <c r="D154" s="2" t="e">
        <f t="shared" si="12"/>
        <v>#N/A</v>
      </c>
      <c r="E154" s="2" t="e">
        <f t="shared" si="22"/>
        <v>#N/A</v>
      </c>
      <c r="F154" s="2">
        <v>992196.89881879091</v>
      </c>
      <c r="G154" s="2">
        <f t="shared" si="35"/>
        <v>695682.42857142852</v>
      </c>
      <c r="H154" s="2">
        <f t="shared" si="32"/>
        <v>72563897.455448076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926561.2857142901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994169.66276815534</v>
      </c>
      <c r="Q154" s="2">
        <f t="shared" si="36"/>
        <v>700000</v>
      </c>
      <c r="R154" s="2">
        <f t="shared" si="33"/>
        <v>73436167.759129584</v>
      </c>
      <c r="S154" s="2">
        <f t="shared" si="17"/>
        <v>695682.42857143283</v>
      </c>
      <c r="T154" s="2">
        <f t="shared" si="18"/>
        <v>4317.5714285714785</v>
      </c>
      <c r="U154" s="2">
        <f t="shared" si="19"/>
        <v>700000</v>
      </c>
      <c r="V154" s="2">
        <f t="shared" si="34"/>
        <v>17508422.797404587</v>
      </c>
      <c r="W154" s="2">
        <f t="shared" si="20"/>
        <v>492010.84320145845</v>
      </c>
      <c r="X154" s="2">
        <f t="shared" si="6"/>
        <v>207989.15679854155</v>
      </c>
      <c r="Y154" s="2">
        <f t="shared" si="30"/>
        <v>55927744.961725034</v>
      </c>
      <c r="Z154" s="2" t="str">
        <f t="shared" si="8"/>
        <v>HERE</v>
      </c>
      <c r="AA154" s="2">
        <f>IF(Z154="HERE",Y154,AA153+Graph!$G$1*1000)</f>
        <v>55927744.961725034</v>
      </c>
      <c r="AB154" s="2">
        <f t="shared" si="21"/>
        <v>207989.15679854155</v>
      </c>
      <c r="AC154" s="2">
        <f t="shared" si="31"/>
        <v>17508422.797404587</v>
      </c>
      <c r="AD154" s="3">
        <f t="shared" si="10"/>
        <v>52800000</v>
      </c>
      <c r="AE154" s="2">
        <f>IF(AE152&gt;=52800000,52800000,IF(AB133=Graph!G$1*1000,AE153+Graph!G$1*1000,AC154))</f>
        <v>17508422.797404587</v>
      </c>
      <c r="AF154" s="3">
        <f t="shared" si="11"/>
        <v>17508422.797404587</v>
      </c>
      <c r="AG154" s="3">
        <f t="shared" si="29"/>
        <v>45740451.983216658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89</v>
      </c>
      <c r="C155" s="7"/>
      <c r="D155" s="2" t="e">
        <f t="shared" si="12"/>
        <v>#N/A</v>
      </c>
      <c r="E155" s="2" t="e">
        <f t="shared" si="22"/>
        <v>#N/A</v>
      </c>
      <c r="F155" s="2">
        <v>998151.49471899867</v>
      </c>
      <c r="G155" s="2">
        <f t="shared" si="35"/>
        <v>695682.42857142852</v>
      </c>
      <c r="H155" s="2">
        <f t="shared" si="32"/>
        <v>73259579.884019509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930878.85714286158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1000110.884983331</v>
      </c>
      <c r="Q155" s="2">
        <f t="shared" si="36"/>
        <v>700000</v>
      </c>
      <c r="R155" s="2">
        <f t="shared" si="33"/>
        <v>74136167.759129584</v>
      </c>
      <c r="S155" s="2">
        <f t="shared" si="17"/>
        <v>695682.42857143283</v>
      </c>
      <c r="T155" s="2">
        <f t="shared" si="18"/>
        <v>4317.5714285714785</v>
      </c>
      <c r="U155" s="2">
        <f t="shared" si="19"/>
        <v>700000</v>
      </c>
      <c r="V155" s="2">
        <f t="shared" si="34"/>
        <v>18006388.236506253</v>
      </c>
      <c r="W155" s="2">
        <f t="shared" si="20"/>
        <v>497965.43910166621</v>
      </c>
      <c r="X155" s="2">
        <f t="shared" si="6"/>
        <v>202034.56089833379</v>
      </c>
      <c r="Y155" s="2">
        <f t="shared" si="30"/>
        <v>56129779.522623368</v>
      </c>
      <c r="Z155" s="2" t="str">
        <f t="shared" si="8"/>
        <v>HERE</v>
      </c>
      <c r="AA155" s="2">
        <f>IF(Z155="HERE",Y155,AA154+Graph!$G$1*1000)</f>
        <v>56129779.522623368</v>
      </c>
      <c r="AB155" s="2">
        <f t="shared" si="21"/>
        <v>202034.56089833379</v>
      </c>
      <c r="AC155" s="2">
        <f t="shared" si="31"/>
        <v>18006388.236506253</v>
      </c>
      <c r="AD155" s="3">
        <f t="shared" si="10"/>
        <v>52800000</v>
      </c>
      <c r="AE155" s="2">
        <f>IF(AE153&gt;=52800000,52800000,IF(AB134=Graph!G$1*1000,AE154+Graph!G$1*1000,AC155))</f>
        <v>18006388.236506253</v>
      </c>
      <c r="AF155" s="3">
        <f t="shared" si="11"/>
        <v>18006388.236506253</v>
      </c>
      <c r="AG155" s="3">
        <f t="shared" si="29"/>
        <v>45861821.33321666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90</v>
      </c>
      <c r="C156" s="7"/>
      <c r="D156" s="2" t="e">
        <f t="shared" si="12"/>
        <v>#N/A</v>
      </c>
      <c r="E156" s="2" t="e">
        <f t="shared" si="22"/>
        <v>#N/A</v>
      </c>
      <c r="F156" s="2">
        <v>1004106.0906192064</v>
      </c>
      <c r="G156" s="2">
        <f t="shared" si="35"/>
        <v>695682.42857142852</v>
      </c>
      <c r="H156" s="2">
        <f t="shared" si="32"/>
        <v>73955262.312590942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935196.42857143306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1006052.1071984768</v>
      </c>
      <c r="Q156" s="2">
        <f t="shared" si="36"/>
        <v>700000</v>
      </c>
      <c r="R156" s="2">
        <f t="shared" si="33"/>
        <v>74836167.759129584</v>
      </c>
      <c r="S156" s="2">
        <f t="shared" si="17"/>
        <v>695682.42857143283</v>
      </c>
      <c r="T156" s="2">
        <f t="shared" si="18"/>
        <v>4317.5714285714785</v>
      </c>
      <c r="U156" s="2">
        <f t="shared" si="19"/>
        <v>700000</v>
      </c>
      <c r="V156" s="2">
        <f t="shared" si="34"/>
        <v>18510308.271508127</v>
      </c>
      <c r="W156" s="2">
        <f t="shared" si="20"/>
        <v>503920.03500187397</v>
      </c>
      <c r="X156" s="2">
        <f t="shared" si="6"/>
        <v>196079.96499812603</v>
      </c>
      <c r="Y156" s="2">
        <f t="shared" si="30"/>
        <v>56325859.487621494</v>
      </c>
      <c r="Z156" s="2" t="str">
        <f t="shared" si="8"/>
        <v>HERE</v>
      </c>
      <c r="AA156" s="2">
        <f>IF(Z156="HERE",Y156,AA155+Graph!$G$1*1000)</f>
        <v>56325859.487621494</v>
      </c>
      <c r="AB156" s="2">
        <f t="shared" si="21"/>
        <v>196079.96499812603</v>
      </c>
      <c r="AC156" s="2">
        <f t="shared" si="31"/>
        <v>18510308.271508127</v>
      </c>
      <c r="AD156" s="3">
        <f t="shared" si="10"/>
        <v>52800000</v>
      </c>
      <c r="AE156" s="2">
        <f>IF(AE154&gt;=52800000,52800000,IF(AB135=Graph!G$1*1000,AE155+Graph!G$1*1000,AC156))</f>
        <v>18510308.271508127</v>
      </c>
      <c r="AF156" s="3">
        <f t="shared" si="11"/>
        <v>18510308.271508127</v>
      </c>
      <c r="AG156" s="3">
        <f t="shared" si="29"/>
        <v>46220639.033216663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91</v>
      </c>
      <c r="C157" s="7"/>
      <c r="D157" s="2" t="e">
        <f t="shared" si="12"/>
        <v>#N/A</v>
      </c>
      <c r="E157" s="2" t="e">
        <f t="shared" si="22"/>
        <v>#N/A</v>
      </c>
      <c r="F157" s="2">
        <v>1010060.6865194142</v>
      </c>
      <c r="G157" s="2">
        <f t="shared" si="35"/>
        <v>695682.42857142852</v>
      </c>
      <c r="H157" s="2">
        <f t="shared" si="32"/>
        <v>74650944.741162375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939514.00000000454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1011993.3294136524</v>
      </c>
      <c r="Q157" s="2">
        <f t="shared" si="36"/>
        <v>700000</v>
      </c>
      <c r="R157" s="2">
        <f t="shared" si="33"/>
        <v>75536167.759129584</v>
      </c>
      <c r="S157" s="2">
        <f t="shared" si="17"/>
        <v>695682.42857143283</v>
      </c>
      <c r="T157" s="2">
        <f t="shared" si="18"/>
        <v>4317.5714285714785</v>
      </c>
      <c r="U157" s="2">
        <f t="shared" si="19"/>
        <v>700000</v>
      </c>
      <c r="V157" s="2">
        <f t="shared" si="34"/>
        <v>19020182.902410209</v>
      </c>
      <c r="W157" s="2">
        <f t="shared" si="20"/>
        <v>509874.63090208173</v>
      </c>
      <c r="X157" s="2">
        <f t="shared" si="6"/>
        <v>190125.36909791827</v>
      </c>
      <c r="Y157" s="2">
        <f t="shared" si="30"/>
        <v>56515984.856719412</v>
      </c>
      <c r="Z157" s="2" t="str">
        <f t="shared" si="8"/>
        <v>HERE</v>
      </c>
      <c r="AA157" s="2">
        <f>IF(Z157="HERE",Y157,AA156+Graph!$G$1*1000)</f>
        <v>56515984.856719412</v>
      </c>
      <c r="AB157" s="2">
        <f t="shared" si="21"/>
        <v>190125.36909791827</v>
      </c>
      <c r="AC157" s="2">
        <f t="shared" si="31"/>
        <v>19020182.902410209</v>
      </c>
      <c r="AD157" s="3">
        <f t="shared" si="10"/>
        <v>52800000</v>
      </c>
      <c r="AE157" s="2">
        <f>IF(AE155&gt;=52800000,52800000,IF(AB136=Graph!G$1*1000,AE156+Graph!G$1*1000,AC157))</f>
        <v>19020182.902410209</v>
      </c>
      <c r="AF157" s="3">
        <f t="shared" si="11"/>
        <v>19020182.902410209</v>
      </c>
      <c r="AG157" s="3">
        <f t="shared" si="29"/>
        <v>46552843.233216658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92</v>
      </c>
      <c r="C158" s="7"/>
      <c r="D158" s="2" t="e">
        <f t="shared" si="12"/>
        <v>#N/A</v>
      </c>
      <c r="E158" s="2" t="e">
        <f t="shared" si="22"/>
        <v>#N/A</v>
      </c>
      <c r="F158" s="2">
        <v>1016015.2824196219</v>
      </c>
      <c r="G158" s="2">
        <f t="shared" si="35"/>
        <v>695682.42857142852</v>
      </c>
      <c r="H158" s="2">
        <f t="shared" si="32"/>
        <v>75346627.169733807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943831.57142857602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1017934.5516287982</v>
      </c>
      <c r="Q158" s="2">
        <f t="shared" si="36"/>
        <v>700000</v>
      </c>
      <c r="R158" s="2">
        <f t="shared" si="33"/>
        <v>76236167.759129584</v>
      </c>
      <c r="S158" s="2">
        <f t="shared" si="17"/>
        <v>695682.42857143283</v>
      </c>
      <c r="T158" s="2">
        <f t="shared" si="18"/>
        <v>4317.5714285714785</v>
      </c>
      <c r="U158" s="2">
        <f t="shared" si="19"/>
        <v>700000</v>
      </c>
      <c r="V158" s="2">
        <f t="shared" si="34"/>
        <v>19536012.129212499</v>
      </c>
      <c r="W158" s="2">
        <f t="shared" si="20"/>
        <v>515829.22680228949</v>
      </c>
      <c r="X158" s="2">
        <f t="shared" si="6"/>
        <v>184170.77319771051</v>
      </c>
      <c r="Y158" s="2">
        <f t="shared" si="30"/>
        <v>56700155.629917122</v>
      </c>
      <c r="Z158" s="2" t="str">
        <f t="shared" si="8"/>
        <v>HERE</v>
      </c>
      <c r="AA158" s="2">
        <f>IF(Z158="HERE",Y158,AA157+Graph!$G$1*1000)</f>
        <v>56700155.629917122</v>
      </c>
      <c r="AB158" s="2">
        <f t="shared" si="21"/>
        <v>184170.77319771051</v>
      </c>
      <c r="AC158" s="2">
        <f t="shared" si="31"/>
        <v>19536012.129212499</v>
      </c>
      <c r="AD158" s="3">
        <f t="shared" si="10"/>
        <v>52800000</v>
      </c>
      <c r="AE158" s="2">
        <f>IF(AE156&gt;=52800000,52800000,IF(AB137=Graph!G$1*1000,AE157+Graph!G$1*1000,AC158))</f>
        <v>19536012.129212499</v>
      </c>
      <c r="AF158" s="3">
        <f t="shared" si="11"/>
        <v>19536012.129212499</v>
      </c>
      <c r="AG158" s="3">
        <f t="shared" si="29"/>
        <v>46864300.633216657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93</v>
      </c>
      <c r="C159" s="7"/>
      <c r="D159" s="2" t="e">
        <f t="shared" si="12"/>
        <v>#N/A</v>
      </c>
      <c r="E159" s="2" t="e">
        <f t="shared" si="22"/>
        <v>#N/A</v>
      </c>
      <c r="F159" s="2">
        <v>1021969.8783198297</v>
      </c>
      <c r="G159" s="2">
        <f t="shared" si="35"/>
        <v>695682.42857142852</v>
      </c>
      <c r="H159" s="2">
        <f t="shared" si="32"/>
        <v>76042309.59830524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948149.1428571475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1023875.7738439739</v>
      </c>
      <c r="Q159" s="2">
        <f t="shared" si="36"/>
        <v>700000</v>
      </c>
      <c r="R159" s="2">
        <f t="shared" si="33"/>
        <v>76936167.759129584</v>
      </c>
      <c r="S159" s="2">
        <f t="shared" si="17"/>
        <v>695682.42857143283</v>
      </c>
      <c r="T159" s="2">
        <f t="shared" si="18"/>
        <v>4317.5714285714785</v>
      </c>
      <c r="U159" s="2">
        <f t="shared" si="19"/>
        <v>700000</v>
      </c>
      <c r="V159" s="2">
        <f t="shared" si="34"/>
        <v>20057795.951914966</v>
      </c>
      <c r="W159" s="2">
        <f t="shared" si="20"/>
        <v>521783.82270246744</v>
      </c>
      <c r="X159" s="2">
        <f t="shared" si="6"/>
        <v>178216.17729753256</v>
      </c>
      <c r="Y159" s="2">
        <f t="shared" ref="Y159:Y222" si="37">IF(COUNT($C160)=0,IF(COUNT($C159)=1,C159,SUM(Y158+X159)),C159)</f>
        <v>56878371.807214655</v>
      </c>
      <c r="Z159" s="2" t="str">
        <f t="shared" si="8"/>
        <v>HERE</v>
      </c>
      <c r="AA159" s="2">
        <f>IF(Z159="HERE",Y159,AA158+Graph!$G$1*1000)</f>
        <v>56878371.807214655</v>
      </c>
      <c r="AB159" s="2">
        <f t="shared" si="21"/>
        <v>178216.17729753256</v>
      </c>
      <c r="AC159" s="2">
        <f t="shared" ref="AC159:AC222" si="38">IF(Z160="HERE",V159,AC158)</f>
        <v>20057795.951914966</v>
      </c>
      <c r="AD159" s="3">
        <f t="shared" si="10"/>
        <v>52800000</v>
      </c>
      <c r="AE159" s="2">
        <f>IF(AE157&gt;=52800000,52800000,IF(AB138=Graph!G$1*1000,AE158+Graph!G$1*1000,AC159))</f>
        <v>20057795.951914966</v>
      </c>
      <c r="AF159" s="3">
        <f t="shared" si="11"/>
        <v>20057795.951914966</v>
      </c>
      <c r="AG159" s="3">
        <f t="shared" si="29"/>
        <v>47095637.033216663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94</v>
      </c>
      <c r="C160" s="7"/>
      <c r="D160" s="2" t="e">
        <f t="shared" si="12"/>
        <v>#N/A</v>
      </c>
      <c r="E160" s="2" t="e">
        <f t="shared" si="22"/>
        <v>#N/A</v>
      </c>
      <c r="F160" s="2">
        <v>1027924.4742200375</v>
      </c>
      <c r="G160" s="2">
        <f t="shared" si="35"/>
        <v>695682.42857142852</v>
      </c>
      <c r="H160" s="2">
        <f t="shared" ref="H160:H223" si="39">IF(COUNT($C161)=0,IF(COUNT($C160)=1,C160,SUM(H159+G160)),C160)</f>
        <v>76737992.026876673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952466.71428571898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1029816.9960591197</v>
      </c>
      <c r="Q160" s="2">
        <f t="shared" si="36"/>
        <v>700000</v>
      </c>
      <c r="R160" s="2">
        <f t="shared" ref="R160:R223" si="40">IF(COUNT($C161)=0,IF(COUNT($C160)=1,M160,SUM(R159+Q160)),M160)</f>
        <v>77636167.759129584</v>
      </c>
      <c r="S160" s="2">
        <f t="shared" si="17"/>
        <v>695682.42857143283</v>
      </c>
      <c r="T160" s="2">
        <f t="shared" si="18"/>
        <v>4317.5714285714785</v>
      </c>
      <c r="U160" s="2">
        <f t="shared" si="19"/>
        <v>700000</v>
      </c>
      <c r="V160" s="2">
        <f t="shared" si="34"/>
        <v>20585534.370517641</v>
      </c>
      <c r="W160" s="2">
        <f t="shared" si="20"/>
        <v>527738.4186026752</v>
      </c>
      <c r="X160" s="2">
        <f t="shared" si="6"/>
        <v>172261.5813973248</v>
      </c>
      <c r="Y160" s="2">
        <f t="shared" si="37"/>
        <v>57050633.38861198</v>
      </c>
      <c r="Z160" s="2" t="str">
        <f t="shared" si="8"/>
        <v>HERE</v>
      </c>
      <c r="AA160" s="2">
        <f>IF(Z160="HERE",Y160,AA159+Graph!$G$1*1000)</f>
        <v>57050633.38861198</v>
      </c>
      <c r="AB160" s="2">
        <f t="shared" si="21"/>
        <v>172261.5813973248</v>
      </c>
      <c r="AC160" s="2">
        <f t="shared" si="38"/>
        <v>20585534.370517641</v>
      </c>
      <c r="AD160" s="3">
        <f t="shared" si="10"/>
        <v>52800000</v>
      </c>
      <c r="AE160" s="2">
        <f>IF(AE158&gt;=52800000,52800000,IF(AB139=Graph!G$1*1000,AE159+Graph!G$1*1000,AC160))</f>
        <v>20585534.370517641</v>
      </c>
      <c r="AF160" s="3">
        <f t="shared" si="11"/>
        <v>20585534.370517641</v>
      </c>
      <c r="AG160" s="3">
        <f t="shared" si="29"/>
        <v>47317161.033216663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95</v>
      </c>
      <c r="C161" s="7"/>
      <c r="D161" s="2" t="e">
        <f t="shared" si="12"/>
        <v>#N/A</v>
      </c>
      <c r="E161" s="2" t="e">
        <f t="shared" si="22"/>
        <v>#N/A</v>
      </c>
      <c r="F161" s="2">
        <v>1033879.0701202452</v>
      </c>
      <c r="G161" s="2">
        <f t="shared" si="35"/>
        <v>695682.42857142852</v>
      </c>
      <c r="H161" s="2">
        <f t="shared" si="39"/>
        <v>77433674.455448106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956784.28571429045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1035758.2182742953</v>
      </c>
      <c r="Q161" s="2">
        <f t="shared" si="36"/>
        <v>700000</v>
      </c>
      <c r="R161" s="2">
        <f t="shared" si="40"/>
        <v>78336167.759129584</v>
      </c>
      <c r="S161" s="2">
        <f t="shared" si="17"/>
        <v>695682.42857143283</v>
      </c>
      <c r="T161" s="2">
        <f t="shared" si="18"/>
        <v>4317.5714285714785</v>
      </c>
      <c r="U161" s="2">
        <f t="shared" si="19"/>
        <v>700000</v>
      </c>
      <c r="V161" s="2">
        <f t="shared" si="34"/>
        <v>21119227.385020524</v>
      </c>
      <c r="W161" s="2">
        <f t="shared" si="20"/>
        <v>533693.01450288296</v>
      </c>
      <c r="X161" s="2">
        <f t="shared" si="6"/>
        <v>166306.98549711704</v>
      </c>
      <c r="Y161" s="2">
        <f t="shared" si="37"/>
        <v>57216940.374109097</v>
      </c>
      <c r="Z161" s="2" t="str">
        <f t="shared" si="8"/>
        <v>HERE</v>
      </c>
      <c r="AA161" s="2">
        <f>IF(Z161="HERE",Y161,AA160+Graph!$G$1*1000)</f>
        <v>57216940.374109097</v>
      </c>
      <c r="AB161" s="2">
        <f t="shared" si="21"/>
        <v>166306.98549711704</v>
      </c>
      <c r="AC161" s="2">
        <f t="shared" si="38"/>
        <v>21119227.385020524</v>
      </c>
      <c r="AD161" s="3">
        <f t="shared" si="10"/>
        <v>52800000</v>
      </c>
      <c r="AE161" s="2">
        <f>IF(AE159&gt;=52800000,52800000,IF(AB140=Graph!G$1*1000,AE160+Graph!G$1*1000,AC161))</f>
        <v>21119227.385020524</v>
      </c>
      <c r="AF161" s="3">
        <f t="shared" si="11"/>
        <v>21119227.385020524</v>
      </c>
      <c r="AG161" s="3">
        <f t="shared" si="29"/>
        <v>47527122.483216658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96</v>
      </c>
      <c r="C162" s="7"/>
      <c r="D162" s="2" t="e">
        <f t="shared" si="12"/>
        <v>#N/A</v>
      </c>
      <c r="E162" s="2" t="e">
        <f t="shared" si="22"/>
        <v>#N/A</v>
      </c>
      <c r="F162" s="2">
        <v>1039833.666020453</v>
      </c>
      <c r="G162" s="2">
        <f t="shared" si="35"/>
        <v>695682.42857142852</v>
      </c>
      <c r="H162" s="2">
        <f t="shared" si="39"/>
        <v>78129356.884019539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961101.85714286193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1041699.4404894412</v>
      </c>
      <c r="Q162" s="2">
        <f t="shared" si="36"/>
        <v>700000</v>
      </c>
      <c r="R162" s="2">
        <f t="shared" si="40"/>
        <v>79036167.759129584</v>
      </c>
      <c r="S162" s="2">
        <f t="shared" si="17"/>
        <v>695682.42857143283</v>
      </c>
      <c r="T162" s="2">
        <f t="shared" si="18"/>
        <v>4317.5714285714785</v>
      </c>
      <c r="U162" s="2">
        <f t="shared" si="19"/>
        <v>700000</v>
      </c>
      <c r="V162" s="2">
        <f t="shared" si="34"/>
        <v>21658874.995423615</v>
      </c>
      <c r="W162" s="2">
        <f t="shared" si="20"/>
        <v>539647.61040309072</v>
      </c>
      <c r="X162" s="2">
        <f t="shared" si="6"/>
        <v>160352.38959690928</v>
      </c>
      <c r="Y162" s="2">
        <f t="shared" si="37"/>
        <v>57377292.763706006</v>
      </c>
      <c r="Z162" s="2" t="str">
        <f t="shared" si="8"/>
        <v>HERE</v>
      </c>
      <c r="AA162" s="2">
        <f>IF(Z162="HERE",Y162,AA161+Graph!$G$1*1000)</f>
        <v>57377292.763706006</v>
      </c>
      <c r="AB162" s="2">
        <f t="shared" si="21"/>
        <v>160352.38959690928</v>
      </c>
      <c r="AC162" s="2">
        <f t="shared" si="38"/>
        <v>21658874.995423615</v>
      </c>
      <c r="AD162" s="3">
        <f t="shared" si="10"/>
        <v>52800000</v>
      </c>
      <c r="AE162" s="2">
        <f>IF(AE160&gt;=52800000,52800000,IF(AB141=Graph!G$1*1000,AE161+Graph!G$1*1000,AC162))</f>
        <v>21658874.995423615</v>
      </c>
      <c r="AF162" s="3">
        <f t="shared" si="11"/>
        <v>21658874.995423615</v>
      </c>
      <c r="AG162" s="3">
        <f t="shared" si="29"/>
        <v>47690406.183216661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97</v>
      </c>
      <c r="C163" s="7"/>
      <c r="D163" s="2" t="e">
        <f t="shared" si="12"/>
        <v>#N/A</v>
      </c>
      <c r="E163" s="2" t="e">
        <f t="shared" si="22"/>
        <v>#N/A</v>
      </c>
      <c r="F163" s="2">
        <v>1045788.2619206607</v>
      </c>
      <c r="G163" s="2">
        <f t="shared" si="35"/>
        <v>695682.42857142852</v>
      </c>
      <c r="H163" s="2">
        <f t="shared" si="39"/>
        <v>78825039.312590972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965419.42857143341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1047640.6627046168</v>
      </c>
      <c r="Q163" s="2">
        <f t="shared" si="36"/>
        <v>700000</v>
      </c>
      <c r="R163" s="2">
        <f t="shared" si="40"/>
        <v>79736167.759129584</v>
      </c>
      <c r="S163" s="2">
        <f t="shared" si="17"/>
        <v>695682.42857143283</v>
      </c>
      <c r="T163" s="2">
        <f t="shared" si="18"/>
        <v>4317.5714285714785</v>
      </c>
      <c r="U163" s="2">
        <f t="shared" si="19"/>
        <v>700000</v>
      </c>
      <c r="V163" s="2">
        <f t="shared" si="34"/>
        <v>22204477.201726913</v>
      </c>
      <c r="W163" s="2">
        <f t="shared" si="20"/>
        <v>545602.20630329847</v>
      </c>
      <c r="X163" s="2">
        <f t="shared" si="6"/>
        <v>154397.79369670153</v>
      </c>
      <c r="Y163" s="2">
        <f t="shared" si="37"/>
        <v>57531690.557402708</v>
      </c>
      <c r="Z163" s="2" t="str">
        <f t="shared" si="8"/>
        <v>HERE</v>
      </c>
      <c r="AA163" s="2">
        <f>IF(Z163="HERE",Y163,AA162+Graph!$G$1*1000)</f>
        <v>57531690.557402708</v>
      </c>
      <c r="AB163" s="2">
        <f t="shared" si="21"/>
        <v>154397.79369670153</v>
      </c>
      <c r="AC163" s="2">
        <f t="shared" si="38"/>
        <v>22204477.201726913</v>
      </c>
      <c r="AD163" s="3">
        <f t="shared" si="10"/>
        <v>52800000</v>
      </c>
      <c r="AE163" s="2">
        <f>IF(AE161&gt;=52800000,52800000,IF(AB142=Graph!G$1*1000,AE162+Graph!G$1*1000,AC163))</f>
        <v>22204477.201726913</v>
      </c>
      <c r="AF163" s="3">
        <f t="shared" si="11"/>
        <v>22204477.201726913</v>
      </c>
      <c r="AG163" s="3">
        <f t="shared" si="29"/>
        <v>48082645.883216657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98</v>
      </c>
      <c r="C164" s="7"/>
      <c r="D164" s="2" t="e">
        <f t="shared" si="12"/>
        <v>#N/A</v>
      </c>
      <c r="E164" s="2" t="e">
        <f t="shared" si="22"/>
        <v>#N/A</v>
      </c>
      <c r="F164" s="2">
        <v>1051742.8578208685</v>
      </c>
      <c r="G164" s="2">
        <f t="shared" si="35"/>
        <v>695682.42857142852</v>
      </c>
      <c r="H164" s="2">
        <f t="shared" si="39"/>
        <v>79520721.741162404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969737.00000000489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1053581.8849197626</v>
      </c>
      <c r="Q164" s="2">
        <f t="shared" si="36"/>
        <v>700000</v>
      </c>
      <c r="R164" s="2">
        <f t="shared" si="40"/>
        <v>80436167.759129584</v>
      </c>
      <c r="S164" s="2">
        <f t="shared" si="17"/>
        <v>695682.42857143283</v>
      </c>
      <c r="T164" s="2">
        <f t="shared" si="18"/>
        <v>4317.5714285714785</v>
      </c>
      <c r="U164" s="2">
        <f t="shared" si="19"/>
        <v>700000</v>
      </c>
      <c r="V164" s="2">
        <f t="shared" si="34"/>
        <v>22756034.00393042</v>
      </c>
      <c r="W164" s="2">
        <f t="shared" si="20"/>
        <v>551556.80220350623</v>
      </c>
      <c r="X164" s="2">
        <f t="shared" si="6"/>
        <v>148443.19779649377</v>
      </c>
      <c r="Y164" s="2">
        <f t="shared" si="37"/>
        <v>57680133.755199201</v>
      </c>
      <c r="Z164" s="2" t="str">
        <f t="shared" si="8"/>
        <v>HERE</v>
      </c>
      <c r="AA164" s="2">
        <f>IF(Z164="HERE",Y164,AA163+Graph!$G$1*1000)</f>
        <v>57680133.755199201</v>
      </c>
      <c r="AB164" s="2">
        <f t="shared" si="21"/>
        <v>148443.19779649377</v>
      </c>
      <c r="AC164" s="2">
        <f t="shared" si="38"/>
        <v>22756034.00393042</v>
      </c>
      <c r="AD164" s="3">
        <f t="shared" si="10"/>
        <v>52800000</v>
      </c>
      <c r="AE164" s="2">
        <f>IF(AE162&gt;=52800000,52800000,IF(AB143=Graph!G$1*1000,AE163+Graph!G$1*1000,AC164))</f>
        <v>22756034.00393042</v>
      </c>
      <c r="AF164" s="3">
        <f t="shared" si="11"/>
        <v>22756034.00393042</v>
      </c>
      <c r="AG164" s="3">
        <f t="shared" si="29"/>
        <v>48152324.299999997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99</v>
      </c>
      <c r="C165" s="7"/>
      <c r="D165" s="2" t="e">
        <f t="shared" si="12"/>
        <v>#N/A</v>
      </c>
      <c r="E165" s="2" t="e">
        <f t="shared" si="22"/>
        <v>#N/A</v>
      </c>
      <c r="F165" s="2">
        <v>1057697.4537210763</v>
      </c>
      <c r="G165" s="2">
        <f t="shared" si="35"/>
        <v>695682.42857142852</v>
      </c>
      <c r="H165" s="2">
        <f t="shared" si="39"/>
        <v>80216404.169733837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974054.57142857637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1059523.1071349084</v>
      </c>
      <c r="Q165" s="2">
        <f t="shared" si="36"/>
        <v>700000</v>
      </c>
      <c r="R165" s="2">
        <f t="shared" si="40"/>
        <v>81136167.759129584</v>
      </c>
      <c r="S165" s="2">
        <f t="shared" si="17"/>
        <v>695682.42857143283</v>
      </c>
      <c r="T165" s="2">
        <f t="shared" si="18"/>
        <v>4317.5714285714785</v>
      </c>
      <c r="U165" s="2">
        <f t="shared" si="19"/>
        <v>700000</v>
      </c>
      <c r="V165" s="2">
        <f t="shared" si="34"/>
        <v>23313545.402034134</v>
      </c>
      <c r="W165" s="2">
        <f t="shared" si="20"/>
        <v>557511.39810371399</v>
      </c>
      <c r="X165" s="2">
        <f t="shared" si="6"/>
        <v>142488.60189628601</v>
      </c>
      <c r="Y165" s="2">
        <f t="shared" si="37"/>
        <v>57822622.357095487</v>
      </c>
      <c r="Z165" s="2" t="str">
        <f t="shared" si="8"/>
        <v>HERE</v>
      </c>
      <c r="AA165" s="2">
        <f>IF(Z165="HERE",Y165,AA164+Graph!$G$1*1000)</f>
        <v>57822622.357095487</v>
      </c>
      <c r="AB165" s="2">
        <f t="shared" si="21"/>
        <v>142488.60189628601</v>
      </c>
      <c r="AC165" s="2">
        <f t="shared" si="38"/>
        <v>23313545.402034134</v>
      </c>
      <c r="AD165" s="3">
        <f t="shared" si="10"/>
        <v>52800000</v>
      </c>
      <c r="AE165" s="2">
        <f>IF(AE163&gt;=52800000,52800000,IF(AB144=Graph!G$1*1000,AE164+Graph!G$1*1000,AC165))</f>
        <v>23313545.402034134</v>
      </c>
      <c r="AF165" s="3">
        <f t="shared" si="11"/>
        <v>23313545.402034134</v>
      </c>
      <c r="AG165" s="3">
        <f t="shared" si="29"/>
        <v>48172914.899999999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100</v>
      </c>
      <c r="C166" s="7"/>
      <c r="D166" s="2" t="e">
        <f t="shared" si="12"/>
        <v>#N/A</v>
      </c>
      <c r="E166" s="2" t="e">
        <f t="shared" si="22"/>
        <v>#N/A</v>
      </c>
      <c r="F166" s="2">
        <v>1063652.049621284</v>
      </c>
      <c r="G166" s="2">
        <f t="shared" ref="G166:G229" si="41">IF(F166&gt;700000,$AK$31*1000,F166)</f>
        <v>695682.42857142852</v>
      </c>
      <c r="H166" s="2">
        <f t="shared" si="39"/>
        <v>80912086.59830527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978372.14285714785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1065464.3293500841</v>
      </c>
      <c r="Q166" s="2">
        <f t="shared" ref="Q166:Q229" si="42">IF(P166&gt;700000,700000,P166)</f>
        <v>700000</v>
      </c>
      <c r="R166" s="2">
        <f t="shared" si="40"/>
        <v>81836167.759129584</v>
      </c>
      <c r="S166" s="2">
        <f t="shared" si="17"/>
        <v>695682.42857143283</v>
      </c>
      <c r="T166" s="2">
        <f t="shared" si="18"/>
        <v>4317.5714285714785</v>
      </c>
      <c r="U166" s="2">
        <f t="shared" si="19"/>
        <v>700000</v>
      </c>
      <c r="V166" s="2">
        <f t="shared" si="34"/>
        <v>23877011.396038055</v>
      </c>
      <c r="W166" s="2">
        <f t="shared" si="20"/>
        <v>563465.99400392175</v>
      </c>
      <c r="X166" s="2">
        <f t="shared" si="6"/>
        <v>136534.00599607825</v>
      </c>
      <c r="Y166" s="2">
        <f t="shared" si="37"/>
        <v>57959156.363091566</v>
      </c>
      <c r="Z166" s="2" t="str">
        <f t="shared" si="8"/>
        <v>HERE</v>
      </c>
      <c r="AA166" s="2">
        <f>IF(Z166="HERE",Y166,AA165+Graph!$G$1*1000)</f>
        <v>57959156.363091566</v>
      </c>
      <c r="AB166" s="2">
        <f t="shared" si="21"/>
        <v>136534.00599607825</v>
      </c>
      <c r="AC166" s="2">
        <f t="shared" si="38"/>
        <v>23877011.396038055</v>
      </c>
      <c r="AD166" s="3">
        <f t="shared" si="10"/>
        <v>52800000</v>
      </c>
      <c r="AE166" s="2">
        <f>IF(AE164&gt;=52800000,52800000,IF(AB145=Graph!G$1*1000,AE165+Graph!G$1*1000,AC166))</f>
        <v>23877011.396038055</v>
      </c>
      <c r="AF166" s="3">
        <f t="shared" si="11"/>
        <v>23877011.396038055</v>
      </c>
      <c r="AG166" s="3">
        <f t="shared" si="29"/>
        <v>48195455.399999999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101</v>
      </c>
      <c r="C167" s="7"/>
      <c r="D167" s="2" t="e">
        <f t="shared" si="12"/>
        <v>#N/A</v>
      </c>
      <c r="E167" s="2" t="e">
        <f t="shared" si="22"/>
        <v>#N/A</v>
      </c>
      <c r="F167" s="2">
        <v>1069606.6455214918</v>
      </c>
      <c r="G167" s="2">
        <f t="shared" si="41"/>
        <v>695682.42857142852</v>
      </c>
      <c r="H167" s="2">
        <f t="shared" si="39"/>
        <v>81607769.026876703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982689.71428571932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1071405.5515652299</v>
      </c>
      <c r="Q167" s="2">
        <f t="shared" si="42"/>
        <v>700000</v>
      </c>
      <c r="R167" s="2">
        <f t="shared" si="40"/>
        <v>82536167.759129584</v>
      </c>
      <c r="S167" s="2">
        <f t="shared" si="17"/>
        <v>695682.42857143283</v>
      </c>
      <c r="T167" s="2">
        <f t="shared" si="18"/>
        <v>4317.5714285714785</v>
      </c>
      <c r="U167" s="2">
        <f t="shared" si="19"/>
        <v>700000</v>
      </c>
      <c r="V167" s="2">
        <f t="shared" si="34"/>
        <v>24446431.985942185</v>
      </c>
      <c r="W167" s="2">
        <f t="shared" si="20"/>
        <v>569420.58990412951</v>
      </c>
      <c r="X167" s="2">
        <f t="shared" si="6"/>
        <v>130579.41009587049</v>
      </c>
      <c r="Y167" s="2">
        <f t="shared" si="37"/>
        <v>58089735.773187436</v>
      </c>
      <c r="Z167" s="2" t="str">
        <f t="shared" si="8"/>
        <v>HERE</v>
      </c>
      <c r="AA167" s="2">
        <f>IF(Z167="HERE",Y167,AA166+Graph!$G$1*1000)</f>
        <v>58089735.773187436</v>
      </c>
      <c r="AB167" s="2">
        <f t="shared" si="21"/>
        <v>130579.41009587049</v>
      </c>
      <c r="AC167" s="2">
        <f t="shared" si="38"/>
        <v>24446431.985942185</v>
      </c>
      <c r="AD167" s="3">
        <f t="shared" si="10"/>
        <v>52800000</v>
      </c>
      <c r="AE167" s="2">
        <f>IF(AE165&gt;=52800000,52800000,IF(AB146=Graph!G$1*1000,AE166+Graph!G$1*1000,AC167))</f>
        <v>24446431.985942185</v>
      </c>
      <c r="AF167" s="3">
        <f t="shared" si="11"/>
        <v>24446431.985942185</v>
      </c>
      <c r="AG167" s="3">
        <f t="shared" si="29"/>
        <v>48220611.200000003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102</v>
      </c>
      <c r="C168" s="7"/>
      <c r="D168" s="2" t="e">
        <f t="shared" si="12"/>
        <v>#N/A</v>
      </c>
      <c r="E168" s="2" t="e">
        <f t="shared" si="22"/>
        <v>#N/A</v>
      </c>
      <c r="F168" s="2">
        <v>1075561.2414216995</v>
      </c>
      <c r="G168" s="2">
        <f t="shared" si="41"/>
        <v>695682.42857142852</v>
      </c>
      <c r="H168" s="2">
        <f t="shared" si="39"/>
        <v>82303451.455448136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987007.2857142908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1077346.7737804055</v>
      </c>
      <c r="Q168" s="2">
        <f t="shared" si="42"/>
        <v>700000</v>
      </c>
      <c r="R168" s="2">
        <f t="shared" si="40"/>
        <v>83236167.759129584</v>
      </c>
      <c r="S168" s="2">
        <f t="shared" si="17"/>
        <v>695682.42857143283</v>
      </c>
      <c r="T168" s="2">
        <f t="shared" si="18"/>
        <v>4317.5714285714785</v>
      </c>
      <c r="U168" s="2">
        <f t="shared" si="19"/>
        <v>700000</v>
      </c>
      <c r="V168" s="2">
        <f t="shared" si="34"/>
        <v>25021807.171746522</v>
      </c>
      <c r="W168" s="2">
        <f t="shared" si="20"/>
        <v>575375.18580433726</v>
      </c>
      <c r="X168" s="2">
        <f t="shared" si="6"/>
        <v>124624.81419566274</v>
      </c>
      <c r="Y168" s="2">
        <f t="shared" si="37"/>
        <v>58214360.587383099</v>
      </c>
      <c r="Z168" s="2" t="str">
        <f t="shared" si="8"/>
        <v>HERE</v>
      </c>
      <c r="AA168" s="2">
        <f>IF(Z168="HERE",Y168,AA167+Graph!$G$1*1000)</f>
        <v>58214360.587383099</v>
      </c>
      <c r="AB168" s="2">
        <f t="shared" si="21"/>
        <v>124624.81419566274</v>
      </c>
      <c r="AC168" s="2">
        <f t="shared" si="38"/>
        <v>25021807.171746522</v>
      </c>
      <c r="AD168" s="3">
        <f t="shared" si="10"/>
        <v>52800000</v>
      </c>
      <c r="AE168" s="2">
        <f>IF(AE166&gt;=52800000,52800000,IF(AB147=Graph!G$1*1000,AE167+Graph!G$1*1000,AC168))</f>
        <v>25021807.171746522</v>
      </c>
      <c r="AF168" s="3">
        <f t="shared" si="11"/>
        <v>25021807.171746522</v>
      </c>
      <c r="AG168" s="3">
        <f t="shared" si="29"/>
        <v>48247841.350000001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103</v>
      </c>
      <c r="C169" s="7"/>
      <c r="D169" s="2" t="e">
        <f t="shared" si="12"/>
        <v>#N/A</v>
      </c>
      <c r="E169" s="2" t="e">
        <f t="shared" si="22"/>
        <v>#N/A</v>
      </c>
      <c r="F169" s="2">
        <v>1081515.8373219073</v>
      </c>
      <c r="G169" s="2">
        <f t="shared" si="41"/>
        <v>695682.42857142852</v>
      </c>
      <c r="H169" s="2">
        <f t="shared" si="39"/>
        <v>82999133.884019569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991324.85714286228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1083287.9959955513</v>
      </c>
      <c r="Q169" s="2">
        <f t="shared" si="42"/>
        <v>700000</v>
      </c>
      <c r="R169" s="2">
        <f t="shared" si="40"/>
        <v>83936167.759129584</v>
      </c>
      <c r="S169" s="2">
        <f t="shared" si="17"/>
        <v>695682.42857143283</v>
      </c>
      <c r="T169" s="2">
        <f t="shared" si="18"/>
        <v>4317.5714285714785</v>
      </c>
      <c r="U169" s="2">
        <f t="shared" si="19"/>
        <v>700000</v>
      </c>
      <c r="V169" s="2">
        <f t="shared" si="34"/>
        <v>25603136.953451067</v>
      </c>
      <c r="W169" s="2">
        <f t="shared" si="20"/>
        <v>581329.78170454502</v>
      </c>
      <c r="X169" s="2">
        <f t="shared" si="6"/>
        <v>118670.21829545498</v>
      </c>
      <c r="Y169" s="2">
        <f t="shared" si="37"/>
        <v>58333030.805678554</v>
      </c>
      <c r="Z169" s="2" t="str">
        <f t="shared" si="8"/>
        <v>HERE</v>
      </c>
      <c r="AA169" s="2">
        <f>IF(Z169="HERE",Y169,AA168+Graph!$G$1*1000)</f>
        <v>58333030.805678554</v>
      </c>
      <c r="AB169" s="2">
        <f t="shared" si="21"/>
        <v>118670.21829545498</v>
      </c>
      <c r="AC169" s="2">
        <f t="shared" si="38"/>
        <v>25603136.953451067</v>
      </c>
      <c r="AD169" s="3">
        <f t="shared" si="10"/>
        <v>52800000</v>
      </c>
      <c r="AE169" s="2">
        <f>IF(AE167&gt;=52800000,52800000,IF(AB148=Graph!G$1*1000,AE168+Graph!G$1*1000,AC169))</f>
        <v>25603136.953451067</v>
      </c>
      <c r="AF169" s="3">
        <f t="shared" si="11"/>
        <v>25603136.953451067</v>
      </c>
      <c r="AG169" s="3">
        <f t="shared" si="29"/>
        <v>48273109.450000003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104</v>
      </c>
      <c r="C170" s="7"/>
      <c r="D170" s="2" t="e">
        <f t="shared" si="12"/>
        <v>#N/A</v>
      </c>
      <c r="E170" s="2" t="e">
        <f t="shared" si="22"/>
        <v>#N/A</v>
      </c>
      <c r="F170" s="2">
        <v>1087470.433222115</v>
      </c>
      <c r="G170" s="2">
        <f t="shared" si="41"/>
        <v>695682.42857142852</v>
      </c>
      <c r="H170" s="2">
        <f t="shared" si="39"/>
        <v>83694816.312591001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995642.42857143376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1089229.218210727</v>
      </c>
      <c r="Q170" s="2">
        <f t="shared" si="42"/>
        <v>700000</v>
      </c>
      <c r="R170" s="2">
        <f t="shared" si="40"/>
        <v>84636167.759129584</v>
      </c>
      <c r="S170" s="2">
        <f t="shared" si="17"/>
        <v>695682.42857143283</v>
      </c>
      <c r="T170" s="2">
        <f t="shared" si="18"/>
        <v>4317.5714285714785</v>
      </c>
      <c r="U170" s="2">
        <f t="shared" si="19"/>
        <v>700000</v>
      </c>
      <c r="V170" s="2">
        <f t="shared" si="34"/>
        <v>26190421.33105582</v>
      </c>
      <c r="W170" s="2">
        <f t="shared" si="20"/>
        <v>587284.37760475278</v>
      </c>
      <c r="X170" s="2">
        <f t="shared" si="6"/>
        <v>112715.62239524722</v>
      </c>
      <c r="Y170" s="2">
        <f t="shared" si="37"/>
        <v>58445746.428073801</v>
      </c>
      <c r="Z170" s="2" t="str">
        <f t="shared" si="8"/>
        <v>HERE</v>
      </c>
      <c r="AA170" s="2">
        <f>IF(Z170="HERE",Y170,AA169+Graph!$G$1*1000)</f>
        <v>58445746.428073801</v>
      </c>
      <c r="AB170" s="2">
        <f t="shared" si="21"/>
        <v>112715.62239524722</v>
      </c>
      <c r="AC170" s="2">
        <f t="shared" si="38"/>
        <v>26190421.33105582</v>
      </c>
      <c r="AD170" s="3">
        <f t="shared" si="10"/>
        <v>52800000</v>
      </c>
      <c r="AE170" s="2">
        <f>IF(AE168&gt;=52800000,52800000,IF(AB149=Graph!G$1*1000,AE169+Graph!G$1*1000,AC170))</f>
        <v>26190421.33105582</v>
      </c>
      <c r="AF170" s="3">
        <f t="shared" si="11"/>
        <v>26190421.33105582</v>
      </c>
      <c r="AG170" s="3">
        <f t="shared" si="29"/>
        <v>48285007.549999997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105</v>
      </c>
      <c r="C171" s="7"/>
      <c r="D171" s="2" t="e">
        <f t="shared" si="12"/>
        <v>#N/A</v>
      </c>
      <c r="E171" s="2" t="e">
        <f t="shared" si="22"/>
        <v>#N/A</v>
      </c>
      <c r="F171" s="2">
        <v>1093425.0291223228</v>
      </c>
      <c r="G171" s="2">
        <f t="shared" si="41"/>
        <v>695682.42857142852</v>
      </c>
      <c r="H171" s="2">
        <f t="shared" si="39"/>
        <v>84390498.741162434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999960.00000000524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1095170.4404258728</v>
      </c>
      <c r="Q171" s="2">
        <f t="shared" si="42"/>
        <v>700000</v>
      </c>
      <c r="R171" s="2">
        <f t="shared" si="40"/>
        <v>85336167.759129584</v>
      </c>
      <c r="S171" s="2">
        <f t="shared" si="17"/>
        <v>695682.42857143283</v>
      </c>
      <c r="T171" s="2">
        <f t="shared" si="18"/>
        <v>4317.5714285714785</v>
      </c>
      <c r="U171" s="2">
        <f t="shared" si="19"/>
        <v>700000</v>
      </c>
      <c r="V171" s="2">
        <f t="shared" si="34"/>
        <v>26783660.304560781</v>
      </c>
      <c r="W171" s="2">
        <f t="shared" si="20"/>
        <v>593238.97350496054</v>
      </c>
      <c r="X171" s="2">
        <f t="shared" si="6"/>
        <v>106761.02649503946</v>
      </c>
      <c r="Y171" s="2">
        <f t="shared" si="37"/>
        <v>58552507.454568841</v>
      </c>
      <c r="Z171" s="2" t="str">
        <f t="shared" si="8"/>
        <v>HERE</v>
      </c>
      <c r="AA171" s="2">
        <f>IF(Z171="HERE",Y171,AA170+Graph!$G$1*1000)</f>
        <v>58552507.454568841</v>
      </c>
      <c r="AB171" s="2">
        <f t="shared" si="21"/>
        <v>106761.02649503946</v>
      </c>
      <c r="AC171" s="2">
        <f t="shared" si="38"/>
        <v>26783660.304560781</v>
      </c>
      <c r="AD171" s="3">
        <f t="shared" si="10"/>
        <v>52800000</v>
      </c>
      <c r="AE171" s="2">
        <f>IF(AE169&gt;=52800000,52800000,IF(AB150=Graph!G$1*1000,AE170+Graph!G$1*1000,AC171))</f>
        <v>26783660.304560781</v>
      </c>
      <c r="AF171" s="3">
        <f t="shared" si="11"/>
        <v>26783660.304560781</v>
      </c>
      <c r="AG171" s="3">
        <f t="shared" si="29"/>
        <v>48298805.350000001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106</v>
      </c>
      <c r="C172" s="7"/>
      <c r="D172" s="2" t="e">
        <f t="shared" si="12"/>
        <v>#N/A</v>
      </c>
      <c r="E172" s="2" t="e">
        <f t="shared" si="22"/>
        <v>#N/A</v>
      </c>
      <c r="F172" s="2">
        <v>1099379.6250225306</v>
      </c>
      <c r="G172" s="2">
        <f t="shared" si="41"/>
        <v>695682.42857142852</v>
      </c>
      <c r="H172" s="2">
        <f t="shared" si="39"/>
        <v>85086181.169733867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1004277.5714285767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1101111.6626410484</v>
      </c>
      <c r="Q172" s="2">
        <f t="shared" si="42"/>
        <v>700000</v>
      </c>
      <c r="R172" s="2">
        <f t="shared" si="40"/>
        <v>86036167.759129584</v>
      </c>
      <c r="S172" s="2">
        <f t="shared" si="17"/>
        <v>695682.42857143283</v>
      </c>
      <c r="T172" s="2">
        <f t="shared" si="18"/>
        <v>4317.5714285714785</v>
      </c>
      <c r="U172" s="2">
        <f t="shared" si="19"/>
        <v>700000</v>
      </c>
      <c r="V172" s="2">
        <f t="shared" si="34"/>
        <v>27382853.873965949</v>
      </c>
      <c r="W172" s="2">
        <f t="shared" si="20"/>
        <v>599193.56940516829</v>
      </c>
      <c r="X172" s="2">
        <f t="shared" si="6"/>
        <v>100806.43059483171</v>
      </c>
      <c r="Y172" s="2">
        <f t="shared" si="37"/>
        <v>58653313.885163672</v>
      </c>
      <c r="Z172" s="2" t="str">
        <f t="shared" si="8"/>
        <v>HERE</v>
      </c>
      <c r="AA172" s="2">
        <f>IF(Z172="HERE",Y172,AA171+Graph!$G$1*1000)</f>
        <v>58653313.885163672</v>
      </c>
      <c r="AB172" s="2">
        <f t="shared" si="21"/>
        <v>100806.43059483171</v>
      </c>
      <c r="AC172" s="2">
        <f t="shared" si="38"/>
        <v>27382853.873965949</v>
      </c>
      <c r="AD172" s="3">
        <f t="shared" si="10"/>
        <v>52800000</v>
      </c>
      <c r="AE172" s="2">
        <f>IF(AE170&gt;=52800000,52800000,IF(AB151=Graph!G$1*1000,AE171+Graph!G$1*1000,AC172))</f>
        <v>27382853.873965949</v>
      </c>
      <c r="AF172" s="3">
        <f t="shared" si="11"/>
        <v>27382853.873965949</v>
      </c>
      <c r="AG172" s="3">
        <f t="shared" si="29"/>
        <v>48322512.702775039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107</v>
      </c>
      <c r="C173" s="7"/>
      <c r="D173" s="2" t="e">
        <f t="shared" si="12"/>
        <v>#N/A</v>
      </c>
      <c r="E173" s="2" t="e">
        <f t="shared" si="22"/>
        <v>#N/A</v>
      </c>
      <c r="F173" s="2">
        <v>1105334.2209227383</v>
      </c>
      <c r="G173" s="2">
        <f t="shared" si="41"/>
        <v>695682.42857142852</v>
      </c>
      <c r="H173" s="2">
        <f t="shared" si="39"/>
        <v>85781863.5983053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1008595.1428571482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1107052.8848561943</v>
      </c>
      <c r="Q173" s="2">
        <f t="shared" si="42"/>
        <v>700000</v>
      </c>
      <c r="R173" s="2">
        <f t="shared" si="40"/>
        <v>86736167.759129584</v>
      </c>
      <c r="S173" s="2">
        <f t="shared" si="17"/>
        <v>695682.42857143283</v>
      </c>
      <c r="T173" s="2">
        <f t="shared" si="18"/>
        <v>4317.5714285714785</v>
      </c>
      <c r="U173" s="2">
        <f t="shared" si="19"/>
        <v>700000</v>
      </c>
      <c r="V173" s="2">
        <f t="shared" si="34"/>
        <v>27988002.039271325</v>
      </c>
      <c r="W173" s="2">
        <f t="shared" si="20"/>
        <v>605148.16530537605</v>
      </c>
      <c r="X173" s="2">
        <f t="shared" si="6"/>
        <v>94851.834694623947</v>
      </c>
      <c r="Y173" s="2">
        <f t="shared" si="37"/>
        <v>58748165.719858296</v>
      </c>
      <c r="Z173" s="2" t="str">
        <f t="shared" si="8"/>
        <v>HERE</v>
      </c>
      <c r="AA173" s="2">
        <f>IF(Z173="HERE",Y173,AA172+Graph!$G$1*1000)</f>
        <v>58748165.719858296</v>
      </c>
      <c r="AB173" s="2">
        <f t="shared" si="21"/>
        <v>94851.834694623947</v>
      </c>
      <c r="AC173" s="2">
        <f t="shared" si="38"/>
        <v>27988002.039271325</v>
      </c>
      <c r="AD173" s="3">
        <f t="shared" si="10"/>
        <v>52800000</v>
      </c>
      <c r="AE173" s="2">
        <f>IF(AE171&gt;=52800000,52800000,IF(AB152=Graph!G$1*1000,AE172+Graph!G$1*1000,AC173))</f>
        <v>27988002.039271325</v>
      </c>
      <c r="AF173" s="3">
        <f t="shared" si="11"/>
        <v>27988002.039271325</v>
      </c>
      <c r="AG173" s="3">
        <f t="shared" si="29"/>
        <v>48346517.785345092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108</v>
      </c>
      <c r="C174" s="7"/>
      <c r="D174" s="2" t="e">
        <f t="shared" si="12"/>
        <v>#N/A</v>
      </c>
      <c r="E174" s="2" t="e">
        <f t="shared" si="22"/>
        <v>#N/A</v>
      </c>
      <c r="F174" s="2">
        <v>1111288.8168229461</v>
      </c>
      <c r="G174" s="2">
        <f t="shared" si="41"/>
        <v>695682.42857142852</v>
      </c>
      <c r="H174" s="2">
        <f t="shared" si="39"/>
        <v>86477546.026876733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1012912.7142857197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1112994.1070713699</v>
      </c>
      <c r="Q174" s="2">
        <f t="shared" si="42"/>
        <v>700000</v>
      </c>
      <c r="R174" s="2">
        <f t="shared" si="40"/>
        <v>87436167.759129584</v>
      </c>
      <c r="S174" s="2">
        <f t="shared" si="17"/>
        <v>695682.42857143283</v>
      </c>
      <c r="T174" s="2">
        <f t="shared" si="18"/>
        <v>4317.5714285714785</v>
      </c>
      <c r="U174" s="2">
        <f t="shared" si="19"/>
        <v>700000</v>
      </c>
      <c r="V174" s="2">
        <f t="shared" si="34"/>
        <v>28599104.800476909</v>
      </c>
      <c r="W174" s="2">
        <f t="shared" si="20"/>
        <v>611102.76120558381</v>
      </c>
      <c r="X174" s="2">
        <f t="shared" si="6"/>
        <v>88897.238794416189</v>
      </c>
      <c r="Y174" s="2">
        <f t="shared" si="37"/>
        <v>58837062.958652712</v>
      </c>
      <c r="Z174" s="2" t="str">
        <f t="shared" si="8"/>
        <v>HERE</v>
      </c>
      <c r="AA174" s="2">
        <f>IF(Z174="HERE",Y174,AA173+Graph!$G$1*1000)</f>
        <v>58837062.958652712</v>
      </c>
      <c r="AB174" s="2">
        <f t="shared" si="21"/>
        <v>88897.238794416189</v>
      </c>
      <c r="AC174" s="2">
        <f t="shared" si="38"/>
        <v>28599104.800476909</v>
      </c>
      <c r="AD174" s="3">
        <f t="shared" si="10"/>
        <v>52800000</v>
      </c>
      <c r="AE174" s="2">
        <f>IF(AE172&gt;=52800000,52800000,IF(AB153=Graph!G$1*1000,AE173+Graph!G$1*1000,AC174))</f>
        <v>28599104.800476909</v>
      </c>
      <c r="AF174" s="3">
        <f t="shared" si="11"/>
        <v>28599104.800476909</v>
      </c>
      <c r="AG174" s="3">
        <f t="shared" si="29"/>
        <v>48370820.597710155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109</v>
      </c>
      <c r="C175" s="7"/>
      <c r="D175" s="2" t="e">
        <f t="shared" si="12"/>
        <v>#N/A</v>
      </c>
      <c r="E175" s="2" t="e">
        <f t="shared" si="22"/>
        <v>#N/A</v>
      </c>
      <c r="F175" s="2">
        <v>1117243.4127231538</v>
      </c>
      <c r="G175" s="2">
        <f t="shared" si="41"/>
        <v>695682.42857142852</v>
      </c>
      <c r="H175" s="2">
        <f t="shared" si="39"/>
        <v>87173228.455448166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1017230.2857142912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1118935.3292865157</v>
      </c>
      <c r="Q175" s="2">
        <f t="shared" si="42"/>
        <v>700000</v>
      </c>
      <c r="R175" s="2">
        <f t="shared" si="40"/>
        <v>88136167.759129584</v>
      </c>
      <c r="S175" s="2">
        <f t="shared" si="17"/>
        <v>695682.42857143283</v>
      </c>
      <c r="T175" s="2">
        <f t="shared" si="18"/>
        <v>4317.5714285714785</v>
      </c>
      <c r="U175" s="2">
        <f t="shared" si="19"/>
        <v>700000</v>
      </c>
      <c r="V175" s="2">
        <f t="shared" si="34"/>
        <v>29216162.1575827</v>
      </c>
      <c r="W175" s="2">
        <f t="shared" si="20"/>
        <v>617057.35710579157</v>
      </c>
      <c r="X175" s="2">
        <f t="shared" si="6"/>
        <v>82942.642894208431</v>
      </c>
      <c r="Y175" s="2">
        <f t="shared" si="37"/>
        <v>58920005.601546921</v>
      </c>
      <c r="Z175" s="2" t="str">
        <f t="shared" si="8"/>
        <v>HERE</v>
      </c>
      <c r="AA175" s="2">
        <f>IF(Z175="HERE",Y175,AA174+Graph!$G$1*1000)</f>
        <v>58920005.601546921</v>
      </c>
      <c r="AB175" s="2">
        <f t="shared" si="21"/>
        <v>82942.642894208431</v>
      </c>
      <c r="AC175" s="2">
        <f t="shared" si="38"/>
        <v>29216162.1575827</v>
      </c>
      <c r="AD175" s="3">
        <f t="shared" si="10"/>
        <v>52800000</v>
      </c>
      <c r="AE175" s="2">
        <f>IF(AE173&gt;=52800000,52800000,IF(AB154=Graph!G$1*1000,AE174+Graph!G$1*1000,AC175))</f>
        <v>29216162.1575827</v>
      </c>
      <c r="AF175" s="3">
        <f t="shared" si="11"/>
        <v>29216162.1575827</v>
      </c>
      <c r="AG175" s="3">
        <f t="shared" si="29"/>
        <v>48395421.139870226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110</v>
      </c>
      <c r="C176" s="7"/>
      <c r="D176" s="2" t="e">
        <f t="shared" si="12"/>
        <v>#N/A</v>
      </c>
      <c r="E176" s="2" t="e">
        <f t="shared" si="22"/>
        <v>#N/A</v>
      </c>
      <c r="F176" s="2">
        <v>1123198.0086233318</v>
      </c>
      <c r="G176" s="2">
        <f t="shared" si="41"/>
        <v>695682.42857142852</v>
      </c>
      <c r="H176" s="2">
        <f t="shared" si="39"/>
        <v>87868910.884019598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1021547.8571428626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1124876.5515016913</v>
      </c>
      <c r="Q176" s="2">
        <f t="shared" si="42"/>
        <v>700000</v>
      </c>
      <c r="R176" s="2">
        <f t="shared" si="40"/>
        <v>88836167.759129584</v>
      </c>
      <c r="S176" s="2">
        <f t="shared" si="17"/>
        <v>695682.42857143283</v>
      </c>
      <c r="T176" s="2">
        <f t="shared" si="18"/>
        <v>4317.5714285714785</v>
      </c>
      <c r="U176" s="2">
        <f t="shared" si="19"/>
        <v>700000</v>
      </c>
      <c r="V176" s="2">
        <f t="shared" si="34"/>
        <v>29839174.1105887</v>
      </c>
      <c r="W176" s="2">
        <f t="shared" si="20"/>
        <v>623011.95300599933</v>
      </c>
      <c r="X176" s="2">
        <f t="shared" si="6"/>
        <v>76988.046994000673</v>
      </c>
      <c r="Y176" s="2">
        <f t="shared" si="37"/>
        <v>58996993.648540922</v>
      </c>
      <c r="Z176" s="2" t="str">
        <f t="shared" si="8"/>
        <v>HERE</v>
      </c>
      <c r="AA176" s="2">
        <f>IF(Z176="HERE",Y176,AA175+Graph!$G$1*1000)</f>
        <v>58996993.648540922</v>
      </c>
      <c r="AB176" s="2">
        <f t="shared" si="21"/>
        <v>76988.046994000673</v>
      </c>
      <c r="AC176" s="2">
        <f t="shared" si="38"/>
        <v>29839174.1105887</v>
      </c>
      <c r="AD176" s="3">
        <f t="shared" si="10"/>
        <v>52800000</v>
      </c>
      <c r="AE176" s="2">
        <f>IF(AE174&gt;=52800000,52800000,IF(AB155=Graph!G$1*1000,AE175+Graph!G$1*1000,AC176))</f>
        <v>29839174.1105887</v>
      </c>
      <c r="AF176" s="3">
        <f t="shared" si="11"/>
        <v>29839174.1105887</v>
      </c>
      <c r="AG176" s="3">
        <f t="shared" si="29"/>
        <v>48420319.411825314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111</v>
      </c>
      <c r="C177" s="7"/>
      <c r="D177" s="2" t="e">
        <f t="shared" si="12"/>
        <v>#N/A</v>
      </c>
      <c r="E177" s="2" t="e">
        <f t="shared" si="22"/>
        <v>#N/A</v>
      </c>
      <c r="F177" s="2">
        <v>1129152.6045235395</v>
      </c>
      <c r="G177" s="2">
        <f t="shared" si="41"/>
        <v>695682.42857142852</v>
      </c>
      <c r="H177" s="2">
        <f t="shared" si="39"/>
        <v>88564593.312591031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1025865.4285714341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1130817.7737168372</v>
      </c>
      <c r="Q177" s="2">
        <f t="shared" si="42"/>
        <v>700000</v>
      </c>
      <c r="R177" s="2">
        <f t="shared" si="40"/>
        <v>89536167.759129584</v>
      </c>
      <c r="S177" s="2">
        <f t="shared" si="17"/>
        <v>695682.42857143283</v>
      </c>
      <c r="T177" s="2">
        <f t="shared" si="18"/>
        <v>4317.5714285714785</v>
      </c>
      <c r="U177" s="2">
        <f t="shared" si="19"/>
        <v>700000</v>
      </c>
      <c r="V177" s="2">
        <f t="shared" si="34"/>
        <v>30468140.659494907</v>
      </c>
      <c r="W177" s="2">
        <f t="shared" si="20"/>
        <v>628966.54890620708</v>
      </c>
      <c r="X177" s="2">
        <f t="shared" si="6"/>
        <v>71033.451093792915</v>
      </c>
      <c r="Y177" s="2">
        <f t="shared" si="37"/>
        <v>59068027.099634714</v>
      </c>
      <c r="Z177" s="2" t="str">
        <f t="shared" si="8"/>
        <v>HERE</v>
      </c>
      <c r="AA177" s="2">
        <f>IF(Z177="HERE",Y177,AA176+Graph!$G$1*1000)</f>
        <v>59068027.099634714</v>
      </c>
      <c r="AB177" s="2">
        <f t="shared" si="21"/>
        <v>71033.451093792915</v>
      </c>
      <c r="AC177" s="2">
        <f t="shared" si="38"/>
        <v>30468140.659494907</v>
      </c>
      <c r="AD177" s="3">
        <f t="shared" si="10"/>
        <v>52800000</v>
      </c>
      <c r="AE177" s="2">
        <f>IF(AE175&gt;=52800000,52800000,IF(AB156=Graph!G$1*1000,AE176+Graph!G$1*1000,AC177))</f>
        <v>30468140.659494907</v>
      </c>
      <c r="AF177" s="3">
        <f t="shared" si="11"/>
        <v>30468140.659494907</v>
      </c>
      <c r="AG177" s="3">
        <f t="shared" si="29"/>
        <v>48445515.413575403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112</v>
      </c>
      <c r="C178" s="7"/>
      <c r="D178" s="2" t="e">
        <f t="shared" si="12"/>
        <v>#N/A</v>
      </c>
      <c r="E178" s="2" t="e">
        <f t="shared" si="22"/>
        <v>#N/A</v>
      </c>
      <c r="F178" s="2">
        <v>1135107.2004237473</v>
      </c>
      <c r="G178" s="2">
        <f t="shared" si="41"/>
        <v>695682.42857142852</v>
      </c>
      <c r="H178" s="2">
        <f t="shared" si="39"/>
        <v>89260275.741162464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1030183.0000000056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1136758.9959320128</v>
      </c>
      <c r="Q178" s="2">
        <f t="shared" si="42"/>
        <v>700000</v>
      </c>
      <c r="R178" s="2">
        <f t="shared" si="40"/>
        <v>90236167.759129584</v>
      </c>
      <c r="S178" s="2">
        <f t="shared" si="17"/>
        <v>695682.42857143283</v>
      </c>
      <c r="T178" s="2">
        <f t="shared" si="18"/>
        <v>4317.5714285714785</v>
      </c>
      <c r="U178" s="2">
        <f t="shared" si="19"/>
        <v>700000</v>
      </c>
      <c r="V178" s="2">
        <f t="shared" si="34"/>
        <v>31103061.804301322</v>
      </c>
      <c r="W178" s="2">
        <f t="shared" si="20"/>
        <v>634921.14480641484</v>
      </c>
      <c r="X178" s="2">
        <f t="shared" si="6"/>
        <v>65078.855193585157</v>
      </c>
      <c r="Y178" s="2">
        <f t="shared" si="37"/>
        <v>59133105.9548283</v>
      </c>
      <c r="Z178" s="2" t="str">
        <f t="shared" si="8"/>
        <v>HERE</v>
      </c>
      <c r="AA178" s="2">
        <f>IF(Z178="HERE",Y178,AA177+Graph!$G$1*1000)</f>
        <v>59133105.9548283</v>
      </c>
      <c r="AB178" s="2">
        <f t="shared" si="21"/>
        <v>65078.855193585157</v>
      </c>
      <c r="AC178" s="2">
        <f t="shared" si="38"/>
        <v>31103061.804301322</v>
      </c>
      <c r="AD178" s="3">
        <f t="shared" si="10"/>
        <v>52800000</v>
      </c>
      <c r="AE178" s="2">
        <f>IF(AE176&gt;=52800000,52800000,IF(AB157=Graph!G$1*1000,AE177+Graph!G$1*1000,AC178))</f>
        <v>31103061.804301322</v>
      </c>
      <c r="AF178" s="3">
        <f t="shared" si="11"/>
        <v>31103061.804301322</v>
      </c>
      <c r="AG178" s="3">
        <f t="shared" si="29"/>
        <v>48471009.145120509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113</v>
      </c>
      <c r="C179" s="7"/>
      <c r="D179" s="2" t="e">
        <f t="shared" si="12"/>
        <v>#N/A</v>
      </c>
      <c r="E179" s="2" t="e">
        <f t="shared" si="22"/>
        <v>#N/A</v>
      </c>
      <c r="F179" s="2">
        <v>1141061.7963239551</v>
      </c>
      <c r="G179" s="2">
        <f t="shared" si="41"/>
        <v>695682.42857142852</v>
      </c>
      <c r="H179" s="2">
        <f t="shared" si="39"/>
        <v>89955958.169733897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1034500.5714285771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1142700.2181471586</v>
      </c>
      <c r="Q179" s="2">
        <f t="shared" si="42"/>
        <v>700000</v>
      </c>
      <c r="R179" s="2">
        <f t="shared" si="40"/>
        <v>90936167.759129584</v>
      </c>
      <c r="S179" s="2">
        <f t="shared" si="17"/>
        <v>695682.42857143283</v>
      </c>
      <c r="T179" s="2">
        <f t="shared" si="18"/>
        <v>4317.5714285714785</v>
      </c>
      <c r="U179" s="2">
        <f t="shared" si="19"/>
        <v>700000</v>
      </c>
      <c r="V179" s="2">
        <f t="shared" si="34"/>
        <v>31743937.545007944</v>
      </c>
      <c r="W179" s="2">
        <f t="shared" si="20"/>
        <v>640875.7407066226</v>
      </c>
      <c r="X179" s="2">
        <f t="shared" si="6"/>
        <v>59124.259293377399</v>
      </c>
      <c r="Y179" s="2">
        <f t="shared" si="37"/>
        <v>59192230.214121677</v>
      </c>
      <c r="Z179" s="2" t="str">
        <f t="shared" si="8"/>
        <v>HERE</v>
      </c>
      <c r="AA179" s="2">
        <f>IF(Z179="HERE",Y179,AA178+Graph!$G$1*1000)</f>
        <v>59192230.214121677</v>
      </c>
      <c r="AB179" s="2">
        <f t="shared" si="21"/>
        <v>59124.259293377399</v>
      </c>
      <c r="AC179" s="2">
        <f t="shared" si="38"/>
        <v>31743937.545007944</v>
      </c>
      <c r="AD179" s="3">
        <f t="shared" si="10"/>
        <v>52800000</v>
      </c>
      <c r="AE179" s="2">
        <f>IF(AE177&gt;=52800000,52800000,IF(AB158=Graph!G$1*1000,AE178+Graph!G$1*1000,AC179))</f>
        <v>31743937.545007944</v>
      </c>
      <c r="AF179" s="3">
        <f t="shared" si="11"/>
        <v>31743937.545007944</v>
      </c>
      <c r="AG179" s="3">
        <f t="shared" si="29"/>
        <v>48496800.606460623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114</v>
      </c>
      <c r="C180" s="7"/>
      <c r="D180" s="2" t="e">
        <f t="shared" si="12"/>
        <v>#N/A</v>
      </c>
      <c r="E180" s="2" t="e">
        <f t="shared" si="22"/>
        <v>#N/A</v>
      </c>
      <c r="F180" s="2">
        <v>1147016.3922241628</v>
      </c>
      <c r="G180" s="2">
        <f t="shared" si="41"/>
        <v>695682.42857142852</v>
      </c>
      <c r="H180" s="2">
        <f t="shared" si="39"/>
        <v>90651640.59830533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1038818.1428571485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1148641.4403623044</v>
      </c>
      <c r="Q180" s="2">
        <f t="shared" si="42"/>
        <v>700000</v>
      </c>
      <c r="R180" s="2">
        <f t="shared" si="40"/>
        <v>91636167.759129584</v>
      </c>
      <c r="S180" s="2">
        <f t="shared" si="17"/>
        <v>695682.42857143283</v>
      </c>
      <c r="T180" s="2">
        <f t="shared" si="18"/>
        <v>4317.5714285714785</v>
      </c>
      <c r="U180" s="2">
        <f t="shared" si="19"/>
        <v>700000</v>
      </c>
      <c r="V180" s="2">
        <f t="shared" si="34"/>
        <v>32390767.881614774</v>
      </c>
      <c r="W180" s="2">
        <f t="shared" si="20"/>
        <v>646830.33660683036</v>
      </c>
      <c r="X180" s="2">
        <f t="shared" si="6"/>
        <v>53169.663393169641</v>
      </c>
      <c r="Y180" s="2">
        <f t="shared" si="37"/>
        <v>59245399.877514847</v>
      </c>
      <c r="Z180" s="2" t="str">
        <f t="shared" si="8"/>
        <v>HERE</v>
      </c>
      <c r="AA180" s="2">
        <f>IF(Z180="HERE",Y180,AA179+Graph!$G$1*1000)</f>
        <v>59245399.877514847</v>
      </c>
      <c r="AB180" s="2">
        <f t="shared" si="21"/>
        <v>53169.663393169641</v>
      </c>
      <c r="AC180" s="2">
        <f t="shared" si="38"/>
        <v>32390767.881614774</v>
      </c>
      <c r="AD180" s="3">
        <f t="shared" si="10"/>
        <v>52800000</v>
      </c>
      <c r="AE180" s="2">
        <f>IF(AE178&gt;=52800000,52800000,IF(AB159=Graph!G$1*1000,AE179+Graph!G$1*1000,AC180))</f>
        <v>32390767.881614774</v>
      </c>
      <c r="AF180" s="3">
        <f t="shared" si="11"/>
        <v>32390767.881614774</v>
      </c>
      <c r="AG180" s="3">
        <f t="shared" si="29"/>
        <v>48522889.797595747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115</v>
      </c>
      <c r="C181" s="7"/>
      <c r="D181" s="2" t="e">
        <f t="shared" si="12"/>
        <v>#N/A</v>
      </c>
      <c r="E181" s="2" t="e">
        <f t="shared" si="22"/>
        <v>#N/A</v>
      </c>
      <c r="F181" s="2">
        <v>1152970.9881243706</v>
      </c>
      <c r="G181" s="2">
        <f t="shared" si="41"/>
        <v>695682.42857142852</v>
      </c>
      <c r="H181" s="2">
        <f t="shared" si="39"/>
        <v>91347323.026876763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1043135.71428572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1154582.6625774801</v>
      </c>
      <c r="Q181" s="2">
        <f t="shared" si="42"/>
        <v>700000</v>
      </c>
      <c r="R181" s="2">
        <f t="shared" si="40"/>
        <v>92336167.759129584</v>
      </c>
      <c r="S181" s="2">
        <f t="shared" si="17"/>
        <v>695682.42857143283</v>
      </c>
      <c r="T181" s="2">
        <f t="shared" si="18"/>
        <v>4317.5714285714785</v>
      </c>
      <c r="U181" s="2">
        <f t="shared" si="19"/>
        <v>700000</v>
      </c>
      <c r="V181" s="2">
        <f t="shared" si="34"/>
        <v>33043552.814121813</v>
      </c>
      <c r="W181" s="2">
        <f t="shared" si="20"/>
        <v>652784.93250703812</v>
      </c>
      <c r="X181" s="2">
        <f t="shared" si="6"/>
        <v>47215.067492961884</v>
      </c>
      <c r="Y181" s="2">
        <f t="shared" si="37"/>
        <v>59292614.945007809</v>
      </c>
      <c r="Z181" s="2" t="str">
        <f t="shared" si="8"/>
        <v>HERE</v>
      </c>
      <c r="AA181" s="2">
        <f>IF(Z181="HERE",Y181,AA180+Graph!$G$1*1000)</f>
        <v>59292614.945007809</v>
      </c>
      <c r="AB181" s="2">
        <f t="shared" si="21"/>
        <v>47215.067492961884</v>
      </c>
      <c r="AC181" s="2">
        <f t="shared" si="38"/>
        <v>33043552.814121813</v>
      </c>
      <c r="AD181" s="3">
        <f t="shared" si="10"/>
        <v>52800000</v>
      </c>
      <c r="AE181" s="2">
        <f>IF(AE179&gt;=52800000,52800000,IF(AB160=Graph!G$1*1000,AE180+Graph!G$1*1000,AC181))</f>
        <v>33043552.814121813</v>
      </c>
      <c r="AF181" s="3">
        <f t="shared" si="11"/>
        <v>33043552.814121813</v>
      </c>
      <c r="AG181" s="3">
        <f t="shared" si="29"/>
        <v>48549276.718525879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116</v>
      </c>
      <c r="C182" s="7"/>
      <c r="D182" s="2" t="e">
        <f t="shared" si="12"/>
        <v>#N/A</v>
      </c>
      <c r="E182" s="2" t="e">
        <f t="shared" si="22"/>
        <v>#N/A</v>
      </c>
      <c r="F182" s="2">
        <v>1158925.5840245783</v>
      </c>
      <c r="G182" s="2">
        <f t="shared" si="41"/>
        <v>695682.42857142852</v>
      </c>
      <c r="H182" s="2">
        <f t="shared" si="39"/>
        <v>92043005.455448195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1047453.2857142915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1160523.8847926259</v>
      </c>
      <c r="Q182" s="2">
        <f t="shared" si="42"/>
        <v>700000</v>
      </c>
      <c r="R182" s="2">
        <f t="shared" si="40"/>
        <v>93036167.759129584</v>
      </c>
      <c r="S182" s="2">
        <f t="shared" si="17"/>
        <v>695682.42857143283</v>
      </c>
      <c r="T182" s="2">
        <f t="shared" si="18"/>
        <v>4317.5714285714785</v>
      </c>
      <c r="U182" s="2">
        <f t="shared" si="19"/>
        <v>700000</v>
      </c>
      <c r="V182" s="2">
        <f t="shared" si="34"/>
        <v>33702292.342529058</v>
      </c>
      <c r="W182" s="2">
        <f t="shared" si="20"/>
        <v>658739.52840724587</v>
      </c>
      <c r="X182" s="2">
        <f t="shared" si="6"/>
        <v>41260.471592754126</v>
      </c>
      <c r="Y182" s="2">
        <f t="shared" si="37"/>
        <v>59333875.416600563</v>
      </c>
      <c r="Z182" s="2" t="str">
        <f t="shared" si="8"/>
        <v>HERE</v>
      </c>
      <c r="AA182" s="2">
        <f>IF(Z182="HERE",Y182,AA181+Graph!$G$1*1000)</f>
        <v>59333875.416600563</v>
      </c>
      <c r="AB182" s="2">
        <f t="shared" si="21"/>
        <v>41260.471592754126</v>
      </c>
      <c r="AC182" s="2">
        <f t="shared" si="38"/>
        <v>33702292.342529058</v>
      </c>
      <c r="AD182" s="3">
        <f t="shared" si="10"/>
        <v>52800000</v>
      </c>
      <c r="AE182" s="2">
        <f>IF(AE180&gt;=52800000,52800000,IF(AB161=Graph!G$1*1000,AE181+Graph!G$1*1000,AC182))</f>
        <v>33702292.342529058</v>
      </c>
      <c r="AF182" s="3">
        <f t="shared" si="11"/>
        <v>33702292.342529058</v>
      </c>
      <c r="AG182" s="3">
        <f t="shared" si="29"/>
        <v>48575961.369251028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117</v>
      </c>
      <c r="C183" s="7"/>
      <c r="D183" s="2" t="e">
        <f t="shared" si="12"/>
        <v>#N/A</v>
      </c>
      <c r="E183" s="2" t="e">
        <f t="shared" si="22"/>
        <v>#N/A</v>
      </c>
      <c r="F183" s="2">
        <v>1164880.1799247861</v>
      </c>
      <c r="G183" s="2">
        <f t="shared" si="41"/>
        <v>695682.42857142852</v>
      </c>
      <c r="H183" s="2">
        <f t="shared" si="39"/>
        <v>92738687.884019628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1051770.8571428629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1166465.1070078015</v>
      </c>
      <c r="Q183" s="2">
        <f t="shared" si="42"/>
        <v>700000</v>
      </c>
      <c r="R183" s="2">
        <f t="shared" si="40"/>
        <v>93736167.759129584</v>
      </c>
      <c r="S183" s="2">
        <f t="shared" si="17"/>
        <v>695682.42857143283</v>
      </c>
      <c r="T183" s="2">
        <f t="shared" si="18"/>
        <v>4317.571428571362</v>
      </c>
      <c r="U183" s="2">
        <f t="shared" si="19"/>
        <v>700000</v>
      </c>
      <c r="V183" s="2">
        <f t="shared" si="34"/>
        <v>34366986.466836512</v>
      </c>
      <c r="W183" s="2">
        <f t="shared" si="20"/>
        <v>664694.12430745363</v>
      </c>
      <c r="X183" s="2">
        <f t="shared" si="6"/>
        <v>35305.875692546368</v>
      </c>
      <c r="Y183" s="2">
        <f t="shared" si="37"/>
        <v>59369181.292293109</v>
      </c>
      <c r="Z183" s="2" t="str">
        <f t="shared" si="8"/>
        <v>HERE</v>
      </c>
      <c r="AA183" s="2">
        <f>IF(Z183="HERE",Y183,AA182+Graph!$G$1*1000)</f>
        <v>59369181.292293109</v>
      </c>
      <c r="AB183" s="2">
        <f t="shared" si="21"/>
        <v>35305.875692546368</v>
      </c>
      <c r="AC183" s="2">
        <f t="shared" si="38"/>
        <v>34366986.466836512</v>
      </c>
      <c r="AD183" s="3">
        <f t="shared" si="10"/>
        <v>52800000</v>
      </c>
      <c r="AE183" s="2">
        <f>IF(AE181&gt;=52800000,52800000,IF(AB162=Graph!G$1*1000,AE182+Graph!G$1*1000,AC183))</f>
        <v>34366986.466836512</v>
      </c>
      <c r="AF183" s="3">
        <f t="shared" si="11"/>
        <v>34366986.466836512</v>
      </c>
      <c r="AG183" s="3">
        <f t="shared" si="29"/>
        <v>48602943.749771178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118</v>
      </c>
      <c r="C184" s="7"/>
      <c r="D184" s="2" t="e">
        <f t="shared" si="12"/>
        <v>#N/A</v>
      </c>
      <c r="E184" s="2" t="e">
        <f t="shared" si="22"/>
        <v>#N/A</v>
      </c>
      <c r="F184" s="2">
        <v>1170834.7758249938</v>
      </c>
      <c r="G184" s="2">
        <f t="shared" si="41"/>
        <v>695682.42857142852</v>
      </c>
      <c r="H184" s="2">
        <f t="shared" si="39"/>
        <v>93434370.312591061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1056088.4285714342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1172406.3292229474</v>
      </c>
      <c r="Q184" s="2">
        <f t="shared" si="42"/>
        <v>700000</v>
      </c>
      <c r="R184" s="2">
        <f t="shared" si="40"/>
        <v>94436167.759129584</v>
      </c>
      <c r="S184" s="2">
        <f t="shared" si="17"/>
        <v>695682.42857143283</v>
      </c>
      <c r="T184" s="2">
        <f t="shared" si="18"/>
        <v>4317.571428571362</v>
      </c>
      <c r="U184" s="2">
        <f t="shared" si="19"/>
        <v>700000</v>
      </c>
      <c r="V184" s="2">
        <f t="shared" si="34"/>
        <v>35037635.187044144</v>
      </c>
      <c r="W184" s="2">
        <f t="shared" si="20"/>
        <v>670648.72020763159</v>
      </c>
      <c r="X184" s="2">
        <f t="shared" si="6"/>
        <v>29351.279792368412</v>
      </c>
      <c r="Y184" s="2">
        <f t="shared" si="37"/>
        <v>59398532.572085477</v>
      </c>
      <c r="Z184" s="2" t="str">
        <f t="shared" si="8"/>
        <v>HERE</v>
      </c>
      <c r="AA184" s="2">
        <f>IF(Z184="HERE",Y184,AA183+Graph!$G$1*1000)</f>
        <v>59398532.572085477</v>
      </c>
      <c r="AB184" s="2">
        <f t="shared" si="21"/>
        <v>29351.279792368412</v>
      </c>
      <c r="AC184" s="2">
        <f t="shared" si="38"/>
        <v>35037635.187044144</v>
      </c>
      <c r="AD184" s="3">
        <f t="shared" si="10"/>
        <v>52800000</v>
      </c>
      <c r="AE184" s="2">
        <f>IF(AE182&gt;=52800000,52800000,IF(AB163=Graph!G$1*1000,AE183+Graph!G$1*1000,AC184))</f>
        <v>35037635.187044144</v>
      </c>
      <c r="AF184" s="3">
        <f t="shared" si="11"/>
        <v>35037635.187044144</v>
      </c>
      <c r="AG184" s="3">
        <f t="shared" si="29"/>
        <v>48630223.860086344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119</v>
      </c>
      <c r="C185" s="7"/>
      <c r="D185" s="2" t="e">
        <f t="shared" si="12"/>
        <v>#N/A</v>
      </c>
      <c r="E185" s="2" t="e">
        <f t="shared" si="22"/>
        <v>#N/A</v>
      </c>
      <c r="F185" s="2">
        <v>1176789.3717252016</v>
      </c>
      <c r="G185" s="2">
        <f t="shared" si="41"/>
        <v>695682.42857142852</v>
      </c>
      <c r="H185" s="2">
        <f t="shared" si="39"/>
        <v>94130052.741162494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1060406.0000000056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1178347.551438123</v>
      </c>
      <c r="Q185" s="2">
        <f t="shared" si="42"/>
        <v>700000</v>
      </c>
      <c r="R185" s="2">
        <f t="shared" si="40"/>
        <v>95136167.759129584</v>
      </c>
      <c r="S185" s="2">
        <f t="shared" si="17"/>
        <v>695682.42857143283</v>
      </c>
      <c r="T185" s="2">
        <f t="shared" si="18"/>
        <v>4317.571428571362</v>
      </c>
      <c r="U185" s="2">
        <f t="shared" si="19"/>
        <v>700000</v>
      </c>
      <c r="V185" s="2">
        <f t="shared" si="34"/>
        <v>35714238.503151983</v>
      </c>
      <c r="W185" s="2">
        <f t="shared" si="20"/>
        <v>676603.31610783935</v>
      </c>
      <c r="X185" s="2">
        <f t="shared" si="6"/>
        <v>23396.683892160654</v>
      </c>
      <c r="Y185" s="2">
        <f t="shared" si="37"/>
        <v>59421929.255977638</v>
      </c>
      <c r="Z185" s="2" t="str">
        <f t="shared" si="8"/>
        <v>HERE</v>
      </c>
      <c r="AA185" s="2">
        <f>IF(Z185="HERE",Y185,AA184+Graph!$G$1*1000)</f>
        <v>59421929.255977638</v>
      </c>
      <c r="AB185" s="2">
        <f t="shared" si="21"/>
        <v>23396.683892160654</v>
      </c>
      <c r="AC185" s="2">
        <f t="shared" si="38"/>
        <v>35714238.503151983</v>
      </c>
      <c r="AD185" s="3">
        <f t="shared" si="10"/>
        <v>52800000</v>
      </c>
      <c r="AE185" s="2">
        <f>IF(AE183&gt;=52800000,52800000,IF(AB164=Graph!G$1*1000,AE184+Graph!G$1*1000,AC185))</f>
        <v>35714238.503151983</v>
      </c>
      <c r="AF185" s="3">
        <f t="shared" si="11"/>
        <v>35714238.503151983</v>
      </c>
      <c r="AG185" s="3">
        <f t="shared" si="29"/>
        <v>48657801.700196519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120</v>
      </c>
      <c r="C186" s="7"/>
      <c r="D186" s="2" t="e">
        <f t="shared" si="12"/>
        <v>#N/A</v>
      </c>
      <c r="E186" s="2" t="e">
        <f t="shared" si="22"/>
        <v>#N/A</v>
      </c>
      <c r="F186" s="2">
        <v>1182743.9676254094</v>
      </c>
      <c r="G186" s="2">
        <f t="shared" si="41"/>
        <v>695682.42857142852</v>
      </c>
      <c r="H186" s="2">
        <f t="shared" si="39"/>
        <v>94825735.169733927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1064723.5714285769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1184288.7736532688</v>
      </c>
      <c r="Q186" s="2">
        <f t="shared" si="42"/>
        <v>700000</v>
      </c>
      <c r="R186" s="2">
        <f t="shared" si="40"/>
        <v>95836167.759129584</v>
      </c>
      <c r="S186" s="2">
        <f t="shared" si="17"/>
        <v>695682.42857143283</v>
      </c>
      <c r="T186" s="2">
        <f t="shared" si="18"/>
        <v>4317.571428571362</v>
      </c>
      <c r="U186" s="2">
        <f t="shared" si="19"/>
        <v>700000</v>
      </c>
      <c r="V186" s="2">
        <f t="shared" si="34"/>
        <v>36396796.41516003</v>
      </c>
      <c r="W186" s="2">
        <f t="shared" si="20"/>
        <v>682557.9120080471</v>
      </c>
      <c r="X186" s="2">
        <f t="shared" si="6"/>
        <v>17442.087991952896</v>
      </c>
      <c r="Y186" s="2">
        <f t="shared" si="37"/>
        <v>59439371.343969591</v>
      </c>
      <c r="Z186" s="2" t="str">
        <f t="shared" si="8"/>
        <v>HERE</v>
      </c>
      <c r="AA186" s="2">
        <f>IF(Z186="HERE",Y186,AA185+Graph!$G$1*1000)</f>
        <v>59439371.343969591</v>
      </c>
      <c r="AB186" s="2">
        <f t="shared" si="21"/>
        <v>17442.087991952896</v>
      </c>
      <c r="AC186" s="2">
        <f t="shared" si="38"/>
        <v>36396796.41516003</v>
      </c>
      <c r="AD186" s="3">
        <f t="shared" si="10"/>
        <v>52800000</v>
      </c>
      <c r="AE186" s="2">
        <f>IF(AE184&gt;=52800000,52800000,IF(AB165=Graph!G$1*1000,AE185+Graph!G$1*1000,AC186))</f>
        <v>36396796.41516003</v>
      </c>
      <c r="AF186" s="3">
        <f t="shared" si="11"/>
        <v>36396796.41516003</v>
      </c>
      <c r="AG186" s="3">
        <f t="shared" si="29"/>
        <v>48685677.270101704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121</v>
      </c>
      <c r="C187" s="7"/>
      <c r="D187" s="2" t="e">
        <f t="shared" si="12"/>
        <v>#N/A</v>
      </c>
      <c r="E187" s="2" t="e">
        <f t="shared" si="22"/>
        <v>#N/A</v>
      </c>
      <c r="F187" s="2">
        <v>1188698.5635256171</v>
      </c>
      <c r="G187" s="2">
        <f t="shared" si="41"/>
        <v>695682.42857142852</v>
      </c>
      <c r="H187" s="2">
        <f t="shared" si="39"/>
        <v>95521417.598305359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1069041.1428571483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1190229.9958684444</v>
      </c>
      <c r="Q187" s="2">
        <f t="shared" si="42"/>
        <v>700000</v>
      </c>
      <c r="R187" s="2">
        <f t="shared" si="40"/>
        <v>96536167.759129584</v>
      </c>
      <c r="S187" s="2">
        <f t="shared" si="17"/>
        <v>695682.42857143283</v>
      </c>
      <c r="T187" s="2">
        <f t="shared" si="18"/>
        <v>4317.571428571362</v>
      </c>
      <c r="U187" s="2">
        <f t="shared" si="19"/>
        <v>700000</v>
      </c>
      <c r="V187" s="2">
        <f t="shared" si="34"/>
        <v>37085308.923068285</v>
      </c>
      <c r="W187" s="2">
        <f t="shared" si="20"/>
        <v>688512.50790825486</v>
      </c>
      <c r="X187" s="2">
        <f t="shared" si="6"/>
        <v>11487.492091745138</v>
      </c>
      <c r="Y187" s="2">
        <f t="shared" si="37"/>
        <v>59450858.836061336</v>
      </c>
      <c r="Z187" s="2" t="str">
        <f t="shared" si="8"/>
        <v>HERE</v>
      </c>
      <c r="AA187" s="2">
        <f>IF(Z187="HERE",Y187,AA186+Graph!$G$1*1000)</f>
        <v>59450858.836061336</v>
      </c>
      <c r="AB187" s="2">
        <f t="shared" si="21"/>
        <v>11487.492091745138</v>
      </c>
      <c r="AC187" s="2">
        <f t="shared" si="38"/>
        <v>37085308.923068285</v>
      </c>
      <c r="AD187" s="3">
        <f t="shared" si="10"/>
        <v>52800000</v>
      </c>
      <c r="AE187" s="2">
        <f>IF(AE185&gt;=52800000,52800000,IF(AB166=Graph!G$1*1000,AE186+Graph!G$1*1000,AC187))</f>
        <v>37085308.923068285</v>
      </c>
      <c r="AF187" s="3">
        <f t="shared" si="11"/>
        <v>37085308.923068285</v>
      </c>
      <c r="AG187" s="3">
        <f t="shared" si="29"/>
        <v>48713850.569801904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122</v>
      </c>
      <c r="C188" s="7"/>
      <c r="D188" s="2" t="e">
        <f t="shared" si="12"/>
        <v>#N/A</v>
      </c>
      <c r="E188" s="2" t="e">
        <f t="shared" si="22"/>
        <v>#N/A</v>
      </c>
      <c r="F188" s="2">
        <v>1194653.1594258249</v>
      </c>
      <c r="G188" s="2">
        <f t="shared" si="41"/>
        <v>695682.42857142852</v>
      </c>
      <c r="H188" s="2">
        <f t="shared" si="39"/>
        <v>96217100.026876792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1073358.7142857197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1196171.2180835903</v>
      </c>
      <c r="Q188" s="2">
        <f t="shared" si="42"/>
        <v>700000</v>
      </c>
      <c r="R188" s="2">
        <f t="shared" si="40"/>
        <v>97236167.759129584</v>
      </c>
      <c r="S188" s="2">
        <f t="shared" si="17"/>
        <v>695682.42857143283</v>
      </c>
      <c r="T188" s="2">
        <f t="shared" si="18"/>
        <v>4317.571428571362</v>
      </c>
      <c r="U188" s="2">
        <f t="shared" si="19"/>
        <v>700000</v>
      </c>
      <c r="V188" s="2">
        <f t="shared" si="34"/>
        <v>37779776.026876748</v>
      </c>
      <c r="W188" s="2">
        <f t="shared" si="20"/>
        <v>694467.10380846262</v>
      </c>
      <c r="X188" s="2">
        <f t="shared" si="6"/>
        <v>5532.8961915373802</v>
      </c>
      <c r="Y188" s="2">
        <f t="shared" si="37"/>
        <v>59456391.732252873</v>
      </c>
      <c r="Z188" s="2" t="str">
        <f t="shared" si="8"/>
        <v>HERE</v>
      </c>
      <c r="AA188" s="2">
        <f>IF(Z188="HERE",Y188,AA187+Graph!$G$1*1000)</f>
        <v>59456391.732252873</v>
      </c>
      <c r="AB188" s="2">
        <f t="shared" si="21"/>
        <v>5532.8961915373802</v>
      </c>
      <c r="AC188" s="2">
        <f t="shared" si="38"/>
        <v>37779776.026876748</v>
      </c>
      <c r="AD188" s="3">
        <f t="shared" si="10"/>
        <v>52800000</v>
      </c>
      <c r="AE188" s="2">
        <f>IF(AE186&gt;=52800000,52800000,IF(AB167=Graph!G$1*1000,AE187+Graph!G$1*1000,AC188))</f>
        <v>37779776.026876748</v>
      </c>
      <c r="AF188" s="3">
        <f t="shared" si="11"/>
        <v>37779776.026876748</v>
      </c>
      <c r="AG188" s="3">
        <f t="shared" si="29"/>
        <v>48742321.599297106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123</v>
      </c>
      <c r="C189" s="7"/>
      <c r="D189" s="2" t="e">
        <f t="shared" si="12"/>
        <v>#N/A</v>
      </c>
      <c r="E189" s="2" t="e">
        <f t="shared" si="22"/>
        <v>#N/A</v>
      </c>
      <c r="F189" s="2">
        <v>1200607.7553260326</v>
      </c>
      <c r="G189" s="2">
        <f t="shared" si="41"/>
        <v>695682.42857142852</v>
      </c>
      <c r="H189" s="2">
        <f t="shared" si="39"/>
        <v>96912782.455448225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1077676.285714291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1202112.4402987659</v>
      </c>
      <c r="Q189" s="2">
        <f t="shared" si="42"/>
        <v>700000</v>
      </c>
      <c r="R189" s="2">
        <f t="shared" si="40"/>
        <v>97936167.759129584</v>
      </c>
      <c r="S189" s="2">
        <f t="shared" si="17"/>
        <v>695682.42857143283</v>
      </c>
      <c r="T189" s="2">
        <f t="shared" si="18"/>
        <v>4317.571428571362</v>
      </c>
      <c r="U189" s="2">
        <f t="shared" si="19"/>
        <v>700000</v>
      </c>
      <c r="V189" s="2">
        <f t="shared" si="34"/>
        <v>38475458.455448173</v>
      </c>
      <c r="W189" s="2">
        <f t="shared" si="20"/>
        <v>695682.42857142538</v>
      </c>
      <c r="X189" s="2">
        <f t="shared" si="6"/>
        <v>4317.5714285746217</v>
      </c>
      <c r="Y189" s="2">
        <f t="shared" si="37"/>
        <v>59460709.303681448</v>
      </c>
      <c r="Z189" s="2" t="str">
        <f t="shared" si="8"/>
        <v>HERE</v>
      </c>
      <c r="AA189" s="2">
        <f>IF(Z189="HERE",Y189,AA188+Graph!$G$1*1000)</f>
        <v>59460709.303681448</v>
      </c>
      <c r="AB189" s="2">
        <f t="shared" si="21"/>
        <v>4317.5714285746217</v>
      </c>
      <c r="AC189" s="2">
        <f t="shared" si="38"/>
        <v>38475458.455448173</v>
      </c>
      <c r="AD189" s="3">
        <f t="shared" si="10"/>
        <v>52800000</v>
      </c>
      <c r="AE189" s="2">
        <f>IF(AE187&gt;=52800000,52800000,IF(AB168=Graph!G$1*1000,AE188+Graph!G$1*1000,AC189))</f>
        <v>38475458.455448173</v>
      </c>
      <c r="AF189" s="3">
        <f t="shared" si="11"/>
        <v>38475458.455448173</v>
      </c>
      <c r="AG189" s="3">
        <f t="shared" si="29"/>
        <v>48771090.358587325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124</v>
      </c>
      <c r="C190" s="7"/>
      <c r="D190" s="2" t="e">
        <f t="shared" si="12"/>
        <v>#N/A</v>
      </c>
      <c r="E190" s="2" t="e">
        <f t="shared" si="22"/>
        <v>#N/A</v>
      </c>
      <c r="F190" s="2">
        <v>1206562.3512262404</v>
      </c>
      <c r="G190" s="2">
        <f t="shared" si="41"/>
        <v>695682.42857142852</v>
      </c>
      <c r="H190" s="2">
        <f t="shared" si="39"/>
        <v>97608464.884019658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1081993.8571428624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1208053.6625139117</v>
      </c>
      <c r="Q190" s="2">
        <f t="shared" si="42"/>
        <v>700000</v>
      </c>
      <c r="R190" s="2">
        <f t="shared" si="40"/>
        <v>98636167.759129584</v>
      </c>
      <c r="S190" s="2">
        <f t="shared" si="17"/>
        <v>695682.42857143283</v>
      </c>
      <c r="T190" s="2">
        <f t="shared" si="18"/>
        <v>4317.571428571362</v>
      </c>
      <c r="U190" s="2">
        <f t="shared" si="19"/>
        <v>700000</v>
      </c>
      <c r="V190" s="2">
        <f t="shared" si="34"/>
        <v>39171140.884019598</v>
      </c>
      <c r="W190" s="2">
        <f t="shared" si="20"/>
        <v>695682.42857142538</v>
      </c>
      <c r="X190" s="2">
        <f t="shared" si="6"/>
        <v>4317.5714285746217</v>
      </c>
      <c r="Y190" s="2">
        <f t="shared" si="37"/>
        <v>59465026.875110023</v>
      </c>
      <c r="Z190" s="2" t="str">
        <f t="shared" si="8"/>
        <v>HERE</v>
      </c>
      <c r="AA190" s="2">
        <f>IF(Z190="HERE",Y190,AA189+Graph!$G$1*1000)</f>
        <v>59465026.875110023</v>
      </c>
      <c r="AB190" s="2">
        <f t="shared" si="21"/>
        <v>4317.5714285746217</v>
      </c>
      <c r="AC190" s="2">
        <f t="shared" si="38"/>
        <v>39171140.884019598</v>
      </c>
      <c r="AD190" s="3">
        <f t="shared" si="10"/>
        <v>52800000</v>
      </c>
      <c r="AE190" s="2">
        <f>IF(AE188&gt;=52800000,52800000,IF(AB169=Graph!G$1*1000,AE189+Graph!G$1*1000,AC190))</f>
        <v>39171140.884019598</v>
      </c>
      <c r="AF190" s="3">
        <f t="shared" si="11"/>
        <v>39171140.884019598</v>
      </c>
      <c r="AG190" s="3">
        <f t="shared" si="29"/>
        <v>48800156.847672552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125</v>
      </c>
      <c r="C191" s="7"/>
      <c r="D191" s="2" t="e">
        <f t="shared" si="12"/>
        <v>#N/A</v>
      </c>
      <c r="E191" s="2" t="e">
        <f t="shared" si="22"/>
        <v>#N/A</v>
      </c>
      <c r="F191" s="2">
        <v>1212516.9471264482</v>
      </c>
      <c r="G191" s="2">
        <f t="shared" si="41"/>
        <v>695682.42857142852</v>
      </c>
      <c r="H191" s="2">
        <f t="shared" si="39"/>
        <v>98304147.312591091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1086311.4285714338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1213994.8847290874</v>
      </c>
      <c r="Q191" s="2">
        <f t="shared" si="42"/>
        <v>700000</v>
      </c>
      <c r="R191" s="2">
        <f t="shared" si="40"/>
        <v>99336167.759129584</v>
      </c>
      <c r="S191" s="2">
        <f t="shared" si="17"/>
        <v>695682.42857143283</v>
      </c>
      <c r="T191" s="2">
        <f t="shared" si="18"/>
        <v>4317.571428571362</v>
      </c>
      <c r="U191" s="2">
        <f t="shared" si="19"/>
        <v>700000</v>
      </c>
      <c r="V191" s="2">
        <f t="shared" si="34"/>
        <v>39866823.312591024</v>
      </c>
      <c r="W191" s="2">
        <f t="shared" si="20"/>
        <v>695682.42857142538</v>
      </c>
      <c r="X191" s="2">
        <f t="shared" si="6"/>
        <v>4317.5714285746217</v>
      </c>
      <c r="Y191" s="2">
        <f t="shared" si="37"/>
        <v>59469344.446538597</v>
      </c>
      <c r="Z191" s="2" t="str">
        <f t="shared" si="8"/>
        <v>HERE</v>
      </c>
      <c r="AA191" s="2">
        <f>IF(Z191="HERE",Y191,AA190+Graph!$G$1*1000)</f>
        <v>59469344.446538597</v>
      </c>
      <c r="AB191" s="2">
        <f t="shared" si="21"/>
        <v>4317.5714285746217</v>
      </c>
      <c r="AC191" s="2">
        <f t="shared" si="38"/>
        <v>39866823.312591024</v>
      </c>
      <c r="AD191" s="3">
        <f t="shared" si="10"/>
        <v>52800000</v>
      </c>
      <c r="AE191" s="2">
        <f>IF(AE189&gt;=52800000,52800000,IF(AB170=Graph!G$1*1000,AE190+Graph!G$1*1000,AC191))</f>
        <v>39866823.312591024</v>
      </c>
      <c r="AF191" s="3">
        <f t="shared" si="11"/>
        <v>39866823.312591024</v>
      </c>
      <c r="AG191" s="3">
        <f t="shared" si="29"/>
        <v>48829521.066552788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126</v>
      </c>
      <c r="C192" s="7"/>
      <c r="D192" s="2" t="e">
        <f t="shared" si="12"/>
        <v>#N/A</v>
      </c>
      <c r="E192" s="2" t="e">
        <f t="shared" si="22"/>
        <v>#N/A</v>
      </c>
      <c r="F192" s="2">
        <v>1218471.5430266559</v>
      </c>
      <c r="G192" s="2">
        <f t="shared" si="41"/>
        <v>695682.42857142852</v>
      </c>
      <c r="H192" s="2">
        <f t="shared" si="39"/>
        <v>98999829.741162524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1090629.0000000051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1219936.1069442332</v>
      </c>
      <c r="Q192" s="2">
        <f t="shared" si="42"/>
        <v>700000</v>
      </c>
      <c r="R192" s="2">
        <f t="shared" si="40"/>
        <v>100036167.75912958</v>
      </c>
      <c r="S192" s="2">
        <f t="shared" si="17"/>
        <v>695682.42857143283</v>
      </c>
      <c r="T192" s="2">
        <f t="shared" si="18"/>
        <v>4317.571428571362</v>
      </c>
      <c r="U192" s="2">
        <f t="shared" si="19"/>
        <v>700000</v>
      </c>
      <c r="V192" s="2">
        <f t="shared" si="34"/>
        <v>40562505.741162449</v>
      </c>
      <c r="W192" s="2">
        <f t="shared" si="20"/>
        <v>695682.42857142538</v>
      </c>
      <c r="X192" s="2">
        <f t="shared" si="6"/>
        <v>4317.5714285746217</v>
      </c>
      <c r="Y192" s="2">
        <f t="shared" si="37"/>
        <v>59473662.017967172</v>
      </c>
      <c r="Z192" s="2" t="str">
        <f t="shared" si="8"/>
        <v>HERE</v>
      </c>
      <c r="AA192" s="2">
        <f>IF(Z192="HERE",Y192,AA191+Graph!$G$1*1000)</f>
        <v>59473662.017967172</v>
      </c>
      <c r="AB192" s="2">
        <f t="shared" si="21"/>
        <v>4317.5714285746217</v>
      </c>
      <c r="AC192" s="2">
        <f t="shared" si="38"/>
        <v>40562505.741162449</v>
      </c>
      <c r="AD192" s="3">
        <f t="shared" si="10"/>
        <v>52800000</v>
      </c>
      <c r="AE192" s="2">
        <f>IF(AE190&gt;=52800000,52800000,IF(AB171=Graph!G$1*1000,AE191+Graph!G$1*1000,AC192))</f>
        <v>40562505.741162449</v>
      </c>
      <c r="AF192" s="3">
        <f t="shared" si="11"/>
        <v>40562505.741162449</v>
      </c>
      <c r="AG192" s="3">
        <f t="shared" si="29"/>
        <v>48859183.015228041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127</v>
      </c>
      <c r="C193" s="7"/>
      <c r="D193" s="2" t="e">
        <f t="shared" si="12"/>
        <v>#N/A</v>
      </c>
      <c r="E193" s="2" t="e">
        <f t="shared" si="22"/>
        <v>#N/A</v>
      </c>
      <c r="F193" s="2">
        <v>1224426.1389268637</v>
      </c>
      <c r="G193" s="2">
        <f t="shared" si="41"/>
        <v>695682.42857142852</v>
      </c>
      <c r="H193" s="2">
        <f t="shared" si="39"/>
        <v>99695512.169733956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1094946.5714285765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1225877.3291594088</v>
      </c>
      <c r="Q193" s="2">
        <f t="shared" si="42"/>
        <v>700000</v>
      </c>
      <c r="R193" s="2">
        <f t="shared" si="40"/>
        <v>100736167.75912958</v>
      </c>
      <c r="S193" s="2">
        <f t="shared" si="17"/>
        <v>695682.42857143283</v>
      </c>
      <c r="T193" s="2">
        <f t="shared" si="18"/>
        <v>4317.571428571362</v>
      </c>
      <c r="U193" s="2">
        <f t="shared" si="19"/>
        <v>700000</v>
      </c>
      <c r="V193" s="2">
        <f t="shared" si="34"/>
        <v>41258188.169733874</v>
      </c>
      <c r="W193" s="2">
        <f t="shared" si="20"/>
        <v>695682.42857142538</v>
      </c>
      <c r="X193" s="2">
        <f t="shared" si="6"/>
        <v>4317.5714285746217</v>
      </c>
      <c r="Y193" s="2">
        <f t="shared" si="37"/>
        <v>59477979.589395747</v>
      </c>
      <c r="Z193" s="2" t="str">
        <f t="shared" si="8"/>
        <v>HERE</v>
      </c>
      <c r="AA193" s="2">
        <f>IF(Z193="HERE",Y193,AA192+Graph!$G$1*1000)</f>
        <v>59477979.589395747</v>
      </c>
      <c r="AB193" s="2">
        <f t="shared" si="21"/>
        <v>4317.5714285746217</v>
      </c>
      <c r="AC193" s="2">
        <f t="shared" si="38"/>
        <v>41258188.169733874</v>
      </c>
      <c r="AD193" s="3">
        <f t="shared" si="10"/>
        <v>52800000</v>
      </c>
      <c r="AE193" s="2">
        <f>IF(AE191&gt;=52800000,52800000,IF(AB172=Graph!G$1*1000,AE192+Graph!G$1*1000,AC193))</f>
        <v>41258188.169733874</v>
      </c>
      <c r="AF193" s="3">
        <f t="shared" si="11"/>
        <v>41258188.169733874</v>
      </c>
      <c r="AG193" s="3">
        <f t="shared" si="29"/>
        <v>48889142.693698294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128</v>
      </c>
      <c r="C194" s="7"/>
      <c r="D194" s="2" t="e">
        <f t="shared" si="12"/>
        <v>#N/A</v>
      </c>
      <c r="E194" s="2" t="e">
        <f t="shared" si="22"/>
        <v>#N/A</v>
      </c>
      <c r="F194" s="2">
        <v>1230380.7348270714</v>
      </c>
      <c r="G194" s="2">
        <f t="shared" si="41"/>
        <v>695682.42857142852</v>
      </c>
      <c r="H194" s="2">
        <f t="shared" si="39"/>
        <v>100391194.59830539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1099264.1428571478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1231818.5513745546</v>
      </c>
      <c r="Q194" s="2">
        <f t="shared" si="42"/>
        <v>700000</v>
      </c>
      <c r="R194" s="2">
        <f t="shared" si="40"/>
        <v>101436167.75912958</v>
      </c>
      <c r="S194" s="2">
        <f t="shared" si="17"/>
        <v>695682.42857143283</v>
      </c>
      <c r="T194" s="2">
        <f t="shared" si="18"/>
        <v>4317.571428571362</v>
      </c>
      <c r="U194" s="2">
        <f t="shared" si="19"/>
        <v>700000</v>
      </c>
      <c r="V194" s="2">
        <f t="shared" si="34"/>
        <v>41953870.5983053</v>
      </c>
      <c r="W194" s="2">
        <f t="shared" si="20"/>
        <v>695682.42857142538</v>
      </c>
      <c r="X194" s="2">
        <f t="shared" si="6"/>
        <v>4317.5714285746217</v>
      </c>
      <c r="Y194" s="2">
        <f t="shared" si="37"/>
        <v>59482297.160824321</v>
      </c>
      <c r="Z194" s="2" t="str">
        <f t="shared" si="8"/>
        <v>HERE</v>
      </c>
      <c r="AA194" s="2">
        <f>IF(Z194="HERE",Y194,AA193+Graph!$G$1*1000)</f>
        <v>59482297.160824321</v>
      </c>
      <c r="AB194" s="2">
        <f t="shared" si="21"/>
        <v>4317.5714285746217</v>
      </c>
      <c r="AC194" s="2">
        <f t="shared" si="38"/>
        <v>41953870.5983053</v>
      </c>
      <c r="AD194" s="3">
        <f t="shared" si="10"/>
        <v>52800000</v>
      </c>
      <c r="AE194" s="2">
        <f>IF(AE192&gt;=52800000,52800000,IF(AB173=Graph!G$1*1000,AE193+Graph!G$1*1000,AC194))</f>
        <v>41953870.5983053</v>
      </c>
      <c r="AF194" s="3">
        <f t="shared" si="11"/>
        <v>41953870.5983053</v>
      </c>
      <c r="AG194" s="3">
        <f t="shared" si="29"/>
        <v>48919400.101963565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129</v>
      </c>
      <c r="C195" s="7"/>
      <c r="D195" s="2" t="e">
        <f t="shared" si="12"/>
        <v>#N/A</v>
      </c>
      <c r="E195" s="2" t="e">
        <f t="shared" si="22"/>
        <v>#N/A</v>
      </c>
      <c r="F195" s="2">
        <v>1236335.3307272792</v>
      </c>
      <c r="G195" s="2">
        <f t="shared" si="41"/>
        <v>695682.42857142852</v>
      </c>
      <c r="H195" s="2">
        <f t="shared" si="39"/>
        <v>101086877.02687682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1103581.7142857192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1237759.7735897005</v>
      </c>
      <c r="Q195" s="2">
        <f t="shared" si="42"/>
        <v>700000</v>
      </c>
      <c r="R195" s="2">
        <f t="shared" si="40"/>
        <v>102136167.75912958</v>
      </c>
      <c r="S195" s="2">
        <f t="shared" si="17"/>
        <v>695682.42857143283</v>
      </c>
      <c r="T195" s="2">
        <f t="shared" si="18"/>
        <v>4317.571428571362</v>
      </c>
      <c r="U195" s="2">
        <f t="shared" si="19"/>
        <v>700000</v>
      </c>
      <c r="V195" s="2">
        <f t="shared" si="34"/>
        <v>42649553.026876725</v>
      </c>
      <c r="W195" s="2">
        <f t="shared" si="20"/>
        <v>695682.42857142538</v>
      </c>
      <c r="X195" s="2">
        <f t="shared" si="6"/>
        <v>4317.5714285746217</v>
      </c>
      <c r="Y195" s="2">
        <f t="shared" si="37"/>
        <v>59486614.732252896</v>
      </c>
      <c r="Z195" s="2" t="str">
        <f t="shared" si="8"/>
        <v>HERE</v>
      </c>
      <c r="AA195" s="2">
        <f>IF(Z195="HERE",Y195,AA194+Graph!$G$1*1000)</f>
        <v>59486614.732252896</v>
      </c>
      <c r="AB195" s="2">
        <f t="shared" si="21"/>
        <v>4317.5714285746217</v>
      </c>
      <c r="AC195" s="2">
        <f t="shared" si="38"/>
        <v>42649553.026876725</v>
      </c>
      <c r="AD195" s="3">
        <f t="shared" si="10"/>
        <v>52800000</v>
      </c>
      <c r="AE195" s="2">
        <f>IF(AE193&gt;=52800000,52800000,IF(AB174=Graph!G$1*1000,AE194+Graph!G$1*1000,AC195))</f>
        <v>42649553.026876725</v>
      </c>
      <c r="AF195" s="3">
        <f t="shared" si="11"/>
        <v>42649553.026876725</v>
      </c>
      <c r="AG195" s="3">
        <f t="shared" si="29"/>
        <v>48949955.240023844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130</v>
      </c>
      <c r="C196" s="7"/>
      <c r="D196" s="2" t="e">
        <f t="shared" si="12"/>
        <v>#N/A</v>
      </c>
      <c r="E196" s="2" t="e">
        <f t="shared" si="22"/>
        <v>#N/A</v>
      </c>
      <c r="F196" s="2">
        <v>1242289.9266274869</v>
      </c>
      <c r="G196" s="2">
        <f t="shared" si="41"/>
        <v>695682.42857142852</v>
      </c>
      <c r="H196" s="2">
        <f t="shared" si="39"/>
        <v>101782559.45544825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1107899.2857142906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1243700.9958048761</v>
      </c>
      <c r="Q196" s="2">
        <f t="shared" si="42"/>
        <v>700000</v>
      </c>
      <c r="R196" s="2">
        <f t="shared" si="40"/>
        <v>102836167.75912958</v>
      </c>
      <c r="S196" s="2">
        <f t="shared" si="17"/>
        <v>695682.42857143283</v>
      </c>
      <c r="T196" s="2">
        <f t="shared" si="18"/>
        <v>4317.571428571362</v>
      </c>
      <c r="U196" s="2">
        <f t="shared" si="19"/>
        <v>700000</v>
      </c>
      <c r="V196" s="2">
        <f t="shared" si="34"/>
        <v>43345235.455448151</v>
      </c>
      <c r="W196" s="2">
        <f t="shared" si="20"/>
        <v>695682.42857142538</v>
      </c>
      <c r="X196" s="2">
        <f t="shared" si="6"/>
        <v>4317.5714285746217</v>
      </c>
      <c r="Y196" s="2">
        <f t="shared" si="37"/>
        <v>59490932.30368147</v>
      </c>
      <c r="Z196" s="2" t="str">
        <f t="shared" si="8"/>
        <v>HERE</v>
      </c>
      <c r="AA196" s="2">
        <f>IF(Z196="HERE",Y196,AA195+Graph!$G$1*1000)</f>
        <v>59490932.30368147</v>
      </c>
      <c r="AB196" s="2">
        <f t="shared" si="21"/>
        <v>4317.5714285746217</v>
      </c>
      <c r="AC196" s="2">
        <f t="shared" si="38"/>
        <v>43345235.455448151</v>
      </c>
      <c r="AD196" s="3">
        <f t="shared" si="10"/>
        <v>52800000</v>
      </c>
      <c r="AE196" s="2">
        <f>IF(AE194&gt;=52800000,52800000,IF(AB175=Graph!G$1*1000,AE195+Graph!G$1*1000,AC196))</f>
        <v>43345235.455448151</v>
      </c>
      <c r="AF196" s="3">
        <f t="shared" si="11"/>
        <v>43345235.455448151</v>
      </c>
      <c r="AG196" s="3">
        <f t="shared" si="29"/>
        <v>48980808.107879132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131</v>
      </c>
      <c r="C197" s="7"/>
      <c r="D197" s="2" t="e">
        <f t="shared" si="12"/>
        <v>#N/A</v>
      </c>
      <c r="E197" s="2" t="e">
        <f t="shared" si="22"/>
        <v>#N/A</v>
      </c>
      <c r="F197" s="2">
        <v>1248244.5225276947</v>
      </c>
      <c r="G197" s="2">
        <f t="shared" si="41"/>
        <v>695682.42857142852</v>
      </c>
      <c r="H197" s="2">
        <f t="shared" si="39"/>
        <v>102478241.88401969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1112216.8571428619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1249642.2180200219</v>
      </c>
      <c r="Q197" s="2">
        <f t="shared" si="42"/>
        <v>700000</v>
      </c>
      <c r="R197" s="2">
        <f t="shared" si="40"/>
        <v>103536167.75912958</v>
      </c>
      <c r="S197" s="2">
        <f t="shared" si="17"/>
        <v>695682.42857143283</v>
      </c>
      <c r="T197" s="2">
        <f t="shared" si="18"/>
        <v>4317.571428571362</v>
      </c>
      <c r="U197" s="2">
        <f t="shared" si="19"/>
        <v>700000</v>
      </c>
      <c r="V197" s="2">
        <f t="shared" si="34"/>
        <v>44040917.884019576</v>
      </c>
      <c r="W197" s="2">
        <f t="shared" si="20"/>
        <v>695682.42857142538</v>
      </c>
      <c r="X197" s="2">
        <f t="shared" si="6"/>
        <v>4317.5714285746217</v>
      </c>
      <c r="Y197" s="2">
        <f t="shared" si="37"/>
        <v>59495249.875110045</v>
      </c>
      <c r="Z197" s="2" t="str">
        <f t="shared" si="8"/>
        <v>HERE</v>
      </c>
      <c r="AA197" s="2">
        <f>IF(Z197="HERE",Y197,AA196+Graph!$G$1*1000)</f>
        <v>59495249.875110045</v>
      </c>
      <c r="AB197" s="2">
        <f t="shared" si="21"/>
        <v>4317.5714285746217</v>
      </c>
      <c r="AC197" s="2">
        <f t="shared" si="38"/>
        <v>44040917.884019576</v>
      </c>
      <c r="AD197" s="3">
        <f t="shared" si="10"/>
        <v>52800000</v>
      </c>
      <c r="AE197" s="2">
        <f>IF(AE195&gt;=52800000,52800000,IF(AB176=Graph!G$1*1000,AE196+Graph!G$1*1000,AC197))</f>
        <v>44040917.884019576</v>
      </c>
      <c r="AF197" s="3">
        <f t="shared" si="11"/>
        <v>44040917.884019576</v>
      </c>
      <c r="AG197" s="3">
        <f t="shared" si="29"/>
        <v>49011958.705529436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132</v>
      </c>
      <c r="C198" s="7"/>
      <c r="D198" s="2" t="e">
        <f t="shared" si="12"/>
        <v>#N/A</v>
      </c>
      <c r="E198" s="2" t="e">
        <f t="shared" si="22"/>
        <v>#N/A</v>
      </c>
      <c r="F198" s="2">
        <v>1254199.1184279025</v>
      </c>
      <c r="G198" s="2">
        <f t="shared" si="41"/>
        <v>695682.42857142852</v>
      </c>
      <c r="H198" s="2">
        <f t="shared" si="39"/>
        <v>103173924.31259112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1116534.4285714333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1255583.4402351975</v>
      </c>
      <c r="Q198" s="2">
        <f t="shared" si="42"/>
        <v>700000</v>
      </c>
      <c r="R198" s="2">
        <f t="shared" si="40"/>
        <v>104236167.75912958</v>
      </c>
      <c r="S198" s="2">
        <f t="shared" si="17"/>
        <v>695682.42857143283</v>
      </c>
      <c r="T198" s="2">
        <f t="shared" si="18"/>
        <v>4317.571428571362</v>
      </c>
      <c r="U198" s="2">
        <f t="shared" si="19"/>
        <v>700000</v>
      </c>
      <c r="V198" s="2">
        <f t="shared" si="34"/>
        <v>44736600.312591001</v>
      </c>
      <c r="W198" s="2">
        <f t="shared" si="20"/>
        <v>695682.42857142538</v>
      </c>
      <c r="X198" s="2">
        <f t="shared" si="6"/>
        <v>4317.5714285746217</v>
      </c>
      <c r="Y198" s="2">
        <f t="shared" si="37"/>
        <v>59499567.44653862</v>
      </c>
      <c r="Z198" s="2" t="str">
        <f t="shared" si="8"/>
        <v>HERE</v>
      </c>
      <c r="AA198" s="2">
        <f>IF(Z198="HERE",Y198,AA197+Graph!$G$1*1000)</f>
        <v>59499567.44653862</v>
      </c>
      <c r="AB198" s="2">
        <f t="shared" si="21"/>
        <v>4317.5714285746217</v>
      </c>
      <c r="AC198" s="2">
        <f t="shared" si="38"/>
        <v>44736600.312591001</v>
      </c>
      <c r="AD198" s="3">
        <f t="shared" si="10"/>
        <v>52800000</v>
      </c>
      <c r="AE198" s="2">
        <f>IF(AE196&gt;=52800000,52800000,IF(AB177=Graph!G$1*1000,AE197+Graph!G$1*1000,AC198))</f>
        <v>44736600.312591001</v>
      </c>
      <c r="AF198" s="3">
        <f t="shared" si="11"/>
        <v>44736600.312591001</v>
      </c>
      <c r="AG198" s="3">
        <f t="shared" si="29"/>
        <v>49043407.032974742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133</v>
      </c>
      <c r="C199" s="7"/>
      <c r="D199" s="2" t="e">
        <f t="shared" si="12"/>
        <v>#N/A</v>
      </c>
      <c r="E199" s="2" t="e">
        <f t="shared" si="22"/>
        <v>#N/A</v>
      </c>
      <c r="F199" s="2">
        <v>1260153.7143281102</v>
      </c>
      <c r="G199" s="2">
        <f t="shared" si="41"/>
        <v>695682.42857142852</v>
      </c>
      <c r="H199" s="2">
        <f t="shared" si="39"/>
        <v>103869606.74116255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1120852.0000000047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1261524.6624503434</v>
      </c>
      <c r="Q199" s="2">
        <f t="shared" si="42"/>
        <v>700000</v>
      </c>
      <c r="R199" s="2">
        <f t="shared" si="40"/>
        <v>104936167.75912958</v>
      </c>
      <c r="S199" s="2">
        <f t="shared" si="17"/>
        <v>695682.42857143283</v>
      </c>
      <c r="T199" s="2">
        <f t="shared" si="18"/>
        <v>4317.571428571362</v>
      </c>
      <c r="U199" s="2">
        <f t="shared" si="19"/>
        <v>700000</v>
      </c>
      <c r="V199" s="2">
        <f t="shared" si="34"/>
        <v>45432282.741162427</v>
      </c>
      <c r="W199" s="2">
        <f t="shared" si="20"/>
        <v>695682.42857142538</v>
      </c>
      <c r="X199" s="2">
        <f t="shared" si="6"/>
        <v>4317.5714285746217</v>
      </c>
      <c r="Y199" s="2">
        <f t="shared" si="37"/>
        <v>59503885.017967194</v>
      </c>
      <c r="Z199" s="2" t="str">
        <f t="shared" si="8"/>
        <v>HERE</v>
      </c>
      <c r="AA199" s="2">
        <f>IF(Z199="HERE",Y199,AA198+Graph!$G$1*1000)</f>
        <v>59503885.017967194</v>
      </c>
      <c r="AB199" s="2">
        <f t="shared" si="21"/>
        <v>4317.5714285746217</v>
      </c>
      <c r="AC199" s="2">
        <f t="shared" si="38"/>
        <v>45432282.741162427</v>
      </c>
      <c r="AD199" s="3">
        <f t="shared" si="10"/>
        <v>52800000</v>
      </c>
      <c r="AE199" s="2">
        <f>IF(AE197&gt;=52800000,52800000,IF(AB178=Graph!G$1*1000,AE198+Graph!G$1*1000,AC199))</f>
        <v>45432282.741162427</v>
      </c>
      <c r="AF199" s="3">
        <f t="shared" si="11"/>
        <v>45432282.741162427</v>
      </c>
      <c r="AG199" s="3">
        <f t="shared" si="29"/>
        <v>49075153.090215065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134</v>
      </c>
      <c r="C200" s="7"/>
      <c r="D200" s="2" t="e">
        <f t="shared" si="12"/>
        <v>#N/A</v>
      </c>
      <c r="E200" s="2" t="e">
        <f t="shared" si="22"/>
        <v>#N/A</v>
      </c>
      <c r="F200" s="2">
        <v>1266108.310228318</v>
      </c>
      <c r="G200" s="2">
        <f t="shared" si="41"/>
        <v>695682.42857142852</v>
      </c>
      <c r="H200" s="2">
        <f t="shared" si="39"/>
        <v>104565289.16973399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1125169.571428576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1267465.884665519</v>
      </c>
      <c r="Q200" s="2">
        <f t="shared" si="42"/>
        <v>700000</v>
      </c>
      <c r="R200" s="2">
        <f t="shared" si="40"/>
        <v>105636167.75912958</v>
      </c>
      <c r="S200" s="2">
        <f t="shared" si="17"/>
        <v>695682.42857143283</v>
      </c>
      <c r="T200" s="2">
        <f t="shared" si="18"/>
        <v>4317.571428571362</v>
      </c>
      <c r="U200" s="2">
        <f t="shared" si="19"/>
        <v>700000</v>
      </c>
      <c r="V200" s="2">
        <f t="shared" si="34"/>
        <v>46127965.169733852</v>
      </c>
      <c r="W200" s="2">
        <f t="shared" si="20"/>
        <v>695682.42857142538</v>
      </c>
      <c r="X200" s="2">
        <f t="shared" si="6"/>
        <v>4317.5714285746217</v>
      </c>
      <c r="Y200" s="2">
        <f t="shared" si="37"/>
        <v>59508202.589395769</v>
      </c>
      <c r="Z200" s="2" t="str">
        <f t="shared" si="8"/>
        <v>HERE</v>
      </c>
      <c r="AA200" s="2">
        <f>IF(Z200="HERE",Y200,AA199+Graph!$G$1*1000)</f>
        <v>59508202.589395769</v>
      </c>
      <c r="AB200" s="2">
        <f t="shared" si="21"/>
        <v>4317.5714285746217</v>
      </c>
      <c r="AC200" s="2">
        <f t="shared" si="38"/>
        <v>46127965.169733852</v>
      </c>
      <c r="AD200" s="3">
        <f t="shared" si="10"/>
        <v>52800000</v>
      </c>
      <c r="AE200" s="2">
        <f>IF(AE198&gt;=52800000,52800000,IF(AB179=Graph!G$1*1000,AE199+Graph!G$1*1000,AC200))</f>
        <v>46127965.169733852</v>
      </c>
      <c r="AF200" s="3">
        <f t="shared" si="11"/>
        <v>46127965.169733852</v>
      </c>
      <c r="AG200" s="3">
        <f t="shared" si="29"/>
        <v>49107196.877250396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135</v>
      </c>
      <c r="C201" s="7"/>
      <c r="D201" s="2" t="e">
        <f t="shared" si="12"/>
        <v>#N/A</v>
      </c>
      <c r="E201" s="2" t="e">
        <f t="shared" si="22"/>
        <v>#N/A</v>
      </c>
      <c r="F201" s="2">
        <v>1272062.9061285257</v>
      </c>
      <c r="G201" s="2">
        <f t="shared" si="41"/>
        <v>695682.42857142852</v>
      </c>
      <c r="H201" s="2">
        <f t="shared" si="39"/>
        <v>105260971.59830542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1129487.1428571474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1273407.1068806648</v>
      </c>
      <c r="Q201" s="2">
        <f t="shared" si="42"/>
        <v>700000</v>
      </c>
      <c r="R201" s="2">
        <f t="shared" si="40"/>
        <v>106336167.75912958</v>
      </c>
      <c r="S201" s="2">
        <f t="shared" si="17"/>
        <v>695682.42857143283</v>
      </c>
      <c r="T201" s="2">
        <f t="shared" si="18"/>
        <v>4317.571428571362</v>
      </c>
      <c r="U201" s="2">
        <f t="shared" si="19"/>
        <v>700000</v>
      </c>
      <c r="V201" s="2">
        <f t="shared" si="34"/>
        <v>46823647.598305278</v>
      </c>
      <c r="W201" s="2">
        <f t="shared" si="20"/>
        <v>695682.42857142538</v>
      </c>
      <c r="X201" s="2">
        <f t="shared" si="6"/>
        <v>4317.5714285746217</v>
      </c>
      <c r="Y201" s="2">
        <f t="shared" si="37"/>
        <v>59512520.160824344</v>
      </c>
      <c r="Z201" s="2" t="str">
        <f t="shared" si="8"/>
        <v>HERE</v>
      </c>
      <c r="AA201" s="2">
        <f>IF(Z201="HERE",Y201,AA200+Graph!$G$1*1000)</f>
        <v>59512520.160824344</v>
      </c>
      <c r="AB201" s="2">
        <f t="shared" si="21"/>
        <v>4317.5714285746217</v>
      </c>
      <c r="AC201" s="2">
        <f t="shared" si="38"/>
        <v>46823647.598305278</v>
      </c>
      <c r="AD201" s="3">
        <f t="shared" si="10"/>
        <v>52800000</v>
      </c>
      <c r="AE201" s="2">
        <f>IF(AE199&gt;=52800000,52800000,IF(AB180=Graph!G$1*1000,AE200+Graph!G$1*1000,AC201))</f>
        <v>46823647.598305278</v>
      </c>
      <c r="AF201" s="3">
        <f t="shared" si="11"/>
        <v>46823647.598305278</v>
      </c>
      <c r="AG201" s="3">
        <f t="shared" si="29"/>
        <v>49139538.394080736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136</v>
      </c>
      <c r="C202" s="7"/>
      <c r="D202" s="2" t="e">
        <f t="shared" si="12"/>
        <v>#N/A</v>
      </c>
      <c r="E202" s="2" t="e">
        <f t="shared" si="22"/>
        <v>#N/A</v>
      </c>
      <c r="F202" s="2">
        <v>1278017.5020287037</v>
      </c>
      <c r="G202" s="2">
        <f t="shared" si="41"/>
        <v>695682.42857142852</v>
      </c>
      <c r="H202" s="2">
        <f t="shared" si="39"/>
        <v>105956654.02687685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1133804.7142857187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1279348.3290958405</v>
      </c>
      <c r="Q202" s="2">
        <f t="shared" si="42"/>
        <v>700000</v>
      </c>
      <c r="R202" s="2">
        <f t="shared" si="40"/>
        <v>107036167.75912958</v>
      </c>
      <c r="S202" s="2">
        <f t="shared" si="17"/>
        <v>695682.42857143283</v>
      </c>
      <c r="T202" s="2">
        <f t="shared" si="18"/>
        <v>4317.571428571362</v>
      </c>
      <c r="U202" s="2">
        <f t="shared" si="19"/>
        <v>700000</v>
      </c>
      <c r="V202" s="2">
        <f t="shared" si="34"/>
        <v>47519330.026876703</v>
      </c>
      <c r="W202" s="2">
        <f t="shared" si="20"/>
        <v>695682.42857142538</v>
      </c>
      <c r="X202" s="2">
        <f t="shared" si="6"/>
        <v>4317.5714285746217</v>
      </c>
      <c r="Y202" s="2">
        <f t="shared" si="37"/>
        <v>59516837.732252918</v>
      </c>
      <c r="Z202" s="2" t="str">
        <f t="shared" si="8"/>
        <v>HERE</v>
      </c>
      <c r="AA202" s="2">
        <f>IF(Z202="HERE",Y202,AA201+Graph!$G$1*1000)</f>
        <v>59516837.732252918</v>
      </c>
      <c r="AB202" s="2">
        <f t="shared" si="21"/>
        <v>4317.5714285746217</v>
      </c>
      <c r="AC202" s="2">
        <f t="shared" si="38"/>
        <v>47519330.026876703</v>
      </c>
      <c r="AD202" s="3">
        <f t="shared" si="10"/>
        <v>52800000</v>
      </c>
      <c r="AE202" s="2">
        <f>IF(AE200&gt;=52800000,52800000,IF(AB181=Graph!G$1*1000,AE201+Graph!G$1*1000,AC202))</f>
        <v>47519330.026876703</v>
      </c>
      <c r="AF202" s="3">
        <f t="shared" si="11"/>
        <v>47519330.026876703</v>
      </c>
      <c r="AG202" s="3">
        <f t="shared" si="29"/>
        <v>49172177.640706092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137</v>
      </c>
      <c r="C203" s="7"/>
      <c r="D203" s="2" t="e">
        <f t="shared" si="12"/>
        <v>#N/A</v>
      </c>
      <c r="E203" s="2" t="e">
        <f t="shared" si="22"/>
        <v>#N/A</v>
      </c>
      <c r="F203" s="2">
        <v>1283972.0979289114</v>
      </c>
      <c r="G203" s="2">
        <f t="shared" si="41"/>
        <v>695682.42857142852</v>
      </c>
      <c r="H203" s="2">
        <f t="shared" si="39"/>
        <v>106652336.45544828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1138122.2857142901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1285289.5513109863</v>
      </c>
      <c r="Q203" s="2">
        <f t="shared" si="42"/>
        <v>700000</v>
      </c>
      <c r="R203" s="2">
        <f t="shared" si="40"/>
        <v>107736167.75912958</v>
      </c>
      <c r="S203" s="2">
        <f t="shared" si="17"/>
        <v>695682.42857143283</v>
      </c>
      <c r="T203" s="2">
        <f t="shared" si="18"/>
        <v>4317.571428571362</v>
      </c>
      <c r="U203" s="2">
        <f t="shared" si="19"/>
        <v>700000</v>
      </c>
      <c r="V203" s="2">
        <f t="shared" si="34"/>
        <v>48215012.455448128</v>
      </c>
      <c r="W203" s="2">
        <f t="shared" si="20"/>
        <v>695682.42857142538</v>
      </c>
      <c r="X203" s="2">
        <f t="shared" si="6"/>
        <v>4317.5714285746217</v>
      </c>
      <c r="Y203" s="2">
        <f t="shared" si="37"/>
        <v>59521155.303681493</v>
      </c>
      <c r="Z203" s="2" t="str">
        <f t="shared" si="8"/>
        <v>HERE</v>
      </c>
      <c r="AA203" s="2">
        <f>IF(Z203="HERE",Y203,AA202+Graph!$G$1*1000)</f>
        <v>59521155.303681493</v>
      </c>
      <c r="AB203" s="2">
        <f t="shared" si="21"/>
        <v>4317.5714285746217</v>
      </c>
      <c r="AC203" s="2">
        <f t="shared" si="38"/>
        <v>48215012.455448128</v>
      </c>
      <c r="AD203" s="3">
        <f t="shared" si="10"/>
        <v>52800000</v>
      </c>
      <c r="AE203" s="2">
        <f>IF(AE201&gt;=52800000,52800000,IF(AB182=Graph!G$1*1000,AE202+Graph!G$1*1000,AC203))</f>
        <v>48215012.455448128</v>
      </c>
      <c r="AF203" s="3">
        <f t="shared" si="11"/>
        <v>48215012.455448128</v>
      </c>
      <c r="AG203" s="3">
        <f t="shared" si="29"/>
        <v>49205114.61712645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138</v>
      </c>
      <c r="C204" s="7"/>
      <c r="D204" s="2" t="e">
        <f t="shared" si="12"/>
        <v>#N/A</v>
      </c>
      <c r="E204" s="2" t="e">
        <f t="shared" si="22"/>
        <v>#N/A</v>
      </c>
      <c r="F204" s="2">
        <v>1289926.6938291192</v>
      </c>
      <c r="G204" s="2">
        <f t="shared" si="41"/>
        <v>695682.42857142852</v>
      </c>
      <c r="H204" s="2">
        <f t="shared" si="39"/>
        <v>107348018.88401972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1142439.8571428615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1291230.7735261619</v>
      </c>
      <c r="Q204" s="2">
        <f t="shared" si="42"/>
        <v>700000</v>
      </c>
      <c r="R204" s="2">
        <f t="shared" si="40"/>
        <v>108436167.75912958</v>
      </c>
      <c r="S204" s="2">
        <f t="shared" si="17"/>
        <v>695682.42857143283</v>
      </c>
      <c r="T204" s="2">
        <f t="shared" si="18"/>
        <v>4317.571428571362</v>
      </c>
      <c r="U204" s="2">
        <f t="shared" si="19"/>
        <v>700000</v>
      </c>
      <c r="V204" s="2">
        <f t="shared" si="34"/>
        <v>48910694.884019554</v>
      </c>
      <c r="W204" s="2">
        <f t="shared" si="20"/>
        <v>695682.42857142538</v>
      </c>
      <c r="X204" s="2">
        <f t="shared" si="6"/>
        <v>4317.5714285746217</v>
      </c>
      <c r="Y204" s="2">
        <f t="shared" si="37"/>
        <v>59525472.875110067</v>
      </c>
      <c r="Z204" s="2" t="str">
        <f t="shared" si="8"/>
        <v>HERE</v>
      </c>
      <c r="AA204" s="2">
        <f>IF(Z204="HERE",Y204,AA203+Graph!$G$1*1000)</f>
        <v>59525472.875110067</v>
      </c>
      <c r="AB204" s="2">
        <f t="shared" si="21"/>
        <v>4317.5714285746217</v>
      </c>
      <c r="AC204" s="2">
        <f t="shared" si="38"/>
        <v>48910694.884019554</v>
      </c>
      <c r="AD204" s="3">
        <f t="shared" si="10"/>
        <v>52800000</v>
      </c>
      <c r="AE204" s="2">
        <f>IF(AE202&gt;=52800000,52800000,IF(AB183=Graph!G$1*1000,AE203+Graph!G$1*1000,AC204))</f>
        <v>48910694.884019554</v>
      </c>
      <c r="AF204" s="3">
        <f t="shared" si="11"/>
        <v>48910694.884019554</v>
      </c>
      <c r="AG204" s="3">
        <f t="shared" si="29"/>
        <v>49238349.323341824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139</v>
      </c>
      <c r="C205" s="7"/>
      <c r="D205" s="2" t="e">
        <f t="shared" si="12"/>
        <v>#N/A</v>
      </c>
      <c r="E205" s="2" t="e">
        <f t="shared" si="22"/>
        <v>#N/A</v>
      </c>
      <c r="F205" s="2">
        <v>1295881.289729327</v>
      </c>
      <c r="G205" s="2">
        <f t="shared" si="41"/>
        <v>695682.42857142852</v>
      </c>
      <c r="H205" s="2">
        <f t="shared" si="39"/>
        <v>108043701.31259115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1146757.4285714328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1297171.9957413077</v>
      </c>
      <c r="Q205" s="2">
        <f t="shared" si="42"/>
        <v>700000</v>
      </c>
      <c r="R205" s="2">
        <f t="shared" si="40"/>
        <v>109136167.75912958</v>
      </c>
      <c r="S205" s="2">
        <f t="shared" si="17"/>
        <v>695682.42857143283</v>
      </c>
      <c r="T205" s="2">
        <f t="shared" si="18"/>
        <v>4317.571428571362</v>
      </c>
      <c r="U205" s="2">
        <f t="shared" si="19"/>
        <v>700000</v>
      </c>
      <c r="V205" s="2">
        <f t="shared" si="34"/>
        <v>49606377.312590979</v>
      </c>
      <c r="W205" s="2">
        <f t="shared" si="20"/>
        <v>695682.42857142538</v>
      </c>
      <c r="X205" s="2">
        <f t="shared" si="6"/>
        <v>4317.5714285746217</v>
      </c>
      <c r="Y205" s="2">
        <f t="shared" si="37"/>
        <v>59529790.446538642</v>
      </c>
      <c r="Z205" s="2" t="str">
        <f t="shared" si="8"/>
        <v>HERE</v>
      </c>
      <c r="AA205" s="2">
        <f>IF(Z205="HERE",Y205,AA204+Graph!$G$1*1000)</f>
        <v>59529790.446538642</v>
      </c>
      <c r="AB205" s="2">
        <f t="shared" si="21"/>
        <v>4317.5714285746217</v>
      </c>
      <c r="AC205" s="2">
        <f t="shared" si="38"/>
        <v>49606377.312590979</v>
      </c>
      <c r="AD205" s="3">
        <f t="shared" si="10"/>
        <v>52800000</v>
      </c>
      <c r="AE205" s="2">
        <f>IF(AE203&gt;=52800000,52800000,IF(AB184=Graph!G$1*1000,AE204+Graph!G$1*1000,AC205))</f>
        <v>49606377.312590979</v>
      </c>
      <c r="AF205" s="3">
        <f t="shared" si="11"/>
        <v>49606377.312590979</v>
      </c>
      <c r="AG205" s="3">
        <f t="shared" si="29"/>
        <v>49271881.759352207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140</v>
      </c>
      <c r="C206" s="7"/>
      <c r="D206" s="2" t="e">
        <f t="shared" si="12"/>
        <v>#N/A</v>
      </c>
      <c r="E206" s="2" t="e">
        <f t="shared" si="22"/>
        <v>#N/A</v>
      </c>
      <c r="F206" s="2">
        <v>1301835.8856295347</v>
      </c>
      <c r="G206" s="2">
        <f t="shared" si="41"/>
        <v>695682.42857142852</v>
      </c>
      <c r="H206" s="2">
        <f t="shared" si="39"/>
        <v>108739383.74116258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1151075.0000000042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1303113.2179564834</v>
      </c>
      <c r="Q206" s="2">
        <f t="shared" si="42"/>
        <v>700000</v>
      </c>
      <c r="R206" s="2">
        <f t="shared" si="40"/>
        <v>109836167.75912958</v>
      </c>
      <c r="S206" s="2">
        <f t="shared" si="17"/>
        <v>695682.42857143283</v>
      </c>
      <c r="T206" s="2">
        <f t="shared" si="18"/>
        <v>4317.571428571362</v>
      </c>
      <c r="U206" s="2">
        <f t="shared" si="19"/>
        <v>700000</v>
      </c>
      <c r="V206" s="2">
        <f t="shared" si="34"/>
        <v>50302059.741162404</v>
      </c>
      <c r="W206" s="2">
        <f t="shared" si="20"/>
        <v>695682.42857142538</v>
      </c>
      <c r="X206" s="2">
        <f t="shared" si="6"/>
        <v>4317.5714285746217</v>
      </c>
      <c r="Y206" s="2">
        <f t="shared" si="37"/>
        <v>59534108.017967217</v>
      </c>
      <c r="Z206" s="2" t="str">
        <f t="shared" si="8"/>
        <v>HERE</v>
      </c>
      <c r="AA206" s="2">
        <f>IF(Z206="HERE",Y206,AA205+Graph!$G$1*1000)</f>
        <v>59534108.017967217</v>
      </c>
      <c r="AB206" s="2">
        <f t="shared" si="21"/>
        <v>4317.5714285746217</v>
      </c>
      <c r="AC206" s="2">
        <f t="shared" si="38"/>
        <v>50302059.741162404</v>
      </c>
      <c r="AD206" s="3">
        <f t="shared" si="10"/>
        <v>52800000</v>
      </c>
      <c r="AE206" s="2">
        <f>IF(AE204&gt;=52800000,52800000,IF(AB185=Graph!G$1*1000,AE205+Graph!G$1*1000,AC206))</f>
        <v>50302059.741162404</v>
      </c>
      <c r="AF206" s="3">
        <f t="shared" si="11"/>
        <v>50302059.741162404</v>
      </c>
      <c r="AG206" s="3">
        <f t="shared" si="29"/>
        <v>49305711.925157599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141</v>
      </c>
      <c r="C207" s="7"/>
      <c r="D207" s="2" t="e">
        <f t="shared" si="12"/>
        <v>#N/A</v>
      </c>
      <c r="E207" s="2" t="e">
        <f t="shared" si="22"/>
        <v>#N/A</v>
      </c>
      <c r="F207" s="2">
        <v>1307790.4815297425</v>
      </c>
      <c r="G207" s="2">
        <f t="shared" si="41"/>
        <v>695682.42857142852</v>
      </c>
      <c r="H207" s="2">
        <f t="shared" si="39"/>
        <v>109435066.16973402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1155392.5714285756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1309054.4401716292</v>
      </c>
      <c r="Q207" s="2">
        <f t="shared" si="42"/>
        <v>700000</v>
      </c>
      <c r="R207" s="2">
        <f t="shared" si="40"/>
        <v>110536167.75912958</v>
      </c>
      <c r="S207" s="2">
        <f t="shared" si="17"/>
        <v>695682.42857143283</v>
      </c>
      <c r="T207" s="2">
        <f t="shared" si="18"/>
        <v>4317.571428571362</v>
      </c>
      <c r="U207" s="2">
        <f t="shared" si="19"/>
        <v>700000</v>
      </c>
      <c r="V207" s="2">
        <f t="shared" si="34"/>
        <v>50997742.16973383</v>
      </c>
      <c r="W207" s="2">
        <f t="shared" si="20"/>
        <v>695682.42857142538</v>
      </c>
      <c r="X207" s="2">
        <f t="shared" si="6"/>
        <v>4317.5714285746217</v>
      </c>
      <c r="Y207" s="2">
        <f t="shared" si="37"/>
        <v>59538425.589395791</v>
      </c>
      <c r="Z207" s="2" t="str">
        <f t="shared" si="8"/>
        <v>HERE</v>
      </c>
      <c r="AA207" s="2">
        <f>IF(Z207="HERE",Y207,AA206+Graph!$G$1*1000)</f>
        <v>59538425.589395791</v>
      </c>
      <c r="AB207" s="2">
        <f t="shared" si="21"/>
        <v>4317.5714285746217</v>
      </c>
      <c r="AC207" s="2">
        <f t="shared" si="38"/>
        <v>50997742.16973383</v>
      </c>
      <c r="AD207" s="3">
        <f t="shared" si="10"/>
        <v>52800000</v>
      </c>
      <c r="AE207" s="2">
        <f>IF(AE205&gt;=52800000,52800000,IF(AB186=Graph!G$1*1000,AE206+Graph!G$1*1000,AC207))</f>
        <v>50997742.16973383</v>
      </c>
      <c r="AF207" s="3">
        <f t="shared" si="11"/>
        <v>50997742.16973383</v>
      </c>
      <c r="AG207" s="3">
        <f t="shared" si="29"/>
        <v>49339839.820758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142</v>
      </c>
      <c r="C208" s="7"/>
      <c r="D208" s="2" t="e">
        <f t="shared" si="12"/>
        <v>#N/A</v>
      </c>
      <c r="E208" s="2" t="e">
        <f t="shared" si="22"/>
        <v>#N/A</v>
      </c>
      <c r="F208" s="2">
        <v>1313745.0774299502</v>
      </c>
      <c r="G208" s="2">
        <f t="shared" si="41"/>
        <v>695682.42857142852</v>
      </c>
      <c r="H208" s="2">
        <f t="shared" si="39"/>
        <v>110130748.59830545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1159710.1428571469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1314995.662386775</v>
      </c>
      <c r="Q208" s="2">
        <f t="shared" si="42"/>
        <v>700000</v>
      </c>
      <c r="R208" s="2">
        <f t="shared" si="40"/>
        <v>111236167.75912958</v>
      </c>
      <c r="S208" s="2">
        <f t="shared" si="17"/>
        <v>695682.42857143283</v>
      </c>
      <c r="T208" s="2">
        <f t="shared" si="18"/>
        <v>4317.571428571362</v>
      </c>
      <c r="U208" s="2">
        <f t="shared" si="19"/>
        <v>700000</v>
      </c>
      <c r="V208" s="2">
        <f t="shared" si="34"/>
        <v>51693424.598305255</v>
      </c>
      <c r="W208" s="2">
        <f t="shared" si="20"/>
        <v>695682.42857142538</v>
      </c>
      <c r="X208" s="2">
        <f t="shared" si="6"/>
        <v>4317.5714285746217</v>
      </c>
      <c r="Y208" s="2">
        <f t="shared" si="37"/>
        <v>59542743.160824366</v>
      </c>
      <c r="Z208" s="2" t="str">
        <f t="shared" si="8"/>
        <v>HERE</v>
      </c>
      <c r="AA208" s="2">
        <f>IF(Z208="HERE",Y208,AA207+Graph!$G$1*1000)</f>
        <v>59542743.160824366</v>
      </c>
      <c r="AB208" s="2">
        <f t="shared" si="21"/>
        <v>4317.5714285746217</v>
      </c>
      <c r="AC208" s="2">
        <f t="shared" si="38"/>
        <v>51693424.598305255</v>
      </c>
      <c r="AD208" s="3">
        <f t="shared" si="10"/>
        <v>52800000</v>
      </c>
      <c r="AE208" s="2">
        <f>IF(AE206&gt;=52800000,52800000,IF(AB187=Graph!G$1*1000,AE207+Graph!G$1*1000,AC208))</f>
        <v>51693424.598305255</v>
      </c>
      <c r="AF208" s="3">
        <f t="shared" si="11"/>
        <v>51693424.598305255</v>
      </c>
      <c r="AG208" s="3">
        <f t="shared" si="29"/>
        <v>49374265.446153417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143</v>
      </c>
      <c r="C209" s="7"/>
      <c r="D209" s="2" t="e">
        <f t="shared" si="12"/>
        <v>#N/A</v>
      </c>
      <c r="E209" s="2" t="e">
        <f t="shared" si="22"/>
        <v>#N/A</v>
      </c>
      <c r="F209" s="2">
        <v>1319699.673330158</v>
      </c>
      <c r="G209" s="2">
        <f t="shared" si="41"/>
        <v>695682.42857142852</v>
      </c>
      <c r="H209" s="2">
        <f t="shared" si="39"/>
        <v>110826431.02687688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1164027.7142857183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1320936.8846019506</v>
      </c>
      <c r="Q209" s="2">
        <f t="shared" si="42"/>
        <v>700000</v>
      </c>
      <c r="R209" s="2">
        <f t="shared" si="40"/>
        <v>111936167.75912958</v>
      </c>
      <c r="S209" s="2">
        <f t="shared" si="17"/>
        <v>695682.42857143283</v>
      </c>
      <c r="T209" s="2">
        <f t="shared" si="18"/>
        <v>4317.571428571362</v>
      </c>
      <c r="U209" s="2">
        <f t="shared" si="19"/>
        <v>700000</v>
      </c>
      <c r="V209" s="2">
        <f t="shared" si="34"/>
        <v>52389107.026876681</v>
      </c>
      <c r="W209" s="2">
        <f t="shared" si="20"/>
        <v>695682.42857142538</v>
      </c>
      <c r="X209" s="2">
        <f t="shared" si="6"/>
        <v>4317.5714285746217</v>
      </c>
      <c r="Y209" s="2">
        <f t="shared" si="37"/>
        <v>59547060.732252941</v>
      </c>
      <c r="Z209" s="2" t="str">
        <f t="shared" si="8"/>
        <v>HERE</v>
      </c>
      <c r="AA209" s="2">
        <f>IF(Z209="HERE",Y209,AA208+Graph!$G$1*1000)</f>
        <v>59547060.732252941</v>
      </c>
      <c r="AB209" s="2">
        <f t="shared" si="21"/>
        <v>4317.5714285746217</v>
      </c>
      <c r="AC209" s="2">
        <f t="shared" si="38"/>
        <v>52389107.026876681</v>
      </c>
      <c r="AD209" s="3">
        <f t="shared" si="10"/>
        <v>52800000</v>
      </c>
      <c r="AE209" s="2">
        <f>IF(AE207&gt;=52800000,52800000,IF(AB188=Graph!G$1*1000,AE208+Graph!G$1*1000,AC209))</f>
        <v>52389107.026876681</v>
      </c>
      <c r="AF209" s="3">
        <f t="shared" si="11"/>
        <v>52389107.026876681</v>
      </c>
      <c r="AG209" s="3">
        <f t="shared" si="29"/>
        <v>49408988.801343836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144</v>
      </c>
      <c r="C210" s="7"/>
      <c r="D210" s="2" t="e">
        <f t="shared" si="12"/>
        <v>#N/A</v>
      </c>
      <c r="E210" s="2" t="e">
        <f t="shared" si="22"/>
        <v>#N/A</v>
      </c>
      <c r="F210" s="2">
        <v>1325654.2692303658</v>
      </c>
      <c r="G210" s="2">
        <f t="shared" si="41"/>
        <v>695682.42857142852</v>
      </c>
      <c r="H210" s="2">
        <f t="shared" si="39"/>
        <v>111522113.45544831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1168345.2857142896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1326878.1068170965</v>
      </c>
      <c r="Q210" s="2">
        <f t="shared" si="42"/>
        <v>700000</v>
      </c>
      <c r="R210" s="2">
        <f t="shared" si="40"/>
        <v>112636167.75912958</v>
      </c>
      <c r="S210" s="2">
        <f t="shared" si="17"/>
        <v>695682.42857143283</v>
      </c>
      <c r="T210" s="2">
        <f t="shared" si="18"/>
        <v>4317.571428571362</v>
      </c>
      <c r="U210" s="2">
        <f t="shared" si="19"/>
        <v>700000</v>
      </c>
      <c r="V210" s="2">
        <f t="shared" si="34"/>
        <v>53084789.455448106</v>
      </c>
      <c r="W210" s="2">
        <f t="shared" si="20"/>
        <v>695682.42857142538</v>
      </c>
      <c r="X210" s="2">
        <f t="shared" si="6"/>
        <v>4317.5714285746217</v>
      </c>
      <c r="Y210" s="2">
        <f t="shared" si="37"/>
        <v>59551378.303681515</v>
      </c>
      <c r="Z210" s="2" t="str">
        <f t="shared" si="8"/>
        <v>HERE</v>
      </c>
      <c r="AA210" s="2">
        <f>IF(Z210="HERE",Y210,AA209+Graph!$G$1*1000)</f>
        <v>59551378.303681515</v>
      </c>
      <c r="AB210" s="2">
        <f t="shared" si="21"/>
        <v>4317.5714285746217</v>
      </c>
      <c r="AC210" s="2">
        <f t="shared" si="38"/>
        <v>53084789.455448106</v>
      </c>
      <c r="AD210" s="3">
        <f t="shared" si="10"/>
        <v>52800000</v>
      </c>
      <c r="AE210" s="2">
        <f>IF(AE208&gt;=52800000,52800000,IF(AB189=Graph!G$1*1000,AE209+Graph!G$1*1000,AC210))</f>
        <v>53084789.455448106</v>
      </c>
      <c r="AF210" s="3">
        <f t="shared" si="11"/>
        <v>52800000</v>
      </c>
      <c r="AG210" s="3">
        <f t="shared" si="29"/>
        <v>49443772.922772408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145</v>
      </c>
      <c r="C211" s="7"/>
      <c r="D211" s="2" t="e">
        <f t="shared" si="12"/>
        <v>#N/A</v>
      </c>
      <c r="E211" s="2" t="e">
        <f t="shared" si="22"/>
        <v>#N/A</v>
      </c>
      <c r="F211" s="2">
        <v>1331608.8651305735</v>
      </c>
      <c r="G211" s="2">
        <f t="shared" si="41"/>
        <v>695682.42857142852</v>
      </c>
      <c r="H211" s="2">
        <f t="shared" si="39"/>
        <v>112217795.88401975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1172662.857142861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1332819.3290322721</v>
      </c>
      <c r="Q211" s="2">
        <f t="shared" si="42"/>
        <v>700000</v>
      </c>
      <c r="R211" s="2">
        <f t="shared" si="40"/>
        <v>113336167.75912958</v>
      </c>
      <c r="S211" s="2">
        <f t="shared" si="17"/>
        <v>695682.42857143283</v>
      </c>
      <c r="T211" s="2">
        <f t="shared" si="18"/>
        <v>4317.571428571362</v>
      </c>
      <c r="U211" s="2">
        <f t="shared" si="19"/>
        <v>700000</v>
      </c>
      <c r="V211" s="2">
        <f t="shared" si="34"/>
        <v>53780471.884019531</v>
      </c>
      <c r="W211" s="2">
        <f t="shared" si="20"/>
        <v>695682.42857142538</v>
      </c>
      <c r="X211" s="2">
        <f t="shared" si="6"/>
        <v>4317.5714285746217</v>
      </c>
      <c r="Y211" s="2">
        <f t="shared" si="37"/>
        <v>59555695.87511009</v>
      </c>
      <c r="Z211" s="2" t="str">
        <f t="shared" si="8"/>
        <v>HERE</v>
      </c>
      <c r="AA211" s="2">
        <f>IF(Z211="HERE",Y211,AA210+Graph!$G$1*1000)</f>
        <v>59555695.87511009</v>
      </c>
      <c r="AB211" s="2">
        <f t="shared" si="21"/>
        <v>4317.5714285746217</v>
      </c>
      <c r="AC211" s="2">
        <f t="shared" si="38"/>
        <v>53780471.884019531</v>
      </c>
      <c r="AD211" s="3">
        <f t="shared" si="10"/>
        <v>52800000</v>
      </c>
      <c r="AE211" s="2">
        <f>IF(AE209&gt;=52800000,52800000,IF(AB190=Graph!G$1*1000,AE210+Graph!G$1*1000,AC211))</f>
        <v>53780471.884019531</v>
      </c>
      <c r="AF211" s="3">
        <f t="shared" si="11"/>
        <v>52800000</v>
      </c>
      <c r="AG211" s="3">
        <f t="shared" si="29"/>
        <v>49478557.044200979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146</v>
      </c>
      <c r="C212" s="7"/>
      <c r="D212" s="2" t="e">
        <f t="shared" si="12"/>
        <v>#N/A</v>
      </c>
      <c r="E212" s="2" t="e">
        <f t="shared" si="22"/>
        <v>#N/A</v>
      </c>
      <c r="F212" s="2">
        <v>1337563.4610307813</v>
      </c>
      <c r="G212" s="2">
        <f t="shared" si="41"/>
        <v>695682.42857142852</v>
      </c>
      <c r="H212" s="2">
        <f t="shared" si="39"/>
        <v>112913478.31259118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1176980.4285714324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1338760.5512474179</v>
      </c>
      <c r="Q212" s="2">
        <f t="shared" si="42"/>
        <v>700000</v>
      </c>
      <c r="R212" s="2">
        <f t="shared" si="40"/>
        <v>114036167.75912958</v>
      </c>
      <c r="S212" s="2">
        <f t="shared" si="17"/>
        <v>695682.42857143283</v>
      </c>
      <c r="T212" s="2">
        <f t="shared" si="18"/>
        <v>4317.571428571362</v>
      </c>
      <c r="U212" s="2">
        <f t="shared" si="19"/>
        <v>700000</v>
      </c>
      <c r="V212" s="2">
        <f t="shared" si="34"/>
        <v>54476154.312590957</v>
      </c>
      <c r="W212" s="2">
        <f t="shared" si="20"/>
        <v>695682.42857142538</v>
      </c>
      <c r="X212" s="2">
        <f t="shared" si="6"/>
        <v>4317.5714285746217</v>
      </c>
      <c r="Y212" s="2">
        <f t="shared" si="37"/>
        <v>59560013.446538664</v>
      </c>
      <c r="Z212" s="2" t="str">
        <f t="shared" si="8"/>
        <v>HERE</v>
      </c>
      <c r="AA212" s="2">
        <f>IF(Z212="HERE",Y212,AA211+Graph!$G$1*1000)</f>
        <v>59560013.446538664</v>
      </c>
      <c r="AB212" s="2">
        <f t="shared" si="21"/>
        <v>4317.5714285746217</v>
      </c>
      <c r="AC212" s="2">
        <f t="shared" si="38"/>
        <v>54476154.312590957</v>
      </c>
      <c r="AD212" s="3">
        <f t="shared" si="10"/>
        <v>52800000</v>
      </c>
      <c r="AE212" s="2">
        <f>IF(AE210&gt;=52800000,52800000,IF(AB191=Graph!G$1*1000,AE211+Graph!G$1*1000,AC212))</f>
        <v>52800000</v>
      </c>
      <c r="AF212" s="3">
        <f t="shared" si="11"/>
        <v>52800000</v>
      </c>
      <c r="AG212" s="3">
        <f t="shared" si="29"/>
        <v>49513341.165629551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147</v>
      </c>
      <c r="C213" s="7"/>
      <c r="D213" s="2" t="e">
        <f t="shared" si="12"/>
        <v>#N/A</v>
      </c>
      <c r="E213" s="2" t="e">
        <f t="shared" si="22"/>
        <v>#N/A</v>
      </c>
      <c r="F213" s="2">
        <v>1343518.056930989</v>
      </c>
      <c r="G213" s="2">
        <f t="shared" si="41"/>
        <v>695682.42857142852</v>
      </c>
      <c r="H213" s="2">
        <f t="shared" si="39"/>
        <v>113609160.74116261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1181298.0000000037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1344701.7734625936</v>
      </c>
      <c r="Q213" s="2">
        <f t="shared" si="42"/>
        <v>700000</v>
      </c>
      <c r="R213" s="2">
        <f t="shared" si="40"/>
        <v>114736167.75912958</v>
      </c>
      <c r="S213" s="2">
        <f t="shared" si="17"/>
        <v>695682.42857143283</v>
      </c>
      <c r="T213" s="2">
        <f t="shared" si="18"/>
        <v>4317.571428571362</v>
      </c>
      <c r="U213" s="2">
        <f t="shared" si="19"/>
        <v>700000</v>
      </c>
      <c r="V213" s="2">
        <f t="shared" si="34"/>
        <v>55171836.741162382</v>
      </c>
      <c r="W213" s="2">
        <f t="shared" si="20"/>
        <v>695682.42857142538</v>
      </c>
      <c r="X213" s="2">
        <f t="shared" si="6"/>
        <v>4317.5714285746217</v>
      </c>
      <c r="Y213" s="2">
        <f t="shared" si="37"/>
        <v>59564331.017967239</v>
      </c>
      <c r="Z213" s="2" t="str">
        <f t="shared" si="8"/>
        <v>HERE</v>
      </c>
      <c r="AA213" s="2">
        <f>IF(Z213="HERE",Y213,AA212+Graph!$G$1*1000)</f>
        <v>59564331.017967239</v>
      </c>
      <c r="AB213" s="2">
        <f t="shared" si="21"/>
        <v>4317.5714285746217</v>
      </c>
      <c r="AC213" s="2">
        <f t="shared" si="38"/>
        <v>55171836.741162382</v>
      </c>
      <c r="AD213" s="3">
        <f t="shared" si="10"/>
        <v>52800000</v>
      </c>
      <c r="AE213" s="2">
        <f>IF(AE211&gt;=52800000,52800000,IF(AB192=Graph!G$1*1000,AE212+Graph!G$1*1000,AC213))</f>
        <v>52800000</v>
      </c>
      <c r="AF213" s="3">
        <f t="shared" si="11"/>
        <v>52800000</v>
      </c>
      <c r="AG213" s="3">
        <f t="shared" si="29"/>
        <v>49548125.287058122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148</v>
      </c>
      <c r="C214" s="7"/>
      <c r="D214" s="2" t="e">
        <f t="shared" si="12"/>
        <v>#N/A</v>
      </c>
      <c r="E214" s="2" t="e">
        <f t="shared" si="22"/>
        <v>#N/A</v>
      </c>
      <c r="F214" s="2">
        <v>1349472.6528311968</v>
      </c>
      <c r="G214" s="2">
        <f t="shared" si="41"/>
        <v>695682.42857142852</v>
      </c>
      <c r="H214" s="2">
        <f t="shared" si="39"/>
        <v>114304843.16973405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1185615.5714285751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1350642.9956777394</v>
      </c>
      <c r="Q214" s="2">
        <f t="shared" si="42"/>
        <v>700000</v>
      </c>
      <c r="R214" s="2">
        <f t="shared" si="40"/>
        <v>115436167.75912958</v>
      </c>
      <c r="S214" s="2">
        <f t="shared" si="17"/>
        <v>695682.42857143283</v>
      </c>
      <c r="T214" s="2">
        <f t="shared" si="18"/>
        <v>4317.571428571362</v>
      </c>
      <c r="U214" s="2">
        <f t="shared" si="19"/>
        <v>700000</v>
      </c>
      <c r="V214" s="2">
        <f t="shared" si="34"/>
        <v>55867519.169733807</v>
      </c>
      <c r="W214" s="2">
        <f t="shared" si="20"/>
        <v>695682.42857142538</v>
      </c>
      <c r="X214" s="2">
        <f t="shared" si="6"/>
        <v>4317.5714285746217</v>
      </c>
      <c r="Y214" s="2">
        <f t="shared" si="37"/>
        <v>59568648.589395814</v>
      </c>
      <c r="Z214" s="2" t="str">
        <f t="shared" si="8"/>
        <v>HERE</v>
      </c>
      <c r="AA214" s="2">
        <f>IF(Z214="HERE",Y214,AA213+Graph!$G$1*1000)</f>
        <v>59568648.589395814</v>
      </c>
      <c r="AB214" s="2">
        <f t="shared" si="21"/>
        <v>4317.5714285746217</v>
      </c>
      <c r="AC214" s="2">
        <f t="shared" si="38"/>
        <v>55867519.169733807</v>
      </c>
      <c r="AD214" s="3">
        <f t="shared" si="10"/>
        <v>52800000</v>
      </c>
      <c r="AE214" s="2">
        <f>IF(AE212&gt;=52800000,52800000,IF(AB193=Graph!G$1*1000,AE213+Graph!G$1*1000,AC214))</f>
        <v>52800000</v>
      </c>
      <c r="AF214" s="3">
        <f t="shared" si="11"/>
        <v>52800000</v>
      </c>
      <c r="AG214" s="3">
        <f t="shared" si="29"/>
        <v>49582909.408486694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149</v>
      </c>
      <c r="C215" s="7"/>
      <c r="D215" s="2" t="e">
        <f t="shared" si="12"/>
        <v>#N/A</v>
      </c>
      <c r="E215" s="2" t="e">
        <f t="shared" si="22"/>
        <v>#N/A</v>
      </c>
      <c r="F215" s="2">
        <v>1355427.2487314045</v>
      </c>
      <c r="G215" s="2">
        <f t="shared" si="41"/>
        <v>695682.42857142852</v>
      </c>
      <c r="H215" s="2">
        <f t="shared" si="39"/>
        <v>115000525.59830548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1189933.1428571464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1356584.217892915</v>
      </c>
      <c r="Q215" s="2">
        <f t="shared" si="42"/>
        <v>700000</v>
      </c>
      <c r="R215" s="2">
        <f t="shared" si="40"/>
        <v>116136167.75912958</v>
      </c>
      <c r="S215" s="2">
        <f t="shared" si="17"/>
        <v>695682.42857143283</v>
      </c>
      <c r="T215" s="2">
        <f t="shared" si="18"/>
        <v>4317.571428571362</v>
      </c>
      <c r="U215" s="2">
        <f t="shared" si="19"/>
        <v>700000</v>
      </c>
      <c r="V215" s="2">
        <f t="shared" si="34"/>
        <v>56563201.598305233</v>
      </c>
      <c r="W215" s="2">
        <f t="shared" si="20"/>
        <v>695682.42857142538</v>
      </c>
      <c r="X215" s="2">
        <f t="shared" si="6"/>
        <v>4317.5714285746217</v>
      </c>
      <c r="Y215" s="2">
        <f t="shared" si="37"/>
        <v>59572966.160824388</v>
      </c>
      <c r="Z215" s="2" t="str">
        <f t="shared" si="8"/>
        <v>HERE</v>
      </c>
      <c r="AA215" s="2">
        <f>IF(Z215="HERE",Y215,AA214+Graph!$G$1*1000)</f>
        <v>59572966.160824388</v>
      </c>
      <c r="AB215" s="2">
        <f t="shared" si="21"/>
        <v>4317.5714285746217</v>
      </c>
      <c r="AC215" s="2">
        <f t="shared" si="38"/>
        <v>56563201.598305233</v>
      </c>
      <c r="AD215" s="3">
        <f t="shared" si="10"/>
        <v>52800000</v>
      </c>
      <c r="AE215" s="2">
        <f>IF(AE213&gt;=52800000,52800000,IF(AB194=Graph!G$1*1000,AE214+Graph!G$1*1000,AC215))</f>
        <v>52800000</v>
      </c>
      <c r="AF215" s="3">
        <f t="shared" si="11"/>
        <v>52800000</v>
      </c>
      <c r="AG215" s="3">
        <f t="shared" si="29"/>
        <v>49617693.529915266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150</v>
      </c>
      <c r="C216" s="7"/>
      <c r="D216" s="2" t="e">
        <f t="shared" si="12"/>
        <v>#N/A</v>
      </c>
      <c r="E216" s="2" t="e">
        <f t="shared" si="22"/>
        <v>#N/A</v>
      </c>
      <c r="F216" s="2">
        <v>1361381.8446316123</v>
      </c>
      <c r="G216" s="2">
        <f t="shared" si="41"/>
        <v>695682.42857142852</v>
      </c>
      <c r="H216" s="2">
        <f t="shared" si="39"/>
        <v>115696208.02687691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1194250.7142857178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1362525.4401080608</v>
      </c>
      <c r="Q216" s="2">
        <f t="shared" si="42"/>
        <v>700000</v>
      </c>
      <c r="R216" s="2">
        <f t="shared" si="40"/>
        <v>116836167.75912958</v>
      </c>
      <c r="S216" s="2">
        <f t="shared" si="17"/>
        <v>695682.42857143283</v>
      </c>
      <c r="T216" s="2">
        <f t="shared" si="18"/>
        <v>4317.571428571362</v>
      </c>
      <c r="U216" s="2">
        <f t="shared" si="19"/>
        <v>700000</v>
      </c>
      <c r="V216" s="2">
        <f t="shared" si="34"/>
        <v>57258884.026876658</v>
      </c>
      <c r="W216" s="2">
        <f t="shared" si="20"/>
        <v>695682.42857142538</v>
      </c>
      <c r="X216" s="2">
        <f t="shared" si="6"/>
        <v>4317.5714285746217</v>
      </c>
      <c r="Y216" s="2">
        <f t="shared" si="37"/>
        <v>59577283.732252963</v>
      </c>
      <c r="Z216" s="2" t="str">
        <f t="shared" si="8"/>
        <v>HERE</v>
      </c>
      <c r="AA216" s="2">
        <f>IF(Z216="HERE",Y216,AA215+Graph!$G$1*1000)</f>
        <v>59577283.732252963</v>
      </c>
      <c r="AB216" s="2">
        <f t="shared" si="21"/>
        <v>4317.5714285746217</v>
      </c>
      <c r="AC216" s="2">
        <f t="shared" si="38"/>
        <v>57258884.026876658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11"/>
        <v>52800000</v>
      </c>
      <c r="AG216" s="3">
        <f t="shared" si="29"/>
        <v>49652477.651343837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151</v>
      </c>
      <c r="C217" s="7"/>
      <c r="D217" s="2" t="e">
        <f t="shared" si="12"/>
        <v>#N/A</v>
      </c>
      <c r="E217" s="2" t="e">
        <f t="shared" si="22"/>
        <v>#N/A</v>
      </c>
      <c r="F217" s="2">
        <v>1367336.4405318201</v>
      </c>
      <c r="G217" s="2">
        <f t="shared" si="41"/>
        <v>695682.42857142852</v>
      </c>
      <c r="H217" s="2">
        <f t="shared" si="39"/>
        <v>116391890.45544834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1198568.2857142892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1368466.6623232365</v>
      </c>
      <c r="Q217" s="2">
        <f t="shared" si="42"/>
        <v>700000</v>
      </c>
      <c r="R217" s="2">
        <f t="shared" si="40"/>
        <v>117536167.75912958</v>
      </c>
      <c r="S217" s="2">
        <f t="shared" si="17"/>
        <v>695682.42857143283</v>
      </c>
      <c r="T217" s="2">
        <f t="shared" si="18"/>
        <v>4317.571428571362</v>
      </c>
      <c r="U217" s="2">
        <f t="shared" si="19"/>
        <v>700000</v>
      </c>
      <c r="V217" s="2">
        <f t="shared" si="34"/>
        <v>57954566.455448084</v>
      </c>
      <c r="W217" s="2">
        <f t="shared" si="20"/>
        <v>695682.42857142538</v>
      </c>
      <c r="X217" s="2">
        <f t="shared" si="6"/>
        <v>4317.5714285746217</v>
      </c>
      <c r="Y217" s="2">
        <f t="shared" si="37"/>
        <v>59581601.303681538</v>
      </c>
      <c r="Z217" s="2" t="str">
        <f t="shared" si="8"/>
        <v>HERE</v>
      </c>
      <c r="AA217" s="2">
        <f>IF(Z217="HERE",Y217,AA216+Graph!$G$1*1000)</f>
        <v>59581601.303681538</v>
      </c>
      <c r="AB217" s="2">
        <f t="shared" si="21"/>
        <v>4317.5714285746217</v>
      </c>
      <c r="AC217" s="2">
        <f t="shared" si="38"/>
        <v>57954566.455448084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11"/>
        <v>52800000</v>
      </c>
      <c r="AG217" s="3">
        <f t="shared" si="29"/>
        <v>49687261.772772409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152</v>
      </c>
      <c r="C218" s="7"/>
      <c r="D218" s="2" t="e">
        <f t="shared" si="12"/>
        <v>#N/A</v>
      </c>
      <c r="E218" s="2" t="e">
        <f t="shared" si="22"/>
        <v>#N/A</v>
      </c>
      <c r="F218" s="2">
        <v>1373291.0364320278</v>
      </c>
      <c r="G218" s="2">
        <f t="shared" si="41"/>
        <v>695682.42857142852</v>
      </c>
      <c r="H218" s="2">
        <f t="shared" si="39"/>
        <v>117087572.88401978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1202885.8571428605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1374407.8845383823</v>
      </c>
      <c r="Q218" s="2">
        <f t="shared" si="42"/>
        <v>700000</v>
      </c>
      <c r="R218" s="2">
        <f t="shared" si="40"/>
        <v>118236167.75912958</v>
      </c>
      <c r="S218" s="2">
        <f t="shared" si="17"/>
        <v>695682.42857143283</v>
      </c>
      <c r="T218" s="2">
        <f t="shared" si="18"/>
        <v>4317.571428571362</v>
      </c>
      <c r="U218" s="2">
        <f t="shared" si="19"/>
        <v>700000</v>
      </c>
      <c r="V218" s="2">
        <f t="shared" si="34"/>
        <v>58650248.884019509</v>
      </c>
      <c r="W218" s="2">
        <f t="shared" si="20"/>
        <v>695682.42857142538</v>
      </c>
      <c r="X218" s="2">
        <f t="shared" si="6"/>
        <v>4317.5714285746217</v>
      </c>
      <c r="Y218" s="2">
        <f t="shared" si="37"/>
        <v>59585918.875110112</v>
      </c>
      <c r="Z218" s="2" t="str">
        <f t="shared" si="8"/>
        <v>HERE</v>
      </c>
      <c r="AA218" s="2">
        <f>IF(Z218="HERE",Y218,AA217+Graph!$G$1*1000)</f>
        <v>59585918.875110112</v>
      </c>
      <c r="AB218" s="2">
        <f t="shared" si="21"/>
        <v>4317.5714285746217</v>
      </c>
      <c r="AC218" s="2">
        <f t="shared" si="38"/>
        <v>58650248.884019509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11"/>
        <v>52800000</v>
      </c>
      <c r="AG218" s="3">
        <f t="shared" si="29"/>
        <v>49722045.894200981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153</v>
      </c>
      <c r="C219" s="7"/>
      <c r="D219" s="2" t="e">
        <f t="shared" si="12"/>
        <v>#N/A</v>
      </c>
      <c r="E219" s="2" t="e">
        <f t="shared" si="22"/>
        <v>#N/A</v>
      </c>
      <c r="F219" s="2">
        <v>1379245.6323322356</v>
      </c>
      <c r="G219" s="2">
        <f t="shared" si="41"/>
        <v>695682.42857142852</v>
      </c>
      <c r="H219" s="2">
        <f t="shared" si="39"/>
        <v>117783255.31259121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1207203.4285714319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1380349.1067535579</v>
      </c>
      <c r="Q219" s="2">
        <f t="shared" si="42"/>
        <v>700000</v>
      </c>
      <c r="R219" s="2">
        <f t="shared" si="40"/>
        <v>118936167.75912958</v>
      </c>
      <c r="S219" s="2">
        <f t="shared" si="17"/>
        <v>695682.42857143283</v>
      </c>
      <c r="T219" s="2">
        <f t="shared" si="18"/>
        <v>4317.571428571362</v>
      </c>
      <c r="U219" s="2">
        <f t="shared" si="19"/>
        <v>700000</v>
      </c>
      <c r="V219" s="2">
        <f t="shared" si="34"/>
        <v>59345931.312590934</v>
      </c>
      <c r="W219" s="2">
        <f t="shared" si="20"/>
        <v>695682.42857142538</v>
      </c>
      <c r="X219" s="2">
        <f t="shared" si="6"/>
        <v>4317.5714285746217</v>
      </c>
      <c r="Y219" s="2">
        <f t="shared" si="37"/>
        <v>59590236.446538687</v>
      </c>
      <c r="Z219" s="2" t="str">
        <f t="shared" si="8"/>
        <v>HERE</v>
      </c>
      <c r="AA219" s="2">
        <f>IF(Z219="HERE",Y219,AA218+Graph!$G$1*1000)</f>
        <v>59590236.446538687</v>
      </c>
      <c r="AB219" s="2">
        <f t="shared" si="21"/>
        <v>4317.5714285746217</v>
      </c>
      <c r="AC219" s="2">
        <f t="shared" si="38"/>
        <v>58650248.884019509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11"/>
        <v>52800000</v>
      </c>
      <c r="AG219" s="3">
        <f t="shared" si="29"/>
        <v>49756830.015629552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154</v>
      </c>
      <c r="C220" s="7"/>
      <c r="D220" s="2" t="e">
        <f t="shared" si="12"/>
        <v>#N/A</v>
      </c>
      <c r="E220" s="2" t="e">
        <f t="shared" si="22"/>
        <v>#N/A</v>
      </c>
      <c r="F220" s="2">
        <v>1385200.2282324433</v>
      </c>
      <c r="G220" s="2">
        <f t="shared" si="41"/>
        <v>695682.42857142852</v>
      </c>
      <c r="H220" s="2">
        <f t="shared" si="39"/>
        <v>118478937.74116264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1211521.0000000033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1386290.3289687037</v>
      </c>
      <c r="Q220" s="2">
        <f t="shared" si="42"/>
        <v>700000</v>
      </c>
      <c r="R220" s="2">
        <f t="shared" si="40"/>
        <v>119636167.75912958</v>
      </c>
      <c r="S220" s="2">
        <f t="shared" si="17"/>
        <v>695682.42857143283</v>
      </c>
      <c r="T220" s="2">
        <f t="shared" si="18"/>
        <v>4317.571428571362</v>
      </c>
      <c r="U220" s="2">
        <f t="shared" si="19"/>
        <v>700000</v>
      </c>
      <c r="V220" s="2">
        <f t="shared" si="34"/>
        <v>60041613.74116236</v>
      </c>
      <c r="W220" s="2">
        <f t="shared" si="20"/>
        <v>695682.42857142538</v>
      </c>
      <c r="X220" s="2">
        <f t="shared" si="6"/>
        <v>4317.5714285746217</v>
      </c>
      <c r="Y220" s="2">
        <f t="shared" si="37"/>
        <v>59594554.017967261</v>
      </c>
      <c r="Z220" s="2" t="str">
        <f t="shared" si="8"/>
        <v>MEEP</v>
      </c>
      <c r="AA220" s="2">
        <f>IF(Z220="HERE",Y220,AA219+Graph!$G$1*1000)</f>
        <v>60390236.446538687</v>
      </c>
      <c r="AB220" s="2">
        <f t="shared" si="21"/>
        <v>800000</v>
      </c>
      <c r="AC220" s="2">
        <f t="shared" si="38"/>
        <v>58650248.884019509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11"/>
        <v>52800000</v>
      </c>
      <c r="AG220" s="3">
        <f t="shared" si="29"/>
        <v>49791614.137058124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155</v>
      </c>
      <c r="C221" s="7"/>
      <c r="D221" s="2" t="e">
        <f t="shared" si="12"/>
        <v>#N/A</v>
      </c>
      <c r="E221" s="2" t="e">
        <f t="shared" si="22"/>
        <v>#N/A</v>
      </c>
      <c r="F221" s="2">
        <v>1391154.8241326511</v>
      </c>
      <c r="G221" s="2">
        <f t="shared" si="41"/>
        <v>695682.42857142852</v>
      </c>
      <c r="H221" s="2">
        <f t="shared" si="39"/>
        <v>119174620.16973408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1215838.5714285746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1392231.5511838794</v>
      </c>
      <c r="Q221" s="2">
        <f t="shared" si="42"/>
        <v>700000</v>
      </c>
      <c r="R221" s="2">
        <f t="shared" si="40"/>
        <v>120336167.75912958</v>
      </c>
      <c r="S221" s="2">
        <f t="shared" si="17"/>
        <v>695682.42857143283</v>
      </c>
      <c r="T221" s="2">
        <f t="shared" si="18"/>
        <v>4317.571428571362</v>
      </c>
      <c r="U221" s="2">
        <f t="shared" si="19"/>
        <v>700000</v>
      </c>
      <c r="V221" s="2">
        <f t="shared" si="34"/>
        <v>60737296.169733785</v>
      </c>
      <c r="W221" s="2">
        <f t="shared" si="20"/>
        <v>695682.42857142538</v>
      </c>
      <c r="X221" s="2">
        <f t="shared" si="6"/>
        <v>4317.5714285746217</v>
      </c>
      <c r="Y221" s="2">
        <f t="shared" si="37"/>
        <v>59598871.589395836</v>
      </c>
      <c r="Z221" s="2" t="str">
        <f t="shared" si="8"/>
        <v>MEEP</v>
      </c>
      <c r="AA221" s="2">
        <f>IF(Z221="HERE",Y221,AA220+Graph!$G$1*1000)</f>
        <v>61190236.446538687</v>
      </c>
      <c r="AB221" s="2">
        <f t="shared" si="21"/>
        <v>800000</v>
      </c>
      <c r="AC221" s="2">
        <f t="shared" si="38"/>
        <v>58650248.884019509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9"/>
        <v>49826398.258486696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156</v>
      </c>
      <c r="C222" s="7"/>
      <c r="D222" s="2" t="e">
        <f t="shared" si="12"/>
        <v>#N/A</v>
      </c>
      <c r="E222" s="2" t="e">
        <f t="shared" si="22"/>
        <v>#N/A</v>
      </c>
      <c r="F222" s="2">
        <v>1397109.4200328588</v>
      </c>
      <c r="G222" s="2">
        <f t="shared" si="41"/>
        <v>695682.42857142852</v>
      </c>
      <c r="H222" s="2">
        <f t="shared" si="39"/>
        <v>119870302.59830551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1220156.142857146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1398172.7733990252</v>
      </c>
      <c r="Q222" s="2">
        <f t="shared" si="42"/>
        <v>700000</v>
      </c>
      <c r="R222" s="2">
        <f t="shared" si="40"/>
        <v>121036167.75912958</v>
      </c>
      <c r="S222" s="2">
        <f t="shared" si="17"/>
        <v>695682.42857143283</v>
      </c>
      <c r="T222" s="2">
        <f t="shared" si="18"/>
        <v>4317.571428571362</v>
      </c>
      <c r="U222" s="2">
        <f t="shared" si="19"/>
        <v>700000</v>
      </c>
      <c r="V222" s="2">
        <f t="shared" si="34"/>
        <v>61432978.59830521</v>
      </c>
      <c r="W222" s="2">
        <f t="shared" si="20"/>
        <v>695682.42857142538</v>
      </c>
      <c r="X222" s="2">
        <f t="shared" si="6"/>
        <v>4317.5714285746217</v>
      </c>
      <c r="Y222" s="2">
        <f t="shared" si="37"/>
        <v>59603189.160824411</v>
      </c>
      <c r="Z222" s="2" t="str">
        <f t="shared" si="8"/>
        <v>MEEP</v>
      </c>
      <c r="AA222" s="2">
        <f>IF(Z222="HERE",Y222,AA221+Graph!$G$1*1000)</f>
        <v>61990236.446538687</v>
      </c>
      <c r="AB222" s="2">
        <f t="shared" si="21"/>
        <v>800000</v>
      </c>
      <c r="AC222" s="2">
        <f t="shared" si="38"/>
        <v>58650248.884019509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9"/>
        <v>49861182.379915267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157</v>
      </c>
      <c r="C223" s="7"/>
      <c r="D223" s="2" t="e">
        <f t="shared" si="12"/>
        <v>#N/A</v>
      </c>
      <c r="E223" s="2" t="e">
        <f t="shared" si="22"/>
        <v>#N/A</v>
      </c>
      <c r="F223" s="2">
        <v>1403064.0159330666</v>
      </c>
      <c r="G223" s="2">
        <f t="shared" si="41"/>
        <v>695682.42857142852</v>
      </c>
      <c r="H223" s="2">
        <f t="shared" si="39"/>
        <v>120565985.02687694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1224473.7142857173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1404113.995614171</v>
      </c>
      <c r="Q223" s="2">
        <f t="shared" si="42"/>
        <v>700000</v>
      </c>
      <c r="R223" s="2">
        <f t="shared" si="40"/>
        <v>121736167.75912958</v>
      </c>
      <c r="S223" s="2">
        <f t="shared" si="17"/>
        <v>695682.42857143283</v>
      </c>
      <c r="T223" s="2">
        <f t="shared" si="18"/>
        <v>4317.571428571362</v>
      </c>
      <c r="U223" s="2">
        <f t="shared" si="19"/>
        <v>700000</v>
      </c>
      <c r="V223" s="2">
        <f t="shared" si="34"/>
        <v>62128661.026876636</v>
      </c>
      <c r="W223" s="2">
        <f t="shared" si="20"/>
        <v>695682.42857142538</v>
      </c>
      <c r="X223" s="2">
        <f t="shared" si="6"/>
        <v>4317.5714285746217</v>
      </c>
      <c r="Y223" s="2">
        <f t="shared" ref="Y223:Y286" si="43">IF(COUNT($C224)=0,IF(COUNT($C223)=1,C223,SUM(Y222+X223)),C223)</f>
        <v>59607506.732252985</v>
      </c>
      <c r="Z223" s="2" t="str">
        <f t="shared" si="8"/>
        <v>MEEP</v>
      </c>
      <c r="AA223" s="2">
        <f>IF(Z223="HERE",Y223,AA222+Graph!$G$1*1000)</f>
        <v>62790236.446538687</v>
      </c>
      <c r="AB223" s="2">
        <f t="shared" si="21"/>
        <v>800000</v>
      </c>
      <c r="AC223" s="2">
        <f t="shared" ref="AC223:AC286" si="44">IF(Z224="HERE",V223,AC222)</f>
        <v>58650248.884019509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9"/>
        <v>49895966.501343831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158</v>
      </c>
      <c r="C224" s="7"/>
      <c r="D224" s="2" t="e">
        <f t="shared" si="12"/>
        <v>#N/A</v>
      </c>
      <c r="E224" s="2" t="e">
        <f t="shared" si="22"/>
        <v>#N/A</v>
      </c>
      <c r="F224" s="2">
        <v>1409018.6118332744</v>
      </c>
      <c r="G224" s="2">
        <f t="shared" si="41"/>
        <v>695682.42857142852</v>
      </c>
      <c r="H224" s="2">
        <f t="shared" ref="H224:H287" si="45">IF(COUNT($C225)=0,IF(COUNT($C224)=1,C224,SUM(H223+G224)),C224)</f>
        <v>121261667.45544837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1228791.2857142887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1410055.2178293467</v>
      </c>
      <c r="Q224" s="2">
        <f t="shared" si="42"/>
        <v>700000</v>
      </c>
      <c r="R224" s="2">
        <f t="shared" ref="R224:R287" si="46">IF(COUNT($C225)=0,IF(COUNT($C224)=1,M224,SUM(R223+Q224)),M224)</f>
        <v>122436167.75912958</v>
      </c>
      <c r="S224" s="2">
        <f t="shared" si="17"/>
        <v>695682.42857143283</v>
      </c>
      <c r="T224" s="2">
        <f t="shared" si="18"/>
        <v>4317.571428571362</v>
      </c>
      <c r="U224" s="2">
        <f t="shared" si="19"/>
        <v>700000</v>
      </c>
      <c r="V224" s="2">
        <f t="shared" si="34"/>
        <v>62824343.455448061</v>
      </c>
      <c r="W224" s="2">
        <f t="shared" si="20"/>
        <v>695682.42857142538</v>
      </c>
      <c r="X224" s="2">
        <f t="shared" si="6"/>
        <v>4317.5714285746217</v>
      </c>
      <c r="Y224" s="2">
        <f t="shared" si="43"/>
        <v>59611824.30368156</v>
      </c>
      <c r="Z224" s="2" t="str">
        <f t="shared" si="8"/>
        <v>MEEP</v>
      </c>
      <c r="AA224" s="2">
        <f>IF(Z224="HERE",Y224,AA223+Graph!$G$1*1000)</f>
        <v>63590236.446538687</v>
      </c>
      <c r="AB224" s="2">
        <f t="shared" si="21"/>
        <v>800000</v>
      </c>
      <c r="AC224" s="2">
        <f t="shared" si="44"/>
        <v>58650248.884019509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9"/>
        <v>49930750.622772403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159</v>
      </c>
      <c r="C225" s="7"/>
      <c r="D225" s="2" t="e">
        <f t="shared" si="12"/>
        <v>#N/A</v>
      </c>
      <c r="E225" s="2" t="e">
        <f t="shared" si="22"/>
        <v>#N/A</v>
      </c>
      <c r="F225" s="2">
        <v>1414973.2077334821</v>
      </c>
      <c r="G225" s="2">
        <f t="shared" si="41"/>
        <v>695682.42857142852</v>
      </c>
      <c r="H225" s="2">
        <f t="shared" si="45"/>
        <v>121957349.88401981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1233108.8571428601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1415996.4400444925</v>
      </c>
      <c r="Q225" s="2">
        <f t="shared" si="42"/>
        <v>700000</v>
      </c>
      <c r="R225" s="2">
        <f t="shared" si="46"/>
        <v>123136167.75912958</v>
      </c>
      <c r="S225" s="2">
        <f t="shared" si="17"/>
        <v>695682.42857143283</v>
      </c>
      <c r="T225" s="2">
        <f t="shared" si="18"/>
        <v>4317.571428571362</v>
      </c>
      <c r="U225" s="2">
        <f t="shared" si="19"/>
        <v>700000</v>
      </c>
      <c r="V225" s="2">
        <f t="shared" si="34"/>
        <v>63520025.884019487</v>
      </c>
      <c r="W225" s="2">
        <f t="shared" si="20"/>
        <v>695682.42857142538</v>
      </c>
      <c r="X225" s="2">
        <f t="shared" si="6"/>
        <v>4317.5714285746217</v>
      </c>
      <c r="Y225" s="2">
        <f t="shared" si="43"/>
        <v>59616141.875110134</v>
      </c>
      <c r="Z225" s="2" t="str">
        <f t="shared" si="8"/>
        <v>MEEP</v>
      </c>
      <c r="AA225" s="2">
        <f>IF(Z225="HERE",Y225,AA224+Graph!$G$1*1000)</f>
        <v>64390236.446538687</v>
      </c>
      <c r="AB225" s="2">
        <f t="shared" si="21"/>
        <v>800000</v>
      </c>
      <c r="AC225" s="2">
        <f t="shared" si="44"/>
        <v>58650248.884019509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9"/>
        <v>49965534.744200975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160</v>
      </c>
      <c r="C226" s="7"/>
      <c r="D226" s="2" t="e">
        <f t="shared" si="12"/>
        <v>#N/A</v>
      </c>
      <c r="E226" s="2" t="e">
        <f t="shared" si="22"/>
        <v>#N/A</v>
      </c>
      <c r="F226" s="2">
        <v>1420927.8036336899</v>
      </c>
      <c r="G226" s="2">
        <f t="shared" si="41"/>
        <v>695682.42857142852</v>
      </c>
      <c r="H226" s="2">
        <f t="shared" si="45"/>
        <v>122653032.31259124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1237426.4285714314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1421937.6622596681</v>
      </c>
      <c r="Q226" s="2">
        <f t="shared" si="42"/>
        <v>700000</v>
      </c>
      <c r="R226" s="2">
        <f t="shared" si="46"/>
        <v>123836167.75912958</v>
      </c>
      <c r="S226" s="2">
        <f t="shared" si="17"/>
        <v>695682.42857143283</v>
      </c>
      <c r="T226" s="2">
        <f t="shared" si="18"/>
        <v>4317.571428571362</v>
      </c>
      <c r="U226" s="2">
        <f t="shared" si="19"/>
        <v>700000</v>
      </c>
      <c r="V226" s="2">
        <f t="shared" si="34"/>
        <v>64215708.312590912</v>
      </c>
      <c r="W226" s="2">
        <f t="shared" si="20"/>
        <v>695682.42857142538</v>
      </c>
      <c r="X226" s="2">
        <f t="shared" si="6"/>
        <v>4317.5714285746217</v>
      </c>
      <c r="Y226" s="2">
        <f t="shared" si="43"/>
        <v>59620459.446538709</v>
      </c>
      <c r="Z226" s="2" t="str">
        <f t="shared" si="8"/>
        <v>MEEP</v>
      </c>
      <c r="AA226" s="2">
        <f>IF(Z226="HERE",Y226,AA225+Graph!$G$1*1000)</f>
        <v>65190236.446538687</v>
      </c>
      <c r="AB226" s="2">
        <f t="shared" si="21"/>
        <v>800000</v>
      </c>
      <c r="AC226" s="2">
        <f t="shared" si="44"/>
        <v>58650248.884019509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9"/>
        <v>50000318.865629546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161</v>
      </c>
      <c r="C227" s="7"/>
      <c r="D227" s="2" t="e">
        <f t="shared" si="12"/>
        <v>#N/A</v>
      </c>
      <c r="E227" s="2" t="e">
        <f t="shared" si="22"/>
        <v>#N/A</v>
      </c>
      <c r="F227" s="2">
        <v>1426882.3995338678</v>
      </c>
      <c r="G227" s="2">
        <f t="shared" si="41"/>
        <v>695682.42857142852</v>
      </c>
      <c r="H227" s="2">
        <f t="shared" si="45"/>
        <v>123348714.74116267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1241744.0000000028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1427878.8844748139</v>
      </c>
      <c r="Q227" s="2">
        <f t="shared" si="42"/>
        <v>700000</v>
      </c>
      <c r="R227" s="2">
        <f t="shared" si="46"/>
        <v>124536167.75912958</v>
      </c>
      <c r="S227" s="2">
        <f t="shared" si="17"/>
        <v>695682.42857143283</v>
      </c>
      <c r="T227" s="2">
        <f t="shared" si="18"/>
        <v>4317.571428571362</v>
      </c>
      <c r="U227" s="2">
        <f t="shared" si="19"/>
        <v>700000</v>
      </c>
      <c r="V227" s="2">
        <f t="shared" si="34"/>
        <v>64911390.741162337</v>
      </c>
      <c r="W227" s="2">
        <f t="shared" si="20"/>
        <v>695682.42857142538</v>
      </c>
      <c r="X227" s="2">
        <f t="shared" si="6"/>
        <v>4317.5714285746217</v>
      </c>
      <c r="Y227" s="2">
        <f t="shared" si="43"/>
        <v>59624777.017967284</v>
      </c>
      <c r="Z227" s="2" t="str">
        <f t="shared" si="8"/>
        <v>MEEP</v>
      </c>
      <c r="AA227" s="2">
        <f>IF(Z227="HERE",Y227,AA226+Graph!$G$1*1000)</f>
        <v>65990236.446538687</v>
      </c>
      <c r="AB227" s="2">
        <f t="shared" si="21"/>
        <v>800000</v>
      </c>
      <c r="AC227" s="2">
        <f t="shared" si="44"/>
        <v>58650248.884019509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50035102.987058118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162</v>
      </c>
      <c r="C228" s="7"/>
      <c r="D228" s="2" t="e">
        <f t="shared" si="12"/>
        <v>#N/A</v>
      </c>
      <c r="E228" s="2" t="e">
        <f t="shared" si="22"/>
        <v>#N/A</v>
      </c>
      <c r="F228" s="2">
        <v>1432836.9954340756</v>
      </c>
      <c r="G228" s="2">
        <f t="shared" si="41"/>
        <v>695682.42857142852</v>
      </c>
      <c r="H228" s="2">
        <f t="shared" si="45"/>
        <v>124044397.16973411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1246061.5714285742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1433820.1066899896</v>
      </c>
      <c r="Q228" s="2">
        <f t="shared" si="42"/>
        <v>700000</v>
      </c>
      <c r="R228" s="2">
        <f t="shared" si="46"/>
        <v>125236167.75912958</v>
      </c>
      <c r="S228" s="2">
        <f t="shared" si="17"/>
        <v>695682.42857143283</v>
      </c>
      <c r="T228" s="2">
        <f t="shared" si="18"/>
        <v>4317.571428571362</v>
      </c>
      <c r="U228" s="2">
        <f t="shared" si="19"/>
        <v>700000</v>
      </c>
      <c r="V228" s="2">
        <f t="shared" si="34"/>
        <v>65607073.169733763</v>
      </c>
      <c r="W228" s="2">
        <f t="shared" si="20"/>
        <v>695682.42857142538</v>
      </c>
      <c r="X228" s="2">
        <f t="shared" si="6"/>
        <v>4317.5714285746217</v>
      </c>
      <c r="Y228" s="2">
        <f t="shared" si="43"/>
        <v>59629094.589395858</v>
      </c>
      <c r="Z228" s="2" t="str">
        <f t="shared" si="8"/>
        <v>MEEP</v>
      </c>
      <c r="AA228" s="2">
        <f>IF(Z228="HERE",Y228,AA227+Graph!$G$1*1000)</f>
        <v>66790236.446538687</v>
      </c>
      <c r="AB228" s="2">
        <f t="shared" si="21"/>
        <v>800000</v>
      </c>
      <c r="AC228" s="2">
        <f t="shared" si="44"/>
        <v>58650248.884019509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50069887.10848669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163</v>
      </c>
      <c r="C229" s="7"/>
      <c r="D229" s="2" t="e">
        <f t="shared" si="12"/>
        <v>#N/A</v>
      </c>
      <c r="E229" s="2" t="e">
        <f t="shared" si="22"/>
        <v>#N/A</v>
      </c>
      <c r="F229" s="2">
        <v>1438791.5913342834</v>
      </c>
      <c r="G229" s="2">
        <f t="shared" si="41"/>
        <v>695682.42857142852</v>
      </c>
      <c r="H229" s="2">
        <f t="shared" si="45"/>
        <v>124740079.59830554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1250379.1428571455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1439761.3289051354</v>
      </c>
      <c r="Q229" s="2">
        <f t="shared" si="42"/>
        <v>700000</v>
      </c>
      <c r="R229" s="2">
        <f t="shared" si="46"/>
        <v>125936167.75912958</v>
      </c>
      <c r="S229" s="2">
        <f t="shared" si="17"/>
        <v>695682.42857143283</v>
      </c>
      <c r="T229" s="2">
        <f t="shared" si="18"/>
        <v>4317.571428571362</v>
      </c>
      <c r="U229" s="2">
        <f t="shared" si="19"/>
        <v>700000</v>
      </c>
      <c r="V229" s="2">
        <f t="shared" si="34"/>
        <v>66302755.598305188</v>
      </c>
      <c r="W229" s="2">
        <f t="shared" si="20"/>
        <v>695682.42857142538</v>
      </c>
      <c r="X229" s="2">
        <f t="shared" si="6"/>
        <v>4317.5714285746217</v>
      </c>
      <c r="Y229" s="2">
        <f t="shared" si="43"/>
        <v>59633412.160824433</v>
      </c>
      <c r="Z229" s="2" t="str">
        <f t="shared" si="8"/>
        <v>MEEP</v>
      </c>
      <c r="AA229" s="2">
        <f>IF(Z229="HERE",Y229,AA228+Graph!$G$1*1000)</f>
        <v>67590236.446538687</v>
      </c>
      <c r="AB229" s="2">
        <f t="shared" si="21"/>
        <v>800000</v>
      </c>
      <c r="AC229" s="2">
        <f t="shared" si="44"/>
        <v>58650248.884019509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50104671.229915261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164</v>
      </c>
      <c r="C230" s="7"/>
      <c r="D230" s="2" t="e">
        <f t="shared" si="12"/>
        <v>#N/A</v>
      </c>
      <c r="E230" s="2" t="e">
        <f t="shared" si="22"/>
        <v>#N/A</v>
      </c>
      <c r="F230" s="2">
        <v>1444746.1872344911</v>
      </c>
      <c r="G230" s="2">
        <f t="shared" ref="G230:G293" si="47">IF(F230&gt;700000,$AK$31*1000,F230)</f>
        <v>695682.42857142852</v>
      </c>
      <c r="H230" s="2">
        <f t="shared" si="45"/>
        <v>125435762.02687697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1254696.7142857169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1445702.551120311</v>
      </c>
      <c r="Q230" s="2">
        <f t="shared" ref="Q230:Q293" si="48">IF(P230&gt;700000,700000,P230)</f>
        <v>700000</v>
      </c>
      <c r="R230" s="2">
        <f t="shared" si="46"/>
        <v>126636167.75912958</v>
      </c>
      <c r="S230" s="2">
        <f t="shared" si="17"/>
        <v>695682.42857143283</v>
      </c>
      <c r="T230" s="2">
        <f t="shared" si="18"/>
        <v>4317.571428571362</v>
      </c>
      <c r="U230" s="2">
        <f t="shared" si="19"/>
        <v>700000</v>
      </c>
      <c r="V230" s="2">
        <f t="shared" si="34"/>
        <v>66998438.026876613</v>
      </c>
      <c r="W230" s="2">
        <f t="shared" si="20"/>
        <v>695682.42857142538</v>
      </c>
      <c r="X230" s="2">
        <f t="shared" si="6"/>
        <v>4317.5714285746217</v>
      </c>
      <c r="Y230" s="2">
        <f t="shared" si="43"/>
        <v>59637729.732253008</v>
      </c>
      <c r="Z230" s="2" t="str">
        <f t="shared" si="8"/>
        <v>MEEP</v>
      </c>
      <c r="AA230" s="2">
        <f>IF(Z230="HERE",Y230,AA229+Graph!$G$1*1000)</f>
        <v>68390236.446538687</v>
      </c>
      <c r="AB230" s="2">
        <f t="shared" si="21"/>
        <v>800000</v>
      </c>
      <c r="AC230" s="2">
        <f t="shared" si="44"/>
        <v>58650248.884019509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50139455.351343833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165</v>
      </c>
      <c r="C231" s="7"/>
      <c r="D231" s="2" t="e">
        <f t="shared" si="12"/>
        <v>#N/A</v>
      </c>
      <c r="E231" s="2" t="e">
        <f t="shared" si="22"/>
        <v>#N/A</v>
      </c>
      <c r="F231" s="2">
        <v>1450700.7831346989</v>
      </c>
      <c r="G231" s="2">
        <f t="shared" si="47"/>
        <v>695682.42857142852</v>
      </c>
      <c r="H231" s="2">
        <f t="shared" si="45"/>
        <v>126131444.4554484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1259014.2857142882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1451643.7733354568</v>
      </c>
      <c r="Q231" s="2">
        <f t="shared" si="48"/>
        <v>700000</v>
      </c>
      <c r="R231" s="2">
        <f t="shared" si="46"/>
        <v>127336167.75912958</v>
      </c>
      <c r="S231" s="2">
        <f t="shared" si="17"/>
        <v>695682.42857143283</v>
      </c>
      <c r="T231" s="2">
        <f t="shared" si="18"/>
        <v>4317.571428571362</v>
      </c>
      <c r="U231" s="2">
        <f t="shared" si="19"/>
        <v>700000</v>
      </c>
      <c r="V231" s="2">
        <f t="shared" si="34"/>
        <v>67694120.455448046</v>
      </c>
      <c r="W231" s="2">
        <f t="shared" si="20"/>
        <v>695682.42857143283</v>
      </c>
      <c r="X231" s="2">
        <f t="shared" si="6"/>
        <v>4317.5714285671711</v>
      </c>
      <c r="Y231" s="2">
        <f t="shared" si="43"/>
        <v>59642047.303681575</v>
      </c>
      <c r="Z231" s="2" t="str">
        <f t="shared" si="8"/>
        <v>MEEP</v>
      </c>
      <c r="AA231" s="2">
        <f>IF(Z231="HERE",Y231,AA230+Graph!$G$1*1000)</f>
        <v>69190236.446538687</v>
      </c>
      <c r="AB231" s="2">
        <f t="shared" si="21"/>
        <v>800000</v>
      </c>
      <c r="AC231" s="2">
        <f t="shared" si="44"/>
        <v>58650248.884019509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50160000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166</v>
      </c>
      <c r="C232" s="7"/>
      <c r="D232" s="2" t="e">
        <f t="shared" si="12"/>
        <v>#N/A</v>
      </c>
      <c r="E232" s="2" t="e">
        <f t="shared" si="22"/>
        <v>#N/A</v>
      </c>
      <c r="F232" s="2">
        <v>1456655.3790349066</v>
      </c>
      <c r="G232" s="2">
        <f t="shared" si="47"/>
        <v>695682.42857142852</v>
      </c>
      <c r="H232" s="2">
        <f t="shared" si="45"/>
        <v>126827126.88401984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1263331.8571428596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1457584.9955506325</v>
      </c>
      <c r="Q232" s="2">
        <f t="shared" si="48"/>
        <v>700000</v>
      </c>
      <c r="R232" s="2">
        <f t="shared" si="46"/>
        <v>128036167.75912958</v>
      </c>
      <c r="S232" s="2">
        <f t="shared" si="17"/>
        <v>695682.42857143283</v>
      </c>
      <c r="T232" s="2">
        <f t="shared" si="18"/>
        <v>4317.571428571362</v>
      </c>
      <c r="U232" s="2">
        <f t="shared" si="19"/>
        <v>700000</v>
      </c>
      <c r="V232" s="2">
        <f t="shared" si="34"/>
        <v>68389802.884019479</v>
      </c>
      <c r="W232" s="2">
        <f t="shared" si="20"/>
        <v>695682.42857143283</v>
      </c>
      <c r="X232" s="2">
        <f t="shared" si="6"/>
        <v>4317.5714285671711</v>
      </c>
      <c r="Y232" s="2">
        <f t="shared" si="43"/>
        <v>59646364.875110142</v>
      </c>
      <c r="Z232" s="2" t="str">
        <f t="shared" si="8"/>
        <v>MEEP</v>
      </c>
      <c r="AA232" s="2">
        <f>IF(Z232="HERE",Y232,AA231+Graph!$G$1*1000)</f>
        <v>69990236.446538687</v>
      </c>
      <c r="AB232" s="2">
        <f t="shared" si="21"/>
        <v>800000</v>
      </c>
      <c r="AC232" s="2">
        <f t="shared" si="44"/>
        <v>58650248.884019509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50160000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167</v>
      </c>
      <c r="C233" s="7"/>
      <c r="D233" s="2" t="e">
        <f t="shared" si="12"/>
        <v>#N/A</v>
      </c>
      <c r="E233" s="2" t="e">
        <f t="shared" si="22"/>
        <v>#N/A</v>
      </c>
      <c r="F233" s="2">
        <v>1462609.9749351144</v>
      </c>
      <c r="G233" s="2">
        <f t="shared" si="47"/>
        <v>695682.42857142852</v>
      </c>
      <c r="H233" s="2">
        <f t="shared" si="45"/>
        <v>127522809.31259127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1267649.428571431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1463526.2177657783</v>
      </c>
      <c r="Q233" s="2">
        <f t="shared" si="48"/>
        <v>700000</v>
      </c>
      <c r="R233" s="2">
        <f t="shared" si="46"/>
        <v>128736167.75912958</v>
      </c>
      <c r="S233" s="2">
        <f t="shared" si="17"/>
        <v>695682.42857143283</v>
      </c>
      <c r="T233" s="2">
        <f t="shared" si="18"/>
        <v>4317.571428571362</v>
      </c>
      <c r="U233" s="2">
        <f t="shared" si="19"/>
        <v>700000</v>
      </c>
      <c r="V233" s="2">
        <f t="shared" si="34"/>
        <v>69085485.312590912</v>
      </c>
      <c r="W233" s="2">
        <f t="shared" si="20"/>
        <v>695682.42857143283</v>
      </c>
      <c r="X233" s="2">
        <f t="shared" si="6"/>
        <v>4317.5714285671711</v>
      </c>
      <c r="Y233" s="2">
        <f t="shared" si="43"/>
        <v>59650682.446538709</v>
      </c>
      <c r="Z233" s="2" t="str">
        <f t="shared" si="8"/>
        <v>MEEP</v>
      </c>
      <c r="AA233" s="2">
        <f>IF(Z233="HERE",Y233,AA232+Graph!$G$1*1000)</f>
        <v>70790236.446538687</v>
      </c>
      <c r="AB233" s="2">
        <f t="shared" si="21"/>
        <v>800000</v>
      </c>
      <c r="AC233" s="2">
        <f t="shared" si="44"/>
        <v>58650248.884019509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50160000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168</v>
      </c>
      <c r="C234" s="7"/>
      <c r="D234" s="2" t="e">
        <f t="shared" si="12"/>
        <v>#N/A</v>
      </c>
      <c r="E234" s="2" t="e">
        <f t="shared" si="22"/>
        <v>#N/A</v>
      </c>
      <c r="F234" s="2">
        <v>1468564.5708353221</v>
      </c>
      <c r="G234" s="2">
        <f t="shared" si="47"/>
        <v>695682.42857142852</v>
      </c>
      <c r="H234" s="2">
        <f t="shared" si="45"/>
        <v>128218491.7411627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1271967.0000000023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1469467.4399809539</v>
      </c>
      <c r="Q234" s="2">
        <f t="shared" si="48"/>
        <v>700000</v>
      </c>
      <c r="R234" s="2">
        <f t="shared" si="46"/>
        <v>129436167.75912958</v>
      </c>
      <c r="S234" s="2">
        <f t="shared" si="17"/>
        <v>695682.42857143283</v>
      </c>
      <c r="T234" s="2">
        <f t="shared" si="18"/>
        <v>4317.571428571362</v>
      </c>
      <c r="U234" s="2">
        <f t="shared" si="19"/>
        <v>700000</v>
      </c>
      <c r="V234" s="2">
        <f t="shared" si="34"/>
        <v>69781167.741162345</v>
      </c>
      <c r="W234" s="2">
        <f t="shared" si="20"/>
        <v>695682.42857143283</v>
      </c>
      <c r="X234" s="2">
        <f t="shared" si="6"/>
        <v>4317.5714285671711</v>
      </c>
      <c r="Y234" s="2">
        <f t="shared" si="43"/>
        <v>59655000.017967276</v>
      </c>
      <c r="Z234" s="2" t="str">
        <f t="shared" si="8"/>
        <v>MEEP</v>
      </c>
      <c r="AA234" s="2">
        <f>IF(Z234="HERE",Y234,AA233+Graph!$G$1*1000)</f>
        <v>71590236.446538687</v>
      </c>
      <c r="AB234" s="2">
        <f t="shared" si="21"/>
        <v>800000</v>
      </c>
      <c r="AC234" s="2">
        <f t="shared" si="44"/>
        <v>58650248.884019509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50160000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169</v>
      </c>
      <c r="C235" s="7"/>
      <c r="D235" s="2" t="e">
        <f t="shared" si="12"/>
        <v>#N/A</v>
      </c>
      <c r="E235" s="2" t="e">
        <f t="shared" si="22"/>
        <v>#N/A</v>
      </c>
      <c r="F235" s="2">
        <v>1474519.1667355299</v>
      </c>
      <c r="G235" s="2">
        <f t="shared" si="47"/>
        <v>695682.42857142852</v>
      </c>
      <c r="H235" s="2">
        <f t="shared" si="45"/>
        <v>128914174.16973414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1276284.5714285737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1475408.6621960998</v>
      </c>
      <c r="Q235" s="2">
        <f t="shared" si="48"/>
        <v>700000</v>
      </c>
      <c r="R235" s="2">
        <f t="shared" si="46"/>
        <v>130136167.75912958</v>
      </c>
      <c r="S235" s="2">
        <f t="shared" si="17"/>
        <v>695682.42857143283</v>
      </c>
      <c r="T235" s="2">
        <f t="shared" si="18"/>
        <v>4317.571428571362</v>
      </c>
      <c r="U235" s="2">
        <f t="shared" si="19"/>
        <v>700000</v>
      </c>
      <c r="V235" s="2">
        <f t="shared" si="34"/>
        <v>70476850.169733778</v>
      </c>
      <c r="W235" s="2">
        <f t="shared" si="20"/>
        <v>695682.42857143283</v>
      </c>
      <c r="X235" s="2">
        <f t="shared" si="6"/>
        <v>4317.5714285671711</v>
      </c>
      <c r="Y235" s="2">
        <f t="shared" si="43"/>
        <v>59659317.589395843</v>
      </c>
      <c r="Z235" s="2" t="str">
        <f t="shared" si="8"/>
        <v>MEEP</v>
      </c>
      <c r="AA235" s="2">
        <f>IF(Z235="HERE",Y235,AA234+Graph!$G$1*1000)</f>
        <v>72390236.446538687</v>
      </c>
      <c r="AB235" s="2">
        <f t="shared" si="21"/>
        <v>800000</v>
      </c>
      <c r="AC235" s="2">
        <f t="shared" si="44"/>
        <v>58650248.884019509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50160000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170</v>
      </c>
      <c r="C236" s="7"/>
      <c r="D236" s="2" t="e">
        <f t="shared" si="12"/>
        <v>#N/A</v>
      </c>
      <c r="E236" s="2" t="e">
        <f t="shared" si="22"/>
        <v>#N/A</v>
      </c>
      <c r="F236" s="2">
        <v>1480473.7626357377</v>
      </c>
      <c r="G236" s="2">
        <f t="shared" si="47"/>
        <v>695682.42857142852</v>
      </c>
      <c r="H236" s="2">
        <f t="shared" si="45"/>
        <v>129609856.59830557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1280602.1428571451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1481349.8844112754</v>
      </c>
      <c r="Q236" s="2">
        <f t="shared" si="48"/>
        <v>700000</v>
      </c>
      <c r="R236" s="2">
        <f t="shared" si="46"/>
        <v>130836167.75912958</v>
      </c>
      <c r="S236" s="2">
        <f t="shared" si="17"/>
        <v>695682.42857143283</v>
      </c>
      <c r="T236" s="2">
        <f t="shared" si="18"/>
        <v>4317.571428571362</v>
      </c>
      <c r="U236" s="2">
        <f t="shared" si="19"/>
        <v>700000</v>
      </c>
      <c r="V236" s="2">
        <f t="shared" si="34"/>
        <v>71172532.59830521</v>
      </c>
      <c r="W236" s="2">
        <f t="shared" si="20"/>
        <v>695682.42857143283</v>
      </c>
      <c r="X236" s="2">
        <f t="shared" si="6"/>
        <v>4317.5714285671711</v>
      </c>
      <c r="Y236" s="2">
        <f t="shared" si="43"/>
        <v>59663635.160824411</v>
      </c>
      <c r="Z236" s="2" t="str">
        <f t="shared" si="8"/>
        <v>MEEP</v>
      </c>
      <c r="AA236" s="2">
        <f>IF(Z236="HERE",Y236,AA235+Graph!$G$1*1000)</f>
        <v>73190236.446538687</v>
      </c>
      <c r="AB236" s="2">
        <f t="shared" si="21"/>
        <v>800000</v>
      </c>
      <c r="AC236" s="2">
        <f t="shared" si="44"/>
        <v>58650248.884019509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50160000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171</v>
      </c>
      <c r="C237" s="7"/>
      <c r="D237" s="2" t="e">
        <f t="shared" si="12"/>
        <v>#N/A</v>
      </c>
      <c r="E237" s="2" t="e">
        <f t="shared" si="22"/>
        <v>#N/A</v>
      </c>
      <c r="F237" s="2">
        <v>1486428.3585359454</v>
      </c>
      <c r="G237" s="2">
        <f t="shared" si="47"/>
        <v>695682.42857142852</v>
      </c>
      <c r="H237" s="2">
        <f t="shared" si="45"/>
        <v>130305539.026877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1284919.7142857164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1487291.1066264212</v>
      </c>
      <c r="Q237" s="2">
        <f t="shared" si="48"/>
        <v>700000</v>
      </c>
      <c r="R237" s="2">
        <f t="shared" si="46"/>
        <v>131536167.75912958</v>
      </c>
      <c r="S237" s="2">
        <f t="shared" si="17"/>
        <v>695682.42857143283</v>
      </c>
      <c r="T237" s="2">
        <f t="shared" si="18"/>
        <v>4317.571428571362</v>
      </c>
      <c r="U237" s="2">
        <f t="shared" si="19"/>
        <v>700000</v>
      </c>
      <c r="V237" s="2">
        <f t="shared" si="34"/>
        <v>71868215.026876643</v>
      </c>
      <c r="W237" s="2">
        <f t="shared" si="20"/>
        <v>695682.42857143283</v>
      </c>
      <c r="X237" s="2">
        <f t="shared" si="6"/>
        <v>4317.5714285671711</v>
      </c>
      <c r="Y237" s="2">
        <f t="shared" si="43"/>
        <v>59667952.732252978</v>
      </c>
      <c r="Z237" s="2" t="str">
        <f t="shared" si="8"/>
        <v>MEEP</v>
      </c>
      <c r="AA237" s="2">
        <f>IF(Z237="HERE",Y237,AA236+Graph!$G$1*1000)</f>
        <v>73990236.446538687</v>
      </c>
      <c r="AB237" s="2">
        <f t="shared" si="21"/>
        <v>800000</v>
      </c>
      <c r="AC237" s="2">
        <f t="shared" si="44"/>
        <v>58650248.884019509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50160000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172</v>
      </c>
      <c r="C238" s="7"/>
      <c r="D238" s="2" t="e">
        <f t="shared" si="12"/>
        <v>#N/A</v>
      </c>
      <c r="E238" s="2" t="e">
        <f t="shared" si="22"/>
        <v>#N/A</v>
      </c>
      <c r="F238" s="2">
        <v>1492382.9544361532</v>
      </c>
      <c r="G238" s="2">
        <f t="shared" si="47"/>
        <v>695682.42857142852</v>
      </c>
      <c r="H238" s="2">
        <f t="shared" si="45"/>
        <v>131001221.45544843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1289237.2857142878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1493232.328841567</v>
      </c>
      <c r="Q238" s="2">
        <f t="shared" si="48"/>
        <v>700000</v>
      </c>
      <c r="R238" s="2">
        <f t="shared" si="46"/>
        <v>132236167.75912958</v>
      </c>
      <c r="S238" s="2">
        <f t="shared" si="17"/>
        <v>695682.42857143283</v>
      </c>
      <c r="T238" s="2">
        <f t="shared" si="18"/>
        <v>4317.571428571362</v>
      </c>
      <c r="U238" s="2">
        <f t="shared" si="19"/>
        <v>700000</v>
      </c>
      <c r="V238" s="2">
        <f t="shared" si="34"/>
        <v>72563897.455448076</v>
      </c>
      <c r="W238" s="2">
        <f t="shared" si="20"/>
        <v>695682.42857143283</v>
      </c>
      <c r="X238" s="2">
        <f t="shared" si="6"/>
        <v>4317.5714285671711</v>
      </c>
      <c r="Y238" s="2">
        <f t="shared" si="43"/>
        <v>59672270.303681545</v>
      </c>
      <c r="Z238" s="2" t="str">
        <f t="shared" si="8"/>
        <v>MEEP</v>
      </c>
      <c r="AA238" s="2">
        <f>IF(Z238="HERE",Y238,AA237+Graph!$G$1*1000)</f>
        <v>74790236.446538687</v>
      </c>
      <c r="AB238" s="2">
        <f t="shared" si="21"/>
        <v>800000</v>
      </c>
      <c r="AC238" s="2">
        <f t="shared" si="44"/>
        <v>58650248.884019509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173</v>
      </c>
      <c r="C239" s="7"/>
      <c r="D239" s="2" t="e">
        <f t="shared" si="12"/>
        <v>#N/A</v>
      </c>
      <c r="E239" s="2" t="e">
        <f t="shared" si="22"/>
        <v>#N/A</v>
      </c>
      <c r="F239" s="2">
        <v>1498337.5503363609</v>
      </c>
      <c r="G239" s="2">
        <f t="shared" si="47"/>
        <v>695682.42857142852</v>
      </c>
      <c r="H239" s="2">
        <f t="shared" si="45"/>
        <v>131696903.88401987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1293554.8571428591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1499173.5510567427</v>
      </c>
      <c r="Q239" s="2">
        <f t="shared" si="48"/>
        <v>700000</v>
      </c>
      <c r="R239" s="2">
        <f t="shared" si="46"/>
        <v>132936167.75912958</v>
      </c>
      <c r="S239" s="2">
        <f t="shared" si="17"/>
        <v>695682.42857143283</v>
      </c>
      <c r="T239" s="2">
        <f t="shared" si="18"/>
        <v>4317.571428571362</v>
      </c>
      <c r="U239" s="2">
        <f t="shared" si="19"/>
        <v>700000</v>
      </c>
      <c r="V239" s="2">
        <f t="shared" si="34"/>
        <v>73259579.884019509</v>
      </c>
      <c r="W239" s="2">
        <f t="shared" si="20"/>
        <v>695682.42857143283</v>
      </c>
      <c r="X239" s="2">
        <f t="shared" si="6"/>
        <v>4317.5714285671711</v>
      </c>
      <c r="Y239" s="2">
        <f t="shared" si="43"/>
        <v>59676587.875110112</v>
      </c>
      <c r="Z239" s="2" t="str">
        <f t="shared" si="8"/>
        <v>MEEP</v>
      </c>
      <c r="AA239" s="2">
        <f>IF(Z239="HERE",Y239,AA238+Graph!$G$1*1000)</f>
        <v>75590236.446538687</v>
      </c>
      <c r="AB239" s="2">
        <f t="shared" si="21"/>
        <v>800000</v>
      </c>
      <c r="AC239" s="2">
        <f t="shared" si="44"/>
        <v>58650248.884019509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174</v>
      </c>
      <c r="C240" s="7"/>
      <c r="D240" s="2" t="e">
        <f t="shared" si="12"/>
        <v>#N/A</v>
      </c>
      <c r="E240" s="2" t="e">
        <f t="shared" si="22"/>
        <v>#N/A</v>
      </c>
      <c r="F240" s="2">
        <v>1504292.1462365687</v>
      </c>
      <c r="G240" s="2">
        <f t="shared" si="47"/>
        <v>695682.42857142852</v>
      </c>
      <c r="H240" s="2">
        <f t="shared" si="45"/>
        <v>132392586.3125913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1297872.4285714305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1505114.7732718885</v>
      </c>
      <c r="Q240" s="2">
        <f t="shared" si="48"/>
        <v>700000</v>
      </c>
      <c r="R240" s="2">
        <f t="shared" si="46"/>
        <v>133636167.75912958</v>
      </c>
      <c r="S240" s="2">
        <f t="shared" si="17"/>
        <v>695682.42857143283</v>
      </c>
      <c r="T240" s="2">
        <f t="shared" si="18"/>
        <v>4317.571428571362</v>
      </c>
      <c r="U240" s="2">
        <f t="shared" si="19"/>
        <v>700000</v>
      </c>
      <c r="V240" s="2">
        <f t="shared" si="34"/>
        <v>73955262.312590942</v>
      </c>
      <c r="W240" s="2">
        <f t="shared" si="20"/>
        <v>695682.42857143283</v>
      </c>
      <c r="X240" s="2">
        <f t="shared" si="6"/>
        <v>4317.5714285671711</v>
      </c>
      <c r="Y240" s="2">
        <f t="shared" si="43"/>
        <v>59680905.446538679</v>
      </c>
      <c r="Z240" s="2" t="str">
        <f t="shared" si="8"/>
        <v>MEEP</v>
      </c>
      <c r="AA240" s="2">
        <f>IF(Z240="HERE",Y240,AA239+Graph!$G$1*1000)</f>
        <v>76390236.446538687</v>
      </c>
      <c r="AB240" s="2">
        <f t="shared" si="21"/>
        <v>800000</v>
      </c>
      <c r="AC240" s="2">
        <f t="shared" si="44"/>
        <v>58650248.884019509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175</v>
      </c>
      <c r="C241" s="7"/>
      <c r="D241" s="2" t="e">
        <f t="shared" si="12"/>
        <v>#N/A</v>
      </c>
      <c r="E241" s="2" t="e">
        <f t="shared" si="22"/>
        <v>#N/A</v>
      </c>
      <c r="F241" s="2">
        <v>1510246.7421367764</v>
      </c>
      <c r="G241" s="2">
        <f t="shared" si="47"/>
        <v>695682.42857142852</v>
      </c>
      <c r="H241" s="2">
        <f t="shared" si="45"/>
        <v>133088268.74116273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1302190.0000000019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1511055.9954870641</v>
      </c>
      <c r="Q241" s="2">
        <f t="shared" si="48"/>
        <v>700000</v>
      </c>
      <c r="R241" s="2">
        <f t="shared" si="46"/>
        <v>134336167.75912958</v>
      </c>
      <c r="S241" s="2">
        <f t="shared" si="17"/>
        <v>695682.42857143283</v>
      </c>
      <c r="T241" s="2">
        <f t="shared" si="18"/>
        <v>4317.571428571362</v>
      </c>
      <c r="U241" s="2">
        <f t="shared" si="19"/>
        <v>700000</v>
      </c>
      <c r="V241" s="2">
        <f t="shared" si="34"/>
        <v>74650944.741162375</v>
      </c>
      <c r="W241" s="2">
        <f t="shared" si="20"/>
        <v>695682.42857143283</v>
      </c>
      <c r="X241" s="2">
        <f t="shared" si="6"/>
        <v>4317.5714285671711</v>
      </c>
      <c r="Y241" s="2">
        <f t="shared" si="43"/>
        <v>59685223.017967246</v>
      </c>
      <c r="Z241" s="2" t="str">
        <f t="shared" si="8"/>
        <v>MEEP</v>
      </c>
      <c r="AA241" s="2">
        <f>IF(Z241="HERE",Y241,AA240+Graph!$G$1*1000)</f>
        <v>77190236.446538687</v>
      </c>
      <c r="AB241" s="2">
        <f t="shared" si="21"/>
        <v>800000</v>
      </c>
      <c r="AC241" s="2">
        <f t="shared" si="44"/>
        <v>58650248.884019509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176</v>
      </c>
      <c r="C242" s="7"/>
      <c r="D242" s="2" t="e">
        <f t="shared" si="12"/>
        <v>#N/A</v>
      </c>
      <c r="E242" s="2" t="e">
        <f t="shared" si="22"/>
        <v>#N/A</v>
      </c>
      <c r="F242" s="2">
        <v>1516201.3380369842</v>
      </c>
      <c r="G242" s="2">
        <f t="shared" si="47"/>
        <v>695682.42857142852</v>
      </c>
      <c r="H242" s="2">
        <f t="shared" si="45"/>
        <v>133783951.16973417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1306507.5714285732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1516997.2177022099</v>
      </c>
      <c r="Q242" s="2">
        <f t="shared" si="48"/>
        <v>700000</v>
      </c>
      <c r="R242" s="2">
        <f t="shared" si="46"/>
        <v>135036167.75912958</v>
      </c>
      <c r="S242" s="2">
        <f t="shared" si="17"/>
        <v>695682.42857143283</v>
      </c>
      <c r="T242" s="2">
        <f t="shared" si="18"/>
        <v>4317.571428571362</v>
      </c>
      <c r="U242" s="2">
        <f t="shared" si="19"/>
        <v>700000</v>
      </c>
      <c r="V242" s="2">
        <f t="shared" si="34"/>
        <v>75346627.169733807</v>
      </c>
      <c r="W242" s="2">
        <f t="shared" si="20"/>
        <v>695682.42857143283</v>
      </c>
      <c r="X242" s="2">
        <f t="shared" si="6"/>
        <v>4317.5714285671711</v>
      </c>
      <c r="Y242" s="2">
        <f t="shared" si="43"/>
        <v>59689540.589395814</v>
      </c>
      <c r="Z242" s="2" t="str">
        <f t="shared" si="8"/>
        <v>MEEP</v>
      </c>
      <c r="AA242" s="2">
        <f>IF(Z242="HERE",Y242,AA241+Graph!$G$1*1000)</f>
        <v>77990236.446538687</v>
      </c>
      <c r="AB242" s="2">
        <f t="shared" si="21"/>
        <v>800000</v>
      </c>
      <c r="AC242" s="2">
        <f t="shared" si="44"/>
        <v>58650248.884019509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177</v>
      </c>
      <c r="C243" s="7"/>
      <c r="D243" s="2" t="e">
        <f t="shared" si="12"/>
        <v>#N/A</v>
      </c>
      <c r="E243" s="2" t="e">
        <f t="shared" si="22"/>
        <v>#N/A</v>
      </c>
      <c r="F243" s="2">
        <v>1522155.933937192</v>
      </c>
      <c r="G243" s="2">
        <f t="shared" si="47"/>
        <v>695682.42857142852</v>
      </c>
      <c r="H243" s="2">
        <f t="shared" si="45"/>
        <v>134479633.59830558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1310825.1428571446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1522938.4399173856</v>
      </c>
      <c r="Q243" s="2">
        <f t="shared" si="48"/>
        <v>700000</v>
      </c>
      <c r="R243" s="2">
        <f t="shared" si="46"/>
        <v>135736167.75912958</v>
      </c>
      <c r="S243" s="2">
        <f t="shared" si="17"/>
        <v>695682.42857141793</v>
      </c>
      <c r="T243" s="2">
        <f t="shared" si="18"/>
        <v>4317.571428571362</v>
      </c>
      <c r="U243" s="2">
        <f t="shared" si="19"/>
        <v>700000</v>
      </c>
      <c r="V243" s="2">
        <f t="shared" si="34"/>
        <v>76042309.59830524</v>
      </c>
      <c r="W243" s="2">
        <f t="shared" si="20"/>
        <v>695682.42857143283</v>
      </c>
      <c r="X243" s="2">
        <f t="shared" si="6"/>
        <v>4317.5714285671711</v>
      </c>
      <c r="Y243" s="2">
        <f t="shared" si="43"/>
        <v>59693858.160824381</v>
      </c>
      <c r="Z243" s="2" t="str">
        <f t="shared" si="8"/>
        <v>MEEP</v>
      </c>
      <c r="AA243" s="2">
        <f>IF(Z243="HERE",Y243,AA242+Graph!$G$1*1000)</f>
        <v>78790236.446538687</v>
      </c>
      <c r="AB243" s="2">
        <f t="shared" si="21"/>
        <v>800000</v>
      </c>
      <c r="AC243" s="2">
        <f t="shared" si="44"/>
        <v>58650248.884019509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178</v>
      </c>
      <c r="C244" s="7"/>
      <c r="D244" s="2" t="e">
        <f t="shared" si="12"/>
        <v>#N/A</v>
      </c>
      <c r="E244" s="2" t="e">
        <f t="shared" si="22"/>
        <v>#N/A</v>
      </c>
      <c r="F244" s="2">
        <v>1528110.5298373997</v>
      </c>
      <c r="G244" s="2">
        <f t="shared" si="47"/>
        <v>695682.42857142852</v>
      </c>
      <c r="H244" s="2">
        <f t="shared" si="45"/>
        <v>135175316.02687702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1315142.7142857159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1528879.6621325314</v>
      </c>
      <c r="Q244" s="2">
        <f t="shared" si="48"/>
        <v>700000</v>
      </c>
      <c r="R244" s="2">
        <f t="shared" si="46"/>
        <v>136436167.75912958</v>
      </c>
      <c r="S244" s="2">
        <f t="shared" si="17"/>
        <v>695682.42857143283</v>
      </c>
      <c r="T244" s="2">
        <f t="shared" si="18"/>
        <v>4317.571428571362</v>
      </c>
      <c r="U244" s="2">
        <f t="shared" si="19"/>
        <v>700000</v>
      </c>
      <c r="V244" s="2">
        <f t="shared" si="34"/>
        <v>76737992.026876673</v>
      </c>
      <c r="W244" s="2">
        <f t="shared" si="20"/>
        <v>695682.42857143283</v>
      </c>
      <c r="X244" s="2">
        <f t="shared" si="6"/>
        <v>4317.5714285671711</v>
      </c>
      <c r="Y244" s="2">
        <f t="shared" si="43"/>
        <v>59698175.732252948</v>
      </c>
      <c r="Z244" s="2" t="str">
        <f t="shared" si="8"/>
        <v>MEEP</v>
      </c>
      <c r="AA244" s="2">
        <f>IF(Z244="HERE",Y244,AA243+Graph!$G$1*1000)</f>
        <v>79590236.446538687</v>
      </c>
      <c r="AB244" s="2">
        <f t="shared" si="21"/>
        <v>800000</v>
      </c>
      <c r="AC244" s="2">
        <f t="shared" si="44"/>
        <v>58650248.884019509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179</v>
      </c>
      <c r="C245" s="7"/>
      <c r="D245" s="2" t="e">
        <f t="shared" si="12"/>
        <v>#N/A</v>
      </c>
      <c r="E245" s="2" t="e">
        <f t="shared" si="22"/>
        <v>#N/A</v>
      </c>
      <c r="F245" s="2">
        <v>1534065.1257376075</v>
      </c>
      <c r="G245" s="2">
        <f t="shared" si="47"/>
        <v>695682.42857142852</v>
      </c>
      <c r="H245" s="2">
        <f t="shared" si="45"/>
        <v>135870998.45544845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1319460.2857142873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1534820.884347707</v>
      </c>
      <c r="Q245" s="2">
        <f t="shared" si="48"/>
        <v>700000</v>
      </c>
      <c r="R245" s="2">
        <f t="shared" si="46"/>
        <v>137136167.75912958</v>
      </c>
      <c r="S245" s="2">
        <f t="shared" si="17"/>
        <v>695682.42857143283</v>
      </c>
      <c r="T245" s="2">
        <f t="shared" si="18"/>
        <v>4317.571428571362</v>
      </c>
      <c r="U245" s="2">
        <f t="shared" si="19"/>
        <v>700000</v>
      </c>
      <c r="V245" s="2">
        <f t="shared" si="34"/>
        <v>77433674.455448106</v>
      </c>
      <c r="W245" s="2">
        <f t="shared" si="20"/>
        <v>695682.42857143283</v>
      </c>
      <c r="X245" s="2">
        <f t="shared" si="6"/>
        <v>4317.5714285671711</v>
      </c>
      <c r="Y245" s="2">
        <f t="shared" si="43"/>
        <v>59702493.303681515</v>
      </c>
      <c r="Z245" s="2" t="str">
        <f t="shared" si="8"/>
        <v>MEEP</v>
      </c>
      <c r="AA245" s="2">
        <f>IF(Z245="HERE",Y245,AA244+Graph!$G$1*1000)</f>
        <v>80390236.446538687</v>
      </c>
      <c r="AB245" s="2">
        <f t="shared" si="21"/>
        <v>800000</v>
      </c>
      <c r="AC245" s="2">
        <f t="shared" si="44"/>
        <v>58650248.884019509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180</v>
      </c>
      <c r="C246" s="7"/>
      <c r="D246" s="2" t="e">
        <f t="shared" si="12"/>
        <v>#N/A</v>
      </c>
      <c r="E246" s="2" t="e">
        <f t="shared" si="22"/>
        <v>#N/A</v>
      </c>
      <c r="F246" s="2">
        <v>1540019.7216378152</v>
      </c>
      <c r="G246" s="2">
        <f t="shared" si="47"/>
        <v>695682.42857142852</v>
      </c>
      <c r="H246" s="2">
        <f t="shared" si="45"/>
        <v>136566680.88401988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1323777.8571428587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1540762.1065628529</v>
      </c>
      <c r="Q246" s="2">
        <f t="shared" si="48"/>
        <v>700000</v>
      </c>
      <c r="R246" s="2">
        <f t="shared" si="46"/>
        <v>137836167.75912958</v>
      </c>
      <c r="S246" s="2">
        <f t="shared" si="17"/>
        <v>695682.42857143283</v>
      </c>
      <c r="T246" s="2">
        <f t="shared" si="18"/>
        <v>4317.571428571362</v>
      </c>
      <c r="U246" s="2">
        <f t="shared" si="19"/>
        <v>700000</v>
      </c>
      <c r="V246" s="2">
        <f t="shared" si="34"/>
        <v>78129356.884019539</v>
      </c>
      <c r="W246" s="2">
        <f t="shared" si="20"/>
        <v>695682.42857143283</v>
      </c>
      <c r="X246" s="2">
        <f t="shared" si="6"/>
        <v>4317.5714285671711</v>
      </c>
      <c r="Y246" s="2">
        <f t="shared" si="43"/>
        <v>59706810.875110082</v>
      </c>
      <c r="Z246" s="2" t="str">
        <f t="shared" si="8"/>
        <v>MEEP</v>
      </c>
      <c r="AA246" s="2">
        <f>IF(Z246="HERE",Y246,AA245+Graph!$G$1*1000)</f>
        <v>81190236.446538687</v>
      </c>
      <c r="AB246" s="2">
        <f t="shared" si="21"/>
        <v>800000</v>
      </c>
      <c r="AC246" s="2">
        <f t="shared" si="44"/>
        <v>58650248.884019509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181</v>
      </c>
      <c r="C247" s="7"/>
      <c r="D247" s="2" t="e">
        <f t="shared" si="12"/>
        <v>#N/A</v>
      </c>
      <c r="E247" s="2" t="e">
        <f t="shared" si="22"/>
        <v>#N/A</v>
      </c>
      <c r="F247" s="2">
        <v>1545974.317538023</v>
      </c>
      <c r="G247" s="2">
        <f t="shared" si="47"/>
        <v>695682.42857142852</v>
      </c>
      <c r="H247" s="2">
        <f t="shared" si="45"/>
        <v>137262363.31259131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1328095.42857143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1546703.3287780285</v>
      </c>
      <c r="Q247" s="2">
        <f t="shared" si="48"/>
        <v>700000</v>
      </c>
      <c r="R247" s="2">
        <f t="shared" si="46"/>
        <v>138536167.75912958</v>
      </c>
      <c r="S247" s="2">
        <f t="shared" si="17"/>
        <v>695682.42857143283</v>
      </c>
      <c r="T247" s="2">
        <f t="shared" si="18"/>
        <v>4317.571428571362</v>
      </c>
      <c r="U247" s="2">
        <f t="shared" si="19"/>
        <v>700000</v>
      </c>
      <c r="V247" s="2">
        <f t="shared" si="34"/>
        <v>78825039.312590972</v>
      </c>
      <c r="W247" s="2">
        <f t="shared" si="20"/>
        <v>695682.42857143283</v>
      </c>
      <c r="X247" s="2">
        <f t="shared" si="6"/>
        <v>4317.5714285671711</v>
      </c>
      <c r="Y247" s="2">
        <f t="shared" si="43"/>
        <v>59711128.446538649</v>
      </c>
      <c r="Z247" s="2" t="str">
        <f t="shared" si="8"/>
        <v>MEEP</v>
      </c>
      <c r="AA247" s="2">
        <f>IF(Z247="HERE",Y247,AA246+Graph!$G$1*1000)</f>
        <v>81990236.446538687</v>
      </c>
      <c r="AB247" s="2">
        <f t="shared" si="21"/>
        <v>800000</v>
      </c>
      <c r="AC247" s="2">
        <f t="shared" si="44"/>
        <v>58650248.884019509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182</v>
      </c>
      <c r="C248" s="7"/>
      <c r="D248" s="2" t="e">
        <f t="shared" si="12"/>
        <v>#N/A</v>
      </c>
      <c r="E248" s="2" t="e">
        <f t="shared" si="22"/>
        <v>#N/A</v>
      </c>
      <c r="F248" s="2">
        <v>1551928.9134382308</v>
      </c>
      <c r="G248" s="2">
        <f t="shared" si="47"/>
        <v>695682.42857142852</v>
      </c>
      <c r="H248" s="2">
        <f t="shared" si="45"/>
        <v>137958045.74116275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1332413.0000000014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1552644.5509931743</v>
      </c>
      <c r="Q248" s="2">
        <f t="shared" si="48"/>
        <v>700000</v>
      </c>
      <c r="R248" s="2">
        <f t="shared" si="46"/>
        <v>139236167.75912958</v>
      </c>
      <c r="S248" s="2">
        <f t="shared" si="17"/>
        <v>695682.42857143283</v>
      </c>
      <c r="T248" s="2">
        <f t="shared" si="18"/>
        <v>4317.571428571362</v>
      </c>
      <c r="U248" s="2">
        <f t="shared" si="19"/>
        <v>700000</v>
      </c>
      <c r="V248" s="2">
        <f t="shared" si="34"/>
        <v>79520721.741162404</v>
      </c>
      <c r="W248" s="2">
        <f t="shared" si="20"/>
        <v>695682.42857143283</v>
      </c>
      <c r="X248" s="2">
        <f t="shared" si="6"/>
        <v>4317.5714285671711</v>
      </c>
      <c r="Y248" s="2">
        <f t="shared" si="43"/>
        <v>59715446.017967217</v>
      </c>
      <c r="Z248" s="2" t="str">
        <f t="shared" si="8"/>
        <v>MEEP</v>
      </c>
      <c r="AA248" s="2">
        <f>IF(Z248="HERE",Y248,AA247+Graph!$G$1*1000)</f>
        <v>82790236.446538687</v>
      </c>
      <c r="AB248" s="2">
        <f t="shared" si="21"/>
        <v>800000</v>
      </c>
      <c r="AC248" s="2">
        <f t="shared" si="44"/>
        <v>58650248.884019509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183</v>
      </c>
      <c r="C249" s="7"/>
      <c r="D249" s="2" t="e">
        <f t="shared" si="12"/>
        <v>#N/A</v>
      </c>
      <c r="E249" s="2" t="e">
        <f t="shared" si="22"/>
        <v>#N/A</v>
      </c>
      <c r="F249" s="2">
        <v>1557883.5093384385</v>
      </c>
      <c r="G249" s="2">
        <f t="shared" si="47"/>
        <v>695682.42857142852</v>
      </c>
      <c r="H249" s="2">
        <f t="shared" si="45"/>
        <v>138653728.16973418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1336730.5714285728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1558585.7732083499</v>
      </c>
      <c r="Q249" s="2">
        <f t="shared" si="48"/>
        <v>700000</v>
      </c>
      <c r="R249" s="2">
        <f t="shared" si="46"/>
        <v>139936167.75912958</v>
      </c>
      <c r="S249" s="2">
        <f t="shared" si="17"/>
        <v>695682.42857143283</v>
      </c>
      <c r="T249" s="2">
        <f t="shared" si="18"/>
        <v>4317.571428571362</v>
      </c>
      <c r="U249" s="2">
        <f t="shared" si="19"/>
        <v>700000</v>
      </c>
      <c r="V249" s="2">
        <f t="shared" si="34"/>
        <v>80216404.169733837</v>
      </c>
      <c r="W249" s="2">
        <f t="shared" si="20"/>
        <v>695682.42857143283</v>
      </c>
      <c r="X249" s="2">
        <f t="shared" si="6"/>
        <v>4317.5714285671711</v>
      </c>
      <c r="Y249" s="2">
        <f t="shared" si="43"/>
        <v>59719763.589395784</v>
      </c>
      <c r="Z249" s="2" t="str">
        <f t="shared" si="8"/>
        <v>MEEP</v>
      </c>
      <c r="AA249" s="2">
        <f>IF(Z249="HERE",Y249,AA248+Graph!$G$1*1000)</f>
        <v>83590236.446538687</v>
      </c>
      <c r="AB249" s="2">
        <f t="shared" si="21"/>
        <v>800000</v>
      </c>
      <c r="AC249" s="2">
        <f t="shared" si="44"/>
        <v>58650248.884019509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184</v>
      </c>
      <c r="C250" s="7"/>
      <c r="D250" s="2" t="e">
        <f t="shared" si="12"/>
        <v>#N/A</v>
      </c>
      <c r="E250" s="2" t="e">
        <f t="shared" si="22"/>
        <v>#N/A</v>
      </c>
      <c r="F250" s="2">
        <v>1563838.1052386463</v>
      </c>
      <c r="G250" s="2">
        <f t="shared" si="47"/>
        <v>695682.42857142852</v>
      </c>
      <c r="H250" s="2">
        <f t="shared" si="45"/>
        <v>139349410.59830561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1341048.1428571441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1564526.9954234958</v>
      </c>
      <c r="Q250" s="2">
        <f t="shared" si="48"/>
        <v>700000</v>
      </c>
      <c r="R250" s="2">
        <f t="shared" si="46"/>
        <v>140636167.75912958</v>
      </c>
      <c r="S250" s="2">
        <f t="shared" si="17"/>
        <v>695682.42857143283</v>
      </c>
      <c r="T250" s="2">
        <f t="shared" si="18"/>
        <v>4317.571428571362</v>
      </c>
      <c r="U250" s="2">
        <f t="shared" si="19"/>
        <v>700000</v>
      </c>
      <c r="V250" s="2">
        <f t="shared" si="34"/>
        <v>80912086.59830527</v>
      </c>
      <c r="W250" s="2">
        <f t="shared" si="20"/>
        <v>695682.42857143283</v>
      </c>
      <c r="X250" s="2">
        <f t="shared" si="6"/>
        <v>4317.5714285671711</v>
      </c>
      <c r="Y250" s="2">
        <f t="shared" si="43"/>
        <v>59724081.160824351</v>
      </c>
      <c r="Z250" s="2" t="str">
        <f t="shared" si="8"/>
        <v>MEEP</v>
      </c>
      <c r="AA250" s="2">
        <f>IF(Z250="HERE",Y250,AA249+Graph!$G$1*1000)</f>
        <v>84390236.446538687</v>
      </c>
      <c r="AB250" s="2">
        <f t="shared" si="21"/>
        <v>800000</v>
      </c>
      <c r="AC250" s="2">
        <f t="shared" si="44"/>
        <v>58650248.884019509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185</v>
      </c>
      <c r="C251" s="7"/>
      <c r="D251" s="2" t="e">
        <f t="shared" si="12"/>
        <v>#N/A</v>
      </c>
      <c r="E251" s="2" t="e">
        <f t="shared" si="22"/>
        <v>#N/A</v>
      </c>
      <c r="F251" s="2">
        <v>1569792.701138854</v>
      </c>
      <c r="G251" s="2">
        <f t="shared" si="47"/>
        <v>695682.42857142852</v>
      </c>
      <c r="H251" s="2">
        <f t="shared" si="45"/>
        <v>140045093.02687705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1345365.7142857155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1570468.2176386714</v>
      </c>
      <c r="Q251" s="2">
        <f t="shared" si="48"/>
        <v>700000</v>
      </c>
      <c r="R251" s="2">
        <f t="shared" si="46"/>
        <v>141336167.75912958</v>
      </c>
      <c r="S251" s="2">
        <f t="shared" si="17"/>
        <v>695682.42857143283</v>
      </c>
      <c r="T251" s="2">
        <f t="shared" si="18"/>
        <v>4317.571428571362</v>
      </c>
      <c r="U251" s="2">
        <f t="shared" si="19"/>
        <v>700000</v>
      </c>
      <c r="V251" s="2">
        <f t="shared" si="34"/>
        <v>81607769.026876703</v>
      </c>
      <c r="W251" s="2">
        <f t="shared" si="20"/>
        <v>695682.42857143283</v>
      </c>
      <c r="X251" s="2">
        <f t="shared" si="6"/>
        <v>4317.5714285671711</v>
      </c>
      <c r="Y251" s="2">
        <f t="shared" si="43"/>
        <v>59728398.732252918</v>
      </c>
      <c r="Z251" s="2" t="str">
        <f t="shared" si="8"/>
        <v>MEEP</v>
      </c>
      <c r="AA251" s="2">
        <f>IF(Z251="HERE",Y251,AA250+Graph!$G$1*1000)</f>
        <v>85190236.446538687</v>
      </c>
      <c r="AB251" s="2">
        <f t="shared" si="21"/>
        <v>800000</v>
      </c>
      <c r="AC251" s="2">
        <f t="shared" si="44"/>
        <v>58650248.884019509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186</v>
      </c>
      <c r="C252" s="7"/>
      <c r="D252" s="2" t="e">
        <f t="shared" si="12"/>
        <v>#N/A</v>
      </c>
      <c r="E252" s="2" t="e">
        <f t="shared" si="22"/>
        <v>#N/A</v>
      </c>
      <c r="F252" s="2">
        <v>1575747.297039032</v>
      </c>
      <c r="G252" s="2">
        <f t="shared" si="47"/>
        <v>695682.42857142852</v>
      </c>
      <c r="H252" s="2">
        <f t="shared" si="45"/>
        <v>140740775.45544848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1349683.2857142868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1576409.4398538172</v>
      </c>
      <c r="Q252" s="2">
        <f t="shared" si="48"/>
        <v>700000</v>
      </c>
      <c r="R252" s="2">
        <f t="shared" si="46"/>
        <v>142036167.75912958</v>
      </c>
      <c r="S252" s="2">
        <f t="shared" si="17"/>
        <v>695682.42857143283</v>
      </c>
      <c r="T252" s="2">
        <f t="shared" si="18"/>
        <v>4317.571428571362</v>
      </c>
      <c r="U252" s="2">
        <f t="shared" si="19"/>
        <v>700000</v>
      </c>
      <c r="V252" s="2">
        <f t="shared" si="34"/>
        <v>82303451.455448136</v>
      </c>
      <c r="W252" s="2">
        <f t="shared" si="20"/>
        <v>695682.42857143283</v>
      </c>
      <c r="X252" s="2">
        <f t="shared" si="6"/>
        <v>4317.5714285671711</v>
      </c>
      <c r="Y252" s="2">
        <f t="shared" si="43"/>
        <v>59732716.303681485</v>
      </c>
      <c r="Z252" s="2" t="str">
        <f t="shared" si="8"/>
        <v>MEEP</v>
      </c>
      <c r="AA252" s="2">
        <f>IF(Z252="HERE",Y252,AA251+Graph!$G$1*1000)</f>
        <v>85990236.446538687</v>
      </c>
      <c r="AB252" s="2">
        <f t="shared" si="21"/>
        <v>800000</v>
      </c>
      <c r="AC252" s="2">
        <f t="shared" si="44"/>
        <v>58650248.884019509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187</v>
      </c>
      <c r="C253" s="7"/>
      <c r="D253" s="2" t="e">
        <f t="shared" si="12"/>
        <v>#N/A</v>
      </c>
      <c r="E253" s="2" t="e">
        <f t="shared" si="22"/>
        <v>#N/A</v>
      </c>
      <c r="F253" s="2">
        <v>1581701.8929392397</v>
      </c>
      <c r="G253" s="2">
        <f t="shared" si="47"/>
        <v>695682.42857142852</v>
      </c>
      <c r="H253" s="2">
        <f t="shared" si="45"/>
        <v>141436457.88401991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1354000.8571428582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1582350.6620689631</v>
      </c>
      <c r="Q253" s="2">
        <f t="shared" si="48"/>
        <v>700000</v>
      </c>
      <c r="R253" s="2">
        <f t="shared" si="46"/>
        <v>142736167.75912958</v>
      </c>
      <c r="S253" s="2">
        <f t="shared" si="17"/>
        <v>695682.42857143283</v>
      </c>
      <c r="T253" s="2">
        <f t="shared" si="18"/>
        <v>4317.571428571362</v>
      </c>
      <c r="U253" s="2">
        <f t="shared" si="19"/>
        <v>700000</v>
      </c>
      <c r="V253" s="2">
        <f t="shared" si="34"/>
        <v>82999133.884019569</v>
      </c>
      <c r="W253" s="2">
        <f t="shared" si="20"/>
        <v>695682.42857143283</v>
      </c>
      <c r="X253" s="2">
        <f t="shared" si="6"/>
        <v>4317.5714285671711</v>
      </c>
      <c r="Y253" s="2">
        <f t="shared" si="43"/>
        <v>59737033.875110053</v>
      </c>
      <c r="Z253" s="2" t="str">
        <f t="shared" si="8"/>
        <v>MEEP</v>
      </c>
      <c r="AA253" s="2">
        <f>IF(Z253="HERE",Y253,AA252+Graph!$G$1*1000)</f>
        <v>86790236.446538687</v>
      </c>
      <c r="AB253" s="2">
        <f t="shared" si="21"/>
        <v>800000</v>
      </c>
      <c r="AC253" s="2">
        <f t="shared" si="44"/>
        <v>58650248.884019509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188</v>
      </c>
      <c r="C254" s="7"/>
      <c r="D254" s="2" t="e">
        <f t="shared" si="12"/>
        <v>#N/A</v>
      </c>
      <c r="E254" s="2" t="e">
        <f t="shared" si="22"/>
        <v>#N/A</v>
      </c>
      <c r="F254" s="2">
        <v>1587656.4888394475</v>
      </c>
      <c r="G254" s="2">
        <f t="shared" si="47"/>
        <v>695682.42857142852</v>
      </c>
      <c r="H254" s="2">
        <f t="shared" si="45"/>
        <v>142132140.31259134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1358318.4285714296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1588291.8842841387</v>
      </c>
      <c r="Q254" s="2">
        <f t="shared" si="48"/>
        <v>700000</v>
      </c>
      <c r="R254" s="2">
        <f t="shared" si="46"/>
        <v>143436167.75912958</v>
      </c>
      <c r="S254" s="2">
        <f t="shared" si="17"/>
        <v>695682.42857143283</v>
      </c>
      <c r="T254" s="2">
        <f t="shared" si="18"/>
        <v>4317.571428571362</v>
      </c>
      <c r="U254" s="2">
        <f t="shared" si="19"/>
        <v>700000</v>
      </c>
      <c r="V254" s="2">
        <f t="shared" si="34"/>
        <v>83694816.312591001</v>
      </c>
      <c r="W254" s="2">
        <f t="shared" si="20"/>
        <v>695682.42857143283</v>
      </c>
      <c r="X254" s="2">
        <f t="shared" si="6"/>
        <v>4317.5714285671711</v>
      </c>
      <c r="Y254" s="2">
        <f t="shared" si="43"/>
        <v>59741351.44653862</v>
      </c>
      <c r="Z254" s="2" t="str">
        <f t="shared" si="8"/>
        <v>MEEP</v>
      </c>
      <c r="AA254" s="2">
        <f>IF(Z254="HERE",Y254,AA253+Graph!$G$1*1000)</f>
        <v>87590236.446538687</v>
      </c>
      <c r="AB254" s="2">
        <f t="shared" si="21"/>
        <v>800000</v>
      </c>
      <c r="AC254" s="2">
        <f t="shared" si="44"/>
        <v>58650248.884019509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189</v>
      </c>
      <c r="C255" s="7"/>
      <c r="D255" s="2" t="e">
        <f t="shared" si="12"/>
        <v>#N/A</v>
      </c>
      <c r="E255" s="2" t="e">
        <f t="shared" si="22"/>
        <v>#N/A</v>
      </c>
      <c r="F255" s="2">
        <v>1593611.0847396553</v>
      </c>
      <c r="G255" s="2">
        <f t="shared" si="47"/>
        <v>695682.42857142852</v>
      </c>
      <c r="H255" s="2">
        <f t="shared" si="45"/>
        <v>142827822.74116278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1362636.0000000009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1594233.1064992845</v>
      </c>
      <c r="Q255" s="2">
        <f t="shared" si="48"/>
        <v>700000</v>
      </c>
      <c r="R255" s="2">
        <f t="shared" si="46"/>
        <v>144136167.75912958</v>
      </c>
      <c r="S255" s="2">
        <f t="shared" si="17"/>
        <v>695682.42857143283</v>
      </c>
      <c r="T255" s="2">
        <f t="shared" si="18"/>
        <v>4317.571428571362</v>
      </c>
      <c r="U255" s="2">
        <f t="shared" si="19"/>
        <v>700000</v>
      </c>
      <c r="V255" s="2">
        <f t="shared" si="34"/>
        <v>84390498.741162434</v>
      </c>
      <c r="W255" s="2">
        <f t="shared" si="20"/>
        <v>695682.42857143283</v>
      </c>
      <c r="X255" s="2">
        <f t="shared" si="6"/>
        <v>4317.5714285671711</v>
      </c>
      <c r="Y255" s="2">
        <f t="shared" si="43"/>
        <v>59745669.017967187</v>
      </c>
      <c r="Z255" s="2" t="str">
        <f t="shared" si="8"/>
        <v>MEEP</v>
      </c>
      <c r="AA255" s="2">
        <f>IF(Z255="HERE",Y255,AA254+Graph!$G$1*1000)</f>
        <v>88390236.446538687</v>
      </c>
      <c r="AB255" s="2">
        <f t="shared" si="21"/>
        <v>800000</v>
      </c>
      <c r="AC255" s="2">
        <f t="shared" si="44"/>
        <v>58650248.884019509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190</v>
      </c>
      <c r="C256" s="7"/>
      <c r="D256" s="2" t="e">
        <f t="shared" si="12"/>
        <v>#N/A</v>
      </c>
      <c r="E256" s="2" t="e">
        <f t="shared" si="22"/>
        <v>#N/A</v>
      </c>
      <c r="F256" s="2">
        <v>1599565.680639863</v>
      </c>
      <c r="G256" s="2">
        <f t="shared" si="47"/>
        <v>695682.42857142852</v>
      </c>
      <c r="H256" s="2">
        <f t="shared" si="45"/>
        <v>143523505.16973421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1366953.5714285723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1600174.3287144601</v>
      </c>
      <c r="Q256" s="2">
        <f t="shared" si="48"/>
        <v>700000</v>
      </c>
      <c r="R256" s="2">
        <f t="shared" si="46"/>
        <v>144836167.75912958</v>
      </c>
      <c r="S256" s="2">
        <f t="shared" si="17"/>
        <v>695682.42857143283</v>
      </c>
      <c r="T256" s="2">
        <f t="shared" si="18"/>
        <v>4317.571428571362</v>
      </c>
      <c r="U256" s="2">
        <f t="shared" si="19"/>
        <v>700000</v>
      </c>
      <c r="V256" s="2">
        <f t="shared" si="34"/>
        <v>85086181.169733867</v>
      </c>
      <c r="W256" s="2">
        <f t="shared" si="20"/>
        <v>695682.42857143283</v>
      </c>
      <c r="X256" s="2">
        <f t="shared" si="6"/>
        <v>4317.5714285671711</v>
      </c>
      <c r="Y256" s="2">
        <f t="shared" si="43"/>
        <v>59749986.589395754</v>
      </c>
      <c r="Z256" s="2" t="str">
        <f t="shared" si="8"/>
        <v>MEEP</v>
      </c>
      <c r="AA256" s="2">
        <f>IF(Z256="HERE",Y256,AA255+Graph!$G$1*1000)</f>
        <v>89190236.446538687</v>
      </c>
      <c r="AB256" s="2">
        <f t="shared" si="21"/>
        <v>800000</v>
      </c>
      <c r="AC256" s="2">
        <f t="shared" si="44"/>
        <v>58650248.884019509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191</v>
      </c>
      <c r="C257" s="7"/>
      <c r="D257" s="2" t="e">
        <f t="shared" si="12"/>
        <v>#N/A</v>
      </c>
      <c r="E257" s="2" t="e">
        <f t="shared" si="22"/>
        <v>#N/A</v>
      </c>
      <c r="F257" s="2">
        <v>1605520.2765400708</v>
      </c>
      <c r="G257" s="2">
        <f t="shared" si="47"/>
        <v>695682.42857142852</v>
      </c>
      <c r="H257" s="2">
        <f t="shared" si="45"/>
        <v>144219187.59830564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1371271.1428571437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1606115.550929606</v>
      </c>
      <c r="Q257" s="2">
        <f t="shared" si="48"/>
        <v>700000</v>
      </c>
      <c r="R257" s="2">
        <f t="shared" si="46"/>
        <v>145536167.75912958</v>
      </c>
      <c r="S257" s="2">
        <f t="shared" si="17"/>
        <v>695682.42857143283</v>
      </c>
      <c r="T257" s="2">
        <f t="shared" si="18"/>
        <v>4317.571428571362</v>
      </c>
      <c r="U257" s="2">
        <f t="shared" si="19"/>
        <v>700000</v>
      </c>
      <c r="V257" s="2">
        <f t="shared" si="34"/>
        <v>85781863.5983053</v>
      </c>
      <c r="W257" s="2">
        <f t="shared" si="20"/>
        <v>695682.42857143283</v>
      </c>
      <c r="X257" s="2">
        <f t="shared" si="6"/>
        <v>4317.5714285671711</v>
      </c>
      <c r="Y257" s="2">
        <f t="shared" si="43"/>
        <v>59754304.160824321</v>
      </c>
      <c r="Z257" s="2" t="str">
        <f t="shared" si="8"/>
        <v>MEEP</v>
      </c>
      <c r="AA257" s="2">
        <f>IF(Z257="HERE",Y257,AA256+Graph!$G$1*1000)</f>
        <v>89990236.446538687</v>
      </c>
      <c r="AB257" s="2">
        <f t="shared" si="21"/>
        <v>800000</v>
      </c>
      <c r="AC257" s="2">
        <f t="shared" si="44"/>
        <v>58650248.884019509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192</v>
      </c>
      <c r="C258" s="7"/>
      <c r="D258" s="2" t="e">
        <f t="shared" si="12"/>
        <v>#N/A</v>
      </c>
      <c r="E258" s="2" t="e">
        <f t="shared" si="22"/>
        <v>#N/A</v>
      </c>
      <c r="F258" s="2">
        <v>1611474.8724402785</v>
      </c>
      <c r="G258" s="2">
        <f t="shared" si="47"/>
        <v>695682.42857142852</v>
      </c>
      <c r="H258" s="2">
        <f t="shared" si="45"/>
        <v>144914870.02687708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1375588.714285715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1612056.7731447816</v>
      </c>
      <c r="Q258" s="2">
        <f t="shared" si="48"/>
        <v>700000</v>
      </c>
      <c r="R258" s="2">
        <f t="shared" si="46"/>
        <v>146236167.75912958</v>
      </c>
      <c r="S258" s="2">
        <f t="shared" si="17"/>
        <v>695682.42857143283</v>
      </c>
      <c r="T258" s="2">
        <f t="shared" si="18"/>
        <v>4317.571428571362</v>
      </c>
      <c r="U258" s="2">
        <f t="shared" si="19"/>
        <v>700000</v>
      </c>
      <c r="V258" s="2">
        <f t="shared" si="34"/>
        <v>86477546.026876733</v>
      </c>
      <c r="W258" s="2">
        <f t="shared" si="20"/>
        <v>695682.42857143283</v>
      </c>
      <c r="X258" s="2">
        <f t="shared" si="6"/>
        <v>4317.5714285671711</v>
      </c>
      <c r="Y258" s="2">
        <f t="shared" si="43"/>
        <v>59758621.732252888</v>
      </c>
      <c r="Z258" s="2" t="str">
        <f t="shared" si="8"/>
        <v>MEEP</v>
      </c>
      <c r="AA258" s="2">
        <f>IF(Z258="HERE",Y258,AA257+Graph!$G$1*1000)</f>
        <v>90790236.446538687</v>
      </c>
      <c r="AB258" s="2">
        <f t="shared" si="21"/>
        <v>800000</v>
      </c>
      <c r="AC258" s="2">
        <f t="shared" si="44"/>
        <v>58650248.884019509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193</v>
      </c>
      <c r="C259" s="7"/>
      <c r="D259" s="2" t="e">
        <f t="shared" si="12"/>
        <v>#N/A</v>
      </c>
      <c r="E259" s="2" t="e">
        <f t="shared" si="22"/>
        <v>#N/A</v>
      </c>
      <c r="F259" s="2">
        <v>1617429.4683404863</v>
      </c>
      <c r="G259" s="2">
        <f t="shared" si="47"/>
        <v>695682.42857142852</v>
      </c>
      <c r="H259" s="2">
        <f t="shared" si="45"/>
        <v>145610552.45544851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1379906.2857142864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1617997.9953599274</v>
      </c>
      <c r="Q259" s="2">
        <f t="shared" si="48"/>
        <v>700000</v>
      </c>
      <c r="R259" s="2">
        <f t="shared" si="46"/>
        <v>146936167.75912958</v>
      </c>
      <c r="S259" s="2">
        <f t="shared" si="17"/>
        <v>695682.42857143283</v>
      </c>
      <c r="T259" s="2">
        <f t="shared" si="18"/>
        <v>4317.571428571362</v>
      </c>
      <c r="U259" s="2">
        <f t="shared" si="19"/>
        <v>700000</v>
      </c>
      <c r="V259" s="2">
        <f t="shared" si="34"/>
        <v>87173228.455448166</v>
      </c>
      <c r="W259" s="2">
        <f t="shared" si="20"/>
        <v>695682.42857143283</v>
      </c>
      <c r="X259" s="2">
        <f t="shared" si="6"/>
        <v>4317.5714285671711</v>
      </c>
      <c r="Y259" s="2">
        <f t="shared" si="43"/>
        <v>59762939.303681456</v>
      </c>
      <c r="Z259" s="2" t="str">
        <f t="shared" si="8"/>
        <v>MEEP</v>
      </c>
      <c r="AA259" s="2">
        <f>IF(Z259="HERE",Y259,AA258+Graph!$G$1*1000)</f>
        <v>91590236.446538687</v>
      </c>
      <c r="AB259" s="2">
        <f t="shared" si="21"/>
        <v>800000</v>
      </c>
      <c r="AC259" s="2">
        <f t="shared" si="44"/>
        <v>58650248.884019509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194</v>
      </c>
      <c r="C260" s="7"/>
      <c r="D260" s="2" t="e">
        <f t="shared" si="12"/>
        <v>#N/A</v>
      </c>
      <c r="E260" s="2" t="e">
        <f t="shared" si="22"/>
        <v>#N/A</v>
      </c>
      <c r="F260" s="2">
        <v>1623384.064240694</v>
      </c>
      <c r="G260" s="2">
        <f t="shared" si="47"/>
        <v>695682.42857142852</v>
      </c>
      <c r="H260" s="2">
        <f t="shared" si="45"/>
        <v>146306234.88401994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1384223.8571428577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1623939.217575103</v>
      </c>
      <c r="Q260" s="2">
        <f t="shared" si="48"/>
        <v>700000</v>
      </c>
      <c r="R260" s="2">
        <f t="shared" si="46"/>
        <v>147636167.75912958</v>
      </c>
      <c r="S260" s="2">
        <f t="shared" si="17"/>
        <v>695682.42857143283</v>
      </c>
      <c r="T260" s="2">
        <f t="shared" si="18"/>
        <v>4317.571428571362</v>
      </c>
      <c r="U260" s="2">
        <f t="shared" si="19"/>
        <v>700000</v>
      </c>
      <c r="V260" s="2">
        <f t="shared" si="34"/>
        <v>87868910.884019598</v>
      </c>
      <c r="W260" s="2">
        <f t="shared" si="20"/>
        <v>695682.42857143283</v>
      </c>
      <c r="X260" s="2">
        <f t="shared" si="6"/>
        <v>4317.5714285671711</v>
      </c>
      <c r="Y260" s="2">
        <f t="shared" si="43"/>
        <v>59767256.875110023</v>
      </c>
      <c r="Z260" s="2" t="str">
        <f t="shared" si="8"/>
        <v>MEEP</v>
      </c>
      <c r="AA260" s="2">
        <f>IF(Z260="HERE",Y260,AA259+Graph!$G$1*1000)</f>
        <v>92390236.446538687</v>
      </c>
      <c r="AB260" s="2">
        <f t="shared" si="21"/>
        <v>800000</v>
      </c>
      <c r="AC260" s="2">
        <f t="shared" si="44"/>
        <v>58650248.884019509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195</v>
      </c>
      <c r="C261" s="7"/>
      <c r="D261" s="2" t="e">
        <f t="shared" si="12"/>
        <v>#N/A</v>
      </c>
      <c r="E261" s="2" t="e">
        <f t="shared" si="22"/>
        <v>#N/A</v>
      </c>
      <c r="F261" s="2">
        <v>1629338.6601409018</v>
      </c>
      <c r="G261" s="2">
        <f t="shared" si="47"/>
        <v>695682.42857142852</v>
      </c>
      <c r="H261" s="2">
        <f t="shared" si="45"/>
        <v>147001917.31259137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1388541.4285714291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1629880.4397902489</v>
      </c>
      <c r="Q261" s="2">
        <f t="shared" si="48"/>
        <v>700000</v>
      </c>
      <c r="R261" s="2">
        <f t="shared" si="46"/>
        <v>148336167.75912958</v>
      </c>
      <c r="S261" s="2">
        <f t="shared" si="17"/>
        <v>695682.42857143283</v>
      </c>
      <c r="T261" s="2">
        <f t="shared" si="18"/>
        <v>4317.571428571362</v>
      </c>
      <c r="U261" s="2">
        <f t="shared" si="19"/>
        <v>700000</v>
      </c>
      <c r="V261" s="2">
        <f t="shared" si="34"/>
        <v>88564593.312591031</v>
      </c>
      <c r="W261" s="2">
        <f t="shared" si="20"/>
        <v>695682.42857143283</v>
      </c>
      <c r="X261" s="2">
        <f t="shared" si="6"/>
        <v>4317.5714285671711</v>
      </c>
      <c r="Y261" s="2">
        <f t="shared" si="43"/>
        <v>59771574.44653859</v>
      </c>
      <c r="Z261" s="2" t="str">
        <f t="shared" si="8"/>
        <v>MEEP</v>
      </c>
      <c r="AA261" s="2">
        <f>IF(Z261="HERE",Y261,AA260+Graph!$G$1*1000)</f>
        <v>93190236.446538687</v>
      </c>
      <c r="AB261" s="2">
        <f t="shared" si="21"/>
        <v>800000</v>
      </c>
      <c r="AC261" s="2">
        <f t="shared" si="44"/>
        <v>58650248.884019509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196</v>
      </c>
      <c r="C262" s="7"/>
      <c r="D262" s="2" t="e">
        <f t="shared" si="12"/>
        <v>#N/A</v>
      </c>
      <c r="E262" s="2" t="e">
        <f t="shared" si="22"/>
        <v>#N/A</v>
      </c>
      <c r="F262" s="2">
        <v>1635293.2560411096</v>
      </c>
      <c r="G262" s="2">
        <f t="shared" si="47"/>
        <v>695682.42857142852</v>
      </c>
      <c r="H262" s="2">
        <f t="shared" si="45"/>
        <v>147697599.74116281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1392859.0000000005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1635821.6620054245</v>
      </c>
      <c r="Q262" s="2">
        <f t="shared" si="48"/>
        <v>700000</v>
      </c>
      <c r="R262" s="2">
        <f t="shared" si="46"/>
        <v>149036167.75912958</v>
      </c>
      <c r="S262" s="2">
        <f t="shared" si="17"/>
        <v>695682.42857143283</v>
      </c>
      <c r="T262" s="2">
        <f t="shared" si="18"/>
        <v>4317.571428571362</v>
      </c>
      <c r="U262" s="2">
        <f t="shared" si="19"/>
        <v>700000</v>
      </c>
      <c r="V262" s="2">
        <f t="shared" si="34"/>
        <v>89260275.741162464</v>
      </c>
      <c r="W262" s="2">
        <f t="shared" si="20"/>
        <v>695682.42857143283</v>
      </c>
      <c r="X262" s="2">
        <f t="shared" si="6"/>
        <v>4317.5714285671711</v>
      </c>
      <c r="Y262" s="2">
        <f t="shared" si="43"/>
        <v>59775892.017967157</v>
      </c>
      <c r="Z262" s="2" t="str">
        <f t="shared" si="8"/>
        <v>MEEP</v>
      </c>
      <c r="AA262" s="2">
        <f>IF(Z262="HERE",Y262,AA261+Graph!$G$1*1000)</f>
        <v>93990236.446538687</v>
      </c>
      <c r="AB262" s="2">
        <f t="shared" si="21"/>
        <v>800000</v>
      </c>
      <c r="AC262" s="2">
        <f t="shared" si="44"/>
        <v>58650248.884019509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197</v>
      </c>
      <c r="C263" s="7"/>
      <c r="D263" s="2" t="e">
        <f t="shared" si="12"/>
        <v>#N/A</v>
      </c>
      <c r="E263" s="2" t="e">
        <f t="shared" si="22"/>
        <v>#N/A</v>
      </c>
      <c r="F263" s="2">
        <v>1641247.8519413173</v>
      </c>
      <c r="G263" s="2">
        <f t="shared" si="47"/>
        <v>695682.42857142852</v>
      </c>
      <c r="H263" s="2">
        <f t="shared" si="45"/>
        <v>148393282.16973424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1397176.5714285718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1641762.8842205703</v>
      </c>
      <c r="Q263" s="2">
        <f t="shared" si="48"/>
        <v>700000</v>
      </c>
      <c r="R263" s="2">
        <f t="shared" si="46"/>
        <v>149736167.75912958</v>
      </c>
      <c r="S263" s="2">
        <f t="shared" si="17"/>
        <v>695682.42857143283</v>
      </c>
      <c r="T263" s="2">
        <f t="shared" si="18"/>
        <v>4317.571428571362</v>
      </c>
      <c r="U263" s="2">
        <f t="shared" si="19"/>
        <v>700000</v>
      </c>
      <c r="V263" s="2">
        <f t="shared" si="34"/>
        <v>89955958.169733897</v>
      </c>
      <c r="W263" s="2">
        <f t="shared" si="20"/>
        <v>695682.42857143283</v>
      </c>
      <c r="X263" s="2">
        <f t="shared" si="6"/>
        <v>4317.5714285671711</v>
      </c>
      <c r="Y263" s="2">
        <f t="shared" si="43"/>
        <v>59780209.589395724</v>
      </c>
      <c r="Z263" s="2" t="str">
        <f t="shared" si="8"/>
        <v>MEEP</v>
      </c>
      <c r="AA263" s="2">
        <f>IF(Z263="HERE",Y263,AA262+Graph!$G$1*1000)</f>
        <v>94790236.446538687</v>
      </c>
      <c r="AB263" s="2">
        <f t="shared" si="21"/>
        <v>800000</v>
      </c>
      <c r="AC263" s="2">
        <f t="shared" si="44"/>
        <v>58650248.884019509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198</v>
      </c>
      <c r="C264" s="7"/>
      <c r="D264" s="2" t="e">
        <f t="shared" si="12"/>
        <v>#N/A</v>
      </c>
      <c r="E264" s="2" t="e">
        <f t="shared" si="22"/>
        <v>#N/A</v>
      </c>
      <c r="F264" s="2">
        <v>1647202.4478415251</v>
      </c>
      <c r="G264" s="2">
        <f t="shared" si="47"/>
        <v>695682.42857142852</v>
      </c>
      <c r="H264" s="2">
        <f t="shared" si="45"/>
        <v>149088964.59830567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1401494.1428571432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1647704.106435746</v>
      </c>
      <c r="Q264" s="2">
        <f t="shared" si="48"/>
        <v>700000</v>
      </c>
      <c r="R264" s="2">
        <f t="shared" si="46"/>
        <v>150436167.75912958</v>
      </c>
      <c r="S264" s="2">
        <f t="shared" si="17"/>
        <v>695682.42857143283</v>
      </c>
      <c r="T264" s="2">
        <f t="shared" si="18"/>
        <v>4317.571428571362</v>
      </c>
      <c r="U264" s="2">
        <f t="shared" si="19"/>
        <v>700000</v>
      </c>
      <c r="V264" s="2">
        <f t="shared" si="34"/>
        <v>90651640.59830533</v>
      </c>
      <c r="W264" s="2">
        <f t="shared" si="20"/>
        <v>695682.42857143283</v>
      </c>
      <c r="X264" s="2">
        <f t="shared" si="6"/>
        <v>4317.5714285671711</v>
      </c>
      <c r="Y264" s="2">
        <f t="shared" si="43"/>
        <v>59784527.160824291</v>
      </c>
      <c r="Z264" s="2" t="str">
        <f t="shared" si="8"/>
        <v>MEEP</v>
      </c>
      <c r="AA264" s="2">
        <f>IF(Z264="HERE",Y264,AA263+Graph!$G$1*1000)</f>
        <v>95590236.446538687</v>
      </c>
      <c r="AB264" s="2">
        <f t="shared" si="21"/>
        <v>800000</v>
      </c>
      <c r="AC264" s="2">
        <f t="shared" si="44"/>
        <v>58650248.884019509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199</v>
      </c>
      <c r="C265" s="7"/>
      <c r="D265" s="2" t="e">
        <f t="shared" si="12"/>
        <v>#N/A</v>
      </c>
      <c r="E265" s="2" t="e">
        <f t="shared" si="22"/>
        <v>#N/A</v>
      </c>
      <c r="F265" s="2">
        <v>1653157.0437417328</v>
      </c>
      <c r="G265" s="2">
        <f t="shared" si="47"/>
        <v>695682.42857142852</v>
      </c>
      <c r="H265" s="2">
        <f t="shared" si="45"/>
        <v>149784647.02687711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1405811.7142857146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1653645.3286508918</v>
      </c>
      <c r="Q265" s="2">
        <f t="shared" si="48"/>
        <v>700000</v>
      </c>
      <c r="R265" s="2">
        <f t="shared" si="46"/>
        <v>151136167.75912958</v>
      </c>
      <c r="S265" s="2">
        <f t="shared" si="17"/>
        <v>695682.42857143283</v>
      </c>
      <c r="T265" s="2">
        <f t="shared" si="18"/>
        <v>4317.571428571362</v>
      </c>
      <c r="U265" s="2">
        <f t="shared" si="19"/>
        <v>700000</v>
      </c>
      <c r="V265" s="2">
        <f t="shared" si="34"/>
        <v>91347323.026876763</v>
      </c>
      <c r="W265" s="2">
        <f t="shared" si="20"/>
        <v>695682.42857143283</v>
      </c>
      <c r="X265" s="2">
        <f t="shared" si="6"/>
        <v>4317.5714285671711</v>
      </c>
      <c r="Y265" s="2">
        <f t="shared" si="43"/>
        <v>59788844.732252859</v>
      </c>
      <c r="Z265" s="2" t="str">
        <f t="shared" si="8"/>
        <v>MEEP</v>
      </c>
      <c r="AA265" s="2">
        <f>IF(Z265="HERE",Y265,AA264+Graph!$G$1*1000)</f>
        <v>96390236.446538687</v>
      </c>
      <c r="AB265" s="2">
        <f t="shared" si="21"/>
        <v>800000</v>
      </c>
      <c r="AC265" s="2">
        <f t="shared" si="44"/>
        <v>58650248.884019509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200</v>
      </c>
      <c r="C266" s="7"/>
      <c r="D266" s="2" t="e">
        <f t="shared" si="12"/>
        <v>#N/A</v>
      </c>
      <c r="E266" s="2" t="e">
        <f t="shared" si="22"/>
        <v>#N/A</v>
      </c>
      <c r="F266" s="2">
        <v>1659111.6396419406</v>
      </c>
      <c r="G266" s="2">
        <f t="shared" si="47"/>
        <v>695682.42857142852</v>
      </c>
      <c r="H266" s="2">
        <f t="shared" si="45"/>
        <v>150480329.45544854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1410129.2857142859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1659586.5508660376</v>
      </c>
      <c r="Q266" s="2">
        <f t="shared" si="48"/>
        <v>700000</v>
      </c>
      <c r="R266" s="2">
        <f t="shared" si="46"/>
        <v>151836167.75912958</v>
      </c>
      <c r="S266" s="2">
        <f t="shared" si="17"/>
        <v>695682.42857143283</v>
      </c>
      <c r="T266" s="2">
        <f t="shared" si="18"/>
        <v>4317.571428571362</v>
      </c>
      <c r="U266" s="2">
        <f t="shared" si="19"/>
        <v>700000</v>
      </c>
      <c r="V266" s="2">
        <f t="shared" si="34"/>
        <v>92043005.455448195</v>
      </c>
      <c r="W266" s="2">
        <f t="shared" si="20"/>
        <v>695682.42857143283</v>
      </c>
      <c r="X266" s="2">
        <f t="shared" si="6"/>
        <v>4317.5714285671711</v>
      </c>
      <c r="Y266" s="2">
        <f t="shared" si="43"/>
        <v>59793162.303681426</v>
      </c>
      <c r="Z266" s="2" t="str">
        <f t="shared" si="8"/>
        <v>MEEP</v>
      </c>
      <c r="AA266" s="2">
        <f>IF(Z266="HERE",Y266,AA265+Graph!$G$1*1000)</f>
        <v>97190236.446538687</v>
      </c>
      <c r="AB266" s="2">
        <f t="shared" si="21"/>
        <v>800000</v>
      </c>
      <c r="AC266" s="2">
        <f t="shared" si="44"/>
        <v>58650248.884019509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201</v>
      </c>
      <c r="C267" s="7"/>
      <c r="D267" s="2" t="e">
        <f t="shared" si="12"/>
        <v>#N/A</v>
      </c>
      <c r="E267" s="2" t="e">
        <f t="shared" si="22"/>
        <v>#N/A</v>
      </c>
      <c r="F267" s="2">
        <v>1665066.2355421484</v>
      </c>
      <c r="G267" s="2">
        <f t="shared" si="47"/>
        <v>695682.42857142852</v>
      </c>
      <c r="H267" s="2">
        <f t="shared" si="45"/>
        <v>151176011.88401997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1414446.8571428573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1665527.7730812132</v>
      </c>
      <c r="Q267" s="2">
        <f t="shared" si="48"/>
        <v>700000</v>
      </c>
      <c r="R267" s="2">
        <f t="shared" si="46"/>
        <v>152536167.75912958</v>
      </c>
      <c r="S267" s="2">
        <f t="shared" si="17"/>
        <v>695682.42857143283</v>
      </c>
      <c r="T267" s="2">
        <f t="shared" si="18"/>
        <v>4317.571428571362</v>
      </c>
      <c r="U267" s="2">
        <f t="shared" si="19"/>
        <v>700000</v>
      </c>
      <c r="V267" s="2">
        <f t="shared" si="34"/>
        <v>92738687.884019628</v>
      </c>
      <c r="W267" s="2">
        <f t="shared" si="20"/>
        <v>695682.42857143283</v>
      </c>
      <c r="X267" s="2">
        <f t="shared" si="6"/>
        <v>4317.5714285671711</v>
      </c>
      <c r="Y267" s="2">
        <f t="shared" si="43"/>
        <v>59797479.875109993</v>
      </c>
      <c r="Z267" s="2" t="str">
        <f t="shared" si="8"/>
        <v>MEEP</v>
      </c>
      <c r="AA267" s="2">
        <f>IF(Z267="HERE",Y267,AA266+Graph!$G$1*1000)</f>
        <v>97990236.446538687</v>
      </c>
      <c r="AB267" s="2">
        <f t="shared" si="21"/>
        <v>800000</v>
      </c>
      <c r="AC267" s="2">
        <f t="shared" si="44"/>
        <v>58650248.884019509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202</v>
      </c>
      <c r="C268" s="7"/>
      <c r="D268" s="2" t="e">
        <f t="shared" si="12"/>
        <v>#N/A</v>
      </c>
      <c r="E268" s="2" t="e">
        <f t="shared" si="22"/>
        <v>#N/A</v>
      </c>
      <c r="F268" s="2">
        <v>1671020.8314423561</v>
      </c>
      <c r="G268" s="2">
        <f t="shared" si="47"/>
        <v>695682.42857142852</v>
      </c>
      <c r="H268" s="2">
        <f t="shared" si="45"/>
        <v>151871694.3125914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1418764.4285714286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1671468.9952963591</v>
      </c>
      <c r="Q268" s="2">
        <f t="shared" si="48"/>
        <v>700000</v>
      </c>
      <c r="R268" s="2">
        <f t="shared" si="46"/>
        <v>153236167.75912958</v>
      </c>
      <c r="S268" s="2">
        <f t="shared" si="17"/>
        <v>695682.42857143283</v>
      </c>
      <c r="T268" s="2">
        <f t="shared" si="18"/>
        <v>4317.571428571362</v>
      </c>
      <c r="U268" s="2">
        <f t="shared" si="19"/>
        <v>700000</v>
      </c>
      <c r="V268" s="2">
        <f t="shared" si="34"/>
        <v>93434370.312591061</v>
      </c>
      <c r="W268" s="2">
        <f t="shared" si="20"/>
        <v>695682.42857143283</v>
      </c>
      <c r="X268" s="2">
        <f t="shared" si="6"/>
        <v>4317.5714285671711</v>
      </c>
      <c r="Y268" s="2">
        <f t="shared" si="43"/>
        <v>59801797.44653856</v>
      </c>
      <c r="Z268" s="2" t="str">
        <f t="shared" si="8"/>
        <v>MEEP</v>
      </c>
      <c r="AA268" s="2">
        <f>IF(Z268="HERE",Y268,AA267+Graph!$G$1*1000)</f>
        <v>98790236.446538687</v>
      </c>
      <c r="AB268" s="2">
        <f t="shared" si="21"/>
        <v>800000</v>
      </c>
      <c r="AC268" s="2">
        <f t="shared" si="44"/>
        <v>58650248.884019509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203</v>
      </c>
      <c r="C269" s="7"/>
      <c r="D269" s="2" t="e">
        <f t="shared" si="12"/>
        <v>#N/A</v>
      </c>
      <c r="E269" s="2" t="e">
        <f t="shared" si="22"/>
        <v>#N/A</v>
      </c>
      <c r="F269" s="2">
        <v>1676975.4273425639</v>
      </c>
      <c r="G269" s="2">
        <f t="shared" si="47"/>
        <v>695682.42857142852</v>
      </c>
      <c r="H269" s="2">
        <f t="shared" si="45"/>
        <v>152567376.74116284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1423082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1677410.2175115347</v>
      </c>
      <c r="Q269" s="2">
        <f t="shared" si="48"/>
        <v>700000</v>
      </c>
      <c r="R269" s="2">
        <f t="shared" si="46"/>
        <v>153936167.75912958</v>
      </c>
      <c r="S269" s="2">
        <f t="shared" si="17"/>
        <v>695682.42857143283</v>
      </c>
      <c r="T269" s="2">
        <f t="shared" si="18"/>
        <v>4317.571428571362</v>
      </c>
      <c r="U269" s="2">
        <f t="shared" si="19"/>
        <v>700000</v>
      </c>
      <c r="V269" s="2">
        <f t="shared" si="34"/>
        <v>94130052.741162494</v>
      </c>
      <c r="W269" s="2">
        <f t="shared" si="20"/>
        <v>695682.42857143283</v>
      </c>
      <c r="X269" s="2">
        <f t="shared" si="6"/>
        <v>4317.5714285671711</v>
      </c>
      <c r="Y269" s="2">
        <f t="shared" si="43"/>
        <v>59806115.017967127</v>
      </c>
      <c r="Z269" s="2" t="str">
        <f t="shared" si="8"/>
        <v>MEEP</v>
      </c>
      <c r="AA269" s="2">
        <f>IF(Z269="HERE",Y269,AA268+Graph!$G$1*1000)</f>
        <v>99590236.446538687</v>
      </c>
      <c r="AB269" s="2">
        <f t="shared" si="21"/>
        <v>800000</v>
      </c>
      <c r="AC269" s="2">
        <f t="shared" si="44"/>
        <v>58650248.884019509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204</v>
      </c>
      <c r="C270" s="7"/>
      <c r="D270" s="2" t="e">
        <f t="shared" si="12"/>
        <v>#N/A</v>
      </c>
      <c r="E270" s="2" t="e">
        <f t="shared" si="22"/>
        <v>#N/A</v>
      </c>
      <c r="F270" s="2">
        <v>1682930.0232427716</v>
      </c>
      <c r="G270" s="2">
        <f t="shared" si="47"/>
        <v>695682.42857142852</v>
      </c>
      <c r="H270" s="2">
        <f t="shared" si="45"/>
        <v>153263059.16973427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1427399.5714285714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1683351.4397266805</v>
      </c>
      <c r="Q270" s="2">
        <f t="shared" si="48"/>
        <v>700000</v>
      </c>
      <c r="R270" s="2">
        <f t="shared" si="46"/>
        <v>154636167.75912958</v>
      </c>
      <c r="S270" s="2">
        <f t="shared" si="17"/>
        <v>695682.42857143283</v>
      </c>
      <c r="T270" s="2">
        <f t="shared" si="18"/>
        <v>4317.571428571362</v>
      </c>
      <c r="U270" s="2">
        <f t="shared" si="19"/>
        <v>700000</v>
      </c>
      <c r="V270" s="2">
        <f t="shared" si="34"/>
        <v>94825735.169733927</v>
      </c>
      <c r="W270" s="2">
        <f t="shared" si="20"/>
        <v>695682.42857143283</v>
      </c>
      <c r="X270" s="2">
        <f t="shared" si="6"/>
        <v>4317.5714285671711</v>
      </c>
      <c r="Y270" s="2">
        <f t="shared" si="43"/>
        <v>59810432.589395694</v>
      </c>
      <c r="Z270" s="2" t="str">
        <f t="shared" si="8"/>
        <v>MEEP</v>
      </c>
      <c r="AA270" s="2">
        <f>IF(Z270="HERE",Y270,AA269+Graph!$G$1*1000)</f>
        <v>100390236.44653869</v>
      </c>
      <c r="AB270" s="2">
        <f t="shared" si="21"/>
        <v>800000</v>
      </c>
      <c r="AC270" s="2">
        <f t="shared" si="44"/>
        <v>58650248.884019509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205</v>
      </c>
      <c r="C271" s="7"/>
      <c r="D271" s="2" t="e">
        <f t="shared" si="12"/>
        <v>#N/A</v>
      </c>
      <c r="E271" s="2" t="e">
        <f t="shared" si="22"/>
        <v>#N/A</v>
      </c>
      <c r="F271" s="2">
        <v>1688884.6191429794</v>
      </c>
      <c r="G271" s="2">
        <f t="shared" si="47"/>
        <v>695682.42857142852</v>
      </c>
      <c r="H271" s="2">
        <f t="shared" si="45"/>
        <v>153958741.5983057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1431717.1428571427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1689292.6619418561</v>
      </c>
      <c r="Q271" s="2">
        <f t="shared" si="48"/>
        <v>700000</v>
      </c>
      <c r="R271" s="2">
        <f t="shared" si="46"/>
        <v>155336167.75912958</v>
      </c>
      <c r="S271" s="2">
        <f t="shared" si="17"/>
        <v>695682.42857143283</v>
      </c>
      <c r="T271" s="2">
        <f t="shared" si="18"/>
        <v>4317.571428571362</v>
      </c>
      <c r="U271" s="2">
        <f t="shared" si="19"/>
        <v>700000</v>
      </c>
      <c r="V271" s="2">
        <f t="shared" si="34"/>
        <v>95521417.598305359</v>
      </c>
      <c r="W271" s="2">
        <f t="shared" si="20"/>
        <v>695682.42857143283</v>
      </c>
      <c r="X271" s="2">
        <f t="shared" si="6"/>
        <v>4317.5714285671711</v>
      </c>
      <c r="Y271" s="2">
        <f t="shared" si="43"/>
        <v>59814750.160824262</v>
      </c>
      <c r="Z271" s="2" t="str">
        <f t="shared" si="8"/>
        <v>MEEP</v>
      </c>
      <c r="AA271" s="2">
        <f>IF(Z271="HERE",Y271,AA270+Graph!$G$1*1000)</f>
        <v>101190236.44653869</v>
      </c>
      <c r="AB271" s="2">
        <f t="shared" si="21"/>
        <v>800000</v>
      </c>
      <c r="AC271" s="2">
        <f t="shared" si="44"/>
        <v>58650248.884019509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206</v>
      </c>
      <c r="C272" s="7"/>
      <c r="D272" s="2" t="e">
        <f t="shared" si="12"/>
        <v>#N/A</v>
      </c>
      <c r="E272" s="2" t="e">
        <f t="shared" si="22"/>
        <v>#N/A</v>
      </c>
      <c r="F272" s="2">
        <v>1694839.2150431871</v>
      </c>
      <c r="G272" s="2">
        <f t="shared" si="47"/>
        <v>695682.42857142852</v>
      </c>
      <c r="H272" s="2">
        <f t="shared" si="45"/>
        <v>154654424.02687714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1436034.7142857141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1695233.884157002</v>
      </c>
      <c r="Q272" s="2">
        <f t="shared" si="48"/>
        <v>700000</v>
      </c>
      <c r="R272" s="2">
        <f t="shared" si="46"/>
        <v>156036167.75912958</v>
      </c>
      <c r="S272" s="2">
        <f t="shared" si="17"/>
        <v>695682.42857143283</v>
      </c>
      <c r="T272" s="2">
        <f t="shared" si="18"/>
        <v>4317.571428571362</v>
      </c>
      <c r="U272" s="2">
        <f t="shared" si="19"/>
        <v>700000</v>
      </c>
      <c r="V272" s="2">
        <f t="shared" si="34"/>
        <v>96217100.026876792</v>
      </c>
      <c r="W272" s="2">
        <f t="shared" si="20"/>
        <v>695682.42857143283</v>
      </c>
      <c r="X272" s="2">
        <f t="shared" si="6"/>
        <v>4317.5714285671711</v>
      </c>
      <c r="Y272" s="2">
        <f t="shared" si="43"/>
        <v>59819067.732252829</v>
      </c>
      <c r="Z272" s="2" t="str">
        <f t="shared" si="8"/>
        <v>MEEP</v>
      </c>
      <c r="AA272" s="2">
        <f>IF(Z272="HERE",Y272,AA271+Graph!$G$1*1000)</f>
        <v>101990236.44653869</v>
      </c>
      <c r="AB272" s="2">
        <f t="shared" si="21"/>
        <v>800000</v>
      </c>
      <c r="AC272" s="2">
        <f t="shared" si="44"/>
        <v>58650248.884019509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207</v>
      </c>
      <c r="C273" s="7"/>
      <c r="D273" s="2" t="e">
        <f t="shared" si="12"/>
        <v>#N/A</v>
      </c>
      <c r="E273" s="2" t="e">
        <f t="shared" si="22"/>
        <v>#N/A</v>
      </c>
      <c r="F273" s="2">
        <v>1700793.8109433949</v>
      </c>
      <c r="G273" s="2">
        <f t="shared" si="47"/>
        <v>695682.42857142852</v>
      </c>
      <c r="H273" s="2">
        <f t="shared" si="45"/>
        <v>155350106.45544857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1440352.2857142854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1701175.1063721776</v>
      </c>
      <c r="Q273" s="2">
        <f t="shared" si="48"/>
        <v>700000</v>
      </c>
      <c r="R273" s="2">
        <f t="shared" si="46"/>
        <v>156736167.75912958</v>
      </c>
      <c r="S273" s="2">
        <f t="shared" si="17"/>
        <v>695682.42857143283</v>
      </c>
      <c r="T273" s="2">
        <f t="shared" si="18"/>
        <v>4317.571428571362</v>
      </c>
      <c r="U273" s="2">
        <f t="shared" si="19"/>
        <v>700000</v>
      </c>
      <c r="V273" s="2">
        <f t="shared" si="34"/>
        <v>96912782.455448225</v>
      </c>
      <c r="W273" s="2">
        <f t="shared" si="20"/>
        <v>695682.42857143283</v>
      </c>
      <c r="X273" s="2">
        <f t="shared" si="6"/>
        <v>4317.5714285671711</v>
      </c>
      <c r="Y273" s="2">
        <f t="shared" si="43"/>
        <v>59823385.303681396</v>
      </c>
      <c r="Z273" s="2" t="str">
        <f t="shared" si="8"/>
        <v>MEEP</v>
      </c>
      <c r="AA273" s="2">
        <f>IF(Z273="HERE",Y273,AA272+Graph!$G$1*1000)</f>
        <v>102790236.44653869</v>
      </c>
      <c r="AB273" s="2">
        <f t="shared" si="21"/>
        <v>800000</v>
      </c>
      <c r="AC273" s="2">
        <f t="shared" si="44"/>
        <v>58650248.884019509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208</v>
      </c>
      <c r="C274" s="7"/>
      <c r="D274" s="2" t="e">
        <f t="shared" si="12"/>
        <v>#N/A</v>
      </c>
      <c r="E274" s="2" t="e">
        <f t="shared" si="22"/>
        <v>#N/A</v>
      </c>
      <c r="F274" s="2">
        <v>1706748.4068436027</v>
      </c>
      <c r="G274" s="2">
        <f t="shared" si="47"/>
        <v>695682.42857142852</v>
      </c>
      <c r="H274" s="2">
        <f t="shared" si="45"/>
        <v>156045788.88402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1444669.8571428568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1707116.3285873234</v>
      </c>
      <c r="Q274" s="2">
        <f t="shared" si="48"/>
        <v>700000</v>
      </c>
      <c r="R274" s="2">
        <f t="shared" si="46"/>
        <v>157436167.75912958</v>
      </c>
      <c r="S274" s="2">
        <f t="shared" si="17"/>
        <v>695682.42857143283</v>
      </c>
      <c r="T274" s="2">
        <f t="shared" si="18"/>
        <v>4317.571428571362</v>
      </c>
      <c r="U274" s="2">
        <f t="shared" si="19"/>
        <v>700000</v>
      </c>
      <c r="V274" s="2">
        <f t="shared" si="34"/>
        <v>97608464.884019658</v>
      </c>
      <c r="W274" s="2">
        <f t="shared" si="20"/>
        <v>695682.42857143283</v>
      </c>
      <c r="X274" s="2">
        <f t="shared" si="6"/>
        <v>4317.5714285671711</v>
      </c>
      <c r="Y274" s="2">
        <f t="shared" si="43"/>
        <v>59827702.875109963</v>
      </c>
      <c r="Z274" s="2" t="str">
        <f t="shared" si="8"/>
        <v>MEEP</v>
      </c>
      <c r="AA274" s="2">
        <f>IF(Z274="HERE",Y274,AA273+Graph!$G$1*1000)</f>
        <v>103590236.44653869</v>
      </c>
      <c r="AB274" s="2">
        <f t="shared" si="21"/>
        <v>800000</v>
      </c>
      <c r="AC274" s="2">
        <f t="shared" si="44"/>
        <v>58650248.884019509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209</v>
      </c>
      <c r="C275" s="7"/>
      <c r="D275" s="2" t="e">
        <f t="shared" si="12"/>
        <v>#N/A</v>
      </c>
      <c r="E275" s="2" t="e">
        <f t="shared" si="22"/>
        <v>#N/A</v>
      </c>
      <c r="F275" s="2">
        <v>1712703.0027438104</v>
      </c>
      <c r="G275" s="2">
        <f t="shared" si="47"/>
        <v>695682.42857142852</v>
      </c>
      <c r="H275" s="2">
        <f t="shared" si="45"/>
        <v>156741471.31259143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1448987.4285714282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1713057.5508024991</v>
      </c>
      <c r="Q275" s="2">
        <f t="shared" si="48"/>
        <v>700000</v>
      </c>
      <c r="R275" s="2">
        <f t="shared" si="46"/>
        <v>158136167.75912958</v>
      </c>
      <c r="S275" s="2">
        <f t="shared" si="17"/>
        <v>695682.42857143283</v>
      </c>
      <c r="T275" s="2">
        <f t="shared" si="18"/>
        <v>4317.571428571362</v>
      </c>
      <c r="U275" s="2">
        <f t="shared" si="19"/>
        <v>700000</v>
      </c>
      <c r="V275" s="2">
        <f t="shared" si="34"/>
        <v>98304147.312591091</v>
      </c>
      <c r="W275" s="2">
        <f t="shared" si="20"/>
        <v>695682.42857143283</v>
      </c>
      <c r="X275" s="2">
        <f t="shared" si="6"/>
        <v>4317.5714285671711</v>
      </c>
      <c r="Y275" s="2">
        <f t="shared" si="43"/>
        <v>59832020.44653853</v>
      </c>
      <c r="Z275" s="2" t="str">
        <f t="shared" si="8"/>
        <v>MEEP</v>
      </c>
      <c r="AA275" s="2">
        <f>IF(Z275="HERE",Y275,AA274+Graph!$G$1*1000)</f>
        <v>104390236.44653869</v>
      </c>
      <c r="AB275" s="2">
        <f t="shared" si="21"/>
        <v>800000</v>
      </c>
      <c r="AC275" s="2">
        <f t="shared" si="44"/>
        <v>58650248.884019509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210</v>
      </c>
      <c r="C276" s="7"/>
      <c r="D276" s="2" t="e">
        <f t="shared" si="12"/>
        <v>#N/A</v>
      </c>
      <c r="E276" s="2" t="e">
        <f t="shared" si="22"/>
        <v>#N/A</v>
      </c>
      <c r="F276" s="2">
        <v>1718657.5986440182</v>
      </c>
      <c r="G276" s="2">
        <f t="shared" si="47"/>
        <v>695682.42857142852</v>
      </c>
      <c r="H276" s="2">
        <f t="shared" si="45"/>
        <v>157437153.74116287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1453304.9999999995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1718998.7730176449</v>
      </c>
      <c r="Q276" s="2">
        <f t="shared" si="48"/>
        <v>700000</v>
      </c>
      <c r="R276" s="2">
        <f t="shared" si="46"/>
        <v>158836167.75912958</v>
      </c>
      <c r="S276" s="2">
        <f t="shared" si="17"/>
        <v>695682.42857143283</v>
      </c>
      <c r="T276" s="2">
        <f t="shared" si="18"/>
        <v>4317.571428571362</v>
      </c>
      <c r="U276" s="2">
        <f t="shared" si="19"/>
        <v>700000</v>
      </c>
      <c r="V276" s="2">
        <f t="shared" si="34"/>
        <v>98999829.741162524</v>
      </c>
      <c r="W276" s="2">
        <f t="shared" si="20"/>
        <v>695682.42857143283</v>
      </c>
      <c r="X276" s="2">
        <f t="shared" si="6"/>
        <v>4317.5714285671711</v>
      </c>
      <c r="Y276" s="2">
        <f t="shared" si="43"/>
        <v>59836338.017967097</v>
      </c>
      <c r="Z276" s="2" t="str">
        <f t="shared" si="8"/>
        <v>MEEP</v>
      </c>
      <c r="AA276" s="2">
        <f>IF(Z276="HERE",Y276,AA275+Graph!$G$1*1000)</f>
        <v>105190236.44653869</v>
      </c>
      <c r="AB276" s="2">
        <f t="shared" si="21"/>
        <v>800000</v>
      </c>
      <c r="AC276" s="2">
        <f t="shared" si="44"/>
        <v>58650248.884019509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211</v>
      </c>
      <c r="C277" s="7"/>
      <c r="D277" s="2" t="e">
        <f t="shared" si="12"/>
        <v>#N/A</v>
      </c>
      <c r="E277" s="2" t="e">
        <f t="shared" si="22"/>
        <v>#N/A</v>
      </c>
      <c r="F277" s="2">
        <v>1724612.1945441961</v>
      </c>
      <c r="G277" s="2">
        <f t="shared" si="47"/>
        <v>695682.42857142852</v>
      </c>
      <c r="H277" s="2">
        <f t="shared" si="45"/>
        <v>158132836.1697343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1457622.5714285709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1724939.9952328205</v>
      </c>
      <c r="Q277" s="2">
        <f t="shared" si="48"/>
        <v>700000</v>
      </c>
      <c r="R277" s="2">
        <f t="shared" si="46"/>
        <v>159536167.75912958</v>
      </c>
      <c r="S277" s="2">
        <f t="shared" si="17"/>
        <v>695682.42857143283</v>
      </c>
      <c r="T277" s="2">
        <f t="shared" si="18"/>
        <v>4317.571428571362</v>
      </c>
      <c r="U277" s="2">
        <f t="shared" si="19"/>
        <v>700000</v>
      </c>
      <c r="V277" s="2">
        <f t="shared" si="34"/>
        <v>99695512.169733956</v>
      </c>
      <c r="W277" s="2">
        <f t="shared" si="20"/>
        <v>695682.42857143283</v>
      </c>
      <c r="X277" s="2">
        <f t="shared" si="6"/>
        <v>4317.5714285671711</v>
      </c>
      <c r="Y277" s="2">
        <f t="shared" si="43"/>
        <v>59840655.589395665</v>
      </c>
      <c r="Z277" s="2" t="str">
        <f t="shared" si="8"/>
        <v>MEEP</v>
      </c>
      <c r="AA277" s="2">
        <f>IF(Z277="HERE",Y277,AA276+Graph!$G$1*1000)</f>
        <v>105990236.44653869</v>
      </c>
      <c r="AB277" s="2">
        <f t="shared" si="21"/>
        <v>800000</v>
      </c>
      <c r="AC277" s="2">
        <f t="shared" si="44"/>
        <v>58650248.884019509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212</v>
      </c>
      <c r="C278" s="7"/>
      <c r="D278" s="2" t="e">
        <f t="shared" si="12"/>
        <v>#N/A</v>
      </c>
      <c r="E278" s="2" t="e">
        <f t="shared" si="22"/>
        <v>#N/A</v>
      </c>
      <c r="F278" s="2">
        <v>1730566.7904444039</v>
      </c>
      <c r="G278" s="2">
        <f t="shared" si="47"/>
        <v>695682.42857142852</v>
      </c>
      <c r="H278" s="2">
        <f t="shared" si="45"/>
        <v>158828518.59830573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1461940.1428571423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1730881.2174479663</v>
      </c>
      <c r="Q278" s="2">
        <f t="shared" si="48"/>
        <v>700000</v>
      </c>
      <c r="R278" s="2">
        <f t="shared" si="46"/>
        <v>160236167.75912958</v>
      </c>
      <c r="S278" s="2">
        <f t="shared" si="17"/>
        <v>695682.42857143283</v>
      </c>
      <c r="T278" s="2">
        <f t="shared" si="18"/>
        <v>4317.571428571362</v>
      </c>
      <c r="U278" s="2">
        <f t="shared" si="19"/>
        <v>700000</v>
      </c>
      <c r="V278" s="2">
        <f t="shared" si="34"/>
        <v>100391194.59830539</v>
      </c>
      <c r="W278" s="2">
        <f t="shared" si="20"/>
        <v>695682.42857143283</v>
      </c>
      <c r="X278" s="2">
        <f t="shared" si="6"/>
        <v>4317.5714285671711</v>
      </c>
      <c r="Y278" s="2">
        <f t="shared" si="43"/>
        <v>59844973.160824232</v>
      </c>
      <c r="Z278" s="2" t="str">
        <f t="shared" si="8"/>
        <v>MEEP</v>
      </c>
      <c r="AA278" s="2">
        <f>IF(Z278="HERE",Y278,AA277+Graph!$G$1*1000)</f>
        <v>106790236.44653869</v>
      </c>
      <c r="AB278" s="2">
        <f t="shared" si="21"/>
        <v>800000</v>
      </c>
      <c r="AC278" s="2">
        <f t="shared" si="44"/>
        <v>58650248.884019509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213</v>
      </c>
      <c r="C279" s="7"/>
      <c r="D279" s="2" t="e">
        <f t="shared" si="12"/>
        <v>#N/A</v>
      </c>
      <c r="E279" s="2" t="e">
        <f t="shared" si="22"/>
        <v>#N/A</v>
      </c>
      <c r="F279" s="2">
        <v>1736521.3863446116</v>
      </c>
      <c r="G279" s="2">
        <f t="shared" si="47"/>
        <v>695682.42857142852</v>
      </c>
      <c r="H279" s="2">
        <f t="shared" si="45"/>
        <v>159524201.02687716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1466257.7142857136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1736822.439663142</v>
      </c>
      <c r="Q279" s="2">
        <f t="shared" si="48"/>
        <v>700000</v>
      </c>
      <c r="R279" s="2">
        <f t="shared" si="46"/>
        <v>160936167.75912958</v>
      </c>
      <c r="S279" s="2">
        <f t="shared" si="17"/>
        <v>695682.42857143283</v>
      </c>
      <c r="T279" s="2">
        <f t="shared" si="18"/>
        <v>4317.571428571362</v>
      </c>
      <c r="U279" s="2">
        <f t="shared" si="19"/>
        <v>700000</v>
      </c>
      <c r="V279" s="2">
        <f t="shared" si="34"/>
        <v>101086877.02687682</v>
      </c>
      <c r="W279" s="2">
        <f t="shared" si="20"/>
        <v>695682.42857143283</v>
      </c>
      <c r="X279" s="2">
        <f t="shared" si="6"/>
        <v>4317.5714285671711</v>
      </c>
      <c r="Y279" s="2">
        <f t="shared" si="43"/>
        <v>59849290.732252799</v>
      </c>
      <c r="Z279" s="2" t="str">
        <f t="shared" si="8"/>
        <v>MEEP</v>
      </c>
      <c r="AA279" s="2">
        <f>IF(Z279="HERE",Y279,AA278+Graph!$G$1*1000)</f>
        <v>107590236.44653869</v>
      </c>
      <c r="AB279" s="2">
        <f t="shared" si="21"/>
        <v>800000</v>
      </c>
      <c r="AC279" s="2">
        <f t="shared" si="44"/>
        <v>58650248.884019509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214</v>
      </c>
      <c r="C280" s="7"/>
      <c r="D280" s="2" t="e">
        <f t="shared" si="12"/>
        <v>#N/A</v>
      </c>
      <c r="E280" s="2" t="e">
        <f t="shared" si="22"/>
        <v>#N/A</v>
      </c>
      <c r="F280" s="2">
        <v>1742475.9822448194</v>
      </c>
      <c r="G280" s="2">
        <f t="shared" si="47"/>
        <v>695682.42857142852</v>
      </c>
      <c r="H280" s="2">
        <f t="shared" si="45"/>
        <v>160219883.4554486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1470575.285714285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1742763.6618782878</v>
      </c>
      <c r="Q280" s="2">
        <f t="shared" si="48"/>
        <v>700000</v>
      </c>
      <c r="R280" s="2">
        <f t="shared" si="46"/>
        <v>161636167.75912958</v>
      </c>
      <c r="S280" s="2">
        <f t="shared" si="17"/>
        <v>695682.42857143283</v>
      </c>
      <c r="T280" s="2">
        <f t="shared" si="18"/>
        <v>4317.571428571362</v>
      </c>
      <c r="U280" s="2">
        <f t="shared" si="19"/>
        <v>700000</v>
      </c>
      <c r="V280" s="2">
        <f t="shared" si="34"/>
        <v>101782559.45544825</v>
      </c>
      <c r="W280" s="2">
        <f t="shared" si="20"/>
        <v>695682.42857143283</v>
      </c>
      <c r="X280" s="2">
        <f t="shared" si="6"/>
        <v>4317.5714285671711</v>
      </c>
      <c r="Y280" s="2">
        <f t="shared" si="43"/>
        <v>59853608.303681366</v>
      </c>
      <c r="Z280" s="2" t="str">
        <f t="shared" si="8"/>
        <v>MEEP</v>
      </c>
      <c r="AA280" s="2">
        <f>IF(Z280="HERE",Y280,AA279+Graph!$G$1*1000)</f>
        <v>108390236.44653869</v>
      </c>
      <c r="AB280" s="2">
        <f t="shared" si="21"/>
        <v>800000</v>
      </c>
      <c r="AC280" s="2">
        <f t="shared" si="44"/>
        <v>58650248.884019509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215</v>
      </c>
      <c r="C281" s="7"/>
      <c r="D281" s="2" t="e">
        <f t="shared" si="12"/>
        <v>#N/A</v>
      </c>
      <c r="E281" s="2" t="e">
        <f t="shared" si="22"/>
        <v>#N/A</v>
      </c>
      <c r="F281" s="2">
        <v>1748430.5781450272</v>
      </c>
      <c r="G281" s="2">
        <f t="shared" si="47"/>
        <v>695682.42857142852</v>
      </c>
      <c r="H281" s="2">
        <f t="shared" si="45"/>
        <v>160915565.88402003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1474892.8571428563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1748704.8840934336</v>
      </c>
      <c r="Q281" s="2">
        <f t="shared" si="48"/>
        <v>700000</v>
      </c>
      <c r="R281" s="2">
        <f t="shared" si="46"/>
        <v>162336167.75912958</v>
      </c>
      <c r="S281" s="2">
        <f t="shared" si="17"/>
        <v>695682.42857143283</v>
      </c>
      <c r="T281" s="2">
        <f t="shared" si="18"/>
        <v>4317.571428571362</v>
      </c>
      <c r="U281" s="2">
        <f t="shared" si="19"/>
        <v>700000</v>
      </c>
      <c r="V281" s="2">
        <f t="shared" si="34"/>
        <v>102478241.88401969</v>
      </c>
      <c r="W281" s="2">
        <f t="shared" si="20"/>
        <v>695682.42857143283</v>
      </c>
      <c r="X281" s="2">
        <f t="shared" si="6"/>
        <v>4317.5714285671711</v>
      </c>
      <c r="Y281" s="2">
        <f t="shared" si="43"/>
        <v>59857925.875109933</v>
      </c>
      <c r="Z281" s="2" t="str">
        <f t="shared" si="8"/>
        <v>MEEP</v>
      </c>
      <c r="AA281" s="2">
        <f>IF(Z281="HERE",Y281,AA280+Graph!$G$1*1000)</f>
        <v>109190236.44653869</v>
      </c>
      <c r="AB281" s="2">
        <f t="shared" si="21"/>
        <v>800000</v>
      </c>
      <c r="AC281" s="2">
        <f t="shared" si="44"/>
        <v>58650248.884019509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216</v>
      </c>
      <c r="C282" s="7"/>
      <c r="D282" s="2" t="e">
        <f t="shared" si="12"/>
        <v>#N/A</v>
      </c>
      <c r="E282" s="2" t="e">
        <f t="shared" si="22"/>
        <v>#N/A</v>
      </c>
      <c r="F282" s="2">
        <v>1754385.1740452349</v>
      </c>
      <c r="G282" s="2">
        <f t="shared" si="47"/>
        <v>695682.42857142852</v>
      </c>
      <c r="H282" s="2">
        <f t="shared" si="45"/>
        <v>161611248.31259146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1479210.4285714277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1754646.1063086092</v>
      </c>
      <c r="Q282" s="2">
        <f t="shared" si="48"/>
        <v>700000</v>
      </c>
      <c r="R282" s="2">
        <f t="shared" si="46"/>
        <v>163036167.75912958</v>
      </c>
      <c r="S282" s="2">
        <f t="shared" si="17"/>
        <v>695682.42857143283</v>
      </c>
      <c r="T282" s="2">
        <f t="shared" si="18"/>
        <v>4317.571428571362</v>
      </c>
      <c r="U282" s="2">
        <f t="shared" si="19"/>
        <v>700000</v>
      </c>
      <c r="V282" s="2">
        <f t="shared" si="34"/>
        <v>103173924.31259112</v>
      </c>
      <c r="W282" s="2">
        <f t="shared" si="20"/>
        <v>695682.42857143283</v>
      </c>
      <c r="X282" s="2">
        <f t="shared" si="6"/>
        <v>4317.5714285671711</v>
      </c>
      <c r="Y282" s="2">
        <f t="shared" si="43"/>
        <v>59862243.4465385</v>
      </c>
      <c r="Z282" s="2" t="str">
        <f t="shared" si="8"/>
        <v>MEEP</v>
      </c>
      <c r="AA282" s="2">
        <f>IF(Z282="HERE",Y282,AA281+Graph!$G$1*1000)</f>
        <v>109990236.44653869</v>
      </c>
      <c r="AB282" s="2">
        <f t="shared" si="21"/>
        <v>800000</v>
      </c>
      <c r="AC282" s="2">
        <f t="shared" si="44"/>
        <v>58650248.884019509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217</v>
      </c>
      <c r="C283" s="7"/>
      <c r="D283" s="2" t="e">
        <f t="shared" si="12"/>
        <v>#N/A</v>
      </c>
      <c r="E283" s="2" t="e">
        <f t="shared" si="22"/>
        <v>#N/A</v>
      </c>
      <c r="F283" s="2">
        <v>1760339.7699454427</v>
      </c>
      <c r="G283" s="2">
        <f t="shared" si="47"/>
        <v>695682.42857142852</v>
      </c>
      <c r="H283" s="2">
        <f t="shared" si="45"/>
        <v>162306930.7411629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1483527.9999999991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1760587.3285237551</v>
      </c>
      <c r="Q283" s="2">
        <f t="shared" si="48"/>
        <v>700000</v>
      </c>
      <c r="R283" s="2">
        <f t="shared" si="46"/>
        <v>163736167.75912958</v>
      </c>
      <c r="S283" s="2">
        <f t="shared" si="17"/>
        <v>695682.42857143283</v>
      </c>
      <c r="T283" s="2">
        <f t="shared" si="18"/>
        <v>4317.571428571362</v>
      </c>
      <c r="U283" s="2">
        <f t="shared" si="19"/>
        <v>700000</v>
      </c>
      <c r="V283" s="2">
        <f t="shared" si="34"/>
        <v>103869606.74116255</v>
      </c>
      <c r="W283" s="2">
        <f t="shared" si="20"/>
        <v>695682.42857143283</v>
      </c>
      <c r="X283" s="2">
        <f t="shared" si="6"/>
        <v>4317.5714285671711</v>
      </c>
      <c r="Y283" s="2">
        <f t="shared" si="43"/>
        <v>59866561.017967068</v>
      </c>
      <c r="Z283" s="2" t="str">
        <f t="shared" si="8"/>
        <v>MEEP</v>
      </c>
      <c r="AA283" s="2">
        <f>IF(Z283="HERE",Y283,AA282+Graph!$G$1*1000)</f>
        <v>110790236.44653869</v>
      </c>
      <c r="AB283" s="2">
        <f t="shared" si="21"/>
        <v>800000</v>
      </c>
      <c r="AC283" s="2">
        <f t="shared" si="44"/>
        <v>58650248.884019509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218</v>
      </c>
      <c r="C284" s="7"/>
      <c r="D284" s="2" t="e">
        <f t="shared" si="12"/>
        <v>#N/A</v>
      </c>
      <c r="E284" s="2" t="e">
        <f t="shared" si="22"/>
        <v>#N/A</v>
      </c>
      <c r="F284" s="2">
        <v>1766294.3658456504</v>
      </c>
      <c r="G284" s="2">
        <f t="shared" si="47"/>
        <v>695682.42857142852</v>
      </c>
      <c r="H284" s="2">
        <f t="shared" si="45"/>
        <v>163002613.16973433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1487845.5714285704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1766528.5507389307</v>
      </c>
      <c r="Q284" s="2">
        <f t="shared" si="48"/>
        <v>700000</v>
      </c>
      <c r="R284" s="2">
        <f t="shared" si="46"/>
        <v>164436167.75912958</v>
      </c>
      <c r="S284" s="2">
        <f t="shared" si="17"/>
        <v>695682.42857143283</v>
      </c>
      <c r="T284" s="2">
        <f t="shared" si="18"/>
        <v>4317.571428571362</v>
      </c>
      <c r="U284" s="2">
        <f t="shared" si="19"/>
        <v>700000</v>
      </c>
      <c r="V284" s="2">
        <f t="shared" si="34"/>
        <v>104565289.16973399</v>
      </c>
      <c r="W284" s="2">
        <f t="shared" si="20"/>
        <v>695682.42857143283</v>
      </c>
      <c r="X284" s="2">
        <f t="shared" si="6"/>
        <v>4317.5714285671711</v>
      </c>
      <c r="Y284" s="2">
        <f t="shared" si="43"/>
        <v>59870878.589395635</v>
      </c>
      <c r="Z284" s="2" t="str">
        <f t="shared" si="8"/>
        <v>MEEP</v>
      </c>
      <c r="AA284" s="2">
        <f>IF(Z284="HERE",Y284,AA283+Graph!$G$1*1000)</f>
        <v>111590236.44653869</v>
      </c>
      <c r="AB284" s="2">
        <f t="shared" si="21"/>
        <v>800000</v>
      </c>
      <c r="AC284" s="2">
        <f t="shared" si="44"/>
        <v>58650248.884019509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219</v>
      </c>
      <c r="C285" s="7"/>
      <c r="D285" s="2" t="e">
        <f t="shared" si="12"/>
        <v>#N/A</v>
      </c>
      <c r="E285" s="2" t="e">
        <f t="shared" si="22"/>
        <v>#N/A</v>
      </c>
      <c r="F285" s="2">
        <v>1772248.9617458582</v>
      </c>
      <c r="G285" s="2">
        <f t="shared" si="47"/>
        <v>695682.42857142852</v>
      </c>
      <c r="H285" s="2">
        <f t="shared" si="45"/>
        <v>163698295.59830576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1492163.1428571418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1772469.7729540765</v>
      </c>
      <c r="Q285" s="2">
        <f t="shared" si="48"/>
        <v>700000</v>
      </c>
      <c r="R285" s="2">
        <f t="shared" si="46"/>
        <v>165136167.75912958</v>
      </c>
      <c r="S285" s="2">
        <f t="shared" si="17"/>
        <v>695682.42857143283</v>
      </c>
      <c r="T285" s="2">
        <f t="shared" si="18"/>
        <v>4317.571428571362</v>
      </c>
      <c r="U285" s="2">
        <f t="shared" si="19"/>
        <v>700000</v>
      </c>
      <c r="V285" s="2">
        <f t="shared" si="34"/>
        <v>105260971.59830542</v>
      </c>
      <c r="W285" s="2">
        <f t="shared" si="20"/>
        <v>695682.42857143283</v>
      </c>
      <c r="X285" s="2">
        <f t="shared" si="6"/>
        <v>4317.5714285671711</v>
      </c>
      <c r="Y285" s="2">
        <f t="shared" si="43"/>
        <v>59875196.160824202</v>
      </c>
      <c r="Z285" s="2" t="str">
        <f t="shared" si="8"/>
        <v>MEEP</v>
      </c>
      <c r="AA285" s="2">
        <f>IF(Z285="HERE",Y285,AA284+Graph!$G$1*1000)</f>
        <v>112390236.44653869</v>
      </c>
      <c r="AB285" s="2">
        <f t="shared" si="21"/>
        <v>800000</v>
      </c>
      <c r="AC285" s="2">
        <f t="shared" si="44"/>
        <v>58650248.884019509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220</v>
      </c>
      <c r="C286" s="7"/>
      <c r="D286" s="2" t="e">
        <f t="shared" si="12"/>
        <v>#N/A</v>
      </c>
      <c r="E286" s="2" t="e">
        <f t="shared" si="22"/>
        <v>#N/A</v>
      </c>
      <c r="F286" s="2">
        <v>1778203.557646066</v>
      </c>
      <c r="G286" s="2">
        <f t="shared" si="47"/>
        <v>695682.42857142852</v>
      </c>
      <c r="H286" s="2">
        <f t="shared" si="45"/>
        <v>164393978.02687719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1496480.7142857132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1778410.9951692522</v>
      </c>
      <c r="Q286" s="2">
        <f t="shared" si="48"/>
        <v>700000</v>
      </c>
      <c r="R286" s="2">
        <f t="shared" si="46"/>
        <v>165836167.75912958</v>
      </c>
      <c r="S286" s="2">
        <f t="shared" si="17"/>
        <v>695682.42857143283</v>
      </c>
      <c r="T286" s="2">
        <f t="shared" si="18"/>
        <v>4317.571428571362</v>
      </c>
      <c r="U286" s="2">
        <f t="shared" si="19"/>
        <v>700000</v>
      </c>
      <c r="V286" s="2">
        <f t="shared" si="34"/>
        <v>105956654.02687685</v>
      </c>
      <c r="W286" s="2">
        <f t="shared" si="20"/>
        <v>695682.42857143283</v>
      </c>
      <c r="X286" s="2">
        <f t="shared" ref="X286:X385" si="51">SUM(U286-W286)</f>
        <v>4317.5714285671711</v>
      </c>
      <c r="Y286" s="2">
        <f t="shared" si="43"/>
        <v>59879513.732252769</v>
      </c>
      <c r="Z286" s="2" t="str">
        <f t="shared" ref="Z286:Z385" si="52">IF(V286&lt;Y286,"HERE","MEEP")</f>
        <v>MEEP</v>
      </c>
      <c r="AA286" s="2">
        <f>IF(Z286="HERE",Y286,AA285+Graph!$G$1*1000)</f>
        <v>113190236.44653869</v>
      </c>
      <c r="AB286" s="2">
        <f t="shared" si="21"/>
        <v>800000</v>
      </c>
      <c r="AC286" s="2">
        <f t="shared" si="44"/>
        <v>58650248.884019509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221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1784158.1535462737</v>
      </c>
      <c r="G287" s="2">
        <f t="shared" si="47"/>
        <v>695682.42857142852</v>
      </c>
      <c r="H287" s="2">
        <f t="shared" si="45"/>
        <v>165089660.45544863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1500798.2857142845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1784352.217384398</v>
      </c>
      <c r="Q287" s="2">
        <f t="shared" si="48"/>
        <v>700000</v>
      </c>
      <c r="R287" s="2">
        <f t="shared" si="46"/>
        <v>166536167.75912958</v>
      </c>
      <c r="S287" s="2">
        <f t="shared" ref="S287:S385" si="58">SUM(H287-H286)</f>
        <v>695682.42857143283</v>
      </c>
      <c r="T287" s="2">
        <f t="shared" ref="T287:T385" si="59">SUM(L287-L286)</f>
        <v>4317.571428571362</v>
      </c>
      <c r="U287" s="2">
        <f t="shared" ref="U287:U385" si="60">SUM(R287-R286)</f>
        <v>700000</v>
      </c>
      <c r="V287" s="2">
        <f t="shared" si="34"/>
        <v>106652336.45544828</v>
      </c>
      <c r="W287" s="2">
        <f t="shared" ref="W287:W385" si="61">SUM(V287-V286)</f>
        <v>695682.42857143283</v>
      </c>
      <c r="X287" s="2">
        <f t="shared" si="51"/>
        <v>4317.5714285671711</v>
      </c>
      <c r="Y287" s="2">
        <f t="shared" ref="Y287:Y350" si="62">IF(COUNT($C288)=0,IF(COUNT($C287)=1,C287,SUM(Y286+X287)),C287)</f>
        <v>59883831.303681336</v>
      </c>
      <c r="Z287" s="2" t="str">
        <f t="shared" si="52"/>
        <v>MEEP</v>
      </c>
      <c r="AA287" s="2">
        <f>IF(Z287="HERE",Y287,AA286+Graph!$G$1*1000)</f>
        <v>113990236.44653869</v>
      </c>
      <c r="AB287" s="2">
        <f t="shared" ref="AB287:AB385" si="63">SUM(AA287-AA286)</f>
        <v>800000</v>
      </c>
      <c r="AC287" s="2">
        <f t="shared" ref="AC287:AC350" si="64">IF(Z288="HERE",V287,AC286)</f>
        <v>58650248.884019509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222</v>
      </c>
      <c r="C288" s="7"/>
      <c r="D288" s="2" t="e">
        <f t="shared" si="55"/>
        <v>#N/A</v>
      </c>
      <c r="E288" s="2" t="e">
        <f t="shared" si="22"/>
        <v>#N/A</v>
      </c>
      <c r="F288" s="2">
        <v>1790112.7494464815</v>
      </c>
      <c r="G288" s="2">
        <f t="shared" si="47"/>
        <v>695682.42857142852</v>
      </c>
      <c r="H288" s="2">
        <f t="shared" ref="H288:H351" si="65">IF(COUNT($C289)=0,IF(COUNT($C288)=1,C288,SUM(H287+G288)),C288)</f>
        <v>165785342.88402006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1505115.8571428559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1790293.4395995736</v>
      </c>
      <c r="Q288" s="2">
        <f t="shared" si="48"/>
        <v>700000</v>
      </c>
      <c r="R288" s="2">
        <f t="shared" ref="R288:R351" si="66">IF(COUNT($C289)=0,IF(COUNT($C288)=1,M288,SUM(R287+Q288)),M288)</f>
        <v>167236167.75912958</v>
      </c>
      <c r="S288" s="2">
        <f t="shared" si="58"/>
        <v>695682.42857143283</v>
      </c>
      <c r="T288" s="2">
        <f t="shared" si="59"/>
        <v>4317.571428571362</v>
      </c>
      <c r="U288" s="2">
        <f t="shared" si="60"/>
        <v>700000</v>
      </c>
      <c r="V288" s="2">
        <f t="shared" si="34"/>
        <v>107348018.88401972</v>
      </c>
      <c r="W288" s="2">
        <f t="shared" si="61"/>
        <v>695682.42857143283</v>
      </c>
      <c r="X288" s="2">
        <f t="shared" si="51"/>
        <v>4317.5714285671711</v>
      </c>
      <c r="Y288" s="2">
        <f t="shared" si="62"/>
        <v>59888148.875109904</v>
      </c>
      <c r="Z288" s="2" t="str">
        <f t="shared" si="52"/>
        <v>MEEP</v>
      </c>
      <c r="AA288" s="2">
        <f>IF(Z288="HERE",Y288,AA287+Graph!$G$1*1000)</f>
        <v>114790236.44653869</v>
      </c>
      <c r="AB288" s="2">
        <f t="shared" si="63"/>
        <v>800000</v>
      </c>
      <c r="AC288" s="2">
        <f t="shared" si="64"/>
        <v>58650248.884019509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223</v>
      </c>
      <c r="C289" s="7"/>
      <c r="D289" s="2" t="e">
        <f t="shared" si="55"/>
        <v>#N/A</v>
      </c>
      <c r="E289" s="2" t="e">
        <f t="shared" si="22"/>
        <v>#N/A</v>
      </c>
      <c r="F289" s="2">
        <v>1796067.3453466892</v>
      </c>
      <c r="G289" s="2">
        <f t="shared" si="47"/>
        <v>695682.42857142852</v>
      </c>
      <c r="H289" s="2">
        <f t="shared" si="65"/>
        <v>166481025.31259149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1509433.4285714272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1796234.6618147194</v>
      </c>
      <c r="Q289" s="2">
        <f t="shared" si="48"/>
        <v>700000</v>
      </c>
      <c r="R289" s="2">
        <f t="shared" si="66"/>
        <v>167936167.75912958</v>
      </c>
      <c r="S289" s="2">
        <f t="shared" si="58"/>
        <v>695682.42857143283</v>
      </c>
      <c r="T289" s="2">
        <f t="shared" si="59"/>
        <v>4317.571428571362</v>
      </c>
      <c r="U289" s="2">
        <f t="shared" si="60"/>
        <v>700000</v>
      </c>
      <c r="V289" s="2">
        <f t="shared" si="34"/>
        <v>108043701.31259115</v>
      </c>
      <c r="W289" s="2">
        <f t="shared" si="61"/>
        <v>695682.42857143283</v>
      </c>
      <c r="X289" s="2">
        <f t="shared" si="51"/>
        <v>4317.5714285671711</v>
      </c>
      <c r="Y289" s="2">
        <f t="shared" si="62"/>
        <v>59892466.446538471</v>
      </c>
      <c r="Z289" s="2" t="str">
        <f t="shared" si="52"/>
        <v>MEEP</v>
      </c>
      <c r="AA289" s="2">
        <f>IF(Z289="HERE",Y289,AA288+Graph!$G$1*1000)</f>
        <v>115590236.44653869</v>
      </c>
      <c r="AB289" s="2">
        <f t="shared" si="63"/>
        <v>800000</v>
      </c>
      <c r="AC289" s="2">
        <f t="shared" si="64"/>
        <v>58650248.884019509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224</v>
      </c>
      <c r="C290" s="7"/>
      <c r="D290" s="2" t="e">
        <f t="shared" si="55"/>
        <v>#N/A</v>
      </c>
      <c r="E290" s="2" t="e">
        <f t="shared" si="22"/>
        <v>#N/A</v>
      </c>
      <c r="F290" s="2">
        <v>1802021.941246897</v>
      </c>
      <c r="G290" s="2">
        <f t="shared" si="47"/>
        <v>695682.42857142852</v>
      </c>
      <c r="H290" s="2">
        <f t="shared" si="65"/>
        <v>167176707.74116293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1513750.9999999986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1802175.8840298951</v>
      </c>
      <c r="Q290" s="2">
        <f t="shared" si="48"/>
        <v>700000</v>
      </c>
      <c r="R290" s="2">
        <f t="shared" si="66"/>
        <v>168636167.75912958</v>
      </c>
      <c r="S290" s="2">
        <f t="shared" si="58"/>
        <v>695682.42857143283</v>
      </c>
      <c r="T290" s="2">
        <f t="shared" si="59"/>
        <v>4317.571428571362</v>
      </c>
      <c r="U290" s="2">
        <f t="shared" si="60"/>
        <v>700000</v>
      </c>
      <c r="V290" s="2">
        <f t="shared" si="34"/>
        <v>108739383.74116258</v>
      </c>
      <c r="W290" s="2">
        <f t="shared" si="61"/>
        <v>695682.42857143283</v>
      </c>
      <c r="X290" s="2">
        <f t="shared" si="51"/>
        <v>4317.5714285671711</v>
      </c>
      <c r="Y290" s="2">
        <f t="shared" si="62"/>
        <v>59896784.017967038</v>
      </c>
      <c r="Z290" s="2" t="str">
        <f t="shared" si="52"/>
        <v>MEEP</v>
      </c>
      <c r="AA290" s="2">
        <f>IF(Z290="HERE",Y290,AA289+Graph!$G$1*1000)</f>
        <v>116390236.44653869</v>
      </c>
      <c r="AB290" s="2">
        <f t="shared" si="63"/>
        <v>800000</v>
      </c>
      <c r="AC290" s="2">
        <f t="shared" si="64"/>
        <v>58650248.884019509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225</v>
      </c>
      <c r="C291" s="7"/>
      <c r="D291" s="2" t="e">
        <f t="shared" si="55"/>
        <v>#N/A</v>
      </c>
      <c r="E291" s="2" t="e">
        <f t="shared" si="22"/>
        <v>#N/A</v>
      </c>
      <c r="F291" s="2">
        <v>1807976.5371471047</v>
      </c>
      <c r="G291" s="2">
        <f t="shared" si="47"/>
        <v>695682.42857142852</v>
      </c>
      <c r="H291" s="2">
        <f t="shared" si="65"/>
        <v>167872390.16973436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1518068.57142857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1808117.1062450409</v>
      </c>
      <c r="Q291" s="2">
        <f t="shared" si="48"/>
        <v>700000</v>
      </c>
      <c r="R291" s="2">
        <f t="shared" si="66"/>
        <v>169336167.75912958</v>
      </c>
      <c r="S291" s="2">
        <f t="shared" si="58"/>
        <v>695682.42857143283</v>
      </c>
      <c r="T291" s="2">
        <f t="shared" si="59"/>
        <v>4317.571428571362</v>
      </c>
      <c r="U291" s="2">
        <f t="shared" si="60"/>
        <v>700000</v>
      </c>
      <c r="V291" s="2">
        <f t="shared" si="34"/>
        <v>109435066.16973402</v>
      </c>
      <c r="W291" s="2">
        <f t="shared" si="61"/>
        <v>695682.42857143283</v>
      </c>
      <c r="X291" s="2">
        <f t="shared" si="51"/>
        <v>4317.5714285671711</v>
      </c>
      <c r="Y291" s="2">
        <f t="shared" si="62"/>
        <v>59901101.589395605</v>
      </c>
      <c r="Z291" s="2" t="str">
        <f t="shared" si="52"/>
        <v>MEEP</v>
      </c>
      <c r="AA291" s="2">
        <f>IF(Z291="HERE",Y291,AA290+Graph!$G$1*1000)</f>
        <v>117190236.44653869</v>
      </c>
      <c r="AB291" s="2">
        <f t="shared" si="63"/>
        <v>800000</v>
      </c>
      <c r="AC291" s="2">
        <f t="shared" si="64"/>
        <v>58650248.884019509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226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1813931.1330473125</v>
      </c>
      <c r="G292" s="2">
        <f t="shared" si="47"/>
        <v>695682.42857142852</v>
      </c>
      <c r="H292" s="2">
        <f t="shared" si="65"/>
        <v>168568072.59830579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1522386.1428571413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1814058.3284602165</v>
      </c>
      <c r="Q292" s="2">
        <f t="shared" si="48"/>
        <v>700000</v>
      </c>
      <c r="R292" s="2">
        <f t="shared" si="66"/>
        <v>170036167.75912958</v>
      </c>
      <c r="S292" s="2">
        <f t="shared" si="58"/>
        <v>695682.42857143283</v>
      </c>
      <c r="T292" s="2">
        <f t="shared" si="59"/>
        <v>4317.571428571362</v>
      </c>
      <c r="U292" s="2">
        <f t="shared" si="60"/>
        <v>700000</v>
      </c>
      <c r="V292" s="2">
        <f t="shared" si="34"/>
        <v>110130748.59830545</v>
      </c>
      <c r="W292" s="2">
        <f t="shared" si="61"/>
        <v>695682.42857143283</v>
      </c>
      <c r="X292" s="2">
        <f t="shared" si="51"/>
        <v>4317.5714285671711</v>
      </c>
      <c r="Y292" s="2">
        <f t="shared" si="62"/>
        <v>59905419.160824172</v>
      </c>
      <c r="Z292" s="2" t="str">
        <f t="shared" si="52"/>
        <v>MEEP</v>
      </c>
      <c r="AA292" s="2">
        <f>IF(Z292="HERE",Y292,AA291+Graph!$G$1*1000)</f>
        <v>117990236.44653869</v>
      </c>
      <c r="AB292" s="2">
        <f t="shared" si="63"/>
        <v>800000</v>
      </c>
      <c r="AC292" s="2">
        <f t="shared" si="64"/>
        <v>58650248.884019509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227</v>
      </c>
      <c r="C293" s="7"/>
      <c r="D293" s="2" t="e">
        <f t="shared" si="55"/>
        <v>#N/A</v>
      </c>
      <c r="E293" s="2" t="e">
        <f t="shared" si="67"/>
        <v>#N/A</v>
      </c>
      <c r="F293" s="2">
        <v>1819885.7289475203</v>
      </c>
      <c r="G293" s="2">
        <f t="shared" si="47"/>
        <v>695682.42857142852</v>
      </c>
      <c r="H293" s="2">
        <f t="shared" si="65"/>
        <v>169263755.02687722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1526703.7142857127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1819999.5506753623</v>
      </c>
      <c r="Q293" s="2">
        <f t="shared" si="48"/>
        <v>700000</v>
      </c>
      <c r="R293" s="2">
        <f t="shared" si="66"/>
        <v>170736167.75912958</v>
      </c>
      <c r="S293" s="2">
        <f t="shared" si="58"/>
        <v>695682.42857143283</v>
      </c>
      <c r="T293" s="2">
        <f t="shared" si="59"/>
        <v>4317.571428571362</v>
      </c>
      <c r="U293" s="2">
        <f t="shared" si="60"/>
        <v>700000</v>
      </c>
      <c r="V293" s="2">
        <f t="shared" si="34"/>
        <v>110826431.02687688</v>
      </c>
      <c r="W293" s="2">
        <f t="shared" si="61"/>
        <v>695682.42857143283</v>
      </c>
      <c r="X293" s="2">
        <f t="shared" si="51"/>
        <v>4317.5714285671711</v>
      </c>
      <c r="Y293" s="2">
        <f t="shared" si="62"/>
        <v>59909736.732252739</v>
      </c>
      <c r="Z293" s="2" t="str">
        <f t="shared" si="52"/>
        <v>MEEP</v>
      </c>
      <c r="AA293" s="2">
        <f>IF(Z293="HERE",Y293,AA292+Graph!$G$1*1000)</f>
        <v>118790236.44653869</v>
      </c>
      <c r="AB293" s="2">
        <f t="shared" si="63"/>
        <v>800000</v>
      </c>
      <c r="AC293" s="2">
        <f t="shared" si="64"/>
        <v>58650248.884019509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228</v>
      </c>
      <c r="C294" s="7"/>
      <c r="D294" s="2" t="e">
        <f t="shared" si="55"/>
        <v>#N/A</v>
      </c>
      <c r="E294" s="2" t="e">
        <f t="shared" si="67"/>
        <v>#N/A</v>
      </c>
      <c r="F294" s="2">
        <v>1825840.324847728</v>
      </c>
      <c r="G294" s="2">
        <f t="shared" ref="G294:G357" si="70">IF(F294&gt;700000,$AK$31*1000,F294)</f>
        <v>695682.42857142852</v>
      </c>
      <c r="H294" s="2">
        <f t="shared" si="65"/>
        <v>169959437.45544866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1531021.2857142841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1825940.772890538</v>
      </c>
      <c r="Q294" s="2">
        <f t="shared" ref="Q294:Q357" si="71">IF(P294&gt;700000,700000,P294)</f>
        <v>700000</v>
      </c>
      <c r="R294" s="2">
        <f t="shared" si="66"/>
        <v>171436167.75912958</v>
      </c>
      <c r="S294" s="2">
        <f t="shared" si="58"/>
        <v>695682.42857143283</v>
      </c>
      <c r="T294" s="2">
        <f t="shared" si="59"/>
        <v>4317.571428571362</v>
      </c>
      <c r="U294" s="2">
        <f t="shared" si="60"/>
        <v>700000</v>
      </c>
      <c r="V294" s="2">
        <f t="shared" si="34"/>
        <v>111522113.45544831</v>
      </c>
      <c r="W294" s="2">
        <f t="shared" si="61"/>
        <v>695682.42857143283</v>
      </c>
      <c r="X294" s="2">
        <f t="shared" si="51"/>
        <v>4317.5714285671711</v>
      </c>
      <c r="Y294" s="2">
        <f t="shared" si="62"/>
        <v>59914054.303681307</v>
      </c>
      <c r="Z294" s="2" t="str">
        <f t="shared" si="52"/>
        <v>MEEP</v>
      </c>
      <c r="AA294" s="2">
        <f>IF(Z294="HERE",Y294,AA293+Graph!$G$1*1000)</f>
        <v>119590236.44653869</v>
      </c>
      <c r="AB294" s="2">
        <f t="shared" si="63"/>
        <v>800000</v>
      </c>
      <c r="AC294" s="2">
        <f t="shared" si="64"/>
        <v>58650248.884019509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229</v>
      </c>
      <c r="C295" s="7"/>
      <c r="D295" s="2" t="e">
        <f t="shared" si="55"/>
        <v>#N/A</v>
      </c>
      <c r="E295" s="2" t="e">
        <f t="shared" si="67"/>
        <v>#N/A</v>
      </c>
      <c r="F295" s="2">
        <v>1831794.9207479358</v>
      </c>
      <c r="G295" s="2">
        <f t="shared" si="70"/>
        <v>695682.42857142852</v>
      </c>
      <c r="H295" s="2">
        <f t="shared" si="65"/>
        <v>170655119.88402009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1535338.8571428554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1831881.9951056838</v>
      </c>
      <c r="Q295" s="2">
        <f t="shared" si="71"/>
        <v>700000</v>
      </c>
      <c r="R295" s="2">
        <f t="shared" si="66"/>
        <v>172136167.75912958</v>
      </c>
      <c r="S295" s="2">
        <f t="shared" si="58"/>
        <v>695682.42857143283</v>
      </c>
      <c r="T295" s="2">
        <f t="shared" si="59"/>
        <v>4317.571428571362</v>
      </c>
      <c r="U295" s="2">
        <f t="shared" si="60"/>
        <v>700000</v>
      </c>
      <c r="V295" s="2">
        <f t="shared" si="34"/>
        <v>112217795.88401975</v>
      </c>
      <c r="W295" s="2">
        <f t="shared" si="61"/>
        <v>695682.42857143283</v>
      </c>
      <c r="X295" s="2">
        <f t="shared" si="51"/>
        <v>4317.5714285671711</v>
      </c>
      <c r="Y295" s="2">
        <f t="shared" si="62"/>
        <v>59918371.875109874</v>
      </c>
      <c r="Z295" s="2" t="str">
        <f t="shared" si="52"/>
        <v>MEEP</v>
      </c>
      <c r="AA295" s="2">
        <f>IF(Z295="HERE",Y295,AA294+Graph!$G$1*1000)</f>
        <v>120390236.44653869</v>
      </c>
      <c r="AB295" s="2">
        <f t="shared" si="63"/>
        <v>800000</v>
      </c>
      <c r="AC295" s="2">
        <f t="shared" si="64"/>
        <v>58650248.884019509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230</v>
      </c>
      <c r="C296" s="7"/>
      <c r="D296" s="2" t="e">
        <f t="shared" si="55"/>
        <v>#N/A</v>
      </c>
      <c r="E296" s="2" t="e">
        <f t="shared" si="67"/>
        <v>#N/A</v>
      </c>
      <c r="F296" s="2">
        <v>1837749.5166481435</v>
      </c>
      <c r="G296" s="2">
        <f t="shared" si="70"/>
        <v>695682.42857142852</v>
      </c>
      <c r="H296" s="2">
        <f t="shared" si="65"/>
        <v>171350802.31259152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1539656.4285714268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1837823.2173208296</v>
      </c>
      <c r="Q296" s="2">
        <f t="shared" si="71"/>
        <v>700000</v>
      </c>
      <c r="R296" s="2">
        <f t="shared" si="66"/>
        <v>172836167.75912958</v>
      </c>
      <c r="S296" s="2">
        <f t="shared" si="58"/>
        <v>695682.42857143283</v>
      </c>
      <c r="T296" s="2">
        <f t="shared" si="59"/>
        <v>4317.571428571362</v>
      </c>
      <c r="U296" s="2">
        <f t="shared" si="60"/>
        <v>700000</v>
      </c>
      <c r="V296" s="2">
        <f t="shared" si="34"/>
        <v>112913478.31259118</v>
      </c>
      <c r="W296" s="2">
        <f t="shared" si="61"/>
        <v>695682.42857143283</v>
      </c>
      <c r="X296" s="2">
        <f t="shared" si="51"/>
        <v>4317.5714285671711</v>
      </c>
      <c r="Y296" s="2">
        <f t="shared" si="62"/>
        <v>59922689.446538441</v>
      </c>
      <c r="Z296" s="2" t="str">
        <f t="shared" si="52"/>
        <v>MEEP</v>
      </c>
      <c r="AA296" s="2">
        <f>IF(Z296="HERE",Y296,AA295+Graph!$G$1*1000)</f>
        <v>121190236.44653869</v>
      </c>
      <c r="AB296" s="2">
        <f t="shared" si="63"/>
        <v>800000</v>
      </c>
      <c r="AC296" s="2">
        <f t="shared" si="64"/>
        <v>58650248.884019509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231</v>
      </c>
      <c r="C297" s="7"/>
      <c r="D297" s="2" t="e">
        <f t="shared" si="55"/>
        <v>#N/A</v>
      </c>
      <c r="E297" s="2" t="e">
        <f t="shared" si="67"/>
        <v>#N/A</v>
      </c>
      <c r="F297" s="2">
        <v>1843704.1125483513</v>
      </c>
      <c r="G297" s="2">
        <f t="shared" si="70"/>
        <v>695682.42857142852</v>
      </c>
      <c r="H297" s="2">
        <f t="shared" si="65"/>
        <v>172046484.74116296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1543973.9999999981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1843764.4395360053</v>
      </c>
      <c r="Q297" s="2">
        <f t="shared" si="71"/>
        <v>700000</v>
      </c>
      <c r="R297" s="2">
        <f t="shared" si="66"/>
        <v>173536167.75912958</v>
      </c>
      <c r="S297" s="2">
        <f t="shared" si="58"/>
        <v>695682.42857143283</v>
      </c>
      <c r="T297" s="2">
        <f t="shared" si="59"/>
        <v>4317.571428571362</v>
      </c>
      <c r="U297" s="2">
        <f t="shared" si="60"/>
        <v>700000</v>
      </c>
      <c r="V297" s="2">
        <f t="shared" si="34"/>
        <v>113609160.74116261</v>
      </c>
      <c r="W297" s="2">
        <f t="shared" si="61"/>
        <v>695682.42857143283</v>
      </c>
      <c r="X297" s="2">
        <f t="shared" si="51"/>
        <v>4317.5714285671711</v>
      </c>
      <c r="Y297" s="2">
        <f t="shared" si="62"/>
        <v>59927007.017967008</v>
      </c>
      <c r="Z297" s="2" t="str">
        <f t="shared" si="52"/>
        <v>MEEP</v>
      </c>
      <c r="AA297" s="2">
        <f>IF(Z297="HERE",Y297,AA296+Graph!$G$1*1000)</f>
        <v>121990236.44653869</v>
      </c>
      <c r="AB297" s="2">
        <f t="shared" si="63"/>
        <v>800000</v>
      </c>
      <c r="AC297" s="2">
        <f t="shared" si="64"/>
        <v>58650248.884019509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232</v>
      </c>
      <c r="C298" s="7"/>
      <c r="D298" s="2" t="e">
        <f t="shared" si="55"/>
        <v>#N/A</v>
      </c>
      <c r="E298" s="2" t="e">
        <f t="shared" si="67"/>
        <v>#N/A</v>
      </c>
      <c r="F298" s="2">
        <v>1849658.708448559</v>
      </c>
      <c r="G298" s="2">
        <f t="shared" si="70"/>
        <v>695682.42857142852</v>
      </c>
      <c r="H298" s="2">
        <f t="shared" si="65"/>
        <v>172742167.16973439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1548291.5714285695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1849705.6617511511</v>
      </c>
      <c r="Q298" s="2">
        <f t="shared" si="71"/>
        <v>700000</v>
      </c>
      <c r="R298" s="2">
        <f t="shared" si="66"/>
        <v>174236167.75912958</v>
      </c>
      <c r="S298" s="2">
        <f t="shared" si="58"/>
        <v>695682.42857143283</v>
      </c>
      <c r="T298" s="2">
        <f t="shared" si="59"/>
        <v>4317.571428571362</v>
      </c>
      <c r="U298" s="2">
        <f t="shared" si="60"/>
        <v>700000</v>
      </c>
      <c r="V298" s="2">
        <f t="shared" si="34"/>
        <v>114304843.16973405</v>
      </c>
      <c r="W298" s="2">
        <f t="shared" si="61"/>
        <v>695682.42857143283</v>
      </c>
      <c r="X298" s="2">
        <f t="shared" si="51"/>
        <v>4317.5714285671711</v>
      </c>
      <c r="Y298" s="2">
        <f t="shared" si="62"/>
        <v>59931324.589395575</v>
      </c>
      <c r="Z298" s="2" t="str">
        <f t="shared" si="52"/>
        <v>MEEP</v>
      </c>
      <c r="AA298" s="2">
        <f>IF(Z298="HERE",Y298,AA297+Graph!$G$1*1000)</f>
        <v>122790236.44653869</v>
      </c>
      <c r="AB298" s="2">
        <f t="shared" si="63"/>
        <v>800000</v>
      </c>
      <c r="AC298" s="2">
        <f t="shared" si="64"/>
        <v>58650248.884019509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233</v>
      </c>
      <c r="C299" s="7"/>
      <c r="D299" s="2" t="e">
        <f t="shared" si="55"/>
        <v>#N/A</v>
      </c>
      <c r="E299" s="2" t="e">
        <f t="shared" si="67"/>
        <v>#N/A</v>
      </c>
      <c r="F299" s="2">
        <v>1855613.3043487668</v>
      </c>
      <c r="G299" s="2">
        <f t="shared" si="70"/>
        <v>695682.42857142852</v>
      </c>
      <c r="H299" s="2">
        <f t="shared" si="65"/>
        <v>173437849.59830582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1552609.1428571409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1855646.8839663267</v>
      </c>
      <c r="Q299" s="2">
        <f t="shared" si="71"/>
        <v>700000</v>
      </c>
      <c r="R299" s="2">
        <f t="shared" si="66"/>
        <v>174936167.75912958</v>
      </c>
      <c r="S299" s="2">
        <f t="shared" si="58"/>
        <v>695682.42857143283</v>
      </c>
      <c r="T299" s="2">
        <f t="shared" si="59"/>
        <v>4317.571428571362</v>
      </c>
      <c r="U299" s="2">
        <f t="shared" si="60"/>
        <v>700000</v>
      </c>
      <c r="V299" s="2">
        <f t="shared" si="34"/>
        <v>115000525.59830548</v>
      </c>
      <c r="W299" s="2">
        <f t="shared" si="61"/>
        <v>695682.42857143283</v>
      </c>
      <c r="X299" s="2">
        <f t="shared" si="51"/>
        <v>4317.5714285671711</v>
      </c>
      <c r="Y299" s="2">
        <f t="shared" si="62"/>
        <v>59935642.160824142</v>
      </c>
      <c r="Z299" s="2" t="str">
        <f t="shared" si="52"/>
        <v>MEEP</v>
      </c>
      <c r="AA299" s="2">
        <f>IF(Z299="HERE",Y299,AA298+Graph!$G$1*1000)</f>
        <v>123590236.44653869</v>
      </c>
      <c r="AB299" s="2">
        <f t="shared" si="63"/>
        <v>800000</v>
      </c>
      <c r="AC299" s="2">
        <f t="shared" si="64"/>
        <v>58650248.884019509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234</v>
      </c>
      <c r="C300" s="7"/>
      <c r="D300" s="2" t="e">
        <f t="shared" si="55"/>
        <v>#N/A</v>
      </c>
      <c r="E300" s="2" t="e">
        <f t="shared" si="67"/>
        <v>#N/A</v>
      </c>
      <c r="F300" s="2">
        <v>1861567.9002489746</v>
      </c>
      <c r="G300" s="2">
        <f t="shared" si="70"/>
        <v>695682.42857142852</v>
      </c>
      <c r="H300" s="2">
        <f t="shared" si="65"/>
        <v>174133532.02687725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1556926.7142857122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1861588.1061814725</v>
      </c>
      <c r="Q300" s="2">
        <f t="shared" si="71"/>
        <v>700000</v>
      </c>
      <c r="R300" s="2">
        <f t="shared" si="66"/>
        <v>175636167.75912958</v>
      </c>
      <c r="S300" s="2">
        <f t="shared" si="58"/>
        <v>695682.42857143283</v>
      </c>
      <c r="T300" s="2">
        <f t="shared" si="59"/>
        <v>4317.571428571362</v>
      </c>
      <c r="U300" s="2">
        <f t="shared" si="60"/>
        <v>700000</v>
      </c>
      <c r="V300" s="2">
        <f t="shared" si="34"/>
        <v>115696208.02687691</v>
      </c>
      <c r="W300" s="2">
        <f t="shared" si="61"/>
        <v>695682.42857143283</v>
      </c>
      <c r="X300" s="2">
        <f t="shared" si="51"/>
        <v>4317.5714285671711</v>
      </c>
      <c r="Y300" s="2">
        <f t="shared" si="62"/>
        <v>59939959.73225271</v>
      </c>
      <c r="Z300" s="2" t="str">
        <f t="shared" si="52"/>
        <v>MEEP</v>
      </c>
      <c r="AA300" s="2">
        <f>IF(Z300="HERE",Y300,AA299+Graph!$G$1*1000)</f>
        <v>124390236.44653869</v>
      </c>
      <c r="AB300" s="2">
        <f t="shared" si="63"/>
        <v>800000</v>
      </c>
      <c r="AC300" s="2">
        <f t="shared" si="64"/>
        <v>58650248.884019509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235</v>
      </c>
      <c r="C301" s="7"/>
      <c r="D301" s="2" t="e">
        <f t="shared" si="55"/>
        <v>#N/A</v>
      </c>
      <c r="E301" s="2" t="e">
        <f t="shared" si="67"/>
        <v>#N/A</v>
      </c>
      <c r="F301" s="2">
        <v>1867522.4961491823</v>
      </c>
      <c r="G301" s="2">
        <f t="shared" si="70"/>
        <v>695682.42857142852</v>
      </c>
      <c r="H301" s="2">
        <f t="shared" si="65"/>
        <v>174829214.45544869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1561244.2857142836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1867529.3283966482</v>
      </c>
      <c r="Q301" s="2">
        <f t="shared" si="71"/>
        <v>700000</v>
      </c>
      <c r="R301" s="2">
        <f t="shared" si="66"/>
        <v>176336167.75912958</v>
      </c>
      <c r="S301" s="2">
        <f t="shared" si="58"/>
        <v>695682.42857143283</v>
      </c>
      <c r="T301" s="2">
        <f t="shared" si="59"/>
        <v>4317.571428571362</v>
      </c>
      <c r="U301" s="2">
        <f t="shared" si="60"/>
        <v>700000</v>
      </c>
      <c r="V301" s="2">
        <f t="shared" si="34"/>
        <v>116391890.45544834</v>
      </c>
      <c r="W301" s="2">
        <f t="shared" si="61"/>
        <v>695682.42857143283</v>
      </c>
      <c r="X301" s="2">
        <f t="shared" si="51"/>
        <v>4317.5714285671711</v>
      </c>
      <c r="Y301" s="2">
        <f t="shared" si="62"/>
        <v>59944277.303681277</v>
      </c>
      <c r="Z301" s="2" t="str">
        <f t="shared" si="52"/>
        <v>MEEP</v>
      </c>
      <c r="AA301" s="2">
        <f>IF(Z301="HERE",Y301,AA300+Graph!$G$1*1000)</f>
        <v>125190236.44653869</v>
      </c>
      <c r="AB301" s="2">
        <f t="shared" si="63"/>
        <v>800000</v>
      </c>
      <c r="AC301" s="2">
        <f t="shared" si="64"/>
        <v>58650248.884019509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236</v>
      </c>
      <c r="C302" s="7"/>
      <c r="D302" s="2" t="e">
        <f t="shared" si="55"/>
        <v>#N/A</v>
      </c>
      <c r="E302" s="2" t="e">
        <f t="shared" si="67"/>
        <v>#N/A</v>
      </c>
      <c r="F302" s="2">
        <v>1873477.0920493901</v>
      </c>
      <c r="G302" s="2">
        <f t="shared" si="70"/>
        <v>695682.42857142852</v>
      </c>
      <c r="H302" s="2">
        <f t="shared" si="65"/>
        <v>175524896.88402012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1565561.8571428549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1873470.550611794</v>
      </c>
      <c r="Q302" s="2">
        <f t="shared" si="71"/>
        <v>700000</v>
      </c>
      <c r="R302" s="2">
        <f t="shared" si="66"/>
        <v>177036167.75912958</v>
      </c>
      <c r="S302" s="2">
        <f t="shared" si="58"/>
        <v>695682.42857143283</v>
      </c>
      <c r="T302" s="2">
        <f t="shared" si="59"/>
        <v>4317.571428571362</v>
      </c>
      <c r="U302" s="2">
        <f t="shared" si="60"/>
        <v>700000</v>
      </c>
      <c r="V302" s="2">
        <f t="shared" si="34"/>
        <v>117087572.88401978</v>
      </c>
      <c r="W302" s="2">
        <f t="shared" si="61"/>
        <v>695682.42857143283</v>
      </c>
      <c r="X302" s="2">
        <f t="shared" si="51"/>
        <v>4317.5714285671711</v>
      </c>
      <c r="Y302" s="2">
        <f t="shared" si="62"/>
        <v>59948594.875109844</v>
      </c>
      <c r="Z302" s="2" t="str">
        <f t="shared" si="52"/>
        <v>MEEP</v>
      </c>
      <c r="AA302" s="2">
        <f>IF(Z302="HERE",Y302,AA301+Graph!$G$1*1000)</f>
        <v>125990236.44653869</v>
      </c>
      <c r="AB302" s="2">
        <f t="shared" si="63"/>
        <v>800000</v>
      </c>
      <c r="AC302" s="2">
        <f t="shared" si="64"/>
        <v>58650248.884019509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237</v>
      </c>
      <c r="C303" s="7"/>
      <c r="D303" s="2" t="e">
        <f t="shared" si="55"/>
        <v>#N/A</v>
      </c>
      <c r="E303" s="2" t="e">
        <f t="shared" si="67"/>
        <v>#N/A</v>
      </c>
      <c r="F303" s="2">
        <v>1879431.687949568</v>
      </c>
      <c r="G303" s="2">
        <f t="shared" si="70"/>
        <v>695682.42857142852</v>
      </c>
      <c r="H303" s="2">
        <f t="shared" si="65"/>
        <v>176220579.31259155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1569879.4285714263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1879411.7728269696</v>
      </c>
      <c r="Q303" s="2">
        <f t="shared" si="71"/>
        <v>700000</v>
      </c>
      <c r="R303" s="2">
        <f t="shared" si="66"/>
        <v>177736167.75912958</v>
      </c>
      <c r="S303" s="2">
        <f t="shared" si="58"/>
        <v>695682.42857143283</v>
      </c>
      <c r="T303" s="2">
        <f t="shared" si="59"/>
        <v>4317.571428571362</v>
      </c>
      <c r="U303" s="2">
        <f t="shared" si="60"/>
        <v>700000</v>
      </c>
      <c r="V303" s="2">
        <f t="shared" si="34"/>
        <v>117783255.31259121</v>
      </c>
      <c r="W303" s="2">
        <f t="shared" si="61"/>
        <v>695682.42857143283</v>
      </c>
      <c r="X303" s="2">
        <f t="shared" si="51"/>
        <v>4317.5714285671711</v>
      </c>
      <c r="Y303" s="2">
        <f t="shared" si="62"/>
        <v>59952912.446538411</v>
      </c>
      <c r="Z303" s="2" t="str">
        <f t="shared" si="52"/>
        <v>MEEP</v>
      </c>
      <c r="AA303" s="2">
        <f>IF(Z303="HERE",Y303,AA302+Graph!$G$1*1000)</f>
        <v>126790236.44653869</v>
      </c>
      <c r="AB303" s="2">
        <f t="shared" si="63"/>
        <v>800000</v>
      </c>
      <c r="AC303" s="2">
        <f t="shared" si="64"/>
        <v>58650248.884019509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238</v>
      </c>
      <c r="C304" s="7"/>
      <c r="D304" s="2" t="e">
        <f t="shared" si="55"/>
        <v>#N/A</v>
      </c>
      <c r="E304" s="2" t="e">
        <f t="shared" si="67"/>
        <v>#N/A</v>
      </c>
      <c r="F304" s="2">
        <v>1885386.2838497758</v>
      </c>
      <c r="G304" s="2">
        <f t="shared" si="70"/>
        <v>695682.42857142852</v>
      </c>
      <c r="H304" s="2">
        <f t="shared" si="65"/>
        <v>176916261.74116299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1574196.9999999977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1885352.9950421154</v>
      </c>
      <c r="Q304" s="2">
        <f t="shared" si="71"/>
        <v>700000</v>
      </c>
      <c r="R304" s="2">
        <f t="shared" si="66"/>
        <v>178436167.75912958</v>
      </c>
      <c r="S304" s="2">
        <f t="shared" si="58"/>
        <v>695682.42857143283</v>
      </c>
      <c r="T304" s="2">
        <f t="shared" si="59"/>
        <v>4317.571428571362</v>
      </c>
      <c r="U304" s="2">
        <f t="shared" si="60"/>
        <v>700000</v>
      </c>
      <c r="V304" s="2">
        <f t="shared" si="34"/>
        <v>118478937.74116264</v>
      </c>
      <c r="W304" s="2">
        <f t="shared" si="61"/>
        <v>695682.42857143283</v>
      </c>
      <c r="X304" s="2">
        <f t="shared" si="51"/>
        <v>4317.5714285671711</v>
      </c>
      <c r="Y304" s="2">
        <f t="shared" si="62"/>
        <v>59957230.017966978</v>
      </c>
      <c r="Z304" s="2" t="str">
        <f t="shared" si="52"/>
        <v>MEEP</v>
      </c>
      <c r="AA304" s="2">
        <f>IF(Z304="HERE",Y304,AA303+Graph!$G$1*1000)</f>
        <v>127590236.44653869</v>
      </c>
      <c r="AB304" s="2">
        <f t="shared" si="63"/>
        <v>800000</v>
      </c>
      <c r="AC304" s="2">
        <f t="shared" si="64"/>
        <v>58650248.884019509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239</v>
      </c>
      <c r="C305" s="7"/>
      <c r="D305" s="2" t="e">
        <f t="shared" si="55"/>
        <v>#N/A</v>
      </c>
      <c r="E305" s="2" t="e">
        <f t="shared" si="67"/>
        <v>#N/A</v>
      </c>
      <c r="F305" s="2">
        <v>1891340.8797499835</v>
      </c>
      <c r="G305" s="2">
        <f t="shared" si="70"/>
        <v>695682.42857142852</v>
      </c>
      <c r="H305" s="2">
        <f t="shared" si="65"/>
        <v>177611944.16973442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1578514.571428569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1891294.2172572911</v>
      </c>
      <c r="Q305" s="2">
        <f t="shared" si="71"/>
        <v>700000</v>
      </c>
      <c r="R305" s="2">
        <f t="shared" si="66"/>
        <v>179136167.75912958</v>
      </c>
      <c r="S305" s="2">
        <f t="shared" si="58"/>
        <v>695682.42857143283</v>
      </c>
      <c r="T305" s="2">
        <f t="shared" si="59"/>
        <v>4317.571428571362</v>
      </c>
      <c r="U305" s="2">
        <f t="shared" si="60"/>
        <v>700000</v>
      </c>
      <c r="V305" s="2">
        <f t="shared" si="34"/>
        <v>119174620.16973408</v>
      </c>
      <c r="W305" s="2">
        <f t="shared" si="61"/>
        <v>695682.42857143283</v>
      </c>
      <c r="X305" s="2">
        <f t="shared" si="51"/>
        <v>4317.5714285671711</v>
      </c>
      <c r="Y305" s="2">
        <f t="shared" si="62"/>
        <v>59961547.589395545</v>
      </c>
      <c r="Z305" s="2" t="str">
        <f t="shared" si="52"/>
        <v>MEEP</v>
      </c>
      <c r="AA305" s="2">
        <f>IF(Z305="HERE",Y305,AA304+Graph!$G$1*1000)</f>
        <v>128390236.44653869</v>
      </c>
      <c r="AB305" s="2">
        <f t="shared" si="63"/>
        <v>800000</v>
      </c>
      <c r="AC305" s="2">
        <f t="shared" si="64"/>
        <v>58650248.884019509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240</v>
      </c>
      <c r="C306" s="7"/>
      <c r="D306" s="2" t="e">
        <f t="shared" si="55"/>
        <v>#N/A</v>
      </c>
      <c r="E306" s="2" t="e">
        <f t="shared" si="67"/>
        <v>#N/A</v>
      </c>
      <c r="F306" s="2">
        <v>1897295.4756501913</v>
      </c>
      <c r="G306" s="2">
        <f t="shared" si="70"/>
        <v>695682.42857142852</v>
      </c>
      <c r="H306" s="2">
        <f t="shared" si="65"/>
        <v>178307626.59830585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1582832.1428571404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1897235.4394724369</v>
      </c>
      <c r="Q306" s="2">
        <f t="shared" si="71"/>
        <v>700000</v>
      </c>
      <c r="R306" s="2">
        <f t="shared" si="66"/>
        <v>179836167.75912958</v>
      </c>
      <c r="S306" s="2">
        <f t="shared" si="58"/>
        <v>695682.42857143283</v>
      </c>
      <c r="T306" s="2">
        <f t="shared" si="59"/>
        <v>4317.571428571362</v>
      </c>
      <c r="U306" s="2">
        <f t="shared" si="60"/>
        <v>700000</v>
      </c>
      <c r="V306" s="2">
        <f t="shared" si="34"/>
        <v>119870302.59830551</v>
      </c>
      <c r="W306" s="2">
        <f t="shared" si="61"/>
        <v>695682.42857143283</v>
      </c>
      <c r="X306" s="2">
        <f t="shared" si="51"/>
        <v>4317.5714285671711</v>
      </c>
      <c r="Y306" s="2">
        <f t="shared" si="62"/>
        <v>59965865.160824113</v>
      </c>
      <c r="Z306" s="2" t="str">
        <f t="shared" si="52"/>
        <v>MEEP</v>
      </c>
      <c r="AA306" s="2">
        <f>IF(Z306="HERE",Y306,AA305+Graph!$G$1*1000)</f>
        <v>129190236.44653869</v>
      </c>
      <c r="AB306" s="2">
        <f t="shared" si="63"/>
        <v>800000</v>
      </c>
      <c r="AC306" s="2">
        <f t="shared" si="64"/>
        <v>58650248.884019509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241</v>
      </c>
      <c r="C307" s="7"/>
      <c r="D307" s="2" t="e">
        <f t="shared" si="55"/>
        <v>#N/A</v>
      </c>
      <c r="E307" s="2" t="e">
        <f t="shared" si="67"/>
        <v>#N/A</v>
      </c>
      <c r="F307" s="2">
        <v>1903250.0715503991</v>
      </c>
      <c r="G307" s="2">
        <f t="shared" si="70"/>
        <v>695682.42857142852</v>
      </c>
      <c r="H307" s="2">
        <f t="shared" si="65"/>
        <v>179003309.02687728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1587149.7142857118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1903176.6616876125</v>
      </c>
      <c r="Q307" s="2">
        <f t="shared" si="71"/>
        <v>700000</v>
      </c>
      <c r="R307" s="2">
        <f t="shared" si="66"/>
        <v>180536167.75912958</v>
      </c>
      <c r="S307" s="2">
        <f t="shared" si="58"/>
        <v>695682.42857143283</v>
      </c>
      <c r="T307" s="2">
        <f t="shared" si="59"/>
        <v>4317.571428571362</v>
      </c>
      <c r="U307" s="2">
        <f t="shared" si="60"/>
        <v>700000</v>
      </c>
      <c r="V307" s="2">
        <f t="shared" si="34"/>
        <v>120565985.02687694</v>
      </c>
      <c r="W307" s="2">
        <f t="shared" si="61"/>
        <v>695682.42857143283</v>
      </c>
      <c r="X307" s="2">
        <f t="shared" si="51"/>
        <v>4317.5714285671711</v>
      </c>
      <c r="Y307" s="2">
        <f t="shared" si="62"/>
        <v>59970182.73225268</v>
      </c>
      <c r="Z307" s="2" t="str">
        <f t="shared" si="52"/>
        <v>MEEP</v>
      </c>
      <c r="AA307" s="2">
        <f>IF(Z307="HERE",Y307,AA306+Graph!$G$1*1000)</f>
        <v>129990236.44653869</v>
      </c>
      <c r="AB307" s="2">
        <f t="shared" si="63"/>
        <v>800000</v>
      </c>
      <c r="AC307" s="2">
        <f t="shared" si="64"/>
        <v>58650248.884019509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242</v>
      </c>
      <c r="C308" s="7"/>
      <c r="D308" s="2" t="e">
        <f t="shared" si="55"/>
        <v>#N/A</v>
      </c>
      <c r="E308" s="2" t="e">
        <f t="shared" si="67"/>
        <v>#N/A</v>
      </c>
      <c r="F308" s="2">
        <v>1909204.6674506068</v>
      </c>
      <c r="G308" s="2">
        <f t="shared" si="70"/>
        <v>695682.42857142852</v>
      </c>
      <c r="H308" s="2">
        <f t="shared" si="65"/>
        <v>179698991.45544872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1591467.2857142831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1909117.8839027584</v>
      </c>
      <c r="Q308" s="2">
        <f t="shared" si="71"/>
        <v>700000</v>
      </c>
      <c r="R308" s="2">
        <f t="shared" si="66"/>
        <v>181236167.75912958</v>
      </c>
      <c r="S308" s="2">
        <f t="shared" si="58"/>
        <v>695682.42857143283</v>
      </c>
      <c r="T308" s="2">
        <f t="shared" si="59"/>
        <v>4317.571428571362</v>
      </c>
      <c r="U308" s="2">
        <f t="shared" si="60"/>
        <v>700000</v>
      </c>
      <c r="V308" s="2">
        <f t="shared" si="34"/>
        <v>121261667.45544837</v>
      </c>
      <c r="W308" s="2">
        <f t="shared" si="61"/>
        <v>695682.42857143283</v>
      </c>
      <c r="X308" s="2">
        <f t="shared" si="51"/>
        <v>4317.5714285671711</v>
      </c>
      <c r="Y308" s="2">
        <f t="shared" si="62"/>
        <v>59974500.303681247</v>
      </c>
      <c r="Z308" s="2" t="str">
        <f t="shared" si="52"/>
        <v>MEEP</v>
      </c>
      <c r="AA308" s="2">
        <f>IF(Z308="HERE",Y308,AA307+Graph!$G$1*1000)</f>
        <v>130790236.44653869</v>
      </c>
      <c r="AB308" s="2">
        <f t="shared" si="63"/>
        <v>800000</v>
      </c>
      <c r="AC308" s="2">
        <f t="shared" si="64"/>
        <v>58650248.884019509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243</v>
      </c>
      <c r="C309" s="7"/>
      <c r="D309" s="2" t="e">
        <f t="shared" si="55"/>
        <v>#N/A</v>
      </c>
      <c r="E309" s="2" t="e">
        <f t="shared" si="67"/>
        <v>#N/A</v>
      </c>
      <c r="F309" s="2">
        <v>1915159.2633508146</v>
      </c>
      <c r="G309" s="2">
        <f t="shared" si="70"/>
        <v>695682.42857142852</v>
      </c>
      <c r="H309" s="2">
        <f t="shared" si="65"/>
        <v>180394673.88402015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1595784.8571428545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1915059.106117934</v>
      </c>
      <c r="Q309" s="2">
        <f t="shared" si="71"/>
        <v>700000</v>
      </c>
      <c r="R309" s="2">
        <f t="shared" si="66"/>
        <v>181936167.75912958</v>
      </c>
      <c r="S309" s="2">
        <f t="shared" si="58"/>
        <v>695682.42857143283</v>
      </c>
      <c r="T309" s="2">
        <f t="shared" si="59"/>
        <v>4317.571428571362</v>
      </c>
      <c r="U309" s="2">
        <f t="shared" si="60"/>
        <v>700000</v>
      </c>
      <c r="V309" s="2">
        <f t="shared" si="34"/>
        <v>121957349.88401981</v>
      </c>
      <c r="W309" s="2">
        <f t="shared" si="61"/>
        <v>695682.42857143283</v>
      </c>
      <c r="X309" s="2">
        <f t="shared" si="51"/>
        <v>4317.5714285671711</v>
      </c>
      <c r="Y309" s="2">
        <f t="shared" si="62"/>
        <v>59978817.875109814</v>
      </c>
      <c r="Z309" s="2" t="str">
        <f t="shared" si="52"/>
        <v>MEEP</v>
      </c>
      <c r="AA309" s="2">
        <f>IF(Z309="HERE",Y309,AA308+Graph!$G$1*1000)</f>
        <v>131590236.44653869</v>
      </c>
      <c r="AB309" s="2">
        <f t="shared" si="63"/>
        <v>800000</v>
      </c>
      <c r="AC309" s="2">
        <f t="shared" si="64"/>
        <v>58650248.884019509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244</v>
      </c>
      <c r="C310" s="7"/>
      <c r="D310" s="2" t="e">
        <f t="shared" si="55"/>
        <v>#N/A</v>
      </c>
      <c r="E310" s="2" t="e">
        <f t="shared" si="67"/>
        <v>#N/A</v>
      </c>
      <c r="F310" s="2">
        <v>1921113.8592510223</v>
      </c>
      <c r="G310" s="2">
        <f t="shared" si="70"/>
        <v>695682.42857142852</v>
      </c>
      <c r="H310" s="2">
        <f t="shared" si="65"/>
        <v>181090356.31259158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1600102.4285714258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1921000.3283330798</v>
      </c>
      <c r="Q310" s="2">
        <f t="shared" si="71"/>
        <v>700000</v>
      </c>
      <c r="R310" s="2">
        <f t="shared" si="66"/>
        <v>182636167.75912958</v>
      </c>
      <c r="S310" s="2">
        <f t="shared" si="58"/>
        <v>695682.42857143283</v>
      </c>
      <c r="T310" s="2">
        <f t="shared" si="59"/>
        <v>4317.571428571362</v>
      </c>
      <c r="U310" s="2">
        <f t="shared" si="60"/>
        <v>700000</v>
      </c>
      <c r="V310" s="2">
        <f t="shared" si="34"/>
        <v>122653032.31259124</v>
      </c>
      <c r="W310" s="2">
        <f t="shared" si="61"/>
        <v>695682.42857143283</v>
      </c>
      <c r="X310" s="2">
        <f t="shared" si="51"/>
        <v>4317.5714285671711</v>
      </c>
      <c r="Y310" s="2">
        <f t="shared" si="62"/>
        <v>59983135.446538381</v>
      </c>
      <c r="Z310" s="2" t="str">
        <f t="shared" si="52"/>
        <v>MEEP</v>
      </c>
      <c r="AA310" s="2">
        <f>IF(Z310="HERE",Y310,AA309+Graph!$G$1*1000)</f>
        <v>132390236.44653869</v>
      </c>
      <c r="AB310" s="2">
        <f t="shared" si="63"/>
        <v>800000</v>
      </c>
      <c r="AC310" s="2">
        <f t="shared" si="64"/>
        <v>58650248.884019509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245</v>
      </c>
      <c r="C311" s="7"/>
      <c r="D311" s="2" t="e">
        <f t="shared" si="55"/>
        <v>#N/A</v>
      </c>
      <c r="E311" s="2" t="e">
        <f t="shared" si="67"/>
        <v>#N/A</v>
      </c>
      <c r="F311" s="2">
        <v>1927068.4551512301</v>
      </c>
      <c r="G311" s="2">
        <f t="shared" si="70"/>
        <v>695682.42857142852</v>
      </c>
      <c r="H311" s="2">
        <f t="shared" si="65"/>
        <v>181786038.74116302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1604419.9999999972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1926941.5505482256</v>
      </c>
      <c r="Q311" s="2">
        <f t="shared" si="71"/>
        <v>700000</v>
      </c>
      <c r="R311" s="2">
        <f t="shared" si="66"/>
        <v>183336167.75912958</v>
      </c>
      <c r="S311" s="2">
        <f t="shared" si="58"/>
        <v>695682.42857143283</v>
      </c>
      <c r="T311" s="2">
        <f t="shared" si="59"/>
        <v>4317.571428571362</v>
      </c>
      <c r="U311" s="2">
        <f t="shared" si="60"/>
        <v>700000</v>
      </c>
      <c r="V311" s="2">
        <f t="shared" si="34"/>
        <v>123348714.74116267</v>
      </c>
      <c r="W311" s="2">
        <f t="shared" si="61"/>
        <v>695682.42857143283</v>
      </c>
      <c r="X311" s="2">
        <f t="shared" si="51"/>
        <v>4317.5714285671711</v>
      </c>
      <c r="Y311" s="2">
        <f t="shared" si="62"/>
        <v>59987453.017966948</v>
      </c>
      <c r="Z311" s="2" t="str">
        <f t="shared" si="52"/>
        <v>MEEP</v>
      </c>
      <c r="AA311" s="2">
        <f>IF(Z311="HERE",Y311,AA310+Graph!$G$1*1000)</f>
        <v>133190236.44653869</v>
      </c>
      <c r="AB311" s="2">
        <f t="shared" si="63"/>
        <v>800000</v>
      </c>
      <c r="AC311" s="2">
        <f t="shared" si="64"/>
        <v>58650248.884019509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246</v>
      </c>
      <c r="C312" s="7"/>
      <c r="D312" s="2" t="e">
        <f t="shared" si="55"/>
        <v>#N/A</v>
      </c>
      <c r="E312" s="2" t="e">
        <f t="shared" si="67"/>
        <v>#N/A</v>
      </c>
      <c r="F312" s="2">
        <v>1933023.0510514379</v>
      </c>
      <c r="G312" s="2">
        <f t="shared" si="70"/>
        <v>695682.42857142852</v>
      </c>
      <c r="H312" s="2">
        <f t="shared" si="65"/>
        <v>182481721.16973445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1608737.5714285686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1932882.7727634013</v>
      </c>
      <c r="Q312" s="2">
        <f t="shared" si="71"/>
        <v>700000</v>
      </c>
      <c r="R312" s="2">
        <f t="shared" si="66"/>
        <v>184036167.75912958</v>
      </c>
      <c r="S312" s="2">
        <f t="shared" si="58"/>
        <v>695682.42857143283</v>
      </c>
      <c r="T312" s="2">
        <f t="shared" si="59"/>
        <v>4317.571428571362</v>
      </c>
      <c r="U312" s="2">
        <f t="shared" si="60"/>
        <v>700000</v>
      </c>
      <c r="V312" s="2">
        <f t="shared" si="34"/>
        <v>124044397.16973411</v>
      </c>
      <c r="W312" s="2">
        <f t="shared" si="61"/>
        <v>695682.42857143283</v>
      </c>
      <c r="X312" s="2">
        <f t="shared" si="51"/>
        <v>4317.5714285671711</v>
      </c>
      <c r="Y312" s="2">
        <f t="shared" si="62"/>
        <v>59991770.589395516</v>
      </c>
      <c r="Z312" s="2" t="str">
        <f t="shared" si="52"/>
        <v>MEEP</v>
      </c>
      <c r="AA312" s="2">
        <f>IF(Z312="HERE",Y312,AA311+Graph!$G$1*1000)</f>
        <v>133990236.44653869</v>
      </c>
      <c r="AB312" s="2">
        <f t="shared" si="63"/>
        <v>800000</v>
      </c>
      <c r="AC312" s="2">
        <f t="shared" si="64"/>
        <v>58650248.884019509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247</v>
      </c>
      <c r="C313" s="7"/>
      <c r="D313" s="2" t="e">
        <f t="shared" si="55"/>
        <v>#N/A</v>
      </c>
      <c r="E313" s="2" t="e">
        <f t="shared" si="67"/>
        <v>#N/A</v>
      </c>
      <c r="F313" s="2">
        <v>1938977.6469516456</v>
      </c>
      <c r="G313" s="2">
        <f t="shared" si="70"/>
        <v>695682.42857142852</v>
      </c>
      <c r="H313" s="2">
        <f t="shared" si="65"/>
        <v>183177403.59830588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1613055.1428571399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1938823.9949785471</v>
      </c>
      <c r="Q313" s="2">
        <f t="shared" si="71"/>
        <v>700000</v>
      </c>
      <c r="R313" s="2">
        <f t="shared" si="66"/>
        <v>184736167.75912958</v>
      </c>
      <c r="S313" s="2">
        <f t="shared" si="58"/>
        <v>695682.42857143283</v>
      </c>
      <c r="T313" s="2">
        <f t="shared" si="59"/>
        <v>4317.571428571362</v>
      </c>
      <c r="U313" s="2">
        <f t="shared" si="60"/>
        <v>700000</v>
      </c>
      <c r="V313" s="2">
        <f t="shared" si="34"/>
        <v>124740079.59830554</v>
      </c>
      <c r="W313" s="2">
        <f t="shared" si="61"/>
        <v>695682.42857143283</v>
      </c>
      <c r="X313" s="2">
        <f t="shared" si="51"/>
        <v>4317.5714285671711</v>
      </c>
      <c r="Y313" s="2">
        <f t="shared" si="62"/>
        <v>59996088.160824083</v>
      </c>
      <c r="Z313" s="2" t="str">
        <f t="shared" si="52"/>
        <v>MEEP</v>
      </c>
      <c r="AA313" s="2">
        <f>IF(Z313="HERE",Y313,AA312+Graph!$G$1*1000)</f>
        <v>134790236.44653869</v>
      </c>
      <c r="AB313" s="2">
        <f t="shared" si="63"/>
        <v>800000</v>
      </c>
      <c r="AC313" s="2">
        <f t="shared" si="64"/>
        <v>58650248.884019509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248</v>
      </c>
      <c r="C314" s="7"/>
      <c r="D314" s="2" t="e">
        <f t="shared" si="55"/>
        <v>#N/A</v>
      </c>
      <c r="E314" s="2" t="e">
        <f t="shared" si="67"/>
        <v>#N/A</v>
      </c>
      <c r="F314" s="2">
        <v>1944932.2428518534</v>
      </c>
      <c r="G314" s="2">
        <f t="shared" si="70"/>
        <v>695682.42857142852</v>
      </c>
      <c r="H314" s="2">
        <f t="shared" si="65"/>
        <v>183873086.02687731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1617372.7142857113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1944765.2171937227</v>
      </c>
      <c r="Q314" s="2">
        <f t="shared" si="71"/>
        <v>700000</v>
      </c>
      <c r="R314" s="2">
        <f t="shared" si="66"/>
        <v>185436167.75912958</v>
      </c>
      <c r="S314" s="2">
        <f t="shared" si="58"/>
        <v>695682.42857143283</v>
      </c>
      <c r="T314" s="2">
        <f t="shared" si="59"/>
        <v>4317.571428571362</v>
      </c>
      <c r="U314" s="2">
        <f t="shared" si="60"/>
        <v>700000</v>
      </c>
      <c r="V314" s="2">
        <f t="shared" si="34"/>
        <v>125435762.02687697</v>
      </c>
      <c r="W314" s="2">
        <f t="shared" si="61"/>
        <v>695682.42857143283</v>
      </c>
      <c r="X314" s="2">
        <f t="shared" si="51"/>
        <v>4317.5714285671711</v>
      </c>
      <c r="Y314" s="2">
        <f t="shared" si="62"/>
        <v>60000405.73225265</v>
      </c>
      <c r="Z314" s="2" t="str">
        <f t="shared" si="52"/>
        <v>MEEP</v>
      </c>
      <c r="AA314" s="2">
        <f>IF(Z314="HERE",Y314,AA313+Graph!$G$1*1000)</f>
        <v>135590236.44653869</v>
      </c>
      <c r="AB314" s="2">
        <f t="shared" si="63"/>
        <v>800000</v>
      </c>
      <c r="AC314" s="2">
        <f t="shared" si="64"/>
        <v>58650248.884019509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249</v>
      </c>
      <c r="C315" s="7"/>
      <c r="D315" s="2" t="e">
        <f t="shared" si="55"/>
        <v>#N/A</v>
      </c>
      <c r="E315" s="2" t="e">
        <f t="shared" si="67"/>
        <v>#N/A</v>
      </c>
      <c r="F315" s="2">
        <v>1950886.8387520611</v>
      </c>
      <c r="G315" s="2">
        <f t="shared" si="70"/>
        <v>695682.42857142852</v>
      </c>
      <c r="H315" s="2">
        <f t="shared" si="65"/>
        <v>184568768.45544875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1621690.2857142827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1950706.4394088686</v>
      </c>
      <c r="Q315" s="2">
        <f t="shared" si="71"/>
        <v>700000</v>
      </c>
      <c r="R315" s="2">
        <f t="shared" si="66"/>
        <v>186136167.75912958</v>
      </c>
      <c r="S315" s="2">
        <f t="shared" si="58"/>
        <v>695682.42857143283</v>
      </c>
      <c r="T315" s="2">
        <f t="shared" si="59"/>
        <v>4317.571428571362</v>
      </c>
      <c r="U315" s="2">
        <f t="shared" si="60"/>
        <v>700000</v>
      </c>
      <c r="V315" s="2">
        <f t="shared" si="34"/>
        <v>126131444.4554484</v>
      </c>
      <c r="W315" s="2">
        <f t="shared" si="61"/>
        <v>695682.42857143283</v>
      </c>
      <c r="X315" s="2">
        <f t="shared" si="51"/>
        <v>4317.5714285671711</v>
      </c>
      <c r="Y315" s="2">
        <f t="shared" si="62"/>
        <v>60004723.303681217</v>
      </c>
      <c r="Z315" s="2" t="str">
        <f t="shared" si="52"/>
        <v>MEEP</v>
      </c>
      <c r="AA315" s="2">
        <f>IF(Z315="HERE",Y315,AA314+Graph!$G$1*1000)</f>
        <v>136390236.44653869</v>
      </c>
      <c r="AB315" s="2">
        <f t="shared" si="63"/>
        <v>800000</v>
      </c>
      <c r="AC315" s="2">
        <f t="shared" si="64"/>
        <v>58650248.884019509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250</v>
      </c>
      <c r="C316" s="7"/>
      <c r="D316" s="2" t="e">
        <f t="shared" si="55"/>
        <v>#N/A</v>
      </c>
      <c r="E316" s="2" t="e">
        <f t="shared" si="67"/>
        <v>#N/A</v>
      </c>
      <c r="F316" s="2">
        <v>1956841.4346522689</v>
      </c>
      <c r="G316" s="2">
        <f t="shared" si="70"/>
        <v>695682.42857142852</v>
      </c>
      <c r="H316" s="2">
        <f t="shared" si="65"/>
        <v>185264450.88402018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1626007.857142854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1956647.6616240442</v>
      </c>
      <c r="Q316" s="2">
        <f t="shared" si="71"/>
        <v>700000</v>
      </c>
      <c r="R316" s="2">
        <f t="shared" si="66"/>
        <v>186836167.75912958</v>
      </c>
      <c r="S316" s="2">
        <f t="shared" si="58"/>
        <v>695682.42857143283</v>
      </c>
      <c r="T316" s="2">
        <f t="shared" si="59"/>
        <v>4317.571428571362</v>
      </c>
      <c r="U316" s="2">
        <f t="shared" si="60"/>
        <v>700000</v>
      </c>
      <c r="V316" s="2">
        <f t="shared" si="34"/>
        <v>126827126.88401984</v>
      </c>
      <c r="W316" s="2">
        <f t="shared" si="61"/>
        <v>695682.42857143283</v>
      </c>
      <c r="X316" s="2">
        <f t="shared" si="51"/>
        <v>4317.5714285671711</v>
      </c>
      <c r="Y316" s="2">
        <f t="shared" si="62"/>
        <v>60009040.875109784</v>
      </c>
      <c r="Z316" s="2" t="str">
        <f t="shared" si="52"/>
        <v>MEEP</v>
      </c>
      <c r="AA316" s="2">
        <f>IF(Z316="HERE",Y316,AA315+Graph!$G$1*1000)</f>
        <v>137190236.44653869</v>
      </c>
      <c r="AB316" s="2">
        <f t="shared" si="63"/>
        <v>800000</v>
      </c>
      <c r="AC316" s="2">
        <f t="shared" si="64"/>
        <v>58650248.884019509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251</v>
      </c>
      <c r="C317" s="7"/>
      <c r="D317" s="2" t="e">
        <f t="shared" si="55"/>
        <v>#N/A</v>
      </c>
      <c r="E317" s="2" t="e">
        <f t="shared" si="67"/>
        <v>#N/A</v>
      </c>
      <c r="F317" s="2">
        <v>1962796.0305524766</v>
      </c>
      <c r="G317" s="2">
        <f t="shared" si="70"/>
        <v>695682.42857142852</v>
      </c>
      <c r="H317" s="2">
        <f t="shared" si="65"/>
        <v>185960133.31259161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1630325.4285714254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1962588.88383919</v>
      </c>
      <c r="Q317" s="2">
        <f t="shared" si="71"/>
        <v>700000</v>
      </c>
      <c r="R317" s="2">
        <f t="shared" si="66"/>
        <v>187536167.75912958</v>
      </c>
      <c r="S317" s="2">
        <f t="shared" si="58"/>
        <v>695682.42857143283</v>
      </c>
      <c r="T317" s="2">
        <f t="shared" si="59"/>
        <v>4317.571428571362</v>
      </c>
      <c r="U317" s="2">
        <f t="shared" si="60"/>
        <v>700000</v>
      </c>
      <c r="V317" s="2">
        <f t="shared" si="34"/>
        <v>127522809.31259127</v>
      </c>
      <c r="W317" s="2">
        <f t="shared" si="61"/>
        <v>695682.42857143283</v>
      </c>
      <c r="X317" s="2">
        <f t="shared" si="51"/>
        <v>4317.5714285671711</v>
      </c>
      <c r="Y317" s="2">
        <f t="shared" si="62"/>
        <v>60013358.446538351</v>
      </c>
      <c r="Z317" s="2" t="str">
        <f t="shared" si="52"/>
        <v>MEEP</v>
      </c>
      <c r="AA317" s="2">
        <f>IF(Z317="HERE",Y317,AA316+Graph!$G$1*1000)</f>
        <v>137990236.44653869</v>
      </c>
      <c r="AB317" s="2">
        <f t="shared" si="63"/>
        <v>800000</v>
      </c>
      <c r="AC317" s="2">
        <f t="shared" si="64"/>
        <v>58650248.884019509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252</v>
      </c>
      <c r="C318" s="7"/>
      <c r="D318" s="2" t="e">
        <f t="shared" si="55"/>
        <v>#N/A</v>
      </c>
      <c r="E318" s="2" t="e">
        <f t="shared" si="67"/>
        <v>#N/A</v>
      </c>
      <c r="F318" s="2">
        <v>1968750.6264526844</v>
      </c>
      <c r="G318" s="2">
        <f t="shared" si="70"/>
        <v>695682.42857142852</v>
      </c>
      <c r="H318" s="2">
        <f t="shared" si="65"/>
        <v>186655815.74116305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1634642.9999999967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1968530.1060543656</v>
      </c>
      <c r="Q318" s="2">
        <f t="shared" si="71"/>
        <v>700000</v>
      </c>
      <c r="R318" s="2">
        <f t="shared" si="66"/>
        <v>188236167.75912958</v>
      </c>
      <c r="S318" s="2">
        <f t="shared" si="58"/>
        <v>695682.42857143283</v>
      </c>
      <c r="T318" s="2">
        <f t="shared" si="59"/>
        <v>4317.571428571362</v>
      </c>
      <c r="U318" s="2">
        <f t="shared" si="60"/>
        <v>700000</v>
      </c>
      <c r="V318" s="2">
        <f t="shared" si="34"/>
        <v>128218491.7411627</v>
      </c>
      <c r="W318" s="2">
        <f t="shared" si="61"/>
        <v>695682.42857143283</v>
      </c>
      <c r="X318" s="2">
        <f t="shared" si="51"/>
        <v>4317.5714285671711</v>
      </c>
      <c r="Y318" s="2">
        <f t="shared" si="62"/>
        <v>60017676.017966919</v>
      </c>
      <c r="Z318" s="2" t="str">
        <f t="shared" si="52"/>
        <v>MEEP</v>
      </c>
      <c r="AA318" s="2">
        <f>IF(Z318="HERE",Y318,AA317+Graph!$G$1*1000)</f>
        <v>138790236.44653869</v>
      </c>
      <c r="AB318" s="2">
        <f t="shared" si="63"/>
        <v>800000</v>
      </c>
      <c r="AC318" s="2">
        <f t="shared" si="64"/>
        <v>58650248.884019509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253</v>
      </c>
      <c r="C319" s="7"/>
      <c r="D319" s="2" t="e">
        <f t="shared" si="55"/>
        <v>#N/A</v>
      </c>
      <c r="E319" s="2" t="e">
        <f t="shared" si="67"/>
        <v>#N/A</v>
      </c>
      <c r="F319" s="2">
        <v>1974705.2223528922</v>
      </c>
      <c r="G319" s="2">
        <f t="shared" si="70"/>
        <v>695682.42857142852</v>
      </c>
      <c r="H319" s="2">
        <f t="shared" si="65"/>
        <v>187351498.16973448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1638960.5714285681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1974471.3282695115</v>
      </c>
      <c r="Q319" s="2">
        <f t="shared" si="71"/>
        <v>700000</v>
      </c>
      <c r="R319" s="2">
        <f t="shared" si="66"/>
        <v>188936167.75912958</v>
      </c>
      <c r="S319" s="2">
        <f t="shared" si="58"/>
        <v>695682.42857143283</v>
      </c>
      <c r="T319" s="2">
        <f t="shared" si="59"/>
        <v>4317.571428571362</v>
      </c>
      <c r="U319" s="2">
        <f t="shared" si="60"/>
        <v>700000</v>
      </c>
      <c r="V319" s="2">
        <f t="shared" si="34"/>
        <v>128914174.16973414</v>
      </c>
      <c r="W319" s="2">
        <f t="shared" si="61"/>
        <v>695682.42857143283</v>
      </c>
      <c r="X319" s="2">
        <f t="shared" si="51"/>
        <v>4317.5714285671711</v>
      </c>
      <c r="Y319" s="2">
        <f t="shared" si="62"/>
        <v>60021993.589395486</v>
      </c>
      <c r="Z319" s="2" t="str">
        <f t="shared" si="52"/>
        <v>MEEP</v>
      </c>
      <c r="AA319" s="2">
        <f>IF(Z319="HERE",Y319,AA318+Graph!$G$1*1000)</f>
        <v>139590236.44653869</v>
      </c>
      <c r="AB319" s="2">
        <f t="shared" si="63"/>
        <v>800000</v>
      </c>
      <c r="AC319" s="2">
        <f t="shared" si="64"/>
        <v>58650248.884019509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254</v>
      </c>
      <c r="C320" s="7"/>
      <c r="D320" s="2" t="e">
        <f t="shared" si="55"/>
        <v>#N/A</v>
      </c>
      <c r="E320" s="2" t="e">
        <f t="shared" si="67"/>
        <v>#N/A</v>
      </c>
      <c r="F320" s="2">
        <v>1980659.8182530999</v>
      </c>
      <c r="G320" s="2">
        <f t="shared" si="70"/>
        <v>695682.42857142852</v>
      </c>
      <c r="H320" s="2">
        <f t="shared" si="65"/>
        <v>188047180.59830591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1643278.1428571395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1980412.5504846871</v>
      </c>
      <c r="Q320" s="2">
        <f t="shared" si="71"/>
        <v>700000</v>
      </c>
      <c r="R320" s="2">
        <f t="shared" si="66"/>
        <v>189636167.75912958</v>
      </c>
      <c r="S320" s="2">
        <f t="shared" si="58"/>
        <v>695682.42857143283</v>
      </c>
      <c r="T320" s="2">
        <f t="shared" si="59"/>
        <v>4317.571428571362</v>
      </c>
      <c r="U320" s="2">
        <f t="shared" si="60"/>
        <v>700000</v>
      </c>
      <c r="V320" s="2">
        <f t="shared" si="34"/>
        <v>129609856.59830557</v>
      </c>
      <c r="W320" s="2">
        <f t="shared" si="61"/>
        <v>695682.42857143283</v>
      </c>
      <c r="X320" s="2">
        <f t="shared" si="51"/>
        <v>4317.5714285671711</v>
      </c>
      <c r="Y320" s="2">
        <f t="shared" si="62"/>
        <v>60026311.160824053</v>
      </c>
      <c r="Z320" s="2" t="str">
        <f t="shared" si="52"/>
        <v>MEEP</v>
      </c>
      <c r="AA320" s="2">
        <f>IF(Z320="HERE",Y320,AA319+Graph!$G$1*1000)</f>
        <v>140390236.44653869</v>
      </c>
      <c r="AB320" s="2">
        <f t="shared" si="63"/>
        <v>800000</v>
      </c>
      <c r="AC320" s="2">
        <f t="shared" si="64"/>
        <v>58650248.884019509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255</v>
      </c>
      <c r="C321" s="7"/>
      <c r="D321" s="2" t="e">
        <f t="shared" si="55"/>
        <v>#N/A</v>
      </c>
      <c r="E321" s="2" t="e">
        <f t="shared" si="67"/>
        <v>#N/A</v>
      </c>
      <c r="F321" s="2">
        <v>1986614.4141533077</v>
      </c>
      <c r="G321" s="2">
        <f t="shared" si="70"/>
        <v>695682.42857142852</v>
      </c>
      <c r="H321" s="2">
        <f t="shared" si="65"/>
        <v>188742863.02687734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1647595.7142857108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1986353.7726998329</v>
      </c>
      <c r="Q321" s="2">
        <f t="shared" si="71"/>
        <v>700000</v>
      </c>
      <c r="R321" s="2">
        <f t="shared" si="66"/>
        <v>190336167.75912958</v>
      </c>
      <c r="S321" s="2">
        <f t="shared" si="58"/>
        <v>695682.42857143283</v>
      </c>
      <c r="T321" s="2">
        <f t="shared" si="59"/>
        <v>4317.571428571362</v>
      </c>
      <c r="U321" s="2">
        <f t="shared" si="60"/>
        <v>700000</v>
      </c>
      <c r="V321" s="2">
        <f t="shared" si="34"/>
        <v>130305539.026877</v>
      </c>
      <c r="W321" s="2">
        <f t="shared" si="61"/>
        <v>695682.42857143283</v>
      </c>
      <c r="X321" s="2">
        <f t="shared" si="51"/>
        <v>4317.5714285671711</v>
      </c>
      <c r="Y321" s="2">
        <f t="shared" si="62"/>
        <v>60030628.73225262</v>
      </c>
      <c r="Z321" s="2" t="str">
        <f t="shared" si="52"/>
        <v>MEEP</v>
      </c>
      <c r="AA321" s="2">
        <f>IF(Z321="HERE",Y321,AA320+Graph!$G$1*1000)</f>
        <v>141190236.44653869</v>
      </c>
      <c r="AB321" s="2">
        <f t="shared" si="63"/>
        <v>800000</v>
      </c>
      <c r="AC321" s="2">
        <f t="shared" si="64"/>
        <v>58650248.884019509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256</v>
      </c>
      <c r="C322" s="7"/>
      <c r="D322" s="2" t="e">
        <f t="shared" si="55"/>
        <v>#N/A</v>
      </c>
      <c r="E322" s="2" t="e">
        <f t="shared" si="67"/>
        <v>#N/A</v>
      </c>
      <c r="F322" s="2">
        <v>1992569.0100535154</v>
      </c>
      <c r="G322" s="2">
        <f t="shared" si="70"/>
        <v>695682.42857142852</v>
      </c>
      <c r="H322" s="2">
        <f t="shared" si="65"/>
        <v>189438545.45544878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1651913.2857142822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1992294.9949150085</v>
      </c>
      <c r="Q322" s="2">
        <f t="shared" si="71"/>
        <v>700000</v>
      </c>
      <c r="R322" s="2">
        <f t="shared" si="66"/>
        <v>191036167.75912958</v>
      </c>
      <c r="S322" s="2">
        <f t="shared" si="58"/>
        <v>695682.42857143283</v>
      </c>
      <c r="T322" s="2">
        <f t="shared" si="59"/>
        <v>4317.571428571362</v>
      </c>
      <c r="U322" s="2">
        <f t="shared" si="60"/>
        <v>700000</v>
      </c>
      <c r="V322" s="2">
        <f t="shared" si="34"/>
        <v>131001221.45544843</v>
      </c>
      <c r="W322" s="2">
        <f t="shared" si="61"/>
        <v>695682.42857143283</v>
      </c>
      <c r="X322" s="2">
        <f t="shared" si="51"/>
        <v>4317.5714285671711</v>
      </c>
      <c r="Y322" s="2">
        <f t="shared" si="62"/>
        <v>60034946.303681187</v>
      </c>
      <c r="Z322" s="2" t="str">
        <f t="shared" si="52"/>
        <v>MEEP</v>
      </c>
      <c r="AA322" s="2">
        <f>IF(Z322="HERE",Y322,AA321+Graph!$G$1*1000)</f>
        <v>141990236.44653869</v>
      </c>
      <c r="AB322" s="2">
        <f t="shared" si="63"/>
        <v>800000</v>
      </c>
      <c r="AC322" s="2">
        <f t="shared" si="64"/>
        <v>58650248.884019509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257</v>
      </c>
      <c r="C323" s="7"/>
      <c r="D323" s="2" t="e">
        <f t="shared" si="55"/>
        <v>#N/A</v>
      </c>
      <c r="E323" s="2" t="e">
        <f t="shared" si="67"/>
        <v>#N/A</v>
      </c>
      <c r="F323" s="2">
        <v>1998523.6059537232</v>
      </c>
      <c r="G323" s="2">
        <f t="shared" si="70"/>
        <v>695682.42857142852</v>
      </c>
      <c r="H323" s="2">
        <f t="shared" si="65"/>
        <v>190134227.88402021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1656230.8571428536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1998236.2171301544</v>
      </c>
      <c r="Q323" s="2">
        <f t="shared" si="71"/>
        <v>700000</v>
      </c>
      <c r="R323" s="2">
        <f t="shared" si="66"/>
        <v>191736167.75912958</v>
      </c>
      <c r="S323" s="2">
        <f t="shared" si="58"/>
        <v>695682.42857143283</v>
      </c>
      <c r="T323" s="2">
        <f t="shared" si="59"/>
        <v>4317.571428571362</v>
      </c>
      <c r="U323" s="2">
        <f t="shared" si="60"/>
        <v>700000</v>
      </c>
      <c r="V323" s="2">
        <f t="shared" si="34"/>
        <v>131696903.88401987</v>
      </c>
      <c r="W323" s="2">
        <f t="shared" si="61"/>
        <v>695682.42857143283</v>
      </c>
      <c r="X323" s="2">
        <f t="shared" si="51"/>
        <v>4317.5714285671711</v>
      </c>
      <c r="Y323" s="2">
        <f t="shared" si="62"/>
        <v>60039263.875109755</v>
      </c>
      <c r="Z323" s="2" t="str">
        <f t="shared" si="52"/>
        <v>MEEP</v>
      </c>
      <c r="AA323" s="2">
        <f>IF(Z323="HERE",Y323,AA322+Graph!$G$1*1000)</f>
        <v>142790236.44653869</v>
      </c>
      <c r="AB323" s="2">
        <f t="shared" si="63"/>
        <v>800000</v>
      </c>
      <c r="AC323" s="2">
        <f t="shared" si="64"/>
        <v>58650248.884019509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258</v>
      </c>
      <c r="C324" s="7"/>
      <c r="D324" s="2" t="e">
        <f t="shared" si="55"/>
        <v>#N/A</v>
      </c>
      <c r="E324" s="2" t="e">
        <f t="shared" si="67"/>
        <v>#N/A</v>
      </c>
      <c r="F324" s="2">
        <v>2004478.201853931</v>
      </c>
      <c r="G324" s="2">
        <f t="shared" si="70"/>
        <v>695682.42857142852</v>
      </c>
      <c r="H324" s="2">
        <f t="shared" si="65"/>
        <v>190829910.31259164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1660548.4285714249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2004177.4393453002</v>
      </c>
      <c r="Q324" s="2">
        <f t="shared" si="71"/>
        <v>700000</v>
      </c>
      <c r="R324" s="2">
        <f t="shared" si="66"/>
        <v>192436167.75912958</v>
      </c>
      <c r="S324" s="2">
        <f t="shared" si="58"/>
        <v>695682.42857143283</v>
      </c>
      <c r="T324" s="2">
        <f t="shared" si="59"/>
        <v>4317.571428571362</v>
      </c>
      <c r="U324" s="2">
        <f t="shared" si="60"/>
        <v>700000</v>
      </c>
      <c r="V324" s="2">
        <f t="shared" si="34"/>
        <v>132392586.3125913</v>
      </c>
      <c r="W324" s="2">
        <f t="shared" si="61"/>
        <v>695682.42857143283</v>
      </c>
      <c r="X324" s="2">
        <f t="shared" si="51"/>
        <v>4317.5714285671711</v>
      </c>
      <c r="Y324" s="2">
        <f t="shared" si="62"/>
        <v>60043581.446538322</v>
      </c>
      <c r="Z324" s="2" t="str">
        <f t="shared" si="52"/>
        <v>MEEP</v>
      </c>
      <c r="AA324" s="2">
        <f>IF(Z324="HERE",Y324,AA323+Graph!$G$1*1000)</f>
        <v>143590236.44653869</v>
      </c>
      <c r="AB324" s="2">
        <f t="shared" si="63"/>
        <v>800000</v>
      </c>
      <c r="AC324" s="2">
        <f t="shared" si="64"/>
        <v>58650248.884019509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259</v>
      </c>
      <c r="C325" s="7"/>
      <c r="D325" s="2" t="e">
        <f t="shared" si="55"/>
        <v>#N/A</v>
      </c>
      <c r="E325" s="2" t="e">
        <f t="shared" si="67"/>
        <v>#N/A</v>
      </c>
      <c r="F325" s="2">
        <v>2010432.7977541387</v>
      </c>
      <c r="G325" s="2">
        <f t="shared" si="70"/>
        <v>695682.42857142852</v>
      </c>
      <c r="H325" s="2">
        <f t="shared" si="65"/>
        <v>191525592.74116307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1664865.9999999963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2010118.6615604758</v>
      </c>
      <c r="Q325" s="2">
        <f t="shared" si="71"/>
        <v>700000</v>
      </c>
      <c r="R325" s="2">
        <f t="shared" si="66"/>
        <v>193136167.75912958</v>
      </c>
      <c r="S325" s="2">
        <f t="shared" si="58"/>
        <v>695682.42857143283</v>
      </c>
      <c r="T325" s="2">
        <f t="shared" si="59"/>
        <v>4317.571428571362</v>
      </c>
      <c r="U325" s="2">
        <f t="shared" si="60"/>
        <v>700000</v>
      </c>
      <c r="V325" s="2">
        <f t="shared" si="34"/>
        <v>133088268.74116273</v>
      </c>
      <c r="W325" s="2">
        <f t="shared" si="61"/>
        <v>695682.42857143283</v>
      </c>
      <c r="X325" s="2">
        <f t="shared" si="51"/>
        <v>4317.5714285671711</v>
      </c>
      <c r="Y325" s="2">
        <f t="shared" si="62"/>
        <v>60047899.017966889</v>
      </c>
      <c r="Z325" s="2" t="str">
        <f t="shared" si="52"/>
        <v>MEEP</v>
      </c>
      <c r="AA325" s="2">
        <f>IF(Z325="HERE",Y325,AA324+Graph!$G$1*1000)</f>
        <v>144390236.44653869</v>
      </c>
      <c r="AB325" s="2">
        <f t="shared" si="63"/>
        <v>800000</v>
      </c>
      <c r="AC325" s="2">
        <f t="shared" si="64"/>
        <v>58650248.884019509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260</v>
      </c>
      <c r="C326" s="7"/>
      <c r="D326" s="2" t="e">
        <f t="shared" si="55"/>
        <v>#N/A</v>
      </c>
      <c r="E326" s="2" t="e">
        <f t="shared" si="67"/>
        <v>#N/A</v>
      </c>
      <c r="F326" s="2">
        <v>2016387.3936543465</v>
      </c>
      <c r="G326" s="2">
        <f t="shared" si="70"/>
        <v>695682.42857142852</v>
      </c>
      <c r="H326" s="2">
        <f t="shared" si="65"/>
        <v>192221275.16973451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1669183.5714285676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2016059.8837756217</v>
      </c>
      <c r="Q326" s="2">
        <f t="shared" si="71"/>
        <v>700000</v>
      </c>
      <c r="R326" s="2">
        <f t="shared" si="66"/>
        <v>193836167.75912958</v>
      </c>
      <c r="S326" s="2">
        <f t="shared" si="58"/>
        <v>695682.42857143283</v>
      </c>
      <c r="T326" s="2">
        <f t="shared" si="59"/>
        <v>4317.571428571362</v>
      </c>
      <c r="U326" s="2">
        <f t="shared" si="60"/>
        <v>700000</v>
      </c>
      <c r="V326" s="2">
        <f t="shared" si="34"/>
        <v>133783951.16973417</v>
      </c>
      <c r="W326" s="2">
        <f t="shared" si="61"/>
        <v>695682.42857143283</v>
      </c>
      <c r="X326" s="2">
        <f t="shared" si="51"/>
        <v>4317.5714285671711</v>
      </c>
      <c r="Y326" s="2">
        <f t="shared" si="62"/>
        <v>60052216.589395456</v>
      </c>
      <c r="Z326" s="2" t="str">
        <f t="shared" si="52"/>
        <v>MEEP</v>
      </c>
      <c r="AA326" s="2">
        <f>IF(Z326="HERE",Y326,AA325+Graph!$G$1*1000)</f>
        <v>145190236.44653869</v>
      </c>
      <c r="AB326" s="2">
        <f t="shared" si="63"/>
        <v>800000</v>
      </c>
      <c r="AC326" s="2">
        <f t="shared" si="64"/>
        <v>58650248.884019509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261</v>
      </c>
      <c r="C327" s="7"/>
      <c r="D327" s="2" t="e">
        <f t="shared" si="55"/>
        <v>#N/A</v>
      </c>
      <c r="E327" s="2" t="e">
        <f t="shared" si="67"/>
        <v>#N/A</v>
      </c>
      <c r="F327" s="2">
        <v>2022341.9895545542</v>
      </c>
      <c r="G327" s="2">
        <f t="shared" si="70"/>
        <v>695682.42857142852</v>
      </c>
      <c r="H327" s="2">
        <f t="shared" si="65"/>
        <v>192916957.59830594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1673501.142857139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2022001.1059907973</v>
      </c>
      <c r="Q327" s="2">
        <f t="shared" si="71"/>
        <v>700000</v>
      </c>
      <c r="R327" s="2">
        <f t="shared" si="66"/>
        <v>194536167.75912958</v>
      </c>
      <c r="S327" s="2">
        <f t="shared" si="58"/>
        <v>695682.42857143283</v>
      </c>
      <c r="T327" s="2">
        <f t="shared" si="59"/>
        <v>4317.571428571362</v>
      </c>
      <c r="U327" s="2">
        <f t="shared" si="60"/>
        <v>700000</v>
      </c>
      <c r="V327" s="2">
        <f t="shared" si="34"/>
        <v>134479633.59830558</v>
      </c>
      <c r="W327" s="2">
        <f t="shared" si="61"/>
        <v>695682.42857141793</v>
      </c>
      <c r="X327" s="2">
        <f t="shared" si="51"/>
        <v>4317.5714285820723</v>
      </c>
      <c r="Y327" s="2">
        <f t="shared" si="62"/>
        <v>60056534.160824038</v>
      </c>
      <c r="Z327" s="2" t="str">
        <f t="shared" si="52"/>
        <v>MEEP</v>
      </c>
      <c r="AA327" s="2">
        <f>IF(Z327="HERE",Y327,AA326+Graph!$G$1*1000)</f>
        <v>145990236.44653869</v>
      </c>
      <c r="AB327" s="2">
        <f t="shared" si="63"/>
        <v>800000</v>
      </c>
      <c r="AC327" s="2">
        <f t="shared" si="64"/>
        <v>58650248.884019509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262</v>
      </c>
      <c r="C328" s="7"/>
      <c r="D328" s="2" t="e">
        <f t="shared" si="55"/>
        <v>#N/A</v>
      </c>
      <c r="E328" s="2" t="e">
        <f t="shared" si="67"/>
        <v>#N/A</v>
      </c>
      <c r="F328" s="2">
        <v>2028296.5854547322</v>
      </c>
      <c r="G328" s="2">
        <f t="shared" si="70"/>
        <v>695682.42857142852</v>
      </c>
      <c r="H328" s="2">
        <f t="shared" si="65"/>
        <v>193612640.02687737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1677818.7142857104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2027942.3282059431</v>
      </c>
      <c r="Q328" s="2">
        <f t="shared" si="71"/>
        <v>700000</v>
      </c>
      <c r="R328" s="2">
        <f t="shared" si="66"/>
        <v>195236167.75912958</v>
      </c>
      <c r="S328" s="2">
        <f t="shared" si="58"/>
        <v>695682.42857143283</v>
      </c>
      <c r="T328" s="2">
        <f t="shared" si="59"/>
        <v>4317.571428571362</v>
      </c>
      <c r="U328" s="2">
        <f t="shared" si="60"/>
        <v>700000</v>
      </c>
      <c r="V328" s="2">
        <f t="shared" si="34"/>
        <v>135175316.02687702</v>
      </c>
      <c r="W328" s="2">
        <f t="shared" si="61"/>
        <v>695682.42857143283</v>
      </c>
      <c r="X328" s="2">
        <f t="shared" si="51"/>
        <v>4317.5714285671711</v>
      </c>
      <c r="Y328" s="2">
        <f t="shared" si="62"/>
        <v>60060851.732252605</v>
      </c>
      <c r="Z328" s="2" t="str">
        <f t="shared" si="52"/>
        <v>MEEP</v>
      </c>
      <c r="AA328" s="2">
        <f>IF(Z328="HERE",Y328,AA327+Graph!$G$1*1000)</f>
        <v>146790236.44653869</v>
      </c>
      <c r="AB328" s="2">
        <f t="shared" si="63"/>
        <v>800000</v>
      </c>
      <c r="AC328" s="2">
        <f t="shared" si="64"/>
        <v>58650248.884019509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263</v>
      </c>
      <c r="C329" s="7"/>
      <c r="D329" s="2" t="e">
        <f t="shared" si="55"/>
        <v>#N/A</v>
      </c>
      <c r="E329" s="2" t="e">
        <f t="shared" si="67"/>
        <v>#N/A</v>
      </c>
      <c r="F329" s="2">
        <v>2034251.1813549399</v>
      </c>
      <c r="G329" s="2">
        <f t="shared" si="70"/>
        <v>695682.42857142852</v>
      </c>
      <c r="H329" s="2">
        <f t="shared" si="65"/>
        <v>194308322.45544881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1682136.2857142817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2033883.5504211187</v>
      </c>
      <c r="Q329" s="2">
        <f t="shared" si="71"/>
        <v>700000</v>
      </c>
      <c r="R329" s="2">
        <f t="shared" si="66"/>
        <v>195936167.75912958</v>
      </c>
      <c r="S329" s="2">
        <f t="shared" si="58"/>
        <v>695682.42857143283</v>
      </c>
      <c r="T329" s="2">
        <f t="shared" si="59"/>
        <v>4317.571428571362</v>
      </c>
      <c r="U329" s="2">
        <f t="shared" si="60"/>
        <v>700000</v>
      </c>
      <c r="V329" s="2">
        <f t="shared" si="34"/>
        <v>135870998.45544845</v>
      </c>
      <c r="W329" s="2">
        <f t="shared" si="61"/>
        <v>695682.42857143283</v>
      </c>
      <c r="X329" s="2">
        <f t="shared" si="51"/>
        <v>4317.5714285671711</v>
      </c>
      <c r="Y329" s="2">
        <f t="shared" si="62"/>
        <v>60065169.303681172</v>
      </c>
      <c r="Z329" s="2" t="str">
        <f t="shared" si="52"/>
        <v>MEEP</v>
      </c>
      <c r="AA329" s="2">
        <f>IF(Z329="HERE",Y329,AA328+Graph!$G$1*1000)</f>
        <v>147590236.44653869</v>
      </c>
      <c r="AB329" s="2">
        <f t="shared" si="63"/>
        <v>800000</v>
      </c>
      <c r="AC329" s="2">
        <f t="shared" si="64"/>
        <v>58650248.884019509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264</v>
      </c>
      <c r="C330" s="7"/>
      <c r="D330" s="2" t="e">
        <f t="shared" si="55"/>
        <v>#N/A</v>
      </c>
      <c r="E330" s="2" t="e">
        <f t="shared" si="67"/>
        <v>#N/A</v>
      </c>
      <c r="F330" s="2">
        <v>2040205.7772551477</v>
      </c>
      <c r="G330" s="2">
        <f t="shared" si="70"/>
        <v>695682.42857142852</v>
      </c>
      <c r="H330" s="2">
        <f t="shared" si="65"/>
        <v>195004004.88402024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1686453.8571428531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2039824.7726362646</v>
      </c>
      <c r="Q330" s="2">
        <f t="shared" si="71"/>
        <v>700000</v>
      </c>
      <c r="R330" s="2">
        <f t="shared" si="66"/>
        <v>196636167.75912958</v>
      </c>
      <c r="S330" s="2">
        <f t="shared" si="58"/>
        <v>695682.42857143283</v>
      </c>
      <c r="T330" s="2">
        <f t="shared" si="59"/>
        <v>4317.571428571362</v>
      </c>
      <c r="U330" s="2">
        <f t="shared" si="60"/>
        <v>700000</v>
      </c>
      <c r="V330" s="2">
        <f t="shared" si="34"/>
        <v>136566680.88401988</v>
      </c>
      <c r="W330" s="2">
        <f t="shared" si="61"/>
        <v>695682.42857143283</v>
      </c>
      <c r="X330" s="2">
        <f t="shared" si="51"/>
        <v>4317.5714285671711</v>
      </c>
      <c r="Y330" s="2">
        <f t="shared" si="62"/>
        <v>60069486.87510974</v>
      </c>
      <c r="Z330" s="2" t="str">
        <f t="shared" si="52"/>
        <v>MEEP</v>
      </c>
      <c r="AA330" s="2">
        <f>IF(Z330="HERE",Y330,AA329+Graph!$G$1*1000)</f>
        <v>148390236.44653869</v>
      </c>
      <c r="AB330" s="2">
        <f t="shared" si="63"/>
        <v>800000</v>
      </c>
      <c r="AC330" s="2">
        <f t="shared" si="64"/>
        <v>58650248.884019509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265</v>
      </c>
      <c r="C331" s="7"/>
      <c r="D331" s="2" t="e">
        <f t="shared" si="55"/>
        <v>#N/A</v>
      </c>
      <c r="E331" s="2" t="e">
        <f t="shared" si="67"/>
        <v>#N/A</v>
      </c>
      <c r="F331" s="2">
        <v>2046160.3731553555</v>
      </c>
      <c r="G331" s="2">
        <f t="shared" si="70"/>
        <v>695682.42857142852</v>
      </c>
      <c r="H331" s="2">
        <f t="shared" si="65"/>
        <v>195699687.31259167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1690771.4285714244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2045765.9948514402</v>
      </c>
      <c r="Q331" s="2">
        <f t="shared" si="71"/>
        <v>700000</v>
      </c>
      <c r="R331" s="2">
        <f t="shared" si="66"/>
        <v>197336167.75912958</v>
      </c>
      <c r="S331" s="2">
        <f t="shared" si="58"/>
        <v>695682.42857143283</v>
      </c>
      <c r="T331" s="2">
        <f t="shared" si="59"/>
        <v>4317.571428571362</v>
      </c>
      <c r="U331" s="2">
        <f t="shared" si="60"/>
        <v>700000</v>
      </c>
      <c r="V331" s="2">
        <f t="shared" si="34"/>
        <v>137262363.31259131</v>
      </c>
      <c r="W331" s="2">
        <f t="shared" si="61"/>
        <v>695682.42857143283</v>
      </c>
      <c r="X331" s="2">
        <f t="shared" si="51"/>
        <v>4317.5714285671711</v>
      </c>
      <c r="Y331" s="2">
        <f t="shared" si="62"/>
        <v>60073804.446538307</v>
      </c>
      <c r="Z331" s="2" t="str">
        <f t="shared" si="52"/>
        <v>MEEP</v>
      </c>
      <c r="AA331" s="2">
        <f>IF(Z331="HERE",Y331,AA330+Graph!$G$1*1000)</f>
        <v>149190236.44653869</v>
      </c>
      <c r="AB331" s="2">
        <f t="shared" si="63"/>
        <v>800000</v>
      </c>
      <c r="AC331" s="2">
        <f t="shared" si="64"/>
        <v>58650248.884019509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266</v>
      </c>
      <c r="C332" s="7"/>
      <c r="D332" s="2" t="e">
        <f t="shared" si="55"/>
        <v>#N/A</v>
      </c>
      <c r="E332" s="2" t="e">
        <f t="shared" si="67"/>
        <v>#N/A</v>
      </c>
      <c r="F332" s="2">
        <v>2052114.9690555632</v>
      </c>
      <c r="G332" s="2">
        <f t="shared" si="70"/>
        <v>695682.42857142852</v>
      </c>
      <c r="H332" s="2">
        <f t="shared" si="65"/>
        <v>196395369.7411631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1695088.9999999958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2051707.217066586</v>
      </c>
      <c r="Q332" s="2">
        <f t="shared" si="71"/>
        <v>700000</v>
      </c>
      <c r="R332" s="2">
        <f t="shared" si="66"/>
        <v>198036167.75912958</v>
      </c>
      <c r="S332" s="2">
        <f t="shared" si="58"/>
        <v>695682.42857143283</v>
      </c>
      <c r="T332" s="2">
        <f t="shared" si="59"/>
        <v>4317.571428571362</v>
      </c>
      <c r="U332" s="2">
        <f t="shared" si="60"/>
        <v>700000</v>
      </c>
      <c r="V332" s="2">
        <f t="shared" si="34"/>
        <v>137958045.74116275</v>
      </c>
      <c r="W332" s="2">
        <f t="shared" si="61"/>
        <v>695682.42857143283</v>
      </c>
      <c r="X332" s="2">
        <f t="shared" si="51"/>
        <v>4317.5714285671711</v>
      </c>
      <c r="Y332" s="2">
        <f t="shared" si="62"/>
        <v>60078122.017966874</v>
      </c>
      <c r="Z332" s="2" t="str">
        <f t="shared" si="52"/>
        <v>MEEP</v>
      </c>
      <c r="AA332" s="2">
        <f>IF(Z332="HERE",Y332,AA331+Graph!$G$1*1000)</f>
        <v>149990236.44653869</v>
      </c>
      <c r="AB332" s="2">
        <f t="shared" si="63"/>
        <v>800000</v>
      </c>
      <c r="AC332" s="2">
        <f t="shared" si="64"/>
        <v>58650248.884019509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267</v>
      </c>
      <c r="C333" s="7"/>
      <c r="D333" s="2" t="e">
        <f t="shared" si="55"/>
        <v>#N/A</v>
      </c>
      <c r="E333" s="2" t="e">
        <f t="shared" si="67"/>
        <v>#N/A</v>
      </c>
      <c r="F333" s="2">
        <v>2058069.564955771</v>
      </c>
      <c r="G333" s="2">
        <f t="shared" si="70"/>
        <v>695682.42857142852</v>
      </c>
      <c r="H333" s="2">
        <f t="shared" si="65"/>
        <v>197091052.16973454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1699406.5714285672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2057648.4392817616</v>
      </c>
      <c r="Q333" s="2">
        <f t="shared" si="71"/>
        <v>700000</v>
      </c>
      <c r="R333" s="2">
        <f t="shared" si="66"/>
        <v>198736167.75912958</v>
      </c>
      <c r="S333" s="2">
        <f t="shared" si="58"/>
        <v>695682.42857143283</v>
      </c>
      <c r="T333" s="2">
        <f t="shared" si="59"/>
        <v>4317.571428571362</v>
      </c>
      <c r="U333" s="2">
        <f t="shared" si="60"/>
        <v>700000</v>
      </c>
      <c r="V333" s="2">
        <f t="shared" si="34"/>
        <v>138653728.16973418</v>
      </c>
      <c r="W333" s="2">
        <f t="shared" si="61"/>
        <v>695682.42857143283</v>
      </c>
      <c r="X333" s="2">
        <f t="shared" si="51"/>
        <v>4317.5714285671711</v>
      </c>
      <c r="Y333" s="2">
        <f t="shared" si="62"/>
        <v>60082439.589395441</v>
      </c>
      <c r="Z333" s="2" t="str">
        <f t="shared" si="52"/>
        <v>MEEP</v>
      </c>
      <c r="AA333" s="2">
        <f>IF(Z333="HERE",Y333,AA332+Graph!$G$1*1000)</f>
        <v>150790236.44653869</v>
      </c>
      <c r="AB333" s="2">
        <f t="shared" si="63"/>
        <v>800000</v>
      </c>
      <c r="AC333" s="2">
        <f t="shared" si="64"/>
        <v>58650248.884019509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268</v>
      </c>
      <c r="C334" s="7"/>
      <c r="D334" s="2" t="e">
        <f t="shared" si="55"/>
        <v>#N/A</v>
      </c>
      <c r="E334" s="2" t="e">
        <f t="shared" si="67"/>
        <v>#N/A</v>
      </c>
      <c r="F334" s="2">
        <v>2064024.1608559787</v>
      </c>
      <c r="G334" s="2">
        <f t="shared" si="70"/>
        <v>695682.42857142852</v>
      </c>
      <c r="H334" s="2">
        <f t="shared" si="65"/>
        <v>197786734.59830597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1703724.1428571385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2063589.6614969075</v>
      </c>
      <c r="Q334" s="2">
        <f t="shared" si="71"/>
        <v>700000</v>
      </c>
      <c r="R334" s="2">
        <f t="shared" si="66"/>
        <v>199436167.75912958</v>
      </c>
      <c r="S334" s="2">
        <f t="shared" si="58"/>
        <v>695682.42857143283</v>
      </c>
      <c r="T334" s="2">
        <f t="shared" si="59"/>
        <v>4317.571428571362</v>
      </c>
      <c r="U334" s="2">
        <f t="shared" si="60"/>
        <v>700000</v>
      </c>
      <c r="V334" s="2">
        <f t="shared" si="34"/>
        <v>139349410.59830561</v>
      </c>
      <c r="W334" s="2">
        <f t="shared" si="61"/>
        <v>695682.42857143283</v>
      </c>
      <c r="X334" s="2">
        <f t="shared" si="51"/>
        <v>4317.5714285671711</v>
      </c>
      <c r="Y334" s="2">
        <f t="shared" si="62"/>
        <v>60086757.160824008</v>
      </c>
      <c r="Z334" s="2" t="str">
        <f t="shared" si="52"/>
        <v>MEEP</v>
      </c>
      <c r="AA334" s="2">
        <f>IF(Z334="HERE",Y334,AA333+Graph!$G$1*1000)</f>
        <v>151590236.44653869</v>
      </c>
      <c r="AB334" s="2">
        <f t="shared" si="63"/>
        <v>800000</v>
      </c>
      <c r="AC334" s="2">
        <f t="shared" si="64"/>
        <v>58650248.884019509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269</v>
      </c>
      <c r="C335" s="7"/>
      <c r="D335" s="2" t="e">
        <f t="shared" si="55"/>
        <v>#N/A</v>
      </c>
      <c r="E335" s="2" t="e">
        <f t="shared" si="67"/>
        <v>#N/A</v>
      </c>
      <c r="F335" s="2">
        <v>2069978.7567561865</v>
      </c>
      <c r="G335" s="2">
        <f t="shared" si="70"/>
        <v>695682.42857142852</v>
      </c>
      <c r="H335" s="2">
        <f t="shared" si="65"/>
        <v>198482417.0268774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1708041.7142857099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2069530.8837120831</v>
      </c>
      <c r="Q335" s="2">
        <f t="shared" si="71"/>
        <v>700000</v>
      </c>
      <c r="R335" s="2">
        <f t="shared" si="66"/>
        <v>200136167.75912958</v>
      </c>
      <c r="S335" s="2">
        <f t="shared" si="58"/>
        <v>695682.42857143283</v>
      </c>
      <c r="T335" s="2">
        <f t="shared" si="59"/>
        <v>4317.571428571362</v>
      </c>
      <c r="U335" s="2">
        <f t="shared" si="60"/>
        <v>700000</v>
      </c>
      <c r="V335" s="2">
        <f t="shared" si="34"/>
        <v>140045093.02687705</v>
      </c>
      <c r="W335" s="2">
        <f t="shared" si="61"/>
        <v>695682.42857143283</v>
      </c>
      <c r="X335" s="2">
        <f t="shared" si="51"/>
        <v>4317.5714285671711</v>
      </c>
      <c r="Y335" s="2">
        <f t="shared" si="62"/>
        <v>60091074.732252575</v>
      </c>
      <c r="Z335" s="2" t="str">
        <f t="shared" si="52"/>
        <v>MEEP</v>
      </c>
      <c r="AA335" s="2">
        <f>IF(Z335="HERE",Y335,AA334+Graph!$G$1*1000)</f>
        <v>152390236.44653869</v>
      </c>
      <c r="AB335" s="2">
        <f t="shared" si="63"/>
        <v>800000</v>
      </c>
      <c r="AC335" s="2">
        <f t="shared" si="64"/>
        <v>58650248.884019509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270</v>
      </c>
      <c r="C336" s="7"/>
      <c r="D336" s="2" t="e">
        <f t="shared" si="55"/>
        <v>#N/A</v>
      </c>
      <c r="E336" s="2" t="e">
        <f t="shared" si="67"/>
        <v>#N/A</v>
      </c>
      <c r="F336" s="2">
        <v>2075933.3526563942</v>
      </c>
      <c r="G336" s="2">
        <f t="shared" si="70"/>
        <v>695682.42857142852</v>
      </c>
      <c r="H336" s="2">
        <f t="shared" si="65"/>
        <v>199178099.45544884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1712359.2857142813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2075472.1059272289</v>
      </c>
      <c r="Q336" s="2">
        <f t="shared" si="71"/>
        <v>700000</v>
      </c>
      <c r="R336" s="2">
        <f t="shared" si="66"/>
        <v>200836167.75912958</v>
      </c>
      <c r="S336" s="2">
        <f t="shared" si="58"/>
        <v>695682.42857143283</v>
      </c>
      <c r="T336" s="2">
        <f t="shared" si="59"/>
        <v>4317.571428571362</v>
      </c>
      <c r="U336" s="2">
        <f t="shared" si="60"/>
        <v>700000</v>
      </c>
      <c r="V336" s="2">
        <f t="shared" si="34"/>
        <v>140740775.45544848</v>
      </c>
      <c r="W336" s="2">
        <f t="shared" si="61"/>
        <v>695682.42857143283</v>
      </c>
      <c r="X336" s="2">
        <f t="shared" si="51"/>
        <v>4317.5714285671711</v>
      </c>
      <c r="Y336" s="2">
        <f t="shared" si="62"/>
        <v>60095392.303681143</v>
      </c>
      <c r="Z336" s="2" t="str">
        <f t="shared" si="52"/>
        <v>MEEP</v>
      </c>
      <c r="AA336" s="2">
        <f>IF(Z336="HERE",Y336,AA335+Graph!$G$1*1000)</f>
        <v>153190236.44653869</v>
      </c>
      <c r="AB336" s="2">
        <f t="shared" si="63"/>
        <v>800000</v>
      </c>
      <c r="AC336" s="2">
        <f t="shared" si="64"/>
        <v>58650248.884019509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271</v>
      </c>
      <c r="C337" s="7"/>
      <c r="D337" s="2" t="e">
        <f t="shared" si="55"/>
        <v>#N/A</v>
      </c>
      <c r="E337" s="2" t="e">
        <f t="shared" si="67"/>
        <v>#N/A</v>
      </c>
      <c r="F337" s="2">
        <v>2081887.948556602</v>
      </c>
      <c r="G337" s="2">
        <f t="shared" si="70"/>
        <v>695682.42857142852</v>
      </c>
      <c r="H337" s="2">
        <f t="shared" si="65"/>
        <v>199873781.88402027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1716676.8571428526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2081413.3281424046</v>
      </c>
      <c r="Q337" s="2">
        <f t="shared" si="71"/>
        <v>700000</v>
      </c>
      <c r="R337" s="2">
        <f t="shared" si="66"/>
        <v>201536167.75912958</v>
      </c>
      <c r="S337" s="2">
        <f t="shared" si="58"/>
        <v>695682.42857143283</v>
      </c>
      <c r="T337" s="2">
        <f t="shared" si="59"/>
        <v>4317.571428571362</v>
      </c>
      <c r="U337" s="2">
        <f t="shared" si="60"/>
        <v>700000</v>
      </c>
      <c r="V337" s="2">
        <f t="shared" si="34"/>
        <v>141436457.88401991</v>
      </c>
      <c r="W337" s="2">
        <f t="shared" si="61"/>
        <v>695682.42857143283</v>
      </c>
      <c r="X337" s="2">
        <f t="shared" si="51"/>
        <v>4317.5714285671711</v>
      </c>
      <c r="Y337" s="2">
        <f t="shared" si="62"/>
        <v>60099709.87510971</v>
      </c>
      <c r="Z337" s="2" t="str">
        <f t="shared" si="52"/>
        <v>MEEP</v>
      </c>
      <c r="AA337" s="2">
        <f>IF(Z337="HERE",Y337,AA336+Graph!$G$1*1000)</f>
        <v>153990236.44653869</v>
      </c>
      <c r="AB337" s="2">
        <f t="shared" si="63"/>
        <v>800000</v>
      </c>
      <c r="AC337" s="2">
        <f t="shared" si="64"/>
        <v>58650248.884019509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272</v>
      </c>
      <c r="C338" s="7"/>
      <c r="D338" s="2" t="e">
        <f t="shared" si="55"/>
        <v>#N/A</v>
      </c>
      <c r="E338" s="2" t="e">
        <f t="shared" si="67"/>
        <v>#N/A</v>
      </c>
      <c r="F338" s="2">
        <v>2087842.5444568098</v>
      </c>
      <c r="G338" s="2">
        <f t="shared" si="70"/>
        <v>695682.42857142852</v>
      </c>
      <c r="H338" s="2">
        <f t="shared" si="65"/>
        <v>200569464.3125917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1720994.428571424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2087354.5503575504</v>
      </c>
      <c r="Q338" s="2">
        <f t="shared" si="71"/>
        <v>700000</v>
      </c>
      <c r="R338" s="2">
        <f t="shared" si="66"/>
        <v>202236167.75912958</v>
      </c>
      <c r="S338" s="2">
        <f t="shared" si="58"/>
        <v>695682.42857143283</v>
      </c>
      <c r="T338" s="2">
        <f t="shared" si="59"/>
        <v>4317.571428571362</v>
      </c>
      <c r="U338" s="2">
        <f t="shared" si="60"/>
        <v>700000</v>
      </c>
      <c r="V338" s="2">
        <f t="shared" si="34"/>
        <v>142132140.31259134</v>
      </c>
      <c r="W338" s="2">
        <f t="shared" si="61"/>
        <v>695682.42857143283</v>
      </c>
      <c r="X338" s="2">
        <f t="shared" si="51"/>
        <v>4317.5714285671711</v>
      </c>
      <c r="Y338" s="2">
        <f t="shared" si="62"/>
        <v>60104027.446538277</v>
      </c>
      <c r="Z338" s="2" t="str">
        <f t="shared" si="52"/>
        <v>MEEP</v>
      </c>
      <c r="AA338" s="2">
        <f>IF(Z338="HERE",Y338,AA337+Graph!$G$1*1000)</f>
        <v>154790236.44653869</v>
      </c>
      <c r="AB338" s="2">
        <f t="shared" si="63"/>
        <v>800000</v>
      </c>
      <c r="AC338" s="2">
        <f t="shared" si="64"/>
        <v>58650248.884019509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273</v>
      </c>
      <c r="C339" s="7"/>
      <c r="D339" s="2" t="e">
        <f t="shared" si="55"/>
        <v>#N/A</v>
      </c>
      <c r="E339" s="2" t="e">
        <f t="shared" si="67"/>
        <v>#N/A</v>
      </c>
      <c r="F339" s="2">
        <v>2093797.1403570175</v>
      </c>
      <c r="G339" s="2">
        <f t="shared" si="70"/>
        <v>695682.42857142852</v>
      </c>
      <c r="H339" s="2">
        <f t="shared" si="65"/>
        <v>201265146.74116313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1725311.9999999953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2093295.7725726962</v>
      </c>
      <c r="Q339" s="2">
        <f t="shared" si="71"/>
        <v>700000</v>
      </c>
      <c r="R339" s="2">
        <f t="shared" si="66"/>
        <v>202936167.75912958</v>
      </c>
      <c r="S339" s="2">
        <f t="shared" si="58"/>
        <v>695682.42857143283</v>
      </c>
      <c r="T339" s="2">
        <f t="shared" si="59"/>
        <v>4317.571428571362</v>
      </c>
      <c r="U339" s="2">
        <f t="shared" si="60"/>
        <v>700000</v>
      </c>
      <c r="V339" s="2">
        <f t="shared" si="34"/>
        <v>142827822.74116278</v>
      </c>
      <c r="W339" s="2">
        <f t="shared" si="61"/>
        <v>695682.42857143283</v>
      </c>
      <c r="X339" s="2">
        <f t="shared" si="51"/>
        <v>4317.5714285671711</v>
      </c>
      <c r="Y339" s="2">
        <f t="shared" si="62"/>
        <v>60108345.017966844</v>
      </c>
      <c r="Z339" s="2" t="str">
        <f t="shared" si="52"/>
        <v>MEEP</v>
      </c>
      <c r="AA339" s="2">
        <f>IF(Z339="HERE",Y339,AA338+Graph!$G$1*1000)</f>
        <v>155590236.44653869</v>
      </c>
      <c r="AB339" s="2">
        <f t="shared" si="63"/>
        <v>800000</v>
      </c>
      <c r="AC339" s="2">
        <f t="shared" si="64"/>
        <v>58650248.884019509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274</v>
      </c>
      <c r="C340" s="7"/>
      <c r="D340" s="2" t="e">
        <f t="shared" si="55"/>
        <v>#N/A</v>
      </c>
      <c r="E340" s="2" t="e">
        <f t="shared" si="67"/>
        <v>#N/A</v>
      </c>
      <c r="F340" s="2">
        <v>2099751.7362572253</v>
      </c>
      <c r="G340" s="2">
        <f t="shared" si="70"/>
        <v>695682.42857142852</v>
      </c>
      <c r="H340" s="2">
        <f t="shared" si="65"/>
        <v>201960829.16973457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1729629.5714285667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2099236.9947878718</v>
      </c>
      <c r="Q340" s="2">
        <f t="shared" si="71"/>
        <v>700000</v>
      </c>
      <c r="R340" s="2">
        <f t="shared" si="66"/>
        <v>203636167.75912958</v>
      </c>
      <c r="S340" s="2">
        <f t="shared" si="58"/>
        <v>695682.42857143283</v>
      </c>
      <c r="T340" s="2">
        <f t="shared" si="59"/>
        <v>4317.571428571362</v>
      </c>
      <c r="U340" s="2">
        <f t="shared" si="60"/>
        <v>700000</v>
      </c>
      <c r="V340" s="2">
        <f t="shared" si="34"/>
        <v>143523505.16973421</v>
      </c>
      <c r="W340" s="2">
        <f t="shared" si="61"/>
        <v>695682.42857143283</v>
      </c>
      <c r="X340" s="2">
        <f t="shared" si="51"/>
        <v>4317.5714285671711</v>
      </c>
      <c r="Y340" s="2">
        <f t="shared" si="62"/>
        <v>60112662.589395411</v>
      </c>
      <c r="Z340" s="2" t="str">
        <f t="shared" si="52"/>
        <v>MEEP</v>
      </c>
      <c r="AA340" s="2">
        <f>IF(Z340="HERE",Y340,AA339+Graph!$G$1*1000)</f>
        <v>156390236.44653869</v>
      </c>
      <c r="AB340" s="2">
        <f t="shared" si="63"/>
        <v>800000</v>
      </c>
      <c r="AC340" s="2">
        <f t="shared" si="64"/>
        <v>58650248.884019509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275</v>
      </c>
      <c r="C341" s="7"/>
      <c r="D341" s="2" t="e">
        <f t="shared" si="55"/>
        <v>#N/A</v>
      </c>
      <c r="E341" s="2" t="e">
        <f t="shared" si="67"/>
        <v>#N/A</v>
      </c>
      <c r="F341" s="2">
        <v>2105706.332157433</v>
      </c>
      <c r="G341" s="2">
        <f t="shared" si="70"/>
        <v>695682.42857142852</v>
      </c>
      <c r="H341" s="2">
        <f t="shared" si="65"/>
        <v>202656511.598306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1733947.1428571381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2105178.2170030177</v>
      </c>
      <c r="Q341" s="2">
        <f t="shared" si="71"/>
        <v>700000</v>
      </c>
      <c r="R341" s="2">
        <f t="shared" si="66"/>
        <v>204336167.75912958</v>
      </c>
      <c r="S341" s="2">
        <f t="shared" si="58"/>
        <v>695682.42857143283</v>
      </c>
      <c r="T341" s="2">
        <f t="shared" si="59"/>
        <v>4317.571428571362</v>
      </c>
      <c r="U341" s="2">
        <f t="shared" si="60"/>
        <v>700000</v>
      </c>
      <c r="V341" s="2">
        <f t="shared" si="34"/>
        <v>144219187.59830564</v>
      </c>
      <c r="W341" s="2">
        <f t="shared" si="61"/>
        <v>695682.42857143283</v>
      </c>
      <c r="X341" s="2">
        <f t="shared" si="51"/>
        <v>4317.5714285671711</v>
      </c>
      <c r="Y341" s="2">
        <f t="shared" si="62"/>
        <v>60116980.160823978</v>
      </c>
      <c r="Z341" s="2" t="str">
        <f t="shared" si="52"/>
        <v>MEEP</v>
      </c>
      <c r="AA341" s="2">
        <f>IF(Z341="HERE",Y341,AA340+Graph!$G$1*1000)</f>
        <v>157190236.44653869</v>
      </c>
      <c r="AB341" s="2">
        <f t="shared" si="63"/>
        <v>800000</v>
      </c>
      <c r="AC341" s="2">
        <f t="shared" si="64"/>
        <v>58650248.884019509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276</v>
      </c>
      <c r="C342" s="7"/>
      <c r="D342" s="2" t="e">
        <f t="shared" si="55"/>
        <v>#N/A</v>
      </c>
      <c r="E342" s="2" t="e">
        <f t="shared" si="67"/>
        <v>#N/A</v>
      </c>
      <c r="F342" s="2">
        <v>2111660.9280576408</v>
      </c>
      <c r="G342" s="2">
        <f t="shared" si="70"/>
        <v>695682.42857142852</v>
      </c>
      <c r="H342" s="2">
        <f t="shared" si="65"/>
        <v>203352194.02687743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1738264.7142857094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2111119.4392181933</v>
      </c>
      <c r="Q342" s="2">
        <f t="shared" si="71"/>
        <v>700000</v>
      </c>
      <c r="R342" s="2">
        <f t="shared" si="66"/>
        <v>205036167.75912958</v>
      </c>
      <c r="S342" s="2">
        <f t="shared" si="58"/>
        <v>695682.42857143283</v>
      </c>
      <c r="T342" s="2">
        <f t="shared" si="59"/>
        <v>4317.571428571362</v>
      </c>
      <c r="U342" s="2">
        <f t="shared" si="60"/>
        <v>700000</v>
      </c>
      <c r="V342" s="2">
        <f t="shared" si="34"/>
        <v>144914870.02687708</v>
      </c>
      <c r="W342" s="2">
        <f t="shared" si="61"/>
        <v>695682.42857143283</v>
      </c>
      <c r="X342" s="2">
        <f t="shared" si="51"/>
        <v>4317.5714285671711</v>
      </c>
      <c r="Y342" s="2">
        <f t="shared" si="62"/>
        <v>60121297.732252546</v>
      </c>
      <c r="Z342" s="2" t="str">
        <f t="shared" si="52"/>
        <v>MEEP</v>
      </c>
      <c r="AA342" s="2">
        <f>IF(Z342="HERE",Y342,AA341+Graph!$G$1*1000)</f>
        <v>157990236.44653869</v>
      </c>
      <c r="AB342" s="2">
        <f t="shared" si="63"/>
        <v>800000</v>
      </c>
      <c r="AC342" s="2">
        <f t="shared" si="64"/>
        <v>58650248.884019509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277</v>
      </c>
      <c r="C343" s="7"/>
      <c r="D343" s="2" t="e">
        <f t="shared" si="55"/>
        <v>#N/A</v>
      </c>
      <c r="E343" s="2" t="e">
        <f t="shared" si="67"/>
        <v>#N/A</v>
      </c>
      <c r="F343" s="2">
        <v>2117615.5239578485</v>
      </c>
      <c r="G343" s="2">
        <f t="shared" si="70"/>
        <v>695682.42857142852</v>
      </c>
      <c r="H343" s="2">
        <f t="shared" si="65"/>
        <v>204047876.45544887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1742582.2857142808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2117060.6614333391</v>
      </c>
      <c r="Q343" s="2">
        <f t="shared" si="71"/>
        <v>700000</v>
      </c>
      <c r="R343" s="2">
        <f t="shared" si="66"/>
        <v>205736167.75912958</v>
      </c>
      <c r="S343" s="2">
        <f t="shared" si="58"/>
        <v>695682.42857143283</v>
      </c>
      <c r="T343" s="2">
        <f t="shared" si="59"/>
        <v>4317.571428571362</v>
      </c>
      <c r="U343" s="2">
        <f t="shared" si="60"/>
        <v>700000</v>
      </c>
      <c r="V343" s="2">
        <f t="shared" si="34"/>
        <v>145610552.45544851</v>
      </c>
      <c r="W343" s="2">
        <f t="shared" si="61"/>
        <v>695682.42857143283</v>
      </c>
      <c r="X343" s="2">
        <f t="shared" si="51"/>
        <v>4317.5714285671711</v>
      </c>
      <c r="Y343" s="2">
        <f t="shared" si="62"/>
        <v>60125615.303681113</v>
      </c>
      <c r="Z343" s="2" t="str">
        <f t="shared" si="52"/>
        <v>MEEP</v>
      </c>
      <c r="AA343" s="2">
        <f>IF(Z343="HERE",Y343,AA342+Graph!$G$1*1000)</f>
        <v>158790236.44653869</v>
      </c>
      <c r="AB343" s="2">
        <f t="shared" si="63"/>
        <v>800000</v>
      </c>
      <c r="AC343" s="2">
        <f t="shared" si="64"/>
        <v>58650248.884019509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278</v>
      </c>
      <c r="C344" s="7"/>
      <c r="D344" s="2" t="e">
        <f t="shared" si="55"/>
        <v>#N/A</v>
      </c>
      <c r="E344" s="2" t="e">
        <f t="shared" si="67"/>
        <v>#N/A</v>
      </c>
      <c r="F344" s="2">
        <v>2123570.1198580563</v>
      </c>
      <c r="G344" s="2">
        <f t="shared" si="70"/>
        <v>695682.42857142852</v>
      </c>
      <c r="H344" s="2">
        <f t="shared" si="65"/>
        <v>204743558.8840203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1746899.8571428522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2123001.8836485147</v>
      </c>
      <c r="Q344" s="2">
        <f t="shared" si="71"/>
        <v>700000</v>
      </c>
      <c r="R344" s="2">
        <f t="shared" si="66"/>
        <v>206436167.75912958</v>
      </c>
      <c r="S344" s="2">
        <f t="shared" si="58"/>
        <v>695682.42857143283</v>
      </c>
      <c r="T344" s="2">
        <f t="shared" si="59"/>
        <v>4317.571428571362</v>
      </c>
      <c r="U344" s="2">
        <f t="shared" si="60"/>
        <v>700000</v>
      </c>
      <c r="V344" s="2">
        <f t="shared" si="34"/>
        <v>146306234.88401994</v>
      </c>
      <c r="W344" s="2">
        <f t="shared" si="61"/>
        <v>695682.42857143283</v>
      </c>
      <c r="X344" s="2">
        <f t="shared" si="51"/>
        <v>4317.5714285671711</v>
      </c>
      <c r="Y344" s="2">
        <f t="shared" si="62"/>
        <v>60129932.87510968</v>
      </c>
      <c r="Z344" s="2" t="str">
        <f t="shared" si="52"/>
        <v>MEEP</v>
      </c>
      <c r="AA344" s="2">
        <f>IF(Z344="HERE",Y344,AA343+Graph!$G$1*1000)</f>
        <v>159590236.44653869</v>
      </c>
      <c r="AB344" s="2">
        <f t="shared" si="63"/>
        <v>800000</v>
      </c>
      <c r="AC344" s="2">
        <f t="shared" si="64"/>
        <v>58650248.884019509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279</v>
      </c>
      <c r="C345" s="7"/>
      <c r="D345" s="2" t="e">
        <f t="shared" si="55"/>
        <v>#N/A</v>
      </c>
      <c r="E345" s="2" t="e">
        <f t="shared" si="67"/>
        <v>#N/A</v>
      </c>
      <c r="F345" s="2">
        <v>2129524.7157582641</v>
      </c>
      <c r="G345" s="2">
        <f t="shared" si="70"/>
        <v>695682.42857142852</v>
      </c>
      <c r="H345" s="2">
        <f t="shared" si="65"/>
        <v>205439241.31259173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1751217.4285714235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2128943.1058636606</v>
      </c>
      <c r="Q345" s="2">
        <f t="shared" si="71"/>
        <v>700000</v>
      </c>
      <c r="R345" s="2">
        <f t="shared" si="66"/>
        <v>207136167.75912958</v>
      </c>
      <c r="S345" s="2">
        <f t="shared" si="58"/>
        <v>695682.42857143283</v>
      </c>
      <c r="T345" s="2">
        <f t="shared" si="59"/>
        <v>4317.571428571362</v>
      </c>
      <c r="U345" s="2">
        <f t="shared" si="60"/>
        <v>700000</v>
      </c>
      <c r="V345" s="2">
        <f t="shared" si="34"/>
        <v>147001917.31259137</v>
      </c>
      <c r="W345" s="2">
        <f t="shared" si="61"/>
        <v>695682.42857143283</v>
      </c>
      <c r="X345" s="2">
        <f t="shared" si="51"/>
        <v>4317.5714285671711</v>
      </c>
      <c r="Y345" s="2">
        <f t="shared" si="62"/>
        <v>60134250.446538247</v>
      </c>
      <c r="Z345" s="2" t="str">
        <f t="shared" si="52"/>
        <v>MEEP</v>
      </c>
      <c r="AA345" s="2">
        <f>IF(Z345="HERE",Y345,AA344+Graph!$G$1*1000)</f>
        <v>160390236.44653869</v>
      </c>
      <c r="AB345" s="2">
        <f t="shared" si="63"/>
        <v>800000</v>
      </c>
      <c r="AC345" s="2">
        <f t="shared" si="64"/>
        <v>58650248.884019509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280</v>
      </c>
      <c r="C346" s="7"/>
      <c r="D346" s="2" t="e">
        <f t="shared" si="55"/>
        <v>#N/A</v>
      </c>
      <c r="E346" s="2" t="e">
        <f t="shared" si="67"/>
        <v>#N/A</v>
      </c>
      <c r="F346" s="2">
        <v>2135479.3116584718</v>
      </c>
      <c r="G346" s="2">
        <f t="shared" si="70"/>
        <v>695682.42857142852</v>
      </c>
      <c r="H346" s="2">
        <f t="shared" si="65"/>
        <v>206134923.74116316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1755534.9999999949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2134884.3280788362</v>
      </c>
      <c r="Q346" s="2">
        <f t="shared" si="71"/>
        <v>700000</v>
      </c>
      <c r="R346" s="2">
        <f t="shared" si="66"/>
        <v>207836167.75912958</v>
      </c>
      <c r="S346" s="2">
        <f t="shared" si="58"/>
        <v>695682.42857143283</v>
      </c>
      <c r="T346" s="2">
        <f t="shared" si="59"/>
        <v>4317.571428571362</v>
      </c>
      <c r="U346" s="2">
        <f t="shared" si="60"/>
        <v>700000</v>
      </c>
      <c r="V346" s="2">
        <f t="shared" si="34"/>
        <v>147697599.74116281</v>
      </c>
      <c r="W346" s="2">
        <f t="shared" si="61"/>
        <v>695682.42857143283</v>
      </c>
      <c r="X346" s="2">
        <f t="shared" si="51"/>
        <v>4317.5714285671711</v>
      </c>
      <c r="Y346" s="2">
        <f t="shared" si="62"/>
        <v>60138568.017966814</v>
      </c>
      <c r="Z346" s="2" t="str">
        <f t="shared" si="52"/>
        <v>MEEP</v>
      </c>
      <c r="AA346" s="2">
        <f>IF(Z346="HERE",Y346,AA345+Graph!$G$1*1000)</f>
        <v>161190236.44653869</v>
      </c>
      <c r="AB346" s="2">
        <f t="shared" si="63"/>
        <v>800000</v>
      </c>
      <c r="AC346" s="2">
        <f t="shared" si="64"/>
        <v>58650248.884019509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281</v>
      </c>
      <c r="C347" s="7"/>
      <c r="D347" s="2" t="e">
        <f t="shared" si="55"/>
        <v>#N/A</v>
      </c>
      <c r="E347" s="2" t="e">
        <f t="shared" si="67"/>
        <v>#N/A</v>
      </c>
      <c r="F347" s="2">
        <v>2141433.9075586796</v>
      </c>
      <c r="G347" s="2">
        <f t="shared" si="70"/>
        <v>695682.42857142852</v>
      </c>
      <c r="H347" s="2">
        <f t="shared" si="65"/>
        <v>206830606.1697346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1759852.5714285662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2140825.550293982</v>
      </c>
      <c r="Q347" s="2">
        <f t="shared" si="71"/>
        <v>700000</v>
      </c>
      <c r="R347" s="2">
        <f t="shared" si="66"/>
        <v>208536167.75912958</v>
      </c>
      <c r="S347" s="2">
        <f t="shared" si="58"/>
        <v>695682.42857143283</v>
      </c>
      <c r="T347" s="2">
        <f t="shared" si="59"/>
        <v>4317.571428571362</v>
      </c>
      <c r="U347" s="2">
        <f t="shared" si="60"/>
        <v>700000</v>
      </c>
      <c r="V347" s="2">
        <f t="shared" si="34"/>
        <v>148393282.16973424</v>
      </c>
      <c r="W347" s="2">
        <f t="shared" si="61"/>
        <v>695682.42857143283</v>
      </c>
      <c r="X347" s="2">
        <f t="shared" si="51"/>
        <v>4317.5714285671711</v>
      </c>
      <c r="Y347" s="2">
        <f t="shared" si="62"/>
        <v>60142885.589395382</v>
      </c>
      <c r="Z347" s="2" t="str">
        <f t="shared" si="52"/>
        <v>MEEP</v>
      </c>
      <c r="AA347" s="2">
        <f>IF(Z347="HERE",Y347,AA346+Graph!$G$1*1000)</f>
        <v>161990236.44653869</v>
      </c>
      <c r="AB347" s="2">
        <f t="shared" si="63"/>
        <v>800000</v>
      </c>
      <c r="AC347" s="2">
        <f t="shared" si="64"/>
        <v>58650248.884019509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282</v>
      </c>
      <c r="C348" s="7"/>
      <c r="D348" s="2" t="e">
        <f t="shared" si="55"/>
        <v>#N/A</v>
      </c>
      <c r="E348" s="2" t="e">
        <f t="shared" si="67"/>
        <v>#N/A</v>
      </c>
      <c r="F348" s="2">
        <v>2147388.5034588873</v>
      </c>
      <c r="G348" s="2">
        <f t="shared" si="70"/>
        <v>695682.42857142852</v>
      </c>
      <c r="H348" s="2">
        <f t="shared" si="65"/>
        <v>207526288.59830603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1764170.1428571376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2146766.7725091577</v>
      </c>
      <c r="Q348" s="2">
        <f t="shared" si="71"/>
        <v>700000</v>
      </c>
      <c r="R348" s="2">
        <f t="shared" si="66"/>
        <v>209236167.75912958</v>
      </c>
      <c r="S348" s="2">
        <f t="shared" si="58"/>
        <v>695682.42857143283</v>
      </c>
      <c r="T348" s="2">
        <f t="shared" si="59"/>
        <v>4317.571428571362</v>
      </c>
      <c r="U348" s="2">
        <f t="shared" si="60"/>
        <v>700000</v>
      </c>
      <c r="V348" s="2">
        <f t="shared" si="34"/>
        <v>149088964.59830567</v>
      </c>
      <c r="W348" s="2">
        <f t="shared" si="61"/>
        <v>695682.42857143283</v>
      </c>
      <c r="X348" s="2">
        <f t="shared" si="51"/>
        <v>4317.5714285671711</v>
      </c>
      <c r="Y348" s="2">
        <f t="shared" si="62"/>
        <v>60147203.160823949</v>
      </c>
      <c r="Z348" s="2" t="str">
        <f t="shared" si="52"/>
        <v>MEEP</v>
      </c>
      <c r="AA348" s="2">
        <f>IF(Z348="HERE",Y348,AA347+Graph!$G$1*1000)</f>
        <v>162790236.44653869</v>
      </c>
      <c r="AB348" s="2">
        <f t="shared" si="63"/>
        <v>800000</v>
      </c>
      <c r="AC348" s="2">
        <f t="shared" si="64"/>
        <v>58650248.884019509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283</v>
      </c>
      <c r="C349" s="7"/>
      <c r="D349" s="2" t="e">
        <f t="shared" si="55"/>
        <v>#N/A</v>
      </c>
      <c r="E349" s="2" t="e">
        <f t="shared" si="67"/>
        <v>#N/A</v>
      </c>
      <c r="F349" s="2">
        <v>2153343.0993590951</v>
      </c>
      <c r="G349" s="2">
        <f t="shared" si="70"/>
        <v>695682.42857142852</v>
      </c>
      <c r="H349" s="2">
        <f t="shared" si="65"/>
        <v>208221971.02687746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1768487.714285709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2152707.9947243035</v>
      </c>
      <c r="Q349" s="2">
        <f t="shared" si="71"/>
        <v>700000</v>
      </c>
      <c r="R349" s="2">
        <f t="shared" si="66"/>
        <v>209936167.75912958</v>
      </c>
      <c r="S349" s="2">
        <f t="shared" si="58"/>
        <v>695682.42857143283</v>
      </c>
      <c r="T349" s="2">
        <f t="shared" si="59"/>
        <v>4317.571428571362</v>
      </c>
      <c r="U349" s="2">
        <f t="shared" si="60"/>
        <v>700000</v>
      </c>
      <c r="V349" s="2">
        <f t="shared" si="34"/>
        <v>149784647.02687711</v>
      </c>
      <c r="W349" s="2">
        <f t="shared" si="61"/>
        <v>695682.42857143283</v>
      </c>
      <c r="X349" s="2">
        <f t="shared" si="51"/>
        <v>4317.5714285671711</v>
      </c>
      <c r="Y349" s="2">
        <f t="shared" si="62"/>
        <v>60151520.732252516</v>
      </c>
      <c r="Z349" s="2" t="str">
        <f t="shared" si="52"/>
        <v>MEEP</v>
      </c>
      <c r="AA349" s="2">
        <f>IF(Z349="HERE",Y349,AA348+Graph!$G$1*1000)</f>
        <v>163590236.44653869</v>
      </c>
      <c r="AB349" s="2">
        <f t="shared" si="63"/>
        <v>800000</v>
      </c>
      <c r="AC349" s="2">
        <f t="shared" si="64"/>
        <v>58650248.884019509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284</v>
      </c>
      <c r="C350" s="7"/>
      <c r="D350" s="2" t="e">
        <f t="shared" si="55"/>
        <v>#N/A</v>
      </c>
      <c r="E350" s="2" t="e">
        <f t="shared" si="67"/>
        <v>#N/A</v>
      </c>
      <c r="F350" s="2">
        <v>2159297.6952593029</v>
      </c>
      <c r="G350" s="2">
        <f t="shared" si="70"/>
        <v>695682.42857142852</v>
      </c>
      <c r="H350" s="2">
        <f t="shared" si="65"/>
        <v>208917653.4554489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1772805.2857142803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2158649.2169394791</v>
      </c>
      <c r="Q350" s="2">
        <f t="shared" si="71"/>
        <v>700000</v>
      </c>
      <c r="R350" s="2">
        <f t="shared" si="66"/>
        <v>210636167.75912958</v>
      </c>
      <c r="S350" s="2">
        <f t="shared" si="58"/>
        <v>695682.42857143283</v>
      </c>
      <c r="T350" s="2">
        <f t="shared" si="59"/>
        <v>4317.571428571362</v>
      </c>
      <c r="U350" s="2">
        <f t="shared" si="60"/>
        <v>700000</v>
      </c>
      <c r="V350" s="2">
        <f t="shared" si="34"/>
        <v>150480329.45544854</v>
      </c>
      <c r="W350" s="2">
        <f t="shared" si="61"/>
        <v>695682.42857143283</v>
      </c>
      <c r="X350" s="2">
        <f t="shared" si="51"/>
        <v>4317.5714285671711</v>
      </c>
      <c r="Y350" s="2">
        <f t="shared" si="62"/>
        <v>60155838.303681083</v>
      </c>
      <c r="Z350" s="2" t="str">
        <f t="shared" si="52"/>
        <v>MEEP</v>
      </c>
      <c r="AA350" s="2">
        <f>IF(Z350="HERE",Y350,AA349+Graph!$G$1*1000)</f>
        <v>164390236.44653869</v>
      </c>
      <c r="AB350" s="2">
        <f t="shared" si="63"/>
        <v>800000</v>
      </c>
      <c r="AC350" s="2">
        <f t="shared" si="64"/>
        <v>58650248.884019509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285</v>
      </c>
      <c r="C351" s="7"/>
      <c r="D351" s="2" t="e">
        <f t="shared" si="55"/>
        <v>#N/A</v>
      </c>
      <c r="E351" s="2" t="e">
        <f t="shared" si="67"/>
        <v>#N/A</v>
      </c>
      <c r="F351" s="2">
        <v>2165252.2911595106</v>
      </c>
      <c r="G351" s="2">
        <f t="shared" si="70"/>
        <v>695682.42857142852</v>
      </c>
      <c r="H351" s="2">
        <f t="shared" si="65"/>
        <v>209613335.88402033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1777122.8571428517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2164590.4391546249</v>
      </c>
      <c r="Q351" s="2">
        <f t="shared" si="71"/>
        <v>700000</v>
      </c>
      <c r="R351" s="2">
        <f t="shared" si="66"/>
        <v>211336167.75912958</v>
      </c>
      <c r="S351" s="2">
        <f t="shared" si="58"/>
        <v>695682.42857143283</v>
      </c>
      <c r="T351" s="2">
        <f t="shared" si="59"/>
        <v>4317.571428571362</v>
      </c>
      <c r="U351" s="2">
        <f t="shared" si="60"/>
        <v>700000</v>
      </c>
      <c r="V351" s="2">
        <f t="shared" si="34"/>
        <v>151176011.88401997</v>
      </c>
      <c r="W351" s="2">
        <f t="shared" si="61"/>
        <v>695682.42857143283</v>
      </c>
      <c r="X351" s="2">
        <f t="shared" si="51"/>
        <v>4317.5714285671711</v>
      </c>
      <c r="Y351" s="2">
        <f t="shared" ref="Y351:Y385" si="74">IF(COUNT($C352)=0,IF(COUNT($C351)=1,C351,SUM(Y350+X351)),C351)</f>
        <v>60160155.87510965</v>
      </c>
      <c r="Z351" s="2" t="str">
        <f t="shared" si="52"/>
        <v>MEEP</v>
      </c>
      <c r="AA351" s="2">
        <f>IF(Z351="HERE",Y351,AA350+Graph!$G$1*1000)</f>
        <v>165190236.44653869</v>
      </c>
      <c r="AB351" s="2">
        <f t="shared" si="63"/>
        <v>800000</v>
      </c>
      <c r="AC351" s="2">
        <f t="shared" ref="AC351:AC385" si="75">IF(Z352="HERE",V351,AC350)</f>
        <v>58650248.884019509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286</v>
      </c>
      <c r="C352" s="7"/>
      <c r="D352" s="2" t="e">
        <f t="shared" si="55"/>
        <v>#N/A</v>
      </c>
      <c r="E352" s="2" t="e">
        <f t="shared" si="67"/>
        <v>#N/A</v>
      </c>
      <c r="F352" s="2">
        <v>2171206.8870597184</v>
      </c>
      <c r="G352" s="2">
        <f t="shared" si="70"/>
        <v>695682.42857142852</v>
      </c>
      <c r="H352" s="2">
        <f t="shared" ref="H352:H385" si="76">IF(COUNT($C353)=0,IF(COUNT($C352)=1,C352,SUM(H351+G352)),C352)</f>
        <v>210309018.31259176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1781440.4285714231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2170531.6613698006</v>
      </c>
      <c r="Q352" s="2">
        <f t="shared" si="71"/>
        <v>700000</v>
      </c>
      <c r="R352" s="2">
        <f t="shared" ref="R352:R385" si="77">IF(COUNT($C353)=0,IF(COUNT($C352)=1,M352,SUM(R351+Q352)),M352)</f>
        <v>212036167.75912958</v>
      </c>
      <c r="S352" s="2">
        <f t="shared" si="58"/>
        <v>695682.42857143283</v>
      </c>
      <c r="T352" s="2">
        <f t="shared" si="59"/>
        <v>4317.571428571362</v>
      </c>
      <c r="U352" s="2">
        <f t="shared" si="60"/>
        <v>700000</v>
      </c>
      <c r="V352" s="2">
        <f t="shared" si="34"/>
        <v>151871694.3125914</v>
      </c>
      <c r="W352" s="2">
        <f t="shared" si="61"/>
        <v>695682.42857143283</v>
      </c>
      <c r="X352" s="2">
        <f t="shared" si="51"/>
        <v>4317.5714285671711</v>
      </c>
      <c r="Y352" s="2">
        <f t="shared" si="74"/>
        <v>60164473.446538217</v>
      </c>
      <c r="Z352" s="2" t="str">
        <f t="shared" si="52"/>
        <v>MEEP</v>
      </c>
      <c r="AA352" s="2">
        <f>IF(Z352="HERE",Y352,AA351+Graph!$G$1*1000)</f>
        <v>165990236.44653869</v>
      </c>
      <c r="AB352" s="2">
        <f t="shared" si="63"/>
        <v>800000</v>
      </c>
      <c r="AC352" s="2">
        <f t="shared" si="75"/>
        <v>58650248.884019509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287</v>
      </c>
      <c r="C353" s="7"/>
      <c r="D353" s="2" t="e">
        <f t="shared" si="55"/>
        <v>#N/A</v>
      </c>
      <c r="E353" s="2" t="e">
        <f t="shared" si="67"/>
        <v>#N/A</v>
      </c>
      <c r="F353" s="2">
        <v>2177161.4829598963</v>
      </c>
      <c r="G353" s="2">
        <f t="shared" si="70"/>
        <v>695682.42857142852</v>
      </c>
      <c r="H353" s="2">
        <f t="shared" si="76"/>
        <v>211004700.74116319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1785757.9999999944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2176472.8835849464</v>
      </c>
      <c r="Q353" s="2">
        <f t="shared" si="71"/>
        <v>700000</v>
      </c>
      <c r="R353" s="2">
        <f t="shared" si="77"/>
        <v>212736167.75912958</v>
      </c>
      <c r="S353" s="2">
        <f t="shared" si="58"/>
        <v>695682.42857143283</v>
      </c>
      <c r="T353" s="2">
        <f t="shared" si="59"/>
        <v>4317.571428571362</v>
      </c>
      <c r="U353" s="2">
        <f t="shared" si="60"/>
        <v>700000</v>
      </c>
      <c r="V353" s="2">
        <f t="shared" si="34"/>
        <v>152567376.74116284</v>
      </c>
      <c r="W353" s="2">
        <f t="shared" si="61"/>
        <v>695682.42857143283</v>
      </c>
      <c r="X353" s="2">
        <f t="shared" si="51"/>
        <v>4317.5714285671711</v>
      </c>
      <c r="Y353" s="2">
        <f t="shared" si="74"/>
        <v>60168791.017966785</v>
      </c>
      <c r="Z353" s="2" t="str">
        <f t="shared" si="52"/>
        <v>MEEP</v>
      </c>
      <c r="AA353" s="2">
        <f>IF(Z353="HERE",Y353,AA352+Graph!$G$1*1000)</f>
        <v>166790236.44653869</v>
      </c>
      <c r="AB353" s="2">
        <f t="shared" si="63"/>
        <v>800000</v>
      </c>
      <c r="AC353" s="2">
        <f t="shared" si="75"/>
        <v>58650248.884019509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288</v>
      </c>
      <c r="C354" s="7"/>
      <c r="D354" s="2" t="e">
        <f t="shared" si="55"/>
        <v>#N/A</v>
      </c>
      <c r="E354" s="2" t="e">
        <f t="shared" si="67"/>
        <v>#N/A</v>
      </c>
      <c r="F354" s="2">
        <v>2183116.0788601041</v>
      </c>
      <c r="G354" s="2">
        <f t="shared" si="70"/>
        <v>695682.42857142852</v>
      </c>
      <c r="H354" s="2">
        <f t="shared" si="76"/>
        <v>211700383.16973463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1790075.5714285658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2182414.1058000922</v>
      </c>
      <c r="Q354" s="2">
        <f t="shared" si="71"/>
        <v>700000</v>
      </c>
      <c r="R354" s="2">
        <f t="shared" si="77"/>
        <v>213436167.75912958</v>
      </c>
      <c r="S354" s="2">
        <f t="shared" si="58"/>
        <v>695682.42857143283</v>
      </c>
      <c r="T354" s="2">
        <f t="shared" si="59"/>
        <v>4317.571428571362</v>
      </c>
      <c r="U354" s="2">
        <f t="shared" si="60"/>
        <v>700000</v>
      </c>
      <c r="V354" s="2">
        <f t="shared" si="34"/>
        <v>153263059.16973427</v>
      </c>
      <c r="W354" s="2">
        <f t="shared" si="61"/>
        <v>695682.42857143283</v>
      </c>
      <c r="X354" s="2">
        <f t="shared" si="51"/>
        <v>4317.5714285671711</v>
      </c>
      <c r="Y354" s="2">
        <f t="shared" si="74"/>
        <v>60173108.589395352</v>
      </c>
      <c r="Z354" s="2" t="str">
        <f t="shared" si="52"/>
        <v>MEEP</v>
      </c>
      <c r="AA354" s="2">
        <f>IF(Z354="HERE",Y354,AA353+Graph!$G$1*1000)</f>
        <v>167590236.44653869</v>
      </c>
      <c r="AB354" s="2">
        <f t="shared" si="63"/>
        <v>800000</v>
      </c>
      <c r="AC354" s="2">
        <f t="shared" si="75"/>
        <v>58650248.884019509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289</v>
      </c>
      <c r="C355" s="7"/>
      <c r="D355" s="2" t="e">
        <f t="shared" si="55"/>
        <v>#N/A</v>
      </c>
      <c r="E355" s="2" t="e">
        <f t="shared" si="67"/>
        <v>#N/A</v>
      </c>
      <c r="F355" s="2">
        <v>2189070.6747603118</v>
      </c>
      <c r="G355" s="2">
        <f t="shared" si="70"/>
        <v>695682.42857142852</v>
      </c>
      <c r="H355" s="2">
        <f t="shared" si="76"/>
        <v>212396065.59830606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1794393.1428571371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2188355.3280152678</v>
      </c>
      <c r="Q355" s="2">
        <f t="shared" si="71"/>
        <v>700000</v>
      </c>
      <c r="R355" s="2">
        <f t="shared" si="77"/>
        <v>214136167.75912958</v>
      </c>
      <c r="S355" s="2">
        <f t="shared" si="58"/>
        <v>695682.42857143283</v>
      </c>
      <c r="T355" s="2">
        <f t="shared" si="59"/>
        <v>4317.571428571362</v>
      </c>
      <c r="U355" s="2">
        <f t="shared" si="60"/>
        <v>700000</v>
      </c>
      <c r="V355" s="2">
        <f t="shared" si="34"/>
        <v>153958741.5983057</v>
      </c>
      <c r="W355" s="2">
        <f t="shared" si="61"/>
        <v>695682.42857143283</v>
      </c>
      <c r="X355" s="2">
        <f t="shared" si="51"/>
        <v>4317.5714285671711</v>
      </c>
      <c r="Y355" s="2">
        <f t="shared" si="74"/>
        <v>60177426.160823919</v>
      </c>
      <c r="Z355" s="2" t="str">
        <f t="shared" si="52"/>
        <v>MEEP</v>
      </c>
      <c r="AA355" s="2">
        <f>IF(Z355="HERE",Y355,AA354+Graph!$G$1*1000)</f>
        <v>168390236.44653869</v>
      </c>
      <c r="AB355" s="2">
        <f t="shared" si="63"/>
        <v>800000</v>
      </c>
      <c r="AC355" s="2">
        <f t="shared" si="75"/>
        <v>58650248.884019509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290</v>
      </c>
      <c r="C356" s="7"/>
      <c r="D356" s="2" t="e">
        <f t="shared" si="55"/>
        <v>#N/A</v>
      </c>
      <c r="E356" s="2" t="e">
        <f t="shared" si="67"/>
        <v>#N/A</v>
      </c>
      <c r="F356" s="2">
        <v>2195025.2706605196</v>
      </c>
      <c r="G356" s="2">
        <f t="shared" si="70"/>
        <v>695682.42857142852</v>
      </c>
      <c r="H356" s="2">
        <f t="shared" si="76"/>
        <v>213091748.02687749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1798710.7142857085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2194296.5502304137</v>
      </c>
      <c r="Q356" s="2">
        <f t="shared" si="71"/>
        <v>700000</v>
      </c>
      <c r="R356" s="2">
        <f t="shared" si="77"/>
        <v>214836167.75912958</v>
      </c>
      <c r="S356" s="2">
        <f t="shared" si="58"/>
        <v>695682.42857143283</v>
      </c>
      <c r="T356" s="2">
        <f t="shared" si="59"/>
        <v>4317.571428571362</v>
      </c>
      <c r="U356" s="2">
        <f t="shared" si="60"/>
        <v>700000</v>
      </c>
      <c r="V356" s="2">
        <f t="shared" ref="V356:V385" si="78">H272</f>
        <v>154654424.02687714</v>
      </c>
      <c r="W356" s="2">
        <f t="shared" si="61"/>
        <v>695682.42857143283</v>
      </c>
      <c r="X356" s="2">
        <f t="shared" si="51"/>
        <v>4317.5714285671711</v>
      </c>
      <c r="Y356" s="2">
        <f t="shared" si="74"/>
        <v>60181743.732252486</v>
      </c>
      <c r="Z356" s="2" t="str">
        <f t="shared" si="52"/>
        <v>MEEP</v>
      </c>
      <c r="AA356" s="2">
        <f>IF(Z356="HERE",Y356,AA355+Graph!$G$1*1000)</f>
        <v>169190236.44653869</v>
      </c>
      <c r="AB356" s="2">
        <f t="shared" si="63"/>
        <v>800000</v>
      </c>
      <c r="AC356" s="2">
        <f t="shared" si="75"/>
        <v>58650248.884019509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291</v>
      </c>
      <c r="C357" s="7"/>
      <c r="D357" s="2" t="e">
        <f t="shared" si="55"/>
        <v>#N/A</v>
      </c>
      <c r="E357" s="2" t="e">
        <f t="shared" si="67"/>
        <v>#N/A</v>
      </c>
      <c r="F357" s="2">
        <v>2200979.8665607274</v>
      </c>
      <c r="G357" s="2">
        <f t="shared" si="70"/>
        <v>695682.42857142852</v>
      </c>
      <c r="H357" s="2">
        <f t="shared" si="76"/>
        <v>213787430.45544893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1803028.2857142799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2200237.7724455893</v>
      </c>
      <c r="Q357" s="2">
        <f t="shared" si="71"/>
        <v>700000</v>
      </c>
      <c r="R357" s="2">
        <f t="shared" si="77"/>
        <v>215536167.75912958</v>
      </c>
      <c r="S357" s="2">
        <f t="shared" si="58"/>
        <v>695682.42857143283</v>
      </c>
      <c r="T357" s="2">
        <f t="shared" si="59"/>
        <v>4317.571428571362</v>
      </c>
      <c r="U357" s="2">
        <f t="shared" si="60"/>
        <v>700000</v>
      </c>
      <c r="V357" s="2">
        <f t="shared" si="78"/>
        <v>155350106.45544857</v>
      </c>
      <c r="W357" s="2">
        <f t="shared" si="61"/>
        <v>695682.42857143283</v>
      </c>
      <c r="X357" s="2">
        <f t="shared" si="51"/>
        <v>4317.5714285671711</v>
      </c>
      <c r="Y357" s="2">
        <f t="shared" si="74"/>
        <v>60186061.303681053</v>
      </c>
      <c r="Z357" s="2" t="str">
        <f t="shared" si="52"/>
        <v>MEEP</v>
      </c>
      <c r="AA357" s="2">
        <f>IF(Z357="HERE",Y357,AA356+Graph!$G$1*1000)</f>
        <v>169990236.44653869</v>
      </c>
      <c r="AB357" s="2">
        <f t="shared" si="63"/>
        <v>800000</v>
      </c>
      <c r="AC357" s="2">
        <f t="shared" si="75"/>
        <v>58650248.884019509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292</v>
      </c>
      <c r="C358" s="7"/>
      <c r="D358" s="2" t="e">
        <f t="shared" si="55"/>
        <v>#N/A</v>
      </c>
      <c r="E358" s="2" t="e">
        <f t="shared" si="67"/>
        <v>#N/A</v>
      </c>
      <c r="F358" s="2">
        <v>2206934.4624609351</v>
      </c>
      <c r="G358" s="2">
        <f t="shared" ref="G358:G385" si="79">IF(F358&gt;700000,$AK$31*1000,F358)</f>
        <v>695682.42857142852</v>
      </c>
      <c r="H358" s="2">
        <f t="shared" si="76"/>
        <v>214483112.88402036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1807345.8571428512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2206178.9946607351</v>
      </c>
      <c r="Q358" s="2">
        <f t="shared" ref="Q358:Q385" si="80">IF(P358&gt;700000,700000,P358)</f>
        <v>700000</v>
      </c>
      <c r="R358" s="2">
        <f t="shared" si="77"/>
        <v>216236167.75912958</v>
      </c>
      <c r="S358" s="2">
        <f t="shared" si="58"/>
        <v>695682.42857143283</v>
      </c>
      <c r="T358" s="2">
        <f t="shared" si="59"/>
        <v>4317.571428571362</v>
      </c>
      <c r="U358" s="2">
        <f t="shared" si="60"/>
        <v>700000</v>
      </c>
      <c r="V358" s="2">
        <f t="shared" si="78"/>
        <v>156045788.88402</v>
      </c>
      <c r="W358" s="2">
        <f t="shared" si="61"/>
        <v>695682.42857143283</v>
      </c>
      <c r="X358" s="2">
        <f t="shared" si="51"/>
        <v>4317.5714285671711</v>
      </c>
      <c r="Y358" s="2">
        <f t="shared" si="74"/>
        <v>60190378.87510962</v>
      </c>
      <c r="Z358" s="2" t="str">
        <f t="shared" si="52"/>
        <v>MEEP</v>
      </c>
      <c r="AA358" s="2">
        <f>IF(Z358="HERE",Y358,AA357+Graph!$G$1*1000)</f>
        <v>170790236.44653869</v>
      </c>
      <c r="AB358" s="2">
        <f t="shared" si="63"/>
        <v>800000</v>
      </c>
      <c r="AC358" s="2">
        <f t="shared" si="75"/>
        <v>58650248.884019509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293</v>
      </c>
      <c r="C359" s="7"/>
      <c r="D359" s="2" t="e">
        <f t="shared" si="55"/>
        <v>#N/A</v>
      </c>
      <c r="E359" s="2" t="e">
        <f t="shared" si="67"/>
        <v>#N/A</v>
      </c>
      <c r="F359" s="2">
        <v>2212889.0583611429</v>
      </c>
      <c r="G359" s="2">
        <f t="shared" si="79"/>
        <v>695682.42857142852</v>
      </c>
      <c r="H359" s="2">
        <f t="shared" si="76"/>
        <v>215178795.31259179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1811663.4285714226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2212120.2168759108</v>
      </c>
      <c r="Q359" s="2">
        <f t="shared" si="80"/>
        <v>700000</v>
      </c>
      <c r="R359" s="2">
        <f t="shared" si="77"/>
        <v>216936167.75912958</v>
      </c>
      <c r="S359" s="2">
        <f t="shared" si="58"/>
        <v>695682.42857143283</v>
      </c>
      <c r="T359" s="2">
        <f t="shared" si="59"/>
        <v>4317.571428571362</v>
      </c>
      <c r="U359" s="2">
        <f t="shared" si="60"/>
        <v>700000</v>
      </c>
      <c r="V359" s="2">
        <f t="shared" si="78"/>
        <v>156741471.31259143</v>
      </c>
      <c r="W359" s="2">
        <f t="shared" si="61"/>
        <v>695682.42857143283</v>
      </c>
      <c r="X359" s="2">
        <f t="shared" si="51"/>
        <v>4317.5714285671711</v>
      </c>
      <c r="Y359" s="2">
        <f t="shared" si="74"/>
        <v>60194696.446538188</v>
      </c>
      <c r="Z359" s="2" t="str">
        <f t="shared" si="52"/>
        <v>MEEP</v>
      </c>
      <c r="AA359" s="2">
        <f>IF(Z359="HERE",Y359,AA358+Graph!$G$1*1000)</f>
        <v>171590236.44653869</v>
      </c>
      <c r="AB359" s="2">
        <f t="shared" si="63"/>
        <v>800000</v>
      </c>
      <c r="AC359" s="2">
        <f t="shared" si="75"/>
        <v>58650248.884019509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294</v>
      </c>
      <c r="C360" s="7"/>
      <c r="D360" s="2" t="e">
        <f t="shared" si="55"/>
        <v>#N/A</v>
      </c>
      <c r="E360" s="2" t="e">
        <f t="shared" si="67"/>
        <v>#N/A</v>
      </c>
      <c r="F360" s="2">
        <v>2218843.6542613506</v>
      </c>
      <c r="G360" s="2">
        <f t="shared" si="79"/>
        <v>695682.42857142852</v>
      </c>
      <c r="H360" s="2">
        <f t="shared" si="76"/>
        <v>215874477.74116322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1815980.9999999939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2218061.4390910566</v>
      </c>
      <c r="Q360" s="2">
        <f t="shared" si="80"/>
        <v>700000</v>
      </c>
      <c r="R360" s="2">
        <f t="shared" si="77"/>
        <v>217636167.75912958</v>
      </c>
      <c r="S360" s="2">
        <f t="shared" si="58"/>
        <v>695682.42857143283</v>
      </c>
      <c r="T360" s="2">
        <f t="shared" si="59"/>
        <v>4317.571428571362</v>
      </c>
      <c r="U360" s="2">
        <f t="shared" si="60"/>
        <v>700000</v>
      </c>
      <c r="V360" s="2">
        <f t="shared" si="78"/>
        <v>157437153.74116287</v>
      </c>
      <c r="W360" s="2">
        <f t="shared" si="61"/>
        <v>695682.42857143283</v>
      </c>
      <c r="X360" s="2">
        <f t="shared" si="51"/>
        <v>4317.5714285671711</v>
      </c>
      <c r="Y360" s="2">
        <f t="shared" si="74"/>
        <v>60199014.017966755</v>
      </c>
      <c r="Z360" s="2" t="str">
        <f t="shared" si="52"/>
        <v>MEEP</v>
      </c>
      <c r="AA360" s="2">
        <f>IF(Z360="HERE",Y360,AA359+Graph!$G$1*1000)</f>
        <v>172390236.44653869</v>
      </c>
      <c r="AB360" s="2">
        <f t="shared" si="63"/>
        <v>800000</v>
      </c>
      <c r="AC360" s="2">
        <f t="shared" si="75"/>
        <v>58650248.884019509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295</v>
      </c>
      <c r="C361" s="7"/>
      <c r="D361" s="2" t="e">
        <f t="shared" si="55"/>
        <v>#N/A</v>
      </c>
      <c r="E361" s="2" t="e">
        <f t="shared" si="67"/>
        <v>#N/A</v>
      </c>
      <c r="F361" s="2">
        <v>2224798.2501615584</v>
      </c>
      <c r="G361" s="2">
        <f t="shared" si="79"/>
        <v>695682.42857142852</v>
      </c>
      <c r="H361" s="2">
        <f t="shared" si="76"/>
        <v>216570160.16973466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1820298.5714285653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2224002.6613062322</v>
      </c>
      <c r="Q361" s="2">
        <f t="shared" si="80"/>
        <v>700000</v>
      </c>
      <c r="R361" s="2">
        <f t="shared" si="77"/>
        <v>218336167.75912958</v>
      </c>
      <c r="S361" s="2">
        <f t="shared" si="58"/>
        <v>695682.42857143283</v>
      </c>
      <c r="T361" s="2">
        <f t="shared" si="59"/>
        <v>4317.571428571362</v>
      </c>
      <c r="U361" s="2">
        <f t="shared" si="60"/>
        <v>700000</v>
      </c>
      <c r="V361" s="2">
        <f t="shared" si="78"/>
        <v>158132836.1697343</v>
      </c>
      <c r="W361" s="2">
        <f t="shared" si="61"/>
        <v>695682.42857143283</v>
      </c>
      <c r="X361" s="2">
        <f t="shared" si="51"/>
        <v>4317.5714285671711</v>
      </c>
      <c r="Y361" s="2">
        <f t="shared" si="74"/>
        <v>60203331.589395322</v>
      </c>
      <c r="Z361" s="2" t="str">
        <f t="shared" si="52"/>
        <v>MEEP</v>
      </c>
      <c r="AA361" s="2">
        <f>IF(Z361="HERE",Y361,AA360+Graph!$G$1*1000)</f>
        <v>173190236.44653869</v>
      </c>
      <c r="AB361" s="2">
        <f t="shared" si="63"/>
        <v>800000</v>
      </c>
      <c r="AC361" s="2">
        <f t="shared" si="75"/>
        <v>58650248.884019509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296</v>
      </c>
      <c r="C362" s="7"/>
      <c r="D362" s="2" t="e">
        <f t="shared" si="55"/>
        <v>#N/A</v>
      </c>
      <c r="E362" s="2" t="e">
        <f t="shared" si="67"/>
        <v>#N/A</v>
      </c>
      <c r="F362" s="2">
        <v>2230752.8460617661</v>
      </c>
      <c r="G362" s="2">
        <f t="shared" si="79"/>
        <v>695682.42857142852</v>
      </c>
      <c r="H362" s="2">
        <f t="shared" si="76"/>
        <v>217265842.59830609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1824616.1428571367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2229943.883521378</v>
      </c>
      <c r="Q362" s="2">
        <f t="shared" si="80"/>
        <v>700000</v>
      </c>
      <c r="R362" s="2">
        <f t="shared" si="77"/>
        <v>219036167.75912958</v>
      </c>
      <c r="S362" s="2">
        <f t="shared" si="58"/>
        <v>695682.42857143283</v>
      </c>
      <c r="T362" s="2">
        <f t="shared" si="59"/>
        <v>4317.571428571362</v>
      </c>
      <c r="U362" s="2">
        <f t="shared" si="60"/>
        <v>700000</v>
      </c>
      <c r="V362" s="2">
        <f t="shared" si="78"/>
        <v>158828518.59830573</v>
      </c>
      <c r="W362" s="2">
        <f t="shared" si="61"/>
        <v>695682.42857143283</v>
      </c>
      <c r="X362" s="2">
        <f t="shared" si="51"/>
        <v>4317.5714285671711</v>
      </c>
      <c r="Y362" s="2">
        <f t="shared" si="74"/>
        <v>60207649.160823889</v>
      </c>
      <c r="Z362" s="2" t="str">
        <f t="shared" si="52"/>
        <v>MEEP</v>
      </c>
      <c r="AA362" s="2">
        <f>IF(Z362="HERE",Y362,AA361+Graph!$G$1*1000)</f>
        <v>173990236.44653869</v>
      </c>
      <c r="AB362" s="2">
        <f t="shared" si="63"/>
        <v>800000</v>
      </c>
      <c r="AC362" s="2">
        <f t="shared" si="75"/>
        <v>58650248.884019509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297</v>
      </c>
      <c r="C363" s="7"/>
      <c r="D363" s="2" t="e">
        <f t="shared" si="55"/>
        <v>#N/A</v>
      </c>
      <c r="E363" s="2" t="e">
        <f t="shared" si="67"/>
        <v>#N/A</v>
      </c>
      <c r="F363" s="2">
        <v>2236707.4419619739</v>
      </c>
      <c r="G363" s="2">
        <f t="shared" si="79"/>
        <v>695682.42857142852</v>
      </c>
      <c r="H363" s="2">
        <f t="shared" si="76"/>
        <v>217961525.02687752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1828933.714285708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2235885.1057365537</v>
      </c>
      <c r="Q363" s="2">
        <f t="shared" si="80"/>
        <v>700000</v>
      </c>
      <c r="R363" s="2">
        <f t="shared" si="77"/>
        <v>219736167.75912958</v>
      </c>
      <c r="S363" s="2">
        <f t="shared" si="58"/>
        <v>695682.42857143283</v>
      </c>
      <c r="T363" s="2">
        <f t="shared" si="59"/>
        <v>4317.571428571362</v>
      </c>
      <c r="U363" s="2">
        <f t="shared" si="60"/>
        <v>700000</v>
      </c>
      <c r="V363" s="2">
        <f t="shared" si="78"/>
        <v>159524201.02687716</v>
      </c>
      <c r="W363" s="2">
        <f t="shared" si="61"/>
        <v>695682.42857143283</v>
      </c>
      <c r="X363" s="2">
        <f t="shared" si="51"/>
        <v>4317.5714285671711</v>
      </c>
      <c r="Y363" s="2">
        <f t="shared" si="74"/>
        <v>60211966.732252456</v>
      </c>
      <c r="Z363" s="2" t="str">
        <f t="shared" si="52"/>
        <v>MEEP</v>
      </c>
      <c r="AA363" s="2">
        <f>IF(Z363="HERE",Y363,AA362+Graph!$G$1*1000)</f>
        <v>174790236.44653869</v>
      </c>
      <c r="AB363" s="2">
        <f t="shared" si="63"/>
        <v>800000</v>
      </c>
      <c r="AC363" s="2">
        <f t="shared" si="75"/>
        <v>58650248.884019509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298</v>
      </c>
      <c r="C364" s="7"/>
      <c r="D364" s="2" t="e">
        <f t="shared" si="55"/>
        <v>#N/A</v>
      </c>
      <c r="E364" s="2" t="e">
        <f t="shared" si="67"/>
        <v>#N/A</v>
      </c>
      <c r="F364" s="2">
        <v>2242662.0378621817</v>
      </c>
      <c r="G364" s="2">
        <f t="shared" si="79"/>
        <v>695682.42857142852</v>
      </c>
      <c r="H364" s="2">
        <f t="shared" si="76"/>
        <v>218657207.45544896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1833251.2857142794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2241826.3279516995</v>
      </c>
      <c r="Q364" s="2">
        <f t="shared" si="80"/>
        <v>700000</v>
      </c>
      <c r="R364" s="2">
        <f t="shared" si="77"/>
        <v>220436167.75912958</v>
      </c>
      <c r="S364" s="2">
        <f t="shared" si="58"/>
        <v>695682.42857143283</v>
      </c>
      <c r="T364" s="2">
        <f t="shared" si="59"/>
        <v>4317.571428571362</v>
      </c>
      <c r="U364" s="2">
        <f t="shared" si="60"/>
        <v>700000</v>
      </c>
      <c r="V364" s="2">
        <f t="shared" si="78"/>
        <v>160219883.4554486</v>
      </c>
      <c r="W364" s="2">
        <f t="shared" si="61"/>
        <v>695682.42857143283</v>
      </c>
      <c r="X364" s="2">
        <f t="shared" si="51"/>
        <v>4317.5714285671711</v>
      </c>
      <c r="Y364" s="2">
        <f t="shared" si="74"/>
        <v>60216284.303681023</v>
      </c>
      <c r="Z364" s="2" t="str">
        <f t="shared" si="52"/>
        <v>MEEP</v>
      </c>
      <c r="AA364" s="2">
        <f>IF(Z364="HERE",Y364,AA363+Graph!$G$1*1000)</f>
        <v>175590236.44653869</v>
      </c>
      <c r="AB364" s="2">
        <f t="shared" si="63"/>
        <v>800000</v>
      </c>
      <c r="AC364" s="2">
        <f t="shared" si="75"/>
        <v>58650248.884019509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299</v>
      </c>
      <c r="C365" s="7"/>
      <c r="D365" s="2" t="e">
        <f t="shared" si="55"/>
        <v>#N/A</v>
      </c>
      <c r="E365" s="2" t="e">
        <f t="shared" si="67"/>
        <v>#N/A</v>
      </c>
      <c r="F365" s="2">
        <v>2248616.6337623894</v>
      </c>
      <c r="G365" s="2">
        <f t="shared" si="79"/>
        <v>695682.42857142852</v>
      </c>
      <c r="H365" s="2">
        <f t="shared" si="76"/>
        <v>219352889.88402039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1837568.8571428508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2247767.5501668751</v>
      </c>
      <c r="Q365" s="2">
        <f t="shared" si="80"/>
        <v>700000</v>
      </c>
      <c r="R365" s="2">
        <f t="shared" si="77"/>
        <v>221136167.75912958</v>
      </c>
      <c r="S365" s="2">
        <f t="shared" si="58"/>
        <v>695682.42857143283</v>
      </c>
      <c r="T365" s="2">
        <f t="shared" si="59"/>
        <v>4317.571428571362</v>
      </c>
      <c r="U365" s="2">
        <f t="shared" si="60"/>
        <v>700000</v>
      </c>
      <c r="V365" s="2">
        <f t="shared" si="78"/>
        <v>160915565.88402003</v>
      </c>
      <c r="W365" s="2">
        <f t="shared" si="61"/>
        <v>695682.42857143283</v>
      </c>
      <c r="X365" s="2">
        <f t="shared" si="51"/>
        <v>4317.5714285671711</v>
      </c>
      <c r="Y365" s="2">
        <f t="shared" si="74"/>
        <v>60220601.875109591</v>
      </c>
      <c r="Z365" s="2" t="str">
        <f t="shared" si="52"/>
        <v>MEEP</v>
      </c>
      <c r="AA365" s="2">
        <f>IF(Z365="HERE",Y365,AA364+Graph!$G$1*1000)</f>
        <v>176390236.44653869</v>
      </c>
      <c r="AB365" s="2">
        <f t="shared" si="63"/>
        <v>800000</v>
      </c>
      <c r="AC365" s="2">
        <f t="shared" si="75"/>
        <v>58650248.884019509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300</v>
      </c>
      <c r="C366" s="7"/>
      <c r="D366" s="2" t="e">
        <f t="shared" si="55"/>
        <v>#N/A</v>
      </c>
      <c r="E366" s="2" t="e">
        <f t="shared" si="67"/>
        <v>#N/A</v>
      </c>
      <c r="F366" s="2">
        <v>2254571.2296625972</v>
      </c>
      <c r="G366" s="2">
        <f t="shared" si="79"/>
        <v>695682.42857142852</v>
      </c>
      <c r="H366" s="2">
        <f t="shared" si="76"/>
        <v>220048572.31259182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1841886.4285714221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2253708.772382021</v>
      </c>
      <c r="Q366" s="2">
        <f t="shared" si="80"/>
        <v>700000</v>
      </c>
      <c r="R366" s="2">
        <f t="shared" si="77"/>
        <v>221836167.75912958</v>
      </c>
      <c r="S366" s="2">
        <f t="shared" si="58"/>
        <v>695682.42857143283</v>
      </c>
      <c r="T366" s="2">
        <f t="shared" si="59"/>
        <v>4317.571428571362</v>
      </c>
      <c r="U366" s="2">
        <f t="shared" si="60"/>
        <v>700000</v>
      </c>
      <c r="V366" s="2">
        <f t="shared" si="78"/>
        <v>161611248.31259146</v>
      </c>
      <c r="W366" s="2">
        <f t="shared" si="61"/>
        <v>695682.42857143283</v>
      </c>
      <c r="X366" s="2">
        <f t="shared" si="51"/>
        <v>4317.5714285671711</v>
      </c>
      <c r="Y366" s="2">
        <f t="shared" si="74"/>
        <v>60224919.446538158</v>
      </c>
      <c r="Z366" s="2" t="str">
        <f t="shared" si="52"/>
        <v>MEEP</v>
      </c>
      <c r="AA366" s="2">
        <f>IF(Z366="HERE",Y366,AA365+Graph!$G$1*1000)</f>
        <v>177190236.44653869</v>
      </c>
      <c r="AB366" s="2">
        <f t="shared" si="63"/>
        <v>800000</v>
      </c>
      <c r="AC366" s="2">
        <f t="shared" si="75"/>
        <v>58650248.884019509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301</v>
      </c>
      <c r="C367" s="7"/>
      <c r="D367" s="2" t="e">
        <f t="shared" si="55"/>
        <v>#N/A</v>
      </c>
      <c r="E367" s="2" t="e">
        <f t="shared" si="67"/>
        <v>#N/A</v>
      </c>
      <c r="F367" s="2">
        <v>2260525.8255628049</v>
      </c>
      <c r="G367" s="2">
        <f t="shared" si="79"/>
        <v>695682.42857142852</v>
      </c>
      <c r="H367" s="2">
        <f t="shared" si="76"/>
        <v>220744254.74116325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1846203.9999999935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2259649.9945971966</v>
      </c>
      <c r="Q367" s="2">
        <f t="shared" si="80"/>
        <v>700000</v>
      </c>
      <c r="R367" s="2">
        <f t="shared" si="77"/>
        <v>222536167.75912958</v>
      </c>
      <c r="S367" s="2">
        <f t="shared" si="58"/>
        <v>695682.42857143283</v>
      </c>
      <c r="T367" s="2">
        <f t="shared" si="59"/>
        <v>4317.571428571362</v>
      </c>
      <c r="U367" s="2">
        <f t="shared" si="60"/>
        <v>700000</v>
      </c>
      <c r="V367" s="2">
        <f t="shared" si="78"/>
        <v>162306930.7411629</v>
      </c>
      <c r="W367" s="2">
        <f t="shared" si="61"/>
        <v>695682.42857143283</v>
      </c>
      <c r="X367" s="2">
        <f t="shared" si="51"/>
        <v>4317.5714285671711</v>
      </c>
      <c r="Y367" s="2">
        <f t="shared" si="74"/>
        <v>60229237.017966725</v>
      </c>
      <c r="Z367" s="2" t="str">
        <f t="shared" si="52"/>
        <v>MEEP</v>
      </c>
      <c r="AA367" s="2">
        <f>IF(Z367="HERE",Y367,AA366+Graph!$G$1*1000)</f>
        <v>177990236.44653869</v>
      </c>
      <c r="AB367" s="2">
        <f t="shared" si="63"/>
        <v>800000</v>
      </c>
      <c r="AC367" s="2">
        <f t="shared" si="75"/>
        <v>58650248.884019509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302</v>
      </c>
      <c r="C368" s="7"/>
      <c r="D368" s="2" t="e">
        <f t="shared" si="55"/>
        <v>#N/A</v>
      </c>
      <c r="E368" s="2" t="e">
        <f t="shared" si="67"/>
        <v>#N/A</v>
      </c>
      <c r="F368" s="2">
        <v>2266480.4214630127</v>
      </c>
      <c r="G368" s="2">
        <f t="shared" si="79"/>
        <v>695682.42857142852</v>
      </c>
      <c r="H368" s="2">
        <f t="shared" si="76"/>
        <v>221439937.16973469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1850521.5714285648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2265591.2168123424</v>
      </c>
      <c r="Q368" s="2">
        <f t="shared" si="80"/>
        <v>700000</v>
      </c>
      <c r="R368" s="2">
        <f t="shared" si="77"/>
        <v>223236167.75912958</v>
      </c>
      <c r="S368" s="2">
        <f t="shared" si="58"/>
        <v>695682.42857143283</v>
      </c>
      <c r="T368" s="2">
        <f t="shared" si="59"/>
        <v>4317.571428571362</v>
      </c>
      <c r="U368" s="2">
        <f t="shared" si="60"/>
        <v>700000</v>
      </c>
      <c r="V368" s="2">
        <f t="shared" si="78"/>
        <v>163002613.16973433</v>
      </c>
      <c r="W368" s="2">
        <f t="shared" si="61"/>
        <v>695682.42857143283</v>
      </c>
      <c r="X368" s="2">
        <f t="shared" si="51"/>
        <v>4317.5714285671711</v>
      </c>
      <c r="Y368" s="2">
        <f t="shared" si="74"/>
        <v>60233554.589395292</v>
      </c>
      <c r="Z368" s="2" t="str">
        <f t="shared" si="52"/>
        <v>MEEP</v>
      </c>
      <c r="AA368" s="2">
        <f>IF(Z368="HERE",Y368,AA367+Graph!$G$1*1000)</f>
        <v>178790236.44653869</v>
      </c>
      <c r="AB368" s="2">
        <f t="shared" si="63"/>
        <v>800000</v>
      </c>
      <c r="AC368" s="2">
        <f t="shared" si="75"/>
        <v>58650248.884019509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303</v>
      </c>
      <c r="C369" s="7"/>
      <c r="D369" s="2" t="e">
        <f t="shared" si="55"/>
        <v>#N/A</v>
      </c>
      <c r="E369" s="2" t="e">
        <f t="shared" si="67"/>
        <v>#N/A</v>
      </c>
      <c r="F369" s="2">
        <v>2272435.0173632205</v>
      </c>
      <c r="G369" s="2">
        <f t="shared" si="79"/>
        <v>695682.42857142852</v>
      </c>
      <c r="H369" s="2">
        <f t="shared" si="76"/>
        <v>222135619.59830612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1854839.1428571362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2271532.4390274882</v>
      </c>
      <c r="Q369" s="2">
        <f t="shared" si="80"/>
        <v>700000</v>
      </c>
      <c r="R369" s="2">
        <f t="shared" si="77"/>
        <v>223936167.75912958</v>
      </c>
      <c r="S369" s="2">
        <f t="shared" si="58"/>
        <v>695682.42857143283</v>
      </c>
      <c r="T369" s="2">
        <f t="shared" si="59"/>
        <v>4317.571428571362</v>
      </c>
      <c r="U369" s="2">
        <f t="shared" si="60"/>
        <v>700000</v>
      </c>
      <c r="V369" s="2">
        <f t="shared" si="78"/>
        <v>163698295.59830576</v>
      </c>
      <c r="W369" s="2">
        <f t="shared" si="61"/>
        <v>695682.42857143283</v>
      </c>
      <c r="X369" s="2">
        <f t="shared" si="51"/>
        <v>4317.5714285671711</v>
      </c>
      <c r="Y369" s="2">
        <f t="shared" si="74"/>
        <v>60237872.160823859</v>
      </c>
      <c r="Z369" s="2" t="str">
        <f t="shared" si="52"/>
        <v>MEEP</v>
      </c>
      <c r="AA369" s="2">
        <f>IF(Z369="HERE",Y369,AA368+Graph!$G$1*1000)</f>
        <v>179590236.44653869</v>
      </c>
      <c r="AB369" s="2">
        <f t="shared" si="63"/>
        <v>800000</v>
      </c>
      <c r="AC369" s="2">
        <f t="shared" si="75"/>
        <v>58650248.884019509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304</v>
      </c>
      <c r="C370" s="7"/>
      <c r="D370" s="2" t="e">
        <f t="shared" si="55"/>
        <v>#N/A</v>
      </c>
      <c r="E370" s="2" t="e">
        <f t="shared" si="67"/>
        <v>#N/A</v>
      </c>
      <c r="F370" s="2">
        <v>2278389.6132634282</v>
      </c>
      <c r="G370" s="2">
        <f t="shared" si="79"/>
        <v>695682.42857142852</v>
      </c>
      <c r="H370" s="2">
        <f t="shared" si="76"/>
        <v>222831302.02687755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1859156.7142857076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2277473.6612426639</v>
      </c>
      <c r="Q370" s="2">
        <f t="shared" si="80"/>
        <v>700000</v>
      </c>
      <c r="R370" s="2">
        <f t="shared" si="77"/>
        <v>224636167.75912958</v>
      </c>
      <c r="S370" s="2">
        <f t="shared" si="58"/>
        <v>695682.42857143283</v>
      </c>
      <c r="T370" s="2">
        <f t="shared" si="59"/>
        <v>4317.571428571362</v>
      </c>
      <c r="U370" s="2">
        <f t="shared" si="60"/>
        <v>700000</v>
      </c>
      <c r="V370" s="2">
        <f t="shared" si="78"/>
        <v>164393978.02687719</v>
      </c>
      <c r="W370" s="2">
        <f t="shared" si="61"/>
        <v>695682.42857143283</v>
      </c>
      <c r="X370" s="2">
        <f t="shared" si="51"/>
        <v>4317.5714285671711</v>
      </c>
      <c r="Y370" s="2">
        <f t="shared" si="74"/>
        <v>60242189.732252426</v>
      </c>
      <c r="Z370" s="2" t="str">
        <f t="shared" si="52"/>
        <v>MEEP</v>
      </c>
      <c r="AA370" s="2">
        <f>IF(Z370="HERE",Y370,AA369+Graph!$G$1*1000)</f>
        <v>180390236.44653869</v>
      </c>
      <c r="AB370" s="2">
        <f t="shared" si="63"/>
        <v>800000</v>
      </c>
      <c r="AC370" s="2">
        <f t="shared" si="75"/>
        <v>58650248.884019509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305</v>
      </c>
      <c r="C371" s="7"/>
      <c r="D371" s="2" t="e">
        <f t="shared" si="55"/>
        <v>#N/A</v>
      </c>
      <c r="E371" s="2" t="e">
        <f t="shared" si="67"/>
        <v>#N/A</v>
      </c>
      <c r="F371" s="2">
        <v>2284344.209163636</v>
      </c>
      <c r="G371" s="2">
        <f t="shared" si="79"/>
        <v>695682.42857142852</v>
      </c>
      <c r="H371" s="2">
        <f t="shared" si="76"/>
        <v>223526984.45544899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1863474.2857142789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2283414.8834578097</v>
      </c>
      <c r="Q371" s="2">
        <f t="shared" si="80"/>
        <v>700000</v>
      </c>
      <c r="R371" s="2">
        <f t="shared" si="77"/>
        <v>225336167.75912958</v>
      </c>
      <c r="S371" s="2">
        <f t="shared" si="58"/>
        <v>695682.42857143283</v>
      </c>
      <c r="T371" s="2">
        <f t="shared" si="59"/>
        <v>4317.571428571362</v>
      </c>
      <c r="U371" s="2">
        <f t="shared" si="60"/>
        <v>700000</v>
      </c>
      <c r="V371" s="2">
        <f t="shared" si="78"/>
        <v>165089660.45544863</v>
      </c>
      <c r="W371" s="2">
        <f t="shared" si="61"/>
        <v>695682.42857143283</v>
      </c>
      <c r="X371" s="2">
        <f t="shared" si="51"/>
        <v>4317.5714285671711</v>
      </c>
      <c r="Y371" s="2">
        <f t="shared" si="74"/>
        <v>60246507.303680994</v>
      </c>
      <c r="Z371" s="2" t="str">
        <f t="shared" si="52"/>
        <v>MEEP</v>
      </c>
      <c r="AA371" s="2">
        <f>IF(Z371="HERE",Y371,AA370+Graph!$G$1*1000)</f>
        <v>181190236.44653869</v>
      </c>
      <c r="AB371" s="2">
        <f t="shared" si="63"/>
        <v>800000</v>
      </c>
      <c r="AC371" s="2">
        <f t="shared" si="75"/>
        <v>58650248.884019509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306</v>
      </c>
      <c r="C372" s="7"/>
      <c r="D372" s="2" t="e">
        <f t="shared" si="55"/>
        <v>#N/A</v>
      </c>
      <c r="E372" s="2" t="e">
        <f t="shared" si="67"/>
        <v>#N/A</v>
      </c>
      <c r="F372" s="2">
        <v>2290298.8050638437</v>
      </c>
      <c r="G372" s="2">
        <f t="shared" si="79"/>
        <v>695682.42857142852</v>
      </c>
      <c r="H372" s="2">
        <f t="shared" si="76"/>
        <v>224222666.88402042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1867791.8571428503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2289356.1056729853</v>
      </c>
      <c r="Q372" s="2">
        <f t="shared" si="80"/>
        <v>700000</v>
      </c>
      <c r="R372" s="2">
        <f t="shared" si="77"/>
        <v>226036167.75912958</v>
      </c>
      <c r="S372" s="2">
        <f t="shared" si="58"/>
        <v>695682.42857143283</v>
      </c>
      <c r="T372" s="2">
        <f t="shared" si="59"/>
        <v>4317.571428571362</v>
      </c>
      <c r="U372" s="2">
        <f t="shared" si="60"/>
        <v>700000</v>
      </c>
      <c r="V372" s="2">
        <f t="shared" si="78"/>
        <v>165785342.88402006</v>
      </c>
      <c r="W372" s="2">
        <f t="shared" si="61"/>
        <v>695682.42857143283</v>
      </c>
      <c r="X372" s="2">
        <f t="shared" si="51"/>
        <v>4317.5714285671711</v>
      </c>
      <c r="Y372" s="2">
        <f t="shared" si="74"/>
        <v>60250824.875109561</v>
      </c>
      <c r="Z372" s="2" t="str">
        <f t="shared" si="52"/>
        <v>MEEP</v>
      </c>
      <c r="AA372" s="2">
        <f>IF(Z372="HERE",Y372,AA371+Graph!$G$1*1000)</f>
        <v>181990236.44653869</v>
      </c>
      <c r="AB372" s="2">
        <f t="shared" si="63"/>
        <v>800000</v>
      </c>
      <c r="AC372" s="2">
        <f t="shared" si="75"/>
        <v>58650248.884019509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307</v>
      </c>
      <c r="C373" s="7"/>
      <c r="D373" s="2" t="e">
        <f t="shared" si="55"/>
        <v>#N/A</v>
      </c>
      <c r="E373" s="2" t="e">
        <f t="shared" si="67"/>
        <v>#N/A</v>
      </c>
      <c r="F373" s="2">
        <v>2296253.4009640515</v>
      </c>
      <c r="G373" s="2">
        <f t="shared" si="79"/>
        <v>695682.42857142852</v>
      </c>
      <c r="H373" s="2">
        <f t="shared" si="76"/>
        <v>224918349.31259185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1872109.4285714217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2295297.3278881311</v>
      </c>
      <c r="Q373" s="2">
        <f t="shared" si="80"/>
        <v>700000</v>
      </c>
      <c r="R373" s="2">
        <f t="shared" si="77"/>
        <v>226736167.75912958</v>
      </c>
      <c r="S373" s="2">
        <f t="shared" si="58"/>
        <v>695682.42857143283</v>
      </c>
      <c r="T373" s="2">
        <f t="shared" si="59"/>
        <v>4317.571428571362</v>
      </c>
      <c r="U373" s="2">
        <f t="shared" si="60"/>
        <v>700000</v>
      </c>
      <c r="V373" s="2">
        <f t="shared" si="78"/>
        <v>166481025.31259149</v>
      </c>
      <c r="W373" s="2">
        <f t="shared" si="61"/>
        <v>695682.42857143283</v>
      </c>
      <c r="X373" s="2">
        <f t="shared" si="51"/>
        <v>4317.5714285671711</v>
      </c>
      <c r="Y373" s="2">
        <f t="shared" si="74"/>
        <v>60255142.446538128</v>
      </c>
      <c r="Z373" s="2" t="str">
        <f t="shared" si="52"/>
        <v>MEEP</v>
      </c>
      <c r="AA373" s="2">
        <f>IF(Z373="HERE",Y373,AA372+Graph!$G$1*1000)</f>
        <v>182790236.44653869</v>
      </c>
      <c r="AB373" s="2">
        <f t="shared" si="63"/>
        <v>800000</v>
      </c>
      <c r="AC373" s="2">
        <f t="shared" si="75"/>
        <v>58650248.884019509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308</v>
      </c>
      <c r="C374" s="7"/>
      <c r="D374" s="2" t="e">
        <f t="shared" si="55"/>
        <v>#N/A</v>
      </c>
      <c r="E374" s="2" t="e">
        <f t="shared" si="67"/>
        <v>#N/A</v>
      </c>
      <c r="F374" s="2">
        <v>2302207.9968642592</v>
      </c>
      <c r="G374" s="2">
        <f t="shared" si="79"/>
        <v>695682.42857142852</v>
      </c>
      <c r="H374" s="2">
        <f t="shared" si="76"/>
        <v>225614031.74116328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1876426.999999993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2301238.5501033068</v>
      </c>
      <c r="Q374" s="2">
        <f t="shared" si="80"/>
        <v>700000</v>
      </c>
      <c r="R374" s="2">
        <f t="shared" si="77"/>
        <v>227436167.75912958</v>
      </c>
      <c r="S374" s="2">
        <f t="shared" si="58"/>
        <v>695682.42857143283</v>
      </c>
      <c r="T374" s="2">
        <f t="shared" si="59"/>
        <v>4317.571428571362</v>
      </c>
      <c r="U374" s="2">
        <f t="shared" si="60"/>
        <v>700000</v>
      </c>
      <c r="V374" s="2">
        <f t="shared" si="78"/>
        <v>167176707.74116293</v>
      </c>
      <c r="W374" s="2">
        <f t="shared" si="61"/>
        <v>695682.42857143283</v>
      </c>
      <c r="X374" s="2">
        <f t="shared" si="51"/>
        <v>4317.5714285671711</v>
      </c>
      <c r="Y374" s="2">
        <f t="shared" si="74"/>
        <v>60259460.017966695</v>
      </c>
      <c r="Z374" s="2" t="str">
        <f t="shared" si="52"/>
        <v>MEEP</v>
      </c>
      <c r="AA374" s="2">
        <f>IF(Z374="HERE",Y374,AA373+Graph!$G$1*1000)</f>
        <v>183590236.44653869</v>
      </c>
      <c r="AB374" s="2">
        <f t="shared" si="63"/>
        <v>800000</v>
      </c>
      <c r="AC374" s="2">
        <f t="shared" si="75"/>
        <v>58650248.884019509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309</v>
      </c>
      <c r="C375" s="7"/>
      <c r="D375" s="2" t="e">
        <f t="shared" si="55"/>
        <v>#N/A</v>
      </c>
      <c r="E375" s="2" t="e">
        <f t="shared" si="67"/>
        <v>#N/A</v>
      </c>
      <c r="F375" s="2">
        <v>2308162.592764467</v>
      </c>
      <c r="G375" s="2">
        <f t="shared" si="79"/>
        <v>695682.42857142852</v>
      </c>
      <c r="H375" s="2">
        <f t="shared" si="76"/>
        <v>226309714.16973472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1880744.5714285644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2307179.7723184526</v>
      </c>
      <c r="Q375" s="2">
        <f t="shared" si="80"/>
        <v>700000</v>
      </c>
      <c r="R375" s="2">
        <f t="shared" si="77"/>
        <v>228136167.75912958</v>
      </c>
      <c r="S375" s="2">
        <f t="shared" si="58"/>
        <v>695682.42857143283</v>
      </c>
      <c r="T375" s="2">
        <f t="shared" si="59"/>
        <v>4317.571428571362</v>
      </c>
      <c r="U375" s="2">
        <f t="shared" si="60"/>
        <v>700000</v>
      </c>
      <c r="V375" s="2">
        <f t="shared" si="78"/>
        <v>167872390.16973436</v>
      </c>
      <c r="W375" s="2">
        <f t="shared" si="61"/>
        <v>695682.42857143283</v>
      </c>
      <c r="X375" s="2">
        <f t="shared" si="51"/>
        <v>4317.5714285671711</v>
      </c>
      <c r="Y375" s="2">
        <f t="shared" si="74"/>
        <v>60263777.589395262</v>
      </c>
      <c r="Z375" s="2" t="str">
        <f t="shared" si="52"/>
        <v>MEEP</v>
      </c>
      <c r="AA375" s="2">
        <f>IF(Z375="HERE",Y375,AA374+Graph!$G$1*1000)</f>
        <v>184390236.44653869</v>
      </c>
      <c r="AB375" s="2">
        <f t="shared" si="63"/>
        <v>800000</v>
      </c>
      <c r="AC375" s="2">
        <f t="shared" si="75"/>
        <v>58650248.884019509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310</v>
      </c>
      <c r="C376" s="7"/>
      <c r="D376" s="2" t="e">
        <f t="shared" si="55"/>
        <v>#N/A</v>
      </c>
      <c r="E376" s="2" t="e">
        <f t="shared" si="67"/>
        <v>#N/A</v>
      </c>
      <c r="F376" s="2">
        <v>2314117.1886646748</v>
      </c>
      <c r="G376" s="2">
        <f t="shared" si="79"/>
        <v>695682.42857142852</v>
      </c>
      <c r="H376" s="2">
        <f t="shared" si="76"/>
        <v>227005396.59830615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1885062.1428571357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2313120.9945336282</v>
      </c>
      <c r="Q376" s="2">
        <f t="shared" si="80"/>
        <v>700000</v>
      </c>
      <c r="R376" s="2">
        <f t="shared" si="77"/>
        <v>228836167.75912958</v>
      </c>
      <c r="S376" s="2">
        <f t="shared" si="58"/>
        <v>695682.42857143283</v>
      </c>
      <c r="T376" s="2">
        <f t="shared" si="59"/>
        <v>4317.571428571362</v>
      </c>
      <c r="U376" s="2">
        <f t="shared" si="60"/>
        <v>700000</v>
      </c>
      <c r="V376" s="2">
        <f t="shared" si="78"/>
        <v>168568072.59830579</v>
      </c>
      <c r="W376" s="2">
        <f t="shared" si="61"/>
        <v>695682.42857143283</v>
      </c>
      <c r="X376" s="2">
        <f t="shared" si="51"/>
        <v>4317.5714285671711</v>
      </c>
      <c r="Y376" s="2">
        <f t="shared" si="74"/>
        <v>60268095.160823829</v>
      </c>
      <c r="Z376" s="2" t="str">
        <f t="shared" si="52"/>
        <v>MEEP</v>
      </c>
      <c r="AA376" s="2">
        <f>IF(Z376="HERE",Y376,AA375+Graph!$G$1*1000)</f>
        <v>185190236.44653869</v>
      </c>
      <c r="AB376" s="2">
        <f t="shared" si="63"/>
        <v>800000</v>
      </c>
      <c r="AC376" s="2">
        <f t="shared" si="75"/>
        <v>58650248.884019509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311</v>
      </c>
      <c r="C377" s="7"/>
      <c r="D377" s="2" t="e">
        <f t="shared" si="55"/>
        <v>#N/A</v>
      </c>
      <c r="E377" s="2" t="e">
        <f t="shared" si="67"/>
        <v>#N/A</v>
      </c>
      <c r="F377" s="2">
        <v>2320071.7845648825</v>
      </c>
      <c r="G377" s="2">
        <f t="shared" si="79"/>
        <v>695682.42857142852</v>
      </c>
      <c r="H377" s="2">
        <f t="shared" si="76"/>
        <v>227701079.02687758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1889379.7142857071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2319062.2167487741</v>
      </c>
      <c r="Q377" s="2">
        <f t="shared" si="80"/>
        <v>700000</v>
      </c>
      <c r="R377" s="2">
        <f t="shared" si="77"/>
        <v>229536167.75912958</v>
      </c>
      <c r="S377" s="2">
        <f t="shared" si="58"/>
        <v>695682.42857143283</v>
      </c>
      <c r="T377" s="2">
        <f t="shared" si="59"/>
        <v>4317.571428571362</v>
      </c>
      <c r="U377" s="2">
        <f t="shared" si="60"/>
        <v>700000</v>
      </c>
      <c r="V377" s="2">
        <f t="shared" si="78"/>
        <v>169263755.02687722</v>
      </c>
      <c r="W377" s="2">
        <f t="shared" si="61"/>
        <v>695682.42857143283</v>
      </c>
      <c r="X377" s="2">
        <f t="shared" si="51"/>
        <v>4317.5714285671711</v>
      </c>
      <c r="Y377" s="2">
        <f t="shared" si="74"/>
        <v>60272412.732252397</v>
      </c>
      <c r="Z377" s="2" t="str">
        <f t="shared" si="52"/>
        <v>MEEP</v>
      </c>
      <c r="AA377" s="2">
        <f>IF(Z377="HERE",Y377,AA376+Graph!$G$1*1000)</f>
        <v>185990236.44653869</v>
      </c>
      <c r="AB377" s="2">
        <f t="shared" si="63"/>
        <v>800000</v>
      </c>
      <c r="AC377" s="2">
        <f t="shared" si="75"/>
        <v>58650248.884019509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312</v>
      </c>
      <c r="C378" s="7"/>
      <c r="D378" s="2" t="e">
        <f t="shared" si="55"/>
        <v>#N/A</v>
      </c>
      <c r="E378" s="2" t="e">
        <f t="shared" si="67"/>
        <v>#N/A</v>
      </c>
      <c r="F378" s="2">
        <v>2326026.3804650605</v>
      </c>
      <c r="G378" s="2">
        <f t="shared" si="79"/>
        <v>695682.42857142852</v>
      </c>
      <c r="H378" s="2">
        <f t="shared" si="76"/>
        <v>228396761.45544901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1893697.2857142785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2325003.4389639497</v>
      </c>
      <c r="Q378" s="2">
        <f t="shared" si="80"/>
        <v>700000</v>
      </c>
      <c r="R378" s="2">
        <f t="shared" si="77"/>
        <v>230236167.75912958</v>
      </c>
      <c r="S378" s="2">
        <f t="shared" si="58"/>
        <v>695682.42857143283</v>
      </c>
      <c r="T378" s="2">
        <f t="shared" si="59"/>
        <v>4317.571428571362</v>
      </c>
      <c r="U378" s="2">
        <f t="shared" si="60"/>
        <v>700000</v>
      </c>
      <c r="V378" s="2">
        <f t="shared" si="78"/>
        <v>169959437.45544866</v>
      </c>
      <c r="W378" s="2">
        <f t="shared" si="61"/>
        <v>695682.42857143283</v>
      </c>
      <c r="X378" s="2">
        <f t="shared" si="51"/>
        <v>4317.5714285671711</v>
      </c>
      <c r="Y378" s="2">
        <f t="shared" si="74"/>
        <v>60276730.303680964</v>
      </c>
      <c r="Z378" s="2" t="str">
        <f t="shared" si="52"/>
        <v>MEEP</v>
      </c>
      <c r="AA378" s="2">
        <f>IF(Z378="HERE",Y378,AA377+Graph!$G$1*1000)</f>
        <v>186790236.44653869</v>
      </c>
      <c r="AB378" s="2">
        <f t="shared" si="63"/>
        <v>800000</v>
      </c>
      <c r="AC378" s="2">
        <f t="shared" si="75"/>
        <v>58650248.884019509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313</v>
      </c>
      <c r="C379" s="7"/>
      <c r="D379" s="2" t="e">
        <f t="shared" si="55"/>
        <v>#N/A</v>
      </c>
      <c r="E379" s="2" t="e">
        <f t="shared" si="67"/>
        <v>#N/A</v>
      </c>
      <c r="F379" s="2">
        <v>2331980.9763652682</v>
      </c>
      <c r="G379" s="2">
        <f t="shared" si="79"/>
        <v>695682.42857142852</v>
      </c>
      <c r="H379" s="2">
        <f t="shared" si="76"/>
        <v>229092443.88402045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1898014.8571428498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2330944.6611790955</v>
      </c>
      <c r="Q379" s="2">
        <f t="shared" si="80"/>
        <v>700000</v>
      </c>
      <c r="R379" s="2">
        <f t="shared" si="77"/>
        <v>230936167.75912958</v>
      </c>
      <c r="S379" s="2">
        <f t="shared" si="58"/>
        <v>695682.42857143283</v>
      </c>
      <c r="T379" s="2">
        <f t="shared" si="59"/>
        <v>4317.571428571362</v>
      </c>
      <c r="U379" s="2">
        <f t="shared" si="60"/>
        <v>700000</v>
      </c>
      <c r="V379" s="2">
        <f t="shared" si="78"/>
        <v>170655119.88402009</v>
      </c>
      <c r="W379" s="2">
        <f t="shared" si="61"/>
        <v>695682.42857143283</v>
      </c>
      <c r="X379" s="2">
        <f t="shared" si="51"/>
        <v>4317.5714285671711</v>
      </c>
      <c r="Y379" s="2">
        <f t="shared" si="74"/>
        <v>60281047.875109531</v>
      </c>
      <c r="Z379" s="2" t="str">
        <f t="shared" si="52"/>
        <v>MEEP</v>
      </c>
      <c r="AA379" s="2">
        <f>IF(Z379="HERE",Y379,AA378+Graph!$G$1*1000)</f>
        <v>187590236.44653869</v>
      </c>
      <c r="AB379" s="2">
        <f t="shared" si="63"/>
        <v>800000</v>
      </c>
      <c r="AC379" s="2">
        <f t="shared" si="75"/>
        <v>58650248.884019509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314</v>
      </c>
      <c r="C380" s="7"/>
      <c r="D380" s="2" t="e">
        <f t="shared" si="55"/>
        <v>#N/A</v>
      </c>
      <c r="E380" s="2" t="e">
        <f t="shared" si="67"/>
        <v>#N/A</v>
      </c>
      <c r="F380" s="2">
        <v>2337935.572265476</v>
      </c>
      <c r="G380" s="2">
        <f t="shared" si="79"/>
        <v>695682.42857142852</v>
      </c>
      <c r="H380" s="2">
        <f t="shared" si="76"/>
        <v>229788126.31259188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1902332.4285714212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2336885.8833942711</v>
      </c>
      <c r="Q380" s="2">
        <f t="shared" si="80"/>
        <v>700000</v>
      </c>
      <c r="R380" s="2">
        <f t="shared" si="77"/>
        <v>231636167.75912958</v>
      </c>
      <c r="S380" s="2">
        <f t="shared" si="58"/>
        <v>695682.42857143283</v>
      </c>
      <c r="T380" s="2">
        <f t="shared" si="59"/>
        <v>4317.571428571362</v>
      </c>
      <c r="U380" s="2">
        <f t="shared" si="60"/>
        <v>700000</v>
      </c>
      <c r="V380" s="2">
        <f t="shared" si="78"/>
        <v>171350802.31259152</v>
      </c>
      <c r="W380" s="2">
        <f t="shared" si="61"/>
        <v>695682.42857143283</v>
      </c>
      <c r="X380" s="2">
        <f t="shared" si="51"/>
        <v>4317.5714285671711</v>
      </c>
      <c r="Y380" s="2">
        <f t="shared" si="74"/>
        <v>60285365.446538098</v>
      </c>
      <c r="Z380" s="2" t="str">
        <f t="shared" si="52"/>
        <v>MEEP</v>
      </c>
      <c r="AA380" s="2">
        <f>IF(Z380="HERE",Y380,AA379+Graph!$G$1*1000)</f>
        <v>188390236.44653869</v>
      </c>
      <c r="AB380" s="2">
        <f t="shared" si="63"/>
        <v>800000</v>
      </c>
      <c r="AC380" s="2">
        <f t="shared" si="75"/>
        <v>58650248.884019509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315</v>
      </c>
      <c r="C381" s="7"/>
      <c r="D381" s="2" t="e">
        <f t="shared" si="55"/>
        <v>#N/A</v>
      </c>
      <c r="E381" s="2" t="e">
        <f t="shared" si="67"/>
        <v>#N/A</v>
      </c>
      <c r="F381" s="2">
        <v>2343890.1681656837</v>
      </c>
      <c r="G381" s="2">
        <f t="shared" si="79"/>
        <v>695682.42857142852</v>
      </c>
      <c r="H381" s="2">
        <f t="shared" si="76"/>
        <v>230483808.74116331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1906649.9999999925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2342827.105609417</v>
      </c>
      <c r="Q381" s="2">
        <f t="shared" si="80"/>
        <v>700000</v>
      </c>
      <c r="R381" s="2">
        <f t="shared" si="77"/>
        <v>232336167.75912958</v>
      </c>
      <c r="S381" s="2">
        <f t="shared" si="58"/>
        <v>695682.42857143283</v>
      </c>
      <c r="T381" s="2">
        <f t="shared" si="59"/>
        <v>4317.571428571362</v>
      </c>
      <c r="U381" s="2">
        <f t="shared" si="60"/>
        <v>700000</v>
      </c>
      <c r="V381" s="2">
        <f t="shared" si="78"/>
        <v>172046484.74116296</v>
      </c>
      <c r="W381" s="2">
        <f t="shared" si="61"/>
        <v>695682.42857143283</v>
      </c>
      <c r="X381" s="2">
        <f t="shared" si="51"/>
        <v>4317.5714285671711</v>
      </c>
      <c r="Y381" s="2">
        <f t="shared" si="74"/>
        <v>60289683.017966665</v>
      </c>
      <c r="Z381" s="2" t="str">
        <f t="shared" si="52"/>
        <v>MEEP</v>
      </c>
      <c r="AA381" s="2">
        <f>IF(Z381="HERE",Y381,AA380+Graph!$G$1*1000)</f>
        <v>189190236.44653869</v>
      </c>
      <c r="AB381" s="2">
        <f t="shared" si="63"/>
        <v>800000</v>
      </c>
      <c r="AC381" s="2">
        <f t="shared" si="75"/>
        <v>58650248.884019509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316</v>
      </c>
      <c r="C382" s="7"/>
      <c r="D382" s="2" t="e">
        <f t="shared" si="55"/>
        <v>#N/A</v>
      </c>
      <c r="E382" s="2" t="e">
        <f t="shared" si="67"/>
        <v>#N/A</v>
      </c>
      <c r="F382" s="2">
        <v>2349844.7640658915</v>
      </c>
      <c r="G382" s="2">
        <f t="shared" si="79"/>
        <v>695682.42857142852</v>
      </c>
      <c r="H382" s="2">
        <f t="shared" si="76"/>
        <v>231179491.16973475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1910967.5714285639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2348768.3278245926</v>
      </c>
      <c r="Q382" s="2">
        <f t="shared" si="80"/>
        <v>700000</v>
      </c>
      <c r="R382" s="2">
        <f t="shared" si="77"/>
        <v>233036167.75912958</v>
      </c>
      <c r="S382" s="2">
        <f t="shared" si="58"/>
        <v>695682.42857143283</v>
      </c>
      <c r="T382" s="2">
        <f t="shared" si="59"/>
        <v>4317.571428571362</v>
      </c>
      <c r="U382" s="2">
        <f t="shared" si="60"/>
        <v>700000</v>
      </c>
      <c r="V382" s="2">
        <f t="shared" si="78"/>
        <v>172742167.16973439</v>
      </c>
      <c r="W382" s="2">
        <f t="shared" si="61"/>
        <v>695682.42857143283</v>
      </c>
      <c r="X382" s="2">
        <f t="shared" si="51"/>
        <v>4317.5714285671711</v>
      </c>
      <c r="Y382" s="2">
        <f t="shared" si="74"/>
        <v>60294000.589395232</v>
      </c>
      <c r="Z382" s="2" t="str">
        <f t="shared" si="52"/>
        <v>MEEP</v>
      </c>
      <c r="AA382" s="2">
        <f>IF(Z382="HERE",Y382,AA381+Graph!$G$1*1000)</f>
        <v>189990236.44653869</v>
      </c>
      <c r="AB382" s="2">
        <f t="shared" si="63"/>
        <v>800000</v>
      </c>
      <c r="AC382" s="2">
        <f t="shared" si="75"/>
        <v>58650248.884019509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317</v>
      </c>
      <c r="C383" s="7"/>
      <c r="D383" s="2" t="e">
        <f t="shared" si="55"/>
        <v>#N/A</v>
      </c>
      <c r="E383" s="2" t="e">
        <f t="shared" si="67"/>
        <v>#N/A</v>
      </c>
      <c r="F383" s="2">
        <v>2355799.3599660993</v>
      </c>
      <c r="G383" s="2">
        <f t="shared" si="79"/>
        <v>695682.42857142852</v>
      </c>
      <c r="H383" s="2">
        <f t="shared" si="76"/>
        <v>231875173.59830618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1915285.1428571353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2354709.5500397384</v>
      </c>
      <c r="Q383" s="2">
        <f t="shared" si="80"/>
        <v>700000</v>
      </c>
      <c r="R383" s="2">
        <f t="shared" si="77"/>
        <v>233736167.75912958</v>
      </c>
      <c r="S383" s="2">
        <f t="shared" si="58"/>
        <v>695682.42857143283</v>
      </c>
      <c r="T383" s="2">
        <f t="shared" si="59"/>
        <v>4317.571428571362</v>
      </c>
      <c r="U383" s="2">
        <f t="shared" si="60"/>
        <v>700000</v>
      </c>
      <c r="V383" s="2">
        <f t="shared" si="78"/>
        <v>173437849.59830582</v>
      </c>
      <c r="W383" s="2">
        <f t="shared" si="61"/>
        <v>695682.42857143283</v>
      </c>
      <c r="X383" s="2">
        <f t="shared" si="51"/>
        <v>4317.5714285671711</v>
      </c>
      <c r="Y383" s="2">
        <f t="shared" si="74"/>
        <v>60298318.1608238</v>
      </c>
      <c r="Z383" s="2" t="str">
        <f t="shared" si="52"/>
        <v>MEEP</v>
      </c>
      <c r="AA383" s="2">
        <f>IF(Z383="HERE",Y383,AA382+Graph!$G$1*1000)</f>
        <v>190790236.44653869</v>
      </c>
      <c r="AB383" s="2">
        <f t="shared" si="63"/>
        <v>800000</v>
      </c>
      <c r="AC383" s="2">
        <f t="shared" si="75"/>
        <v>58650248.884019509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318</v>
      </c>
      <c r="C384" s="7"/>
      <c r="D384" s="2" t="e">
        <f t="shared" si="55"/>
        <v>#N/A</v>
      </c>
      <c r="E384" s="2" t="e">
        <f t="shared" si="67"/>
        <v>#N/A</v>
      </c>
      <c r="F384" s="2">
        <v>2361753.955866307</v>
      </c>
      <c r="G384" s="2">
        <f t="shared" si="79"/>
        <v>695682.42857142852</v>
      </c>
      <c r="H384" s="2">
        <f t="shared" si="76"/>
        <v>232570856.02687761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1919602.7142857066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2360650.7722548842</v>
      </c>
      <c r="Q384" s="2">
        <f t="shared" si="80"/>
        <v>700000</v>
      </c>
      <c r="R384" s="2">
        <f t="shared" si="77"/>
        <v>234436167.75912958</v>
      </c>
      <c r="S384" s="2">
        <f t="shared" si="58"/>
        <v>695682.42857143283</v>
      </c>
      <c r="T384" s="2">
        <f t="shared" si="59"/>
        <v>4317.571428571362</v>
      </c>
      <c r="U384" s="2">
        <f t="shared" si="60"/>
        <v>700000</v>
      </c>
      <c r="V384" s="2">
        <f t="shared" si="78"/>
        <v>174133532.02687725</v>
      </c>
      <c r="W384" s="2">
        <f t="shared" si="61"/>
        <v>695682.42857143283</v>
      </c>
      <c r="X384" s="2">
        <f t="shared" si="51"/>
        <v>4317.5714285671711</v>
      </c>
      <c r="Y384" s="2">
        <f t="shared" si="74"/>
        <v>60302635.732252367</v>
      </c>
      <c r="Z384" s="2" t="str">
        <f t="shared" si="52"/>
        <v>MEEP</v>
      </c>
      <c r="AA384" s="2">
        <f>IF(Z384="HERE",Y384,AA383+Graph!$G$1*1000)</f>
        <v>191590236.44653869</v>
      </c>
      <c r="AB384" s="2">
        <f t="shared" si="63"/>
        <v>800000</v>
      </c>
      <c r="AC384" s="2">
        <f t="shared" si="75"/>
        <v>58650248.884019509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319</v>
      </c>
      <c r="C385" s="7"/>
      <c r="D385" s="2" t="e">
        <f t="shared" si="55"/>
        <v>#N/A</v>
      </c>
      <c r="E385" s="2" t="e">
        <f t="shared" si="67"/>
        <v>#N/A</v>
      </c>
      <c r="F385" s="2">
        <v>2367708.5517665148</v>
      </c>
      <c r="G385" s="2">
        <f t="shared" si="79"/>
        <v>695682.42857142852</v>
      </c>
      <c r="H385" s="2">
        <f t="shared" si="76"/>
        <v>233266538.45544904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1923920.285714278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2366591.9944700599</v>
      </c>
      <c r="Q385" s="2">
        <f t="shared" si="80"/>
        <v>700000</v>
      </c>
      <c r="R385" s="2">
        <f t="shared" si="77"/>
        <v>235136167.75912958</v>
      </c>
      <c r="S385" s="2">
        <f t="shared" si="58"/>
        <v>695682.42857143283</v>
      </c>
      <c r="T385" s="2">
        <f t="shared" si="59"/>
        <v>4317.571428571362</v>
      </c>
      <c r="U385" s="2">
        <f t="shared" si="60"/>
        <v>700000</v>
      </c>
      <c r="V385" s="2">
        <f t="shared" si="78"/>
        <v>174829214.45544869</v>
      </c>
      <c r="W385" s="2">
        <f t="shared" si="61"/>
        <v>695682.42857143283</v>
      </c>
      <c r="X385" s="2">
        <f t="shared" si="51"/>
        <v>4317.5714285671711</v>
      </c>
      <c r="Y385" s="2">
        <f t="shared" si="74"/>
        <v>60306953.303680934</v>
      </c>
      <c r="Z385" s="2" t="str">
        <f t="shared" si="52"/>
        <v>MEEP</v>
      </c>
      <c r="AA385" s="2">
        <f>IF(Z385="HERE",Y385,AA384+Graph!$G$1*1000)</f>
        <v>192390236.44653869</v>
      </c>
      <c r="AB385" s="2">
        <f t="shared" si="63"/>
        <v>800000</v>
      </c>
      <c r="AC385" s="2">
        <f t="shared" si="75"/>
        <v>58650248.884019509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67:I385">
    <cfRule type="cellIs" dxfId="33" priority="7" operator="greaterThan">
      <formula>0</formula>
    </cfRule>
  </conditionalFormatting>
  <conditionalFormatting sqref="C31:C64 C117:C385 C67:C114">
    <cfRule type="cellIs" dxfId="32" priority="8" operator="greaterThan">
      <formula>0</formula>
    </cfRule>
  </conditionalFormatting>
  <conditionalFormatting sqref="C31:C64 C117:C385 C67:C11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31" priority="10" operator="greaterThan">
      <formula>0</formula>
    </cfRule>
  </conditionalFormatting>
  <conditionalFormatting sqref="C115">
    <cfRule type="cellIs" dxfId="30" priority="11" operator="greaterThan">
      <formula>0</formula>
    </cfRule>
  </conditionalFormatting>
  <conditionalFormatting sqref="C65">
    <cfRule type="cellIs" dxfId="29" priority="5" operator="greaterThan">
      <formula>0</formula>
    </cfRule>
  </conditionalFormatting>
  <conditionalFormatting sqref="C65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28" priority="4" operator="greaterThan">
      <formula>0</formula>
    </cfRule>
  </conditionalFormatting>
  <conditionalFormatting sqref="C66">
    <cfRule type="cellIs" dxfId="10" priority="2" operator="greaterThan">
      <formula>0</formula>
    </cfRule>
  </conditionalFormatting>
  <conditionalFormatting sqref="C6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2" priority="1" operator="greater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85506-112B-4E9A-A223-F7764909E31B}">
  <dimension ref="A1:AK385"/>
  <sheetViews>
    <sheetView workbookViewId="0">
      <selection activeCell="I66" sqref="I66"/>
    </sheetView>
  </sheetViews>
  <sheetFormatPr defaultRowHeight="14.25" x14ac:dyDescent="0.2"/>
  <cols>
    <col min="1" max="29" width="9" customWidth="1"/>
    <col min="30" max="30" width="10.75" bestFit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60</v>
      </c>
      <c r="AE1" s="2" t="s">
        <v>24</v>
      </c>
      <c r="AF1" s="21" t="s">
        <v>61</v>
      </c>
      <c r="AG1" s="21" t="s">
        <v>62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-64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-63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-62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-61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-60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-59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-58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-57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-56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-55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-54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-53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-52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-51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-50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-49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-48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-47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-46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-45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-44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-43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-42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-41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-40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-39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-38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-37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-36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-35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SUM((750000-LOOKUP(2,1/(ISNUMBER($K$1:$K$194)),$K$1:$K$194))/1000)</f>
        <v>745.68242857142855</v>
      </c>
    </row>
    <row r="32" spans="1:37" ht="15" x14ac:dyDescent="0.25">
      <c r="A32" s="1">
        <v>44208</v>
      </c>
      <c r="B32" s="2">
        <f t="shared" si="0"/>
        <v>-34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-33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-32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-31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-30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-29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TREND(E37:INDEX(firstdoses750,1-$B37),$A37:INDEX(dates750,1-$B37),$A37:$A385)</f>
        <v>295509.17849463224</v>
      </c>
      <c r="G37" s="2">
        <f>IF(F37&gt;750000,$AK$31*1000,F37)</f>
        <v>295509.17849463224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TREND(O37:INDEX(bothdoses750,1-$B37),$A37:INDEX(dates750,1-$B37),$A37:$A385)</f>
        <v>299046.66359448433</v>
      </c>
      <c r="Q37" s="2">
        <f>IF(P37&gt;750000,750000,P37)</f>
        <v>299046.66359448433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-28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301463.77439484</v>
      </c>
      <c r="G38" s="2">
        <f t="shared" ref="G38:G101" si="25">IF(F38&gt;750000,$AK$31*1000,F38)</f>
        <v>301463.77439484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304987.88580963016</v>
      </c>
      <c r="Q38" s="2">
        <f t="shared" ref="Q38:Q101" si="26">IF(P38&gt;750000,750000,P38)</f>
        <v>304987.88580963016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-27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307418.37029504776</v>
      </c>
      <c r="G39" s="2">
        <f t="shared" si="25"/>
        <v>307418.37029504776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310929.10802480578</v>
      </c>
      <c r="Q39" s="2">
        <f t="shared" si="26"/>
        <v>310929.10802480578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-26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313372.96619525552</v>
      </c>
      <c r="G40" s="2">
        <f t="shared" si="25"/>
        <v>313372.96619525552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316870.33023995161</v>
      </c>
      <c r="Q40" s="2">
        <f t="shared" si="26"/>
        <v>316870.33023995161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-25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319327.56209546328</v>
      </c>
      <c r="G41" s="2">
        <f t="shared" si="25"/>
        <v>319327.56209546328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322811.55245512724</v>
      </c>
      <c r="Q41" s="2">
        <f t="shared" si="26"/>
        <v>322811.55245512724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-24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325282.15799567103</v>
      </c>
      <c r="G42" s="2">
        <f t="shared" si="25"/>
        <v>325282.15799567103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328752.77467027307</v>
      </c>
      <c r="Q42" s="2">
        <f t="shared" si="26"/>
        <v>328752.77467027307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-23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331236.75389587879</v>
      </c>
      <c r="G43" s="2">
        <f t="shared" si="25"/>
        <v>331236.75389587879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334693.99688544869</v>
      </c>
      <c r="Q43" s="2">
        <f t="shared" si="26"/>
        <v>334693.99688544869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-22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337191.34979608655</v>
      </c>
      <c r="G44" s="2">
        <f t="shared" si="25"/>
        <v>337191.34979608655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340635.21910059452</v>
      </c>
      <c r="Q44" s="2">
        <f t="shared" si="26"/>
        <v>340635.21910059452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-21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343145.94569629431</v>
      </c>
      <c r="G45" s="2">
        <f t="shared" si="25"/>
        <v>343145.94569629431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346576.44131577015</v>
      </c>
      <c r="Q45" s="2">
        <f t="shared" si="26"/>
        <v>346576.44131577015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-20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349100.54159650207</v>
      </c>
      <c r="G46" s="2">
        <f t="shared" si="25"/>
        <v>349100.54159650207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352517.66353091598</v>
      </c>
      <c r="Q46" s="2">
        <f t="shared" si="26"/>
        <v>352517.66353091598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-19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355055.13749670982</v>
      </c>
      <c r="G47" s="2">
        <f t="shared" si="25"/>
        <v>355055.13749670982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358458.8857460916</v>
      </c>
      <c r="Q47" s="2">
        <f t="shared" si="26"/>
        <v>358458.8857460916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-18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361009.73339691758</v>
      </c>
      <c r="G48" s="2">
        <f t="shared" si="25"/>
        <v>361009.73339691758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364400.10796123743</v>
      </c>
      <c r="Q48" s="2">
        <f t="shared" si="26"/>
        <v>364400.10796123743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-17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366964.32929712534</v>
      </c>
      <c r="G49" s="2">
        <f t="shared" si="25"/>
        <v>366964.32929712534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370341.33017638326</v>
      </c>
      <c r="Q49" s="2">
        <f t="shared" si="26"/>
        <v>370341.33017638326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-16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372918.9251973033</v>
      </c>
      <c r="G50" s="2">
        <f t="shared" si="25"/>
        <v>372918.9251973033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376282.55239155889</v>
      </c>
      <c r="Q50" s="2">
        <f t="shared" si="26"/>
        <v>376282.55239155889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-15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378873.52109751105</v>
      </c>
      <c r="G51" s="2">
        <f t="shared" si="25"/>
        <v>378873.52109751105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382223.77460670471</v>
      </c>
      <c r="Q51" s="2">
        <f t="shared" si="26"/>
        <v>382223.77460670471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-14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384828.11699771881</v>
      </c>
      <c r="G52" s="2">
        <f t="shared" si="25"/>
        <v>384828.11699771881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388164.99682188034</v>
      </c>
      <c r="Q52" s="2">
        <f t="shared" si="26"/>
        <v>388164.99682188034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-13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390782.71289792657</v>
      </c>
      <c r="G53" s="2">
        <f t="shared" si="25"/>
        <v>390782.71289792657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394106.21903702617</v>
      </c>
      <c r="Q53" s="2">
        <f t="shared" si="26"/>
        <v>394106.21903702617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-12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396737.30879813433</v>
      </c>
      <c r="G54" s="2">
        <f t="shared" si="25"/>
        <v>396737.30879813433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400047.4412522018</v>
      </c>
      <c r="Q54" s="2">
        <f t="shared" si="26"/>
        <v>400047.4412522018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-11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402691.90469834208</v>
      </c>
      <c r="G55" s="2">
        <f t="shared" si="25"/>
        <v>402691.90469834208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405988.66346734762</v>
      </c>
      <c r="Q55" s="2">
        <f t="shared" si="26"/>
        <v>405988.66346734762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-10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408646.50059854984</v>
      </c>
      <c r="G56" s="2">
        <f t="shared" si="25"/>
        <v>408646.50059854984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411929.88568252325</v>
      </c>
      <c r="Q56" s="2">
        <f t="shared" si="26"/>
        <v>411929.88568252325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-9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414601.0964987576</v>
      </c>
      <c r="G57" s="2">
        <f t="shared" si="25"/>
        <v>414601.0964987576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417871.10789766908</v>
      </c>
      <c r="Q57" s="2">
        <f t="shared" si="26"/>
        <v>417871.10789766908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-8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420555.69239896536</v>
      </c>
      <c r="G58" s="2">
        <f t="shared" si="25"/>
        <v>420555.69239896536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423812.33011284471</v>
      </c>
      <c r="Q58" s="2">
        <f t="shared" si="26"/>
        <v>423812.33011284471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-7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426510.28829917312</v>
      </c>
      <c r="G59" s="2">
        <f t="shared" si="25"/>
        <v>426510.28829917312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429753.55232799053</v>
      </c>
      <c r="Q59" s="2">
        <f t="shared" si="26"/>
        <v>429753.55232799053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-6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432464.88419938087</v>
      </c>
      <c r="G60" s="2">
        <f t="shared" si="25"/>
        <v>432464.88419938087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435694.77454316616</v>
      </c>
      <c r="Q60" s="2">
        <f t="shared" si="26"/>
        <v>435694.77454316616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-5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438419.48009958863</v>
      </c>
      <c r="G61" s="2">
        <f t="shared" si="25"/>
        <v>438419.48009958863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441635.99675831199</v>
      </c>
      <c r="Q61" s="2">
        <f t="shared" si="26"/>
        <v>441635.99675831199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-4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444374.07599979639</v>
      </c>
      <c r="G62" s="2">
        <f t="shared" si="25"/>
        <v>444374.07599979639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447577.21897348762</v>
      </c>
      <c r="Q62" s="2">
        <f t="shared" si="26"/>
        <v>447577.21897348762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-3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450328.67190000415</v>
      </c>
      <c r="G63" s="2">
        <f t="shared" si="25"/>
        <v>450328.67190000415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453518.44118863344</v>
      </c>
      <c r="Q63" s="2">
        <f t="shared" si="26"/>
        <v>453518.44118863344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-2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456283.26780021191</v>
      </c>
      <c r="G64" s="2">
        <f t="shared" si="25"/>
        <v>456283.26780021191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459459.66340377927</v>
      </c>
      <c r="Q64" s="2">
        <f t="shared" si="26"/>
        <v>459459.66340377927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462237.86370041966</v>
      </c>
      <c r="G65" s="2">
        <f t="shared" si="25"/>
        <v>462237.86370041966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465400.8856189549</v>
      </c>
      <c r="Q65" s="2">
        <f t="shared" si="26"/>
        <v>465400.8856189549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0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468192.45960062742</v>
      </c>
      <c r="G66" s="2">
        <f t="shared" si="25"/>
        <v>468192.45960062742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471342.10783410072</v>
      </c>
      <c r="Q66" s="2">
        <f t="shared" si="26"/>
        <v>471342.10783410072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1</v>
      </c>
      <c r="C67" s="7"/>
      <c r="D67" s="2" t="e">
        <f t="shared" si="12"/>
        <v>#N/A</v>
      </c>
      <c r="E67" s="2" t="e">
        <f t="shared" si="22"/>
        <v>#N/A</v>
      </c>
      <c r="F67" s="2">
        <v>474147.05550083518</v>
      </c>
      <c r="G67" s="2">
        <f t="shared" si="25"/>
        <v>474147.05550083518</v>
      </c>
      <c r="H67" s="2">
        <f t="shared" si="13"/>
        <v>16050254.055500835</v>
      </c>
      <c r="I67" s="7"/>
      <c r="J67" s="2" t="e">
        <f t="shared" si="14"/>
        <v>#N/A</v>
      </c>
      <c r="K67" s="2" t="e">
        <f t="shared" si="23"/>
        <v>#N/A</v>
      </c>
      <c r="L67" s="2">
        <f t="array" ref="L67">IF(COUNT($C68)=0,IF(COUNT($C67)=1,I67,SUM(L66+LOOKUP(2,1/(ISNUMBER($K$1:$K$194)),$K$1:$K$194))),I67)</f>
        <v>550932.57142857148</v>
      </c>
      <c r="M67" s="8" t="e">
        <f t="shared" si="28"/>
        <v>#N/A</v>
      </c>
      <c r="N67" s="2" t="e">
        <f t="shared" si="15"/>
        <v>#N/A</v>
      </c>
      <c r="O67" s="2" t="e">
        <f t="shared" si="24"/>
        <v>#N/A</v>
      </c>
      <c r="P67" s="2">
        <v>477283.33004927635</v>
      </c>
      <c r="Q67" s="2">
        <f t="shared" si="26"/>
        <v>477283.33004927635</v>
      </c>
      <c r="R67" s="2">
        <f t="shared" si="16"/>
        <v>16600005.330049276</v>
      </c>
      <c r="S67" s="2">
        <f t="shared" si="17"/>
        <v>474147.05550083518</v>
      </c>
      <c r="T67" s="2">
        <f t="shared" si="18"/>
        <v>4317.5714285714785</v>
      </c>
      <c r="U67" s="2">
        <f t="shared" si="19"/>
        <v>477283.33004927635</v>
      </c>
      <c r="V67" s="2">
        <f t="shared" si="5"/>
        <v>560036.0294117647</v>
      </c>
      <c r="W67" s="2">
        <f t="shared" si="20"/>
        <v>13421.029411764699</v>
      </c>
      <c r="X67" s="2">
        <f t="shared" si="6"/>
        <v>463862.30063751165</v>
      </c>
      <c r="Y67" s="2">
        <f t="shared" si="7"/>
        <v>16039969.300637512</v>
      </c>
      <c r="Z67" s="2" t="str">
        <f t="shared" si="8"/>
        <v>HERE</v>
      </c>
      <c r="AA67" s="2">
        <f>IF(Z67="HERE",Y67,AA66+Graph!$G$1*1000)</f>
        <v>16039969.300637512</v>
      </c>
      <c r="AB67" s="2">
        <f t="shared" si="21"/>
        <v>463862.30063751154</v>
      </c>
      <c r="AC67" s="2">
        <f t="shared" si="9"/>
        <v>560036.0294117647</v>
      </c>
      <c r="AD67" s="3">
        <f t="shared" si="10"/>
        <v>16039969.300637512</v>
      </c>
      <c r="AE67" s="2">
        <f>IF(AE65&gt;=52800000,52800000,IF(AB46=Graph!G$1*1000,AE66+Graph!G$1*1000,AC67))</f>
        <v>560036.0294117647</v>
      </c>
      <c r="AF67" s="3">
        <f t="shared" si="11"/>
        <v>560036.0294117647</v>
      </c>
      <c r="AG67" s="3">
        <f t="shared" si="29"/>
        <v>6471656.0999999996</v>
      </c>
      <c r="AH67" s="3" t="e">
        <f t="shared" si="3"/>
        <v>#N/A</v>
      </c>
    </row>
    <row r="68" spans="1:34" ht="15" x14ac:dyDescent="0.25">
      <c r="A68" s="1">
        <v>44244</v>
      </c>
      <c r="B68" s="2">
        <f t="shared" si="0"/>
        <v>2</v>
      </c>
      <c r="C68" s="7"/>
      <c r="D68" s="2" t="e">
        <f t="shared" si="12"/>
        <v>#N/A</v>
      </c>
      <c r="E68" s="2" t="e">
        <f t="shared" si="22"/>
        <v>#N/A</v>
      </c>
      <c r="F68" s="2">
        <v>480101.65140104294</v>
      </c>
      <c r="G68" s="2">
        <f t="shared" si="25"/>
        <v>480101.65140104294</v>
      </c>
      <c r="H68" s="2">
        <f t="shared" si="13"/>
        <v>16530355.706901878</v>
      </c>
      <c r="I68" s="7"/>
      <c r="J68" s="2" t="e">
        <f t="shared" si="14"/>
        <v>#N/A</v>
      </c>
      <c r="K68" s="2" t="e">
        <f t="shared" si="23"/>
        <v>#N/A</v>
      </c>
      <c r="L68" s="2">
        <f t="array" ref="L68">IF(COUNT($C69)=0,IF(COUNT($C68)=1,I68,SUM(L67+LOOKUP(2,1/(ISNUMBER($K$1:$K$194)),$K$1:$K$194))),I68)</f>
        <v>555250.14285714296</v>
      </c>
      <c r="M68" s="8" t="e">
        <f t="shared" si="28"/>
        <v>#N/A</v>
      </c>
      <c r="N68" s="2" t="e">
        <f t="shared" si="15"/>
        <v>#N/A</v>
      </c>
      <c r="O68" s="2" t="e">
        <f t="shared" si="24"/>
        <v>#N/A</v>
      </c>
      <c r="P68" s="2">
        <v>483224.55226442218</v>
      </c>
      <c r="Q68" s="2">
        <f t="shared" si="26"/>
        <v>483224.55226442218</v>
      </c>
      <c r="R68" s="2">
        <f t="shared" si="16"/>
        <v>17083229.882313699</v>
      </c>
      <c r="S68" s="2">
        <f t="shared" si="17"/>
        <v>480101.65140104294</v>
      </c>
      <c r="T68" s="2">
        <f t="shared" si="18"/>
        <v>4317.5714285714785</v>
      </c>
      <c r="U68" s="2">
        <f t="shared" si="19"/>
        <v>483224.55226442218</v>
      </c>
      <c r="V68" s="2">
        <f t="shared" si="5"/>
        <v>573457.0588235294</v>
      </c>
      <c r="W68" s="2">
        <f t="shared" si="20"/>
        <v>13421.029411764699</v>
      </c>
      <c r="X68" s="2">
        <f t="shared" si="6"/>
        <v>469803.52285265748</v>
      </c>
      <c r="Y68" s="2">
        <f t="shared" si="7"/>
        <v>16509772.823490169</v>
      </c>
      <c r="Z68" s="2" t="str">
        <f t="shared" si="8"/>
        <v>HERE</v>
      </c>
      <c r="AA68" s="2">
        <f>IF(Z68="HERE",Y68,AA67+Graph!$G$1*1000)</f>
        <v>16509772.823490169</v>
      </c>
      <c r="AB68" s="2">
        <f t="shared" si="21"/>
        <v>469803.52285265736</v>
      </c>
      <c r="AC68" s="2">
        <f t="shared" si="9"/>
        <v>573457.0588235294</v>
      </c>
      <c r="AD68" s="3">
        <f t="shared" si="10"/>
        <v>16509772.823490169</v>
      </c>
      <c r="AE68" s="2">
        <f>IF(AE66&gt;=52800000,52800000,IF(AB47=Graph!G$1*1000,AE67+Graph!G$1*1000,AC68))</f>
        <v>573457.0588235294</v>
      </c>
      <c r="AF68" s="3">
        <f t="shared" si="11"/>
        <v>573457.0588235294</v>
      </c>
      <c r="AG68" s="3">
        <f t="shared" si="29"/>
        <v>6726303.3500000006</v>
      </c>
      <c r="AH68" s="3" t="e">
        <f t="shared" si="3"/>
        <v>#N/A</v>
      </c>
    </row>
    <row r="69" spans="1:34" ht="15" x14ac:dyDescent="0.25">
      <c r="A69" s="1">
        <v>44245</v>
      </c>
      <c r="B69" s="2">
        <f t="shared" si="0"/>
        <v>3</v>
      </c>
      <c r="C69" s="7"/>
      <c r="D69" s="2" t="e">
        <f t="shared" si="12"/>
        <v>#N/A</v>
      </c>
      <c r="E69" s="2" t="e">
        <f t="shared" si="22"/>
        <v>#N/A</v>
      </c>
      <c r="F69" s="2">
        <v>486056.2473012507</v>
      </c>
      <c r="G69" s="2">
        <f t="shared" si="25"/>
        <v>486056.2473012507</v>
      </c>
      <c r="H69" s="2">
        <f t="shared" si="13"/>
        <v>17016411.954203129</v>
      </c>
      <c r="I69" s="7"/>
      <c r="J69" s="2" t="e">
        <f t="shared" si="14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559567.71428571444</v>
      </c>
      <c r="M69" s="8" t="e">
        <f t="shared" si="28"/>
        <v>#N/A</v>
      </c>
      <c r="N69" s="2" t="e">
        <f t="shared" si="15"/>
        <v>#N/A</v>
      </c>
      <c r="O69" s="2" t="e">
        <f t="shared" si="24"/>
        <v>#N/A</v>
      </c>
      <c r="P69" s="2">
        <v>489165.77447959781</v>
      </c>
      <c r="Q69" s="2">
        <f t="shared" si="26"/>
        <v>489165.77447959781</v>
      </c>
      <c r="R69" s="2">
        <f t="shared" si="16"/>
        <v>17572395.656793296</v>
      </c>
      <c r="S69" s="2">
        <f t="shared" si="17"/>
        <v>486056.2473012507</v>
      </c>
      <c r="T69" s="2">
        <f t="shared" si="18"/>
        <v>4317.5714285714785</v>
      </c>
      <c r="U69" s="2">
        <f t="shared" si="19"/>
        <v>489165.77447959781</v>
      </c>
      <c r="V69" s="2">
        <f t="shared" si="5"/>
        <v>586878.0882352941</v>
      </c>
      <c r="W69" s="2">
        <f t="shared" si="20"/>
        <v>13421.029411764699</v>
      </c>
      <c r="X69" s="2">
        <f t="shared" si="6"/>
        <v>475744.74506783311</v>
      </c>
      <c r="Y69" s="2">
        <f t="shared" si="7"/>
        <v>16985517.568558004</v>
      </c>
      <c r="Z69" s="2" t="str">
        <f t="shared" si="8"/>
        <v>HERE</v>
      </c>
      <c r="AA69" s="2">
        <f>IF(Z69="HERE",Y69,AA68+Graph!$G$1*1000)</f>
        <v>16985517.568558004</v>
      </c>
      <c r="AB69" s="2">
        <f t="shared" si="21"/>
        <v>475744.74506783485</v>
      </c>
      <c r="AC69" s="2">
        <f t="shared" si="9"/>
        <v>586878.0882352941</v>
      </c>
      <c r="AD69" s="3">
        <f t="shared" si="10"/>
        <v>16985517.568558004</v>
      </c>
      <c r="AE69" s="2">
        <f>IF(AE67&gt;=52800000,52800000,IF(AB48=Graph!G$1*1000,AE68+Graph!G$1*1000,AC69))</f>
        <v>586878.0882352941</v>
      </c>
      <c r="AF69" s="3">
        <f t="shared" si="11"/>
        <v>586878.0882352941</v>
      </c>
      <c r="AG69" s="3">
        <f t="shared" si="29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4</v>
      </c>
      <c r="C70" s="7"/>
      <c r="D70" s="2" t="e">
        <f t="shared" si="12"/>
        <v>#N/A</v>
      </c>
      <c r="E70" s="2" t="e">
        <f t="shared" si="22"/>
        <v>#N/A</v>
      </c>
      <c r="F70" s="2">
        <v>492010.84320145845</v>
      </c>
      <c r="G70" s="2">
        <f t="shared" si="25"/>
        <v>492010.84320145845</v>
      </c>
      <c r="H70" s="2">
        <f t="shared" si="13"/>
        <v>17508422.797404587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563885.28571428591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495106.99669474363</v>
      </c>
      <c r="Q70" s="2">
        <f t="shared" si="26"/>
        <v>495106.99669474363</v>
      </c>
      <c r="R70" s="2">
        <f t="shared" si="16"/>
        <v>18067502.65348804</v>
      </c>
      <c r="S70" s="2">
        <f t="shared" si="17"/>
        <v>492010.84320145845</v>
      </c>
      <c r="T70" s="2">
        <f t="shared" si="18"/>
        <v>4317.5714285714785</v>
      </c>
      <c r="U70" s="2">
        <f t="shared" si="19"/>
        <v>495106.99669474363</v>
      </c>
      <c r="V70" s="2">
        <f t="shared" si="5"/>
        <v>600299.1176470588</v>
      </c>
      <c r="W70" s="2">
        <f t="shared" si="20"/>
        <v>13421.029411764699</v>
      </c>
      <c r="X70" s="2">
        <f t="shared" si="6"/>
        <v>481685.96728297893</v>
      </c>
      <c r="Y70" s="2">
        <f t="shared" si="7"/>
        <v>17467203.535840984</v>
      </c>
      <c r="Z70" s="2" t="str">
        <f t="shared" si="8"/>
        <v>HERE</v>
      </c>
      <c r="AA70" s="2">
        <f>IF(Z70="HERE",Y70,AA69+Graph!$G$1*1000)</f>
        <v>17467203.535840984</v>
      </c>
      <c r="AB70" s="2">
        <f t="shared" si="21"/>
        <v>481685.96728298068</v>
      </c>
      <c r="AC70" s="2">
        <f t="shared" si="9"/>
        <v>600299.1176470588</v>
      </c>
      <c r="AD70" s="3">
        <f t="shared" si="10"/>
        <v>17467203.535840984</v>
      </c>
      <c r="AE70" s="2">
        <f>IF(AE68&gt;=52800000,52800000,IF(AB49=Graph!G$1*1000,AE69+Graph!G$1*1000,AC70))</f>
        <v>600299.1176470588</v>
      </c>
      <c r="AF70" s="3">
        <f t="shared" si="11"/>
        <v>600299.1176470588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5</v>
      </c>
      <c r="C71" s="7"/>
      <c r="D71" s="2" t="e">
        <f t="shared" si="12"/>
        <v>#N/A</v>
      </c>
      <c r="E71" s="2" t="e">
        <f t="shared" si="22"/>
        <v>#N/A</v>
      </c>
      <c r="F71" s="2">
        <v>497965.43910166621</v>
      </c>
      <c r="G71" s="2">
        <f t="shared" si="25"/>
        <v>497965.43910166621</v>
      </c>
      <c r="H71" s="2">
        <f t="shared" si="13"/>
        <v>18006388.236506253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568202.85714285739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501048.21890991926</v>
      </c>
      <c r="Q71" s="2">
        <f t="shared" si="26"/>
        <v>501048.21890991926</v>
      </c>
      <c r="R71" s="2">
        <f t="shared" si="16"/>
        <v>18568550.872397959</v>
      </c>
      <c r="S71" s="2">
        <f t="shared" si="17"/>
        <v>497965.43910166621</v>
      </c>
      <c r="T71" s="2">
        <f t="shared" si="18"/>
        <v>4317.5714285714785</v>
      </c>
      <c r="U71" s="2">
        <f t="shared" si="19"/>
        <v>501048.21890991926</v>
      </c>
      <c r="V71" s="2">
        <f t="shared" si="5"/>
        <v>613720.1470588235</v>
      </c>
      <c r="W71" s="2">
        <f t="shared" si="20"/>
        <v>13421.029411764699</v>
      </c>
      <c r="X71" s="2">
        <f t="shared" si="6"/>
        <v>487627.18949815456</v>
      </c>
      <c r="Y71" s="2">
        <f t="shared" si="7"/>
        <v>17954830.725339141</v>
      </c>
      <c r="Z71" s="2" t="str">
        <f t="shared" si="8"/>
        <v>HERE</v>
      </c>
      <c r="AA71" s="2">
        <f>IF(Z71="HERE",Y71,AA70+Graph!$G$1*1000)</f>
        <v>17954830.725339141</v>
      </c>
      <c r="AB71" s="2">
        <f t="shared" si="21"/>
        <v>487627.18949815631</v>
      </c>
      <c r="AC71" s="2">
        <f t="shared" si="9"/>
        <v>613720.1470588235</v>
      </c>
      <c r="AD71" s="3">
        <f t="shared" si="10"/>
        <v>17954830.725339141</v>
      </c>
      <c r="AE71" s="2">
        <f>IF(AE69&gt;=52800000,52800000,IF(AB50=Graph!G$1*1000,AE70+Graph!G$1*1000,AC71))</f>
        <v>613720.1470588235</v>
      </c>
      <c r="AF71" s="3">
        <f t="shared" si="11"/>
        <v>613720.1470588235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6</v>
      </c>
      <c r="C72" s="7"/>
      <c r="D72" s="2" t="e">
        <f t="shared" si="12"/>
        <v>#N/A</v>
      </c>
      <c r="E72" s="2" t="e">
        <f t="shared" si="22"/>
        <v>#N/A</v>
      </c>
      <c r="F72" s="2">
        <v>503920.03500187397</v>
      </c>
      <c r="G72" s="2">
        <f t="shared" si="25"/>
        <v>503920.03500187397</v>
      </c>
      <c r="H72" s="2">
        <f t="shared" si="13"/>
        <v>18510308.271508127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572520.42857142887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506989.44112506509</v>
      </c>
      <c r="Q72" s="2">
        <f t="shared" si="26"/>
        <v>506989.44112506509</v>
      </c>
      <c r="R72" s="2">
        <f t="shared" si="16"/>
        <v>19075540.313523024</v>
      </c>
      <c r="S72" s="2">
        <f t="shared" si="17"/>
        <v>503920.03500187397</v>
      </c>
      <c r="T72" s="2">
        <f t="shared" si="18"/>
        <v>4317.5714285714785</v>
      </c>
      <c r="U72" s="2">
        <f t="shared" si="19"/>
        <v>506989.44112506509</v>
      </c>
      <c r="V72" s="2">
        <f t="shared" si="5"/>
        <v>627141.17647058819</v>
      </c>
      <c r="W72" s="2">
        <f t="shared" si="20"/>
        <v>13421.029411764699</v>
      </c>
      <c r="X72" s="2">
        <f t="shared" si="6"/>
        <v>493568.41171330039</v>
      </c>
      <c r="Y72" s="2">
        <f t="shared" si="7"/>
        <v>18448399.137052443</v>
      </c>
      <c r="Z72" s="2" t="str">
        <f t="shared" si="8"/>
        <v>HERE</v>
      </c>
      <c r="AA72" s="2">
        <f>IF(Z72="HERE",Y72,AA71+Graph!$G$1*1000)</f>
        <v>18448399.137052443</v>
      </c>
      <c r="AB72" s="2">
        <f t="shared" si="21"/>
        <v>493568.41171330214</v>
      </c>
      <c r="AC72" s="2">
        <f t="shared" si="9"/>
        <v>627141.17647058819</v>
      </c>
      <c r="AD72" s="3">
        <f t="shared" si="10"/>
        <v>18448399.137052443</v>
      </c>
      <c r="AE72" s="2">
        <f>IF(AE70&gt;=52800000,52800000,IF(AB51=Graph!G$1*1000,AE71+Graph!G$1*1000,AC72))</f>
        <v>627141.17647058819</v>
      </c>
      <c r="AF72" s="3">
        <f t="shared" si="11"/>
        <v>627141.17647058819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7</v>
      </c>
      <c r="C73" s="7"/>
      <c r="D73" s="2" t="e">
        <f t="shared" si="12"/>
        <v>#N/A</v>
      </c>
      <c r="E73" s="2" t="e">
        <f t="shared" si="22"/>
        <v>#N/A</v>
      </c>
      <c r="F73" s="2">
        <v>509874.63090208173</v>
      </c>
      <c r="G73" s="2">
        <f t="shared" si="25"/>
        <v>509874.63090208173</v>
      </c>
      <c r="H73" s="2">
        <f t="shared" si="13"/>
        <v>19020182.902410209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576838.00000000035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512930.66334024072</v>
      </c>
      <c r="Q73" s="2">
        <f t="shared" si="26"/>
        <v>512930.66334024072</v>
      </c>
      <c r="R73" s="2">
        <f t="shared" si="16"/>
        <v>19588470.976863265</v>
      </c>
      <c r="S73" s="2">
        <f t="shared" si="17"/>
        <v>509874.63090208173</v>
      </c>
      <c r="T73" s="2">
        <f t="shared" si="18"/>
        <v>4317.5714285714785</v>
      </c>
      <c r="U73" s="2">
        <f t="shared" si="19"/>
        <v>512930.66334024072</v>
      </c>
      <c r="V73" s="2">
        <f t="shared" si="5"/>
        <v>640562.20588235301</v>
      </c>
      <c r="W73" s="2">
        <f t="shared" si="20"/>
        <v>13421.029411764815</v>
      </c>
      <c r="X73" s="2">
        <f t="shared" si="6"/>
        <v>499509.6339284759</v>
      </c>
      <c r="Y73" s="2">
        <f t="shared" si="7"/>
        <v>18947908.770980917</v>
      </c>
      <c r="Z73" s="2" t="str">
        <f t="shared" si="8"/>
        <v>HERE</v>
      </c>
      <c r="AA73" s="2">
        <f>IF(Z73="HERE",Y73,AA72+Graph!$G$1*1000)</f>
        <v>18947908.770980917</v>
      </c>
      <c r="AB73" s="2">
        <f t="shared" si="21"/>
        <v>499509.63392847404</v>
      </c>
      <c r="AC73" s="2">
        <f t="shared" si="9"/>
        <v>640562.20588235301</v>
      </c>
      <c r="AD73" s="3">
        <f t="shared" si="10"/>
        <v>18947908.770980917</v>
      </c>
      <c r="AE73" s="2">
        <f>IF(AE71&gt;=52800000,52800000,IF(AB52=Graph!G$1*1000,AE72+Graph!G$1*1000,AC73))</f>
        <v>640562.20588235301</v>
      </c>
      <c r="AF73" s="3">
        <f t="shared" si="11"/>
        <v>640562.20588235301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8</v>
      </c>
      <c r="C74" s="7"/>
      <c r="D74" s="2" t="e">
        <f t="shared" si="12"/>
        <v>#N/A</v>
      </c>
      <c r="E74" s="2" t="e">
        <f t="shared" si="22"/>
        <v>#N/A</v>
      </c>
      <c r="F74" s="2">
        <v>515829.22680228949</v>
      </c>
      <c r="G74" s="2">
        <f t="shared" si="25"/>
        <v>515829.22680228949</v>
      </c>
      <c r="H74" s="2">
        <f t="shared" si="13"/>
        <v>19536012.129212499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581155.57142857183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518871.88555538654</v>
      </c>
      <c r="Q74" s="2">
        <f t="shared" si="26"/>
        <v>518871.88555538654</v>
      </c>
      <c r="R74" s="2">
        <f t="shared" si="16"/>
        <v>20107342.862418652</v>
      </c>
      <c r="S74" s="2">
        <f t="shared" si="17"/>
        <v>515829.22680228949</v>
      </c>
      <c r="T74" s="2">
        <f t="shared" si="18"/>
        <v>4317.5714285714785</v>
      </c>
      <c r="U74" s="2">
        <f t="shared" si="19"/>
        <v>518871.88555538654</v>
      </c>
      <c r="V74" s="2">
        <f t="shared" si="5"/>
        <v>653983.23529411759</v>
      </c>
      <c r="W74" s="2">
        <f t="shared" si="20"/>
        <v>13421.029411764583</v>
      </c>
      <c r="X74" s="2">
        <f t="shared" si="6"/>
        <v>505450.85614362196</v>
      </c>
      <c r="Y74" s="2">
        <f t="shared" si="7"/>
        <v>19453359.627124541</v>
      </c>
      <c r="Z74" s="2" t="str">
        <f t="shared" si="8"/>
        <v>HERE</v>
      </c>
      <c r="AA74" s="2">
        <f>IF(Z74="HERE",Y74,AA73+Graph!$G$1*1000)</f>
        <v>19453359.627124541</v>
      </c>
      <c r="AB74" s="2">
        <f t="shared" si="21"/>
        <v>505450.85614362359</v>
      </c>
      <c r="AC74" s="2">
        <f t="shared" si="9"/>
        <v>653983.23529411759</v>
      </c>
      <c r="AD74" s="3">
        <f t="shared" si="10"/>
        <v>19453359.627124541</v>
      </c>
      <c r="AE74" s="2">
        <f>IF(AE72&gt;=52800000,52800000,IF(AB53=Graph!G$1*1000,AE73+Graph!G$1*1000,AC74))</f>
        <v>653983.23529411759</v>
      </c>
      <c r="AF74" s="3">
        <f t="shared" si="11"/>
        <v>653983.23529411759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9</v>
      </c>
      <c r="C75" s="7"/>
      <c r="D75" s="2" t="e">
        <f t="shared" si="12"/>
        <v>#N/A</v>
      </c>
      <c r="E75" s="2" t="e">
        <f t="shared" si="22"/>
        <v>#N/A</v>
      </c>
      <c r="F75" s="2">
        <v>521783.82270246744</v>
      </c>
      <c r="G75" s="2">
        <f t="shared" si="25"/>
        <v>521783.82270246744</v>
      </c>
      <c r="H75" s="2">
        <f t="shared" si="13"/>
        <v>20057795.951914966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585473.14285714331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524813.10777056217</v>
      </c>
      <c r="Q75" s="2">
        <f t="shared" si="26"/>
        <v>524813.10777056217</v>
      </c>
      <c r="R75" s="2">
        <f t="shared" si="16"/>
        <v>20632155.970189214</v>
      </c>
      <c r="S75" s="2">
        <f t="shared" si="17"/>
        <v>521783.82270246744</v>
      </c>
      <c r="T75" s="2">
        <f t="shared" si="18"/>
        <v>4317.5714285714785</v>
      </c>
      <c r="U75" s="2">
        <f t="shared" si="19"/>
        <v>524813.10777056217</v>
      </c>
      <c r="V75" s="2">
        <f t="shared" si="5"/>
        <v>667404.26470588241</v>
      </c>
      <c r="W75" s="2">
        <f t="shared" si="20"/>
        <v>13421.029411764815</v>
      </c>
      <c r="X75" s="2">
        <f t="shared" si="6"/>
        <v>511392.07835879736</v>
      </c>
      <c r="Y75" s="2">
        <f t="shared" si="7"/>
        <v>19964751.70548334</v>
      </c>
      <c r="Z75" s="2" t="str">
        <f t="shared" si="8"/>
        <v>HERE</v>
      </c>
      <c r="AA75" s="2">
        <f>IF(Z75="HERE",Y75,AA74+Graph!$G$1*1000)</f>
        <v>19964751.70548334</v>
      </c>
      <c r="AB75" s="2">
        <f t="shared" si="21"/>
        <v>511392.07835879922</v>
      </c>
      <c r="AC75" s="2">
        <f t="shared" si="9"/>
        <v>667404.26470588241</v>
      </c>
      <c r="AD75" s="3">
        <f t="shared" si="10"/>
        <v>19964751.70548334</v>
      </c>
      <c r="AE75" s="2">
        <f>IF(AE73&gt;=52800000,52800000,IF(AB54=Graph!G$1*1000,AE74+Graph!G$1*1000,AC75))</f>
        <v>667404.26470588241</v>
      </c>
      <c r="AF75" s="3">
        <f t="shared" si="11"/>
        <v>667404.26470588241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10</v>
      </c>
      <c r="C76" s="7"/>
      <c r="D76" s="2" t="e">
        <f t="shared" si="12"/>
        <v>#N/A</v>
      </c>
      <c r="E76" s="2" t="e">
        <f t="shared" si="22"/>
        <v>#N/A</v>
      </c>
      <c r="F76" s="2">
        <v>527738.4186026752</v>
      </c>
      <c r="G76" s="2">
        <f t="shared" si="25"/>
        <v>527738.4186026752</v>
      </c>
      <c r="H76" s="2">
        <f t="shared" si="13"/>
        <v>20585534.370517641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589790.71428571478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530754.329985708</v>
      </c>
      <c r="Q76" s="2">
        <f t="shared" si="26"/>
        <v>530754.329985708</v>
      </c>
      <c r="R76" s="2">
        <f t="shared" si="16"/>
        <v>21162910.300174922</v>
      </c>
      <c r="S76" s="2">
        <f t="shared" si="17"/>
        <v>527738.4186026752</v>
      </c>
      <c r="T76" s="2">
        <f t="shared" si="18"/>
        <v>4317.5714285714785</v>
      </c>
      <c r="U76" s="2">
        <f t="shared" si="19"/>
        <v>530754.329985708</v>
      </c>
      <c r="V76" s="2">
        <f t="shared" si="5"/>
        <v>680825.29411764699</v>
      </c>
      <c r="W76" s="2">
        <f t="shared" si="20"/>
        <v>13421.029411764583</v>
      </c>
      <c r="X76" s="2">
        <f t="shared" si="6"/>
        <v>517333.30057394342</v>
      </c>
      <c r="Y76" s="2">
        <f t="shared" si="7"/>
        <v>20482085.006057285</v>
      </c>
      <c r="Z76" s="2" t="str">
        <f t="shared" si="8"/>
        <v>HERE</v>
      </c>
      <c r="AA76" s="2">
        <f>IF(Z76="HERE",Y76,AA75+Graph!$G$1*1000)</f>
        <v>20482085.006057285</v>
      </c>
      <c r="AB76" s="2">
        <f t="shared" si="21"/>
        <v>517333.30057394505</v>
      </c>
      <c r="AC76" s="2">
        <f t="shared" si="9"/>
        <v>680825.29411764699</v>
      </c>
      <c r="AD76" s="3">
        <f t="shared" si="10"/>
        <v>20482085.006057285</v>
      </c>
      <c r="AE76" s="2">
        <f>IF(AE74&gt;=52800000,52800000,IF(AB55=Graph!G$1*1000,AE75+Graph!G$1*1000,AC76))</f>
        <v>680825.29411764699</v>
      </c>
      <c r="AF76" s="3">
        <f t="shared" si="11"/>
        <v>680825.29411764699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11</v>
      </c>
      <c r="C77" s="7"/>
      <c r="D77" s="2" t="e">
        <f t="shared" si="12"/>
        <v>#N/A</v>
      </c>
      <c r="E77" s="2" t="e">
        <f t="shared" si="22"/>
        <v>#N/A</v>
      </c>
      <c r="F77" s="2">
        <v>533693.01450288296</v>
      </c>
      <c r="G77" s="2">
        <f t="shared" si="25"/>
        <v>533693.01450288296</v>
      </c>
      <c r="H77" s="2">
        <f t="shared" si="13"/>
        <v>21119227.385020524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594108.28571428626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536695.55220085382</v>
      </c>
      <c r="Q77" s="2">
        <f t="shared" si="26"/>
        <v>536695.55220085382</v>
      </c>
      <c r="R77" s="2">
        <f t="shared" si="16"/>
        <v>21699605.852375776</v>
      </c>
      <c r="S77" s="2">
        <f t="shared" si="17"/>
        <v>533693.01450288296</v>
      </c>
      <c r="T77" s="2">
        <f t="shared" si="18"/>
        <v>4317.5714285714785</v>
      </c>
      <c r="U77" s="2">
        <f t="shared" si="19"/>
        <v>536695.55220085382</v>
      </c>
      <c r="V77" s="2">
        <f t="shared" si="5"/>
        <v>694246.32352941181</v>
      </c>
      <c r="W77" s="2">
        <f t="shared" si="20"/>
        <v>13421.029411764815</v>
      </c>
      <c r="X77" s="2">
        <f t="shared" si="6"/>
        <v>523274.52278908901</v>
      </c>
      <c r="Y77" s="2">
        <f t="shared" si="7"/>
        <v>21005359.528846376</v>
      </c>
      <c r="Z77" s="2" t="str">
        <f t="shared" si="8"/>
        <v>HERE</v>
      </c>
      <c r="AA77" s="2">
        <f>IF(Z77="HERE",Y77,AA76+Graph!$G$1*1000)</f>
        <v>21005359.528846376</v>
      </c>
      <c r="AB77" s="2">
        <f t="shared" si="21"/>
        <v>523274.52278909087</v>
      </c>
      <c r="AC77" s="2">
        <f t="shared" si="9"/>
        <v>694246.32352941181</v>
      </c>
      <c r="AD77" s="3">
        <f t="shared" si="10"/>
        <v>21005359.528846376</v>
      </c>
      <c r="AE77" s="2">
        <f>IF(AE75&gt;=52800000,52800000,IF(AB56=Graph!G$1*1000,AE76+Graph!G$1*1000,AC77))</f>
        <v>694246.32352941181</v>
      </c>
      <c r="AF77" s="3">
        <f t="shared" si="11"/>
        <v>694246.32352941181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12</v>
      </c>
      <c r="C78" s="7"/>
      <c r="D78" s="2" t="e">
        <f t="shared" si="12"/>
        <v>#N/A</v>
      </c>
      <c r="E78" s="2" t="e">
        <f t="shared" si="22"/>
        <v>#N/A</v>
      </c>
      <c r="F78" s="2">
        <v>539647.61040309072</v>
      </c>
      <c r="G78" s="2">
        <f t="shared" si="25"/>
        <v>539647.61040309072</v>
      </c>
      <c r="H78" s="2">
        <f t="shared" si="13"/>
        <v>21658874.995423615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598425.85714285774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542636.77441602945</v>
      </c>
      <c r="Q78" s="2">
        <f t="shared" si="26"/>
        <v>542636.77441602945</v>
      </c>
      <c r="R78" s="2">
        <f t="shared" si="16"/>
        <v>22242242.626791805</v>
      </c>
      <c r="S78" s="2">
        <f t="shared" si="17"/>
        <v>539647.61040309072</v>
      </c>
      <c r="T78" s="2">
        <f t="shared" si="18"/>
        <v>4317.5714285714785</v>
      </c>
      <c r="U78" s="2">
        <f t="shared" si="19"/>
        <v>542636.77441602945</v>
      </c>
      <c r="V78" s="2">
        <f t="shared" si="5"/>
        <v>707667.3529411765</v>
      </c>
      <c r="W78" s="2">
        <f t="shared" si="20"/>
        <v>13421.029411764699</v>
      </c>
      <c r="X78" s="2">
        <f t="shared" si="6"/>
        <v>529215.74500426475</v>
      </c>
      <c r="Y78" s="2">
        <f t="shared" si="7"/>
        <v>21534575.273850642</v>
      </c>
      <c r="Z78" s="2" t="str">
        <f t="shared" si="8"/>
        <v>HERE</v>
      </c>
      <c r="AA78" s="2">
        <f>IF(Z78="HERE",Y78,AA77+Graph!$G$1*1000)</f>
        <v>21534575.273850642</v>
      </c>
      <c r="AB78" s="2">
        <f t="shared" si="21"/>
        <v>529215.7450042665</v>
      </c>
      <c r="AC78" s="2">
        <f t="shared" si="9"/>
        <v>707667.3529411765</v>
      </c>
      <c r="AD78" s="3">
        <f t="shared" si="10"/>
        <v>21534575.273850642</v>
      </c>
      <c r="AE78" s="2">
        <f>IF(AE76&gt;=52800000,52800000,IF(AB57=Graph!G$1*1000,AE77+Graph!G$1*1000,AC78))</f>
        <v>707667.3529411765</v>
      </c>
      <c r="AF78" s="3">
        <f t="shared" si="11"/>
        <v>707667.3529411765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13</v>
      </c>
      <c r="C79" s="7"/>
      <c r="D79" s="2" t="e">
        <f t="shared" si="12"/>
        <v>#N/A</v>
      </c>
      <c r="E79" s="2" t="e">
        <f t="shared" si="22"/>
        <v>#N/A</v>
      </c>
      <c r="F79" s="2">
        <v>545602.20630329847</v>
      </c>
      <c r="G79" s="2">
        <f t="shared" si="25"/>
        <v>545602.20630329847</v>
      </c>
      <c r="H79" s="2">
        <f t="shared" si="13"/>
        <v>22204477.201726913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602743.42857142922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548577.99663117528</v>
      </c>
      <c r="Q79" s="2">
        <f t="shared" si="26"/>
        <v>548577.99663117528</v>
      </c>
      <c r="R79" s="2">
        <f t="shared" si="16"/>
        <v>22790820.62342298</v>
      </c>
      <c r="S79" s="2">
        <f t="shared" si="17"/>
        <v>545602.20630329847</v>
      </c>
      <c r="T79" s="2">
        <f t="shared" si="18"/>
        <v>4317.5714285714785</v>
      </c>
      <c r="U79" s="2">
        <f t="shared" si="19"/>
        <v>548577.99663117528</v>
      </c>
      <c r="V79" s="2">
        <f t="shared" si="5"/>
        <v>721088.3823529412</v>
      </c>
      <c r="W79" s="2">
        <f t="shared" si="20"/>
        <v>13421.029411764699</v>
      </c>
      <c r="X79" s="2">
        <f t="shared" si="6"/>
        <v>535156.96721941058</v>
      </c>
      <c r="Y79" s="2">
        <f t="shared" si="7"/>
        <v>22069732.241070054</v>
      </c>
      <c r="Z79" s="2" t="str">
        <f t="shared" si="8"/>
        <v>HERE</v>
      </c>
      <c r="AA79" s="2">
        <f>IF(Z79="HERE",Y79,AA78+Graph!$G$1*1000)</f>
        <v>22069732.241070054</v>
      </c>
      <c r="AB79" s="2">
        <f t="shared" si="21"/>
        <v>535156.96721941233</v>
      </c>
      <c r="AC79" s="2">
        <f t="shared" si="9"/>
        <v>721088.3823529412</v>
      </c>
      <c r="AD79" s="3">
        <f t="shared" si="10"/>
        <v>22069732.241070054</v>
      </c>
      <c r="AE79" s="2">
        <f>IF(AE77&gt;=52800000,52800000,IF(AB58=Graph!G$1*1000,AE78+Graph!G$1*1000,AC79))</f>
        <v>721088.3823529412</v>
      </c>
      <c r="AF79" s="3">
        <f t="shared" si="11"/>
        <v>721088.3823529412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14</v>
      </c>
      <c r="C80" s="7"/>
      <c r="D80" s="2" t="e">
        <f t="shared" si="12"/>
        <v>#N/A</v>
      </c>
      <c r="E80" s="2" t="e">
        <f t="shared" si="22"/>
        <v>#N/A</v>
      </c>
      <c r="F80" s="2">
        <v>551556.80220350623</v>
      </c>
      <c r="G80" s="2">
        <f t="shared" si="25"/>
        <v>551556.80220350623</v>
      </c>
      <c r="H80" s="2">
        <f t="shared" si="13"/>
        <v>22756034.00393042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607061.0000000007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554519.21884635091</v>
      </c>
      <c r="Q80" s="2">
        <f t="shared" si="26"/>
        <v>554519.21884635091</v>
      </c>
      <c r="R80" s="2">
        <f t="shared" si="16"/>
        <v>23345339.842269331</v>
      </c>
      <c r="S80" s="2">
        <f t="shared" si="17"/>
        <v>551556.80220350623</v>
      </c>
      <c r="T80" s="2">
        <f t="shared" si="18"/>
        <v>4317.5714285714785</v>
      </c>
      <c r="U80" s="2">
        <f t="shared" si="19"/>
        <v>554519.21884635091</v>
      </c>
      <c r="V80" s="2">
        <f t="shared" si="5"/>
        <v>734509.4117647059</v>
      </c>
      <c r="W80" s="2">
        <f t="shared" si="20"/>
        <v>13421.029411764699</v>
      </c>
      <c r="X80" s="2">
        <f t="shared" si="6"/>
        <v>541098.18943458621</v>
      </c>
      <c r="Y80" s="2">
        <f t="shared" si="7"/>
        <v>22610830.430504642</v>
      </c>
      <c r="Z80" s="2" t="str">
        <f t="shared" si="8"/>
        <v>HERE</v>
      </c>
      <c r="AA80" s="2">
        <f>IF(Z80="HERE",Y80,AA79+Graph!$G$1*1000)</f>
        <v>22610830.430504642</v>
      </c>
      <c r="AB80" s="2">
        <f t="shared" si="21"/>
        <v>541098.18943458796</v>
      </c>
      <c r="AC80" s="2">
        <f t="shared" si="9"/>
        <v>734509.4117647059</v>
      </c>
      <c r="AD80" s="3">
        <f t="shared" si="10"/>
        <v>22610830.430504642</v>
      </c>
      <c r="AE80" s="2">
        <f>IF(AE78&gt;=52800000,52800000,IF(AB59=Graph!G$1*1000,AE79+Graph!G$1*1000,AC80))</f>
        <v>734509.4117647059</v>
      </c>
      <c r="AF80" s="3">
        <f t="shared" si="11"/>
        <v>734509.4117647059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15</v>
      </c>
      <c r="C81" s="7"/>
      <c r="D81" s="2" t="e">
        <f t="shared" si="12"/>
        <v>#N/A</v>
      </c>
      <c r="E81" s="2" t="e">
        <f t="shared" si="22"/>
        <v>#N/A</v>
      </c>
      <c r="F81" s="2">
        <v>557511.39810371399</v>
      </c>
      <c r="G81" s="2">
        <f t="shared" si="25"/>
        <v>557511.39810371399</v>
      </c>
      <c r="H81" s="2">
        <f t="shared" si="13"/>
        <v>23313545.402034134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611378.57142857218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560460.44106149673</v>
      </c>
      <c r="Q81" s="2">
        <f t="shared" si="26"/>
        <v>560460.44106149673</v>
      </c>
      <c r="R81" s="2">
        <f t="shared" si="16"/>
        <v>23905800.283330828</v>
      </c>
      <c r="S81" s="2">
        <f t="shared" si="17"/>
        <v>557511.39810371399</v>
      </c>
      <c r="T81" s="2">
        <f t="shared" si="18"/>
        <v>4317.5714285714785</v>
      </c>
      <c r="U81" s="2">
        <f t="shared" si="19"/>
        <v>560460.44106149673</v>
      </c>
      <c r="V81" s="2">
        <f t="shared" si="5"/>
        <v>747930.4411764706</v>
      </c>
      <c r="W81" s="2">
        <f t="shared" si="20"/>
        <v>13421.029411764699</v>
      </c>
      <c r="X81" s="2">
        <f t="shared" si="6"/>
        <v>547039.41164973204</v>
      </c>
      <c r="Y81" s="2">
        <f t="shared" si="7"/>
        <v>23157869.842154376</v>
      </c>
      <c r="Z81" s="2" t="str">
        <f t="shared" si="8"/>
        <v>HERE</v>
      </c>
      <c r="AA81" s="2">
        <f>IF(Z81="HERE",Y81,AA80+Graph!$G$1*1000)</f>
        <v>23157869.842154376</v>
      </c>
      <c r="AB81" s="2">
        <f t="shared" si="21"/>
        <v>547039.41164973378</v>
      </c>
      <c r="AC81" s="2">
        <f t="shared" si="9"/>
        <v>747930.4411764706</v>
      </c>
      <c r="AD81" s="3">
        <f t="shared" si="10"/>
        <v>23157869.842154376</v>
      </c>
      <c r="AE81" s="2">
        <f>IF(AE79&gt;=52800000,52800000,IF(AB60=Graph!G$1*1000,AE80+Graph!G$1*1000,AC81))</f>
        <v>747930.4411764706</v>
      </c>
      <c r="AF81" s="3">
        <f t="shared" si="11"/>
        <v>747930.4411764706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16</v>
      </c>
      <c r="C82" s="7"/>
      <c r="D82" s="2" t="e">
        <f t="shared" si="12"/>
        <v>#N/A</v>
      </c>
      <c r="E82" s="2" t="e">
        <f t="shared" si="22"/>
        <v>#N/A</v>
      </c>
      <c r="F82" s="2">
        <v>563465.99400392175</v>
      </c>
      <c r="G82" s="2">
        <f t="shared" si="25"/>
        <v>563465.99400392175</v>
      </c>
      <c r="H82" s="2">
        <f t="shared" si="13"/>
        <v>23877011.396038055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615696.14285714366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566401.66327667236</v>
      </c>
      <c r="Q82" s="2">
        <f t="shared" si="26"/>
        <v>566401.66327667236</v>
      </c>
      <c r="R82" s="2">
        <f t="shared" si="16"/>
        <v>24472201.9466075</v>
      </c>
      <c r="S82" s="2">
        <f t="shared" si="17"/>
        <v>563465.99400392175</v>
      </c>
      <c r="T82" s="2">
        <f t="shared" si="18"/>
        <v>4317.5714285714785</v>
      </c>
      <c r="U82" s="2">
        <f t="shared" si="19"/>
        <v>566401.66327667236</v>
      </c>
      <c r="V82" s="2">
        <f t="shared" si="5"/>
        <v>761351.4705882353</v>
      </c>
      <c r="W82" s="2">
        <f t="shared" si="20"/>
        <v>13421.029411764699</v>
      </c>
      <c r="X82" s="2">
        <f t="shared" si="6"/>
        <v>552980.63386490766</v>
      </c>
      <c r="Y82" s="2">
        <f t="shared" si="7"/>
        <v>23710850.476019286</v>
      </c>
      <c r="Z82" s="2" t="str">
        <f t="shared" si="8"/>
        <v>HERE</v>
      </c>
      <c r="AA82" s="2">
        <f>IF(Z82="HERE",Y82,AA81+Graph!$G$1*1000)</f>
        <v>23710850.476019286</v>
      </c>
      <c r="AB82" s="2">
        <f t="shared" si="21"/>
        <v>552980.63386490941</v>
      </c>
      <c r="AC82" s="2">
        <f t="shared" si="9"/>
        <v>761351.4705882353</v>
      </c>
      <c r="AD82" s="3">
        <f t="shared" si="10"/>
        <v>23710850.476019286</v>
      </c>
      <c r="AE82" s="2">
        <f>IF(AE80&gt;=52800000,52800000,IF(AB61=Graph!G$1*1000,AE81+Graph!G$1*1000,AC82))</f>
        <v>761351.4705882353</v>
      </c>
      <c r="AF82" s="3">
        <f t="shared" si="11"/>
        <v>761351.4705882353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17</v>
      </c>
      <c r="C83" s="7"/>
      <c r="D83" s="2" t="e">
        <f t="shared" si="12"/>
        <v>#N/A</v>
      </c>
      <c r="E83" s="2" t="e">
        <f t="shared" si="22"/>
        <v>#N/A</v>
      </c>
      <c r="F83" s="2">
        <v>569420.58990412951</v>
      </c>
      <c r="G83" s="2">
        <f t="shared" si="25"/>
        <v>569420.58990412951</v>
      </c>
      <c r="H83" s="2">
        <f t="shared" si="13"/>
        <v>24446431.985942185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620013.71428571513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572342.88549181819</v>
      </c>
      <c r="Q83" s="2">
        <f t="shared" si="26"/>
        <v>572342.88549181819</v>
      </c>
      <c r="R83" s="2">
        <f t="shared" si="16"/>
        <v>25044544.832099319</v>
      </c>
      <c r="S83" s="2">
        <f t="shared" si="17"/>
        <v>569420.58990412951</v>
      </c>
      <c r="T83" s="2">
        <f t="shared" si="18"/>
        <v>4317.5714285714785</v>
      </c>
      <c r="U83" s="2">
        <f t="shared" si="19"/>
        <v>572342.88549181819</v>
      </c>
      <c r="V83" s="2">
        <f t="shared" si="5"/>
        <v>774772.5</v>
      </c>
      <c r="W83" s="2">
        <f t="shared" si="20"/>
        <v>13421.029411764699</v>
      </c>
      <c r="X83" s="2">
        <f t="shared" si="6"/>
        <v>558921.85608005349</v>
      </c>
      <c r="Y83" s="2">
        <f t="shared" si="7"/>
        <v>24269772.332099341</v>
      </c>
      <c r="Z83" s="2" t="str">
        <f t="shared" si="8"/>
        <v>HERE</v>
      </c>
      <c r="AA83" s="2">
        <f>IF(Z83="HERE",Y83,AA82+Graph!$G$1*1000)</f>
        <v>24269772.332099341</v>
      </c>
      <c r="AB83" s="2">
        <f t="shared" si="21"/>
        <v>558921.85608005524</v>
      </c>
      <c r="AC83" s="2">
        <f t="shared" si="9"/>
        <v>774772.5</v>
      </c>
      <c r="AD83" s="3">
        <f t="shared" si="10"/>
        <v>24269772.332099341</v>
      </c>
      <c r="AE83" s="2">
        <f>IF(AE81&gt;=52800000,52800000,IF(AB62=Graph!G$1*1000,AE82+Graph!G$1*1000,AC83))</f>
        <v>774772.5</v>
      </c>
      <c r="AF83" s="3">
        <f t="shared" si="11"/>
        <v>774772.5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18</v>
      </c>
      <c r="C84" s="7"/>
      <c r="D84" s="2" t="e">
        <f t="shared" si="12"/>
        <v>#N/A</v>
      </c>
      <c r="E84" s="2" t="e">
        <f t="shared" si="22"/>
        <v>#N/A</v>
      </c>
      <c r="F84" s="2">
        <v>575375.18580433726</v>
      </c>
      <c r="G84" s="2">
        <f t="shared" si="25"/>
        <v>575375.18580433726</v>
      </c>
      <c r="H84" s="2">
        <f t="shared" si="13"/>
        <v>25021807.171746522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624331.28571428661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578284.10770699382</v>
      </c>
      <c r="Q84" s="2">
        <f t="shared" si="26"/>
        <v>578284.10770699382</v>
      </c>
      <c r="R84" s="2">
        <f t="shared" si="16"/>
        <v>25622828.939806312</v>
      </c>
      <c r="S84" s="2">
        <f t="shared" si="17"/>
        <v>575375.18580433726</v>
      </c>
      <c r="T84" s="2">
        <f t="shared" si="18"/>
        <v>4317.5714285714785</v>
      </c>
      <c r="U84" s="2">
        <f t="shared" si="19"/>
        <v>578284.10770699382</v>
      </c>
      <c r="V84" s="2">
        <f t="shared" si="5"/>
        <v>788193.5294117647</v>
      </c>
      <c r="W84" s="2">
        <f t="shared" si="20"/>
        <v>13421.029411764699</v>
      </c>
      <c r="X84" s="2">
        <f t="shared" si="6"/>
        <v>564863.07829522912</v>
      </c>
      <c r="Y84" s="2">
        <f t="shared" si="7"/>
        <v>24834635.410394572</v>
      </c>
      <c r="Z84" s="2" t="str">
        <f t="shared" si="8"/>
        <v>HERE</v>
      </c>
      <c r="AA84" s="2">
        <f>IF(Z84="HERE",Y84,AA83+Graph!$G$1*1000)</f>
        <v>24834635.410394572</v>
      </c>
      <c r="AB84" s="2">
        <f t="shared" si="21"/>
        <v>564863.07829523087</v>
      </c>
      <c r="AC84" s="2">
        <f t="shared" si="9"/>
        <v>788193.5294117647</v>
      </c>
      <c r="AD84" s="3">
        <f t="shared" si="10"/>
        <v>24834635.410394572</v>
      </c>
      <c r="AE84" s="2">
        <f>IF(AE82&gt;=52800000,52800000,IF(AB63=Graph!G$1*1000,AE83+Graph!G$1*1000,AC84))</f>
        <v>788193.5294117647</v>
      </c>
      <c r="AF84" s="3">
        <f t="shared" si="11"/>
        <v>788193.5294117647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19</v>
      </c>
      <c r="C85" s="7"/>
      <c r="D85" s="2" t="e">
        <f t="shared" si="12"/>
        <v>#N/A</v>
      </c>
      <c r="E85" s="2" t="e">
        <f t="shared" si="22"/>
        <v>#N/A</v>
      </c>
      <c r="F85" s="2">
        <v>581329.78170454502</v>
      </c>
      <c r="G85" s="2">
        <f t="shared" si="25"/>
        <v>581329.78170454502</v>
      </c>
      <c r="H85" s="2">
        <f t="shared" si="13"/>
        <v>25603136.953451067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628648.85714285809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584225.32992213964</v>
      </c>
      <c r="Q85" s="2">
        <f t="shared" si="26"/>
        <v>584225.32992213964</v>
      </c>
      <c r="R85" s="2">
        <f t="shared" si="16"/>
        <v>26207054.269728452</v>
      </c>
      <c r="S85" s="2">
        <f t="shared" si="17"/>
        <v>581329.78170454502</v>
      </c>
      <c r="T85" s="2">
        <f t="shared" si="18"/>
        <v>4317.5714285714785</v>
      </c>
      <c r="U85" s="2">
        <f t="shared" si="19"/>
        <v>584225.32992213964</v>
      </c>
      <c r="V85" s="2">
        <f t="shared" si="5"/>
        <v>801614.5588235294</v>
      </c>
      <c r="W85" s="2">
        <f t="shared" si="20"/>
        <v>13421.029411764699</v>
      </c>
      <c r="X85" s="2">
        <f t="shared" si="6"/>
        <v>570804.30051037495</v>
      </c>
      <c r="Y85" s="2">
        <f t="shared" si="7"/>
        <v>25405439.710904948</v>
      </c>
      <c r="Z85" s="2" t="str">
        <f t="shared" si="8"/>
        <v>HERE</v>
      </c>
      <c r="AA85" s="2">
        <f>IF(Z85="HERE",Y85,AA84+Graph!$G$1*1000)</f>
        <v>25405439.710904948</v>
      </c>
      <c r="AB85" s="2">
        <f t="shared" si="21"/>
        <v>570804.30051037669</v>
      </c>
      <c r="AC85" s="2">
        <f t="shared" si="9"/>
        <v>801614.5588235294</v>
      </c>
      <c r="AD85" s="3">
        <f t="shared" si="10"/>
        <v>25405439.710904948</v>
      </c>
      <c r="AE85" s="2">
        <f>IF(AE83&gt;=52800000,52800000,IF(AB64=Graph!G$1*1000,AE84+Graph!G$1*1000,AC85))</f>
        <v>801614.5588235294</v>
      </c>
      <c r="AF85" s="3">
        <f t="shared" si="11"/>
        <v>801614.5588235294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20</v>
      </c>
      <c r="C86" s="7"/>
      <c r="D86" s="2" t="e">
        <f t="shared" si="12"/>
        <v>#N/A</v>
      </c>
      <c r="E86" s="2" t="e">
        <f t="shared" si="22"/>
        <v>#N/A</v>
      </c>
      <c r="F86" s="2">
        <v>587284.37760475278</v>
      </c>
      <c r="G86" s="2">
        <f t="shared" si="25"/>
        <v>587284.37760475278</v>
      </c>
      <c r="H86" s="2">
        <f t="shared" si="13"/>
        <v>26190421.33105582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632966.42857142957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590166.55213731527</v>
      </c>
      <c r="Q86" s="2">
        <f t="shared" si="26"/>
        <v>590166.55213731527</v>
      </c>
      <c r="R86" s="2">
        <f t="shared" si="16"/>
        <v>26797220.821865767</v>
      </c>
      <c r="S86" s="2">
        <f t="shared" si="17"/>
        <v>587284.37760475278</v>
      </c>
      <c r="T86" s="2">
        <f t="shared" si="18"/>
        <v>4317.5714285714785</v>
      </c>
      <c r="U86" s="2">
        <f t="shared" si="19"/>
        <v>590166.55213731527</v>
      </c>
      <c r="V86" s="2">
        <f t="shared" si="5"/>
        <v>815035.5882352941</v>
      </c>
      <c r="W86" s="2">
        <f t="shared" si="20"/>
        <v>13421.029411764699</v>
      </c>
      <c r="X86" s="2">
        <f t="shared" si="6"/>
        <v>576745.52272555057</v>
      </c>
      <c r="Y86" s="2">
        <f t="shared" si="7"/>
        <v>25982185.233630501</v>
      </c>
      <c r="Z86" s="2" t="str">
        <f t="shared" si="8"/>
        <v>HERE</v>
      </c>
      <c r="AA86" s="2">
        <f>IF(Z86="HERE",Y86,AA85+Graph!$G$1*1000)</f>
        <v>25982185.233630501</v>
      </c>
      <c r="AB86" s="2">
        <f t="shared" si="21"/>
        <v>576745.52272555232</v>
      </c>
      <c r="AC86" s="2">
        <f t="shared" si="9"/>
        <v>815035.5882352941</v>
      </c>
      <c r="AD86" s="3">
        <f t="shared" si="10"/>
        <v>25982185.233630501</v>
      </c>
      <c r="AE86" s="2">
        <f>IF(AE84&gt;=52800000,52800000,IF(AB65=Graph!G$1*1000,AE85+Graph!G$1*1000,AC86))</f>
        <v>815035.5882352941</v>
      </c>
      <c r="AF86" s="3">
        <f t="shared" si="11"/>
        <v>815035.5882352941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21</v>
      </c>
      <c r="C87" s="7"/>
      <c r="D87" s="2" t="e">
        <f t="shared" si="12"/>
        <v>#N/A</v>
      </c>
      <c r="E87" s="2" t="e">
        <f t="shared" si="22"/>
        <v>#N/A</v>
      </c>
      <c r="F87" s="2">
        <v>593238.97350496054</v>
      </c>
      <c r="G87" s="2">
        <f t="shared" si="25"/>
        <v>593238.97350496054</v>
      </c>
      <c r="H87" s="2">
        <f t="shared" si="13"/>
        <v>26783660.304560781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637284.00000000105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596107.7743524611</v>
      </c>
      <c r="Q87" s="2">
        <f t="shared" si="26"/>
        <v>596107.7743524611</v>
      </c>
      <c r="R87" s="2">
        <f t="shared" si="16"/>
        <v>27393328.596218228</v>
      </c>
      <c r="S87" s="2">
        <f t="shared" si="17"/>
        <v>593238.97350496054</v>
      </c>
      <c r="T87" s="2">
        <f t="shared" si="18"/>
        <v>4317.5714285714785</v>
      </c>
      <c r="U87" s="2">
        <f t="shared" si="19"/>
        <v>596107.7743524611</v>
      </c>
      <c r="V87" s="2">
        <f t="shared" si="5"/>
        <v>828456.6176470588</v>
      </c>
      <c r="W87" s="2">
        <f t="shared" si="20"/>
        <v>13421.029411764699</v>
      </c>
      <c r="X87" s="2">
        <f t="shared" si="6"/>
        <v>582686.7449406964</v>
      </c>
      <c r="Y87" s="2">
        <f t="shared" si="7"/>
        <v>26564871.978571199</v>
      </c>
      <c r="Z87" s="2" t="str">
        <f t="shared" si="8"/>
        <v>HERE</v>
      </c>
      <c r="AA87" s="2">
        <f>IF(Z87="HERE",Y87,AA86+Graph!$G$1*1000)</f>
        <v>26564871.978571199</v>
      </c>
      <c r="AB87" s="2">
        <f t="shared" si="21"/>
        <v>582686.74494069815</v>
      </c>
      <c r="AC87" s="2">
        <f t="shared" si="9"/>
        <v>828456.6176470588</v>
      </c>
      <c r="AD87" s="3">
        <f t="shared" si="10"/>
        <v>26564871.978571199</v>
      </c>
      <c r="AE87" s="2">
        <f>IF(AE85&gt;=52800000,52800000,IF(AB66=Graph!G$1*1000,AE86+Graph!G$1*1000,AC87))</f>
        <v>828456.6176470588</v>
      </c>
      <c r="AF87" s="3">
        <f t="shared" si="11"/>
        <v>828456.6176470588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22</v>
      </c>
      <c r="C88" s="7"/>
      <c r="D88" s="2" t="e">
        <f t="shared" si="12"/>
        <v>#N/A</v>
      </c>
      <c r="E88" s="2" t="e">
        <f t="shared" si="22"/>
        <v>#N/A</v>
      </c>
      <c r="F88" s="2">
        <v>599193.56940516829</v>
      </c>
      <c r="G88" s="2">
        <f t="shared" si="25"/>
        <v>599193.56940516829</v>
      </c>
      <c r="H88" s="2">
        <f t="shared" si="13"/>
        <v>27382853.873965949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641601.57142857253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602048.99656763673</v>
      </c>
      <c r="Q88" s="2">
        <f t="shared" si="26"/>
        <v>602048.99656763673</v>
      </c>
      <c r="R88" s="2">
        <f t="shared" si="16"/>
        <v>27995377.592785865</v>
      </c>
      <c r="S88" s="2">
        <f t="shared" si="17"/>
        <v>599193.56940516829</v>
      </c>
      <c r="T88" s="2">
        <f t="shared" si="18"/>
        <v>4317.5714285714785</v>
      </c>
      <c r="U88" s="2">
        <f t="shared" si="19"/>
        <v>602048.99656763673</v>
      </c>
      <c r="V88" s="2">
        <f t="shared" si="5"/>
        <v>841877.64705882361</v>
      </c>
      <c r="W88" s="2">
        <f t="shared" si="20"/>
        <v>13421.029411764815</v>
      </c>
      <c r="X88" s="2">
        <f t="shared" si="6"/>
        <v>588627.96715587191</v>
      </c>
      <c r="Y88" s="2">
        <f t="shared" si="7"/>
        <v>27153499.945727073</v>
      </c>
      <c r="Z88" s="2" t="str">
        <f t="shared" si="8"/>
        <v>HERE</v>
      </c>
      <c r="AA88" s="2">
        <f>IF(Z88="HERE",Y88,AA87+Graph!$G$1*1000)</f>
        <v>27153499.945727073</v>
      </c>
      <c r="AB88" s="2">
        <f t="shared" si="21"/>
        <v>588627.96715587378</v>
      </c>
      <c r="AC88" s="2">
        <f t="shared" si="9"/>
        <v>841877.64705882361</v>
      </c>
      <c r="AD88" s="3">
        <f t="shared" si="10"/>
        <v>27153499.945727073</v>
      </c>
      <c r="AE88" s="2">
        <f>IF(AE86&gt;=52800000,52800000,IF(AB67=Graph!G$1*1000,AE87+Graph!G$1*1000,AC88))</f>
        <v>841877.64705882361</v>
      </c>
      <c r="AF88" s="3">
        <f t="shared" si="11"/>
        <v>841877.64705882361</v>
      </c>
      <c r="AG88" s="3">
        <f t="shared" si="29"/>
        <v>14463974.17204435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23</v>
      </c>
      <c r="C89" s="7"/>
      <c r="D89" s="2" t="e">
        <f t="shared" si="12"/>
        <v>#N/A</v>
      </c>
      <c r="E89" s="2" t="e">
        <f t="shared" si="22"/>
        <v>#N/A</v>
      </c>
      <c r="F89" s="2">
        <v>605148.16530537605</v>
      </c>
      <c r="G89" s="2">
        <f t="shared" si="25"/>
        <v>605148.16530537605</v>
      </c>
      <c r="H89" s="2">
        <f t="shared" si="13"/>
        <v>27988002.039271325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645919.142857144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607990.21878278255</v>
      </c>
      <c r="Q89" s="2">
        <f t="shared" si="26"/>
        <v>607990.21878278255</v>
      </c>
      <c r="R89" s="2">
        <f t="shared" si="16"/>
        <v>28603367.811568648</v>
      </c>
      <c r="S89" s="2">
        <f t="shared" si="17"/>
        <v>605148.16530537605</v>
      </c>
      <c r="T89" s="2">
        <f t="shared" si="18"/>
        <v>4317.5714285714785</v>
      </c>
      <c r="U89" s="2">
        <f t="shared" si="19"/>
        <v>607990.21878278255</v>
      </c>
      <c r="V89" s="2">
        <f t="shared" si="5"/>
        <v>855298.67647058819</v>
      </c>
      <c r="W89" s="2">
        <f t="shared" si="20"/>
        <v>13421.029411764583</v>
      </c>
      <c r="X89" s="2">
        <f t="shared" si="6"/>
        <v>594569.18937101797</v>
      </c>
      <c r="Y89" s="2">
        <f t="shared" si="7"/>
        <v>27748069.135098092</v>
      </c>
      <c r="Z89" s="2" t="str">
        <f t="shared" si="8"/>
        <v>HERE</v>
      </c>
      <c r="AA89" s="2">
        <f>IF(Z89="HERE",Y89,AA88+Graph!$G$1*1000)</f>
        <v>27748069.135098092</v>
      </c>
      <c r="AB89" s="2">
        <f t="shared" si="21"/>
        <v>594569.1893710196</v>
      </c>
      <c r="AC89" s="2">
        <f t="shared" si="9"/>
        <v>855298.67647058819</v>
      </c>
      <c r="AD89" s="3">
        <f t="shared" si="10"/>
        <v>27748069.135098092</v>
      </c>
      <c r="AE89" s="2">
        <f>IF(AE87&gt;=52800000,52800000,IF(AB68=Graph!G$1*1000,AE88+Graph!G$1*1000,AC89))</f>
        <v>855298.67647058819</v>
      </c>
      <c r="AF89" s="3">
        <f t="shared" si="11"/>
        <v>855298.67647058819</v>
      </c>
      <c r="AG89" s="3">
        <f t="shared" si="29"/>
        <v>14887468.394082328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24</v>
      </c>
      <c r="C90" s="7"/>
      <c r="D90" s="2" t="e">
        <f t="shared" si="12"/>
        <v>#N/A</v>
      </c>
      <c r="E90" s="2" t="e">
        <f t="shared" si="22"/>
        <v>#N/A</v>
      </c>
      <c r="F90" s="2">
        <v>611102.76120558381</v>
      </c>
      <c r="G90" s="2">
        <f t="shared" si="25"/>
        <v>611102.76120558381</v>
      </c>
      <c r="H90" s="2">
        <f t="shared" si="13"/>
        <v>28599104.800476909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650236.71428571548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613931.44099795818</v>
      </c>
      <c r="Q90" s="2">
        <f t="shared" si="26"/>
        <v>613931.44099795818</v>
      </c>
      <c r="R90" s="2">
        <f t="shared" si="16"/>
        <v>29217299.252566606</v>
      </c>
      <c r="S90" s="2">
        <f t="shared" si="17"/>
        <v>611102.76120558381</v>
      </c>
      <c r="T90" s="2">
        <f t="shared" si="18"/>
        <v>4317.5714285714785</v>
      </c>
      <c r="U90" s="2">
        <f t="shared" si="19"/>
        <v>613931.44099795818</v>
      </c>
      <c r="V90" s="2">
        <f t="shared" si="5"/>
        <v>868719.70588235301</v>
      </c>
      <c r="W90" s="2">
        <f t="shared" si="20"/>
        <v>13421.029411764815</v>
      </c>
      <c r="X90" s="2">
        <f t="shared" si="6"/>
        <v>600510.41158619337</v>
      </c>
      <c r="Y90" s="2">
        <f t="shared" si="7"/>
        <v>28348579.546684287</v>
      </c>
      <c r="Z90" s="2" t="str">
        <f t="shared" si="8"/>
        <v>HERE</v>
      </c>
      <c r="AA90" s="2">
        <f>IF(Z90="HERE",Y90,AA89+Graph!$G$1*1000)</f>
        <v>28348579.546684287</v>
      </c>
      <c r="AB90" s="2">
        <f t="shared" si="21"/>
        <v>600510.41158619523</v>
      </c>
      <c r="AC90" s="2">
        <f t="shared" si="9"/>
        <v>868719.70588235301</v>
      </c>
      <c r="AD90" s="3">
        <f t="shared" si="10"/>
        <v>28348579.546684287</v>
      </c>
      <c r="AE90" s="2">
        <f>IF(AE88&gt;=52800000,52800000,IF(AB69=Graph!G$1*1000,AE89+Graph!G$1*1000,AC90))</f>
        <v>868719.70588235301</v>
      </c>
      <c r="AF90" s="3">
        <f t="shared" si="11"/>
        <v>868719.70588235301</v>
      </c>
      <c r="AG90" s="3">
        <f t="shared" si="29"/>
        <v>15316309.716113968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25</v>
      </c>
      <c r="C91" s="7"/>
      <c r="D91" s="2" t="e">
        <f t="shared" si="12"/>
        <v>#N/A</v>
      </c>
      <c r="E91" s="2" t="e">
        <f t="shared" si="22"/>
        <v>#N/A</v>
      </c>
      <c r="F91" s="2">
        <v>617057.35710579157</v>
      </c>
      <c r="G91" s="2">
        <f t="shared" si="25"/>
        <v>617057.35710579157</v>
      </c>
      <c r="H91" s="2">
        <f t="shared" si="13"/>
        <v>29216162.1575827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654554.28571428696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619872.66321310401</v>
      </c>
      <c r="Q91" s="2">
        <f t="shared" si="26"/>
        <v>619872.66321310401</v>
      </c>
      <c r="R91" s="2">
        <f t="shared" si="16"/>
        <v>29837171.91577971</v>
      </c>
      <c r="S91" s="2">
        <f t="shared" si="17"/>
        <v>617057.35710579157</v>
      </c>
      <c r="T91" s="2">
        <f t="shared" si="18"/>
        <v>4317.5714285714785</v>
      </c>
      <c r="U91" s="2">
        <f t="shared" si="19"/>
        <v>619872.66321310401</v>
      </c>
      <c r="V91" s="2">
        <f t="shared" si="5"/>
        <v>882140.73529411759</v>
      </c>
      <c r="W91" s="2">
        <f t="shared" si="20"/>
        <v>13421.029411764583</v>
      </c>
      <c r="X91" s="2">
        <f t="shared" si="6"/>
        <v>606451.63380133943</v>
      </c>
      <c r="Y91" s="2">
        <f t="shared" si="7"/>
        <v>28955031.180485629</v>
      </c>
      <c r="Z91" s="2" t="str">
        <f t="shared" si="8"/>
        <v>HERE</v>
      </c>
      <c r="AA91" s="2">
        <f>IF(Z91="HERE",Y91,AA90+Graph!$G$1*1000)</f>
        <v>28955031.180485629</v>
      </c>
      <c r="AB91" s="2">
        <f t="shared" si="21"/>
        <v>606451.63380134106</v>
      </c>
      <c r="AC91" s="2">
        <f t="shared" si="9"/>
        <v>882140.73529411759</v>
      </c>
      <c r="AD91" s="3">
        <f t="shared" si="10"/>
        <v>28955031.180485629</v>
      </c>
      <c r="AE91" s="2">
        <f>IF(AE89&gt;=52800000,52800000,IF(AB70=Graph!G$1*1000,AE90+Graph!G$1*1000,AC91))</f>
        <v>882140.73529411759</v>
      </c>
      <c r="AF91" s="3">
        <f t="shared" si="11"/>
        <v>882140.73529411759</v>
      </c>
      <c r="AG91" s="3">
        <f t="shared" si="29"/>
        <v>15750498.13813924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26</v>
      </c>
      <c r="C92" s="7"/>
      <c r="D92" s="2" t="e">
        <f t="shared" si="12"/>
        <v>#N/A</v>
      </c>
      <c r="E92" s="2" t="e">
        <f t="shared" si="22"/>
        <v>#N/A</v>
      </c>
      <c r="F92" s="2">
        <v>623011.95300599933</v>
      </c>
      <c r="G92" s="2">
        <f t="shared" si="25"/>
        <v>623011.95300599933</v>
      </c>
      <c r="H92" s="2">
        <f t="shared" si="13"/>
        <v>29839174.1105887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658871.85714285844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625813.88542824984</v>
      </c>
      <c r="Q92" s="2">
        <f t="shared" si="26"/>
        <v>625813.88542824984</v>
      </c>
      <c r="R92" s="2">
        <f t="shared" si="16"/>
        <v>30462985.80120796</v>
      </c>
      <c r="S92" s="2">
        <f t="shared" si="17"/>
        <v>623011.95300599933</v>
      </c>
      <c r="T92" s="2">
        <f t="shared" si="18"/>
        <v>4317.5714285714785</v>
      </c>
      <c r="U92" s="2">
        <f t="shared" si="19"/>
        <v>625813.88542824984</v>
      </c>
      <c r="V92" s="2">
        <f t="shared" si="5"/>
        <v>895561.76470588241</v>
      </c>
      <c r="W92" s="2">
        <f t="shared" si="20"/>
        <v>13421.029411764815</v>
      </c>
      <c r="X92" s="2">
        <f t="shared" si="6"/>
        <v>612392.85601648502</v>
      </c>
      <c r="Y92" s="2">
        <f t="shared" si="7"/>
        <v>29567424.036502115</v>
      </c>
      <c r="Z92" s="2" t="str">
        <f t="shared" si="8"/>
        <v>HERE</v>
      </c>
      <c r="AA92" s="2">
        <f>IF(Z92="HERE",Y92,AA91+Graph!$G$1*1000)</f>
        <v>29567424.036502115</v>
      </c>
      <c r="AB92" s="2">
        <f t="shared" si="21"/>
        <v>612392.85601648688</v>
      </c>
      <c r="AC92" s="2">
        <f t="shared" si="9"/>
        <v>895561.76470588241</v>
      </c>
      <c r="AD92" s="3">
        <f t="shared" si="10"/>
        <v>29567424.036502115</v>
      </c>
      <c r="AE92" s="2">
        <f>IF(AE90&gt;=52800000,52800000,IF(AB71=Graph!G$1*1000,AE91+Graph!G$1*1000,AC92))</f>
        <v>895561.76470588241</v>
      </c>
      <c r="AF92" s="3">
        <f t="shared" si="11"/>
        <v>895561.76470588241</v>
      </c>
      <c r="AG92" s="3">
        <f t="shared" si="29"/>
        <v>16190033.660158169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27</v>
      </c>
      <c r="C93" s="7"/>
      <c r="D93" s="2" t="e">
        <f t="shared" si="12"/>
        <v>#N/A</v>
      </c>
      <c r="E93" s="2" t="e">
        <f t="shared" si="22"/>
        <v>#N/A</v>
      </c>
      <c r="F93" s="2">
        <v>628966.54890620708</v>
      </c>
      <c r="G93" s="2">
        <f t="shared" si="25"/>
        <v>628966.54890620708</v>
      </c>
      <c r="H93" s="2">
        <f t="shared" si="13"/>
        <v>30468140.659494907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663189.42857142992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631755.10764342546</v>
      </c>
      <c r="Q93" s="2">
        <f t="shared" si="26"/>
        <v>631755.10764342546</v>
      </c>
      <c r="R93" s="2">
        <f t="shared" si="16"/>
        <v>31094740.908851385</v>
      </c>
      <c r="S93" s="2">
        <f t="shared" si="17"/>
        <v>628966.54890620708</v>
      </c>
      <c r="T93" s="2">
        <f t="shared" si="18"/>
        <v>4317.5714285714785</v>
      </c>
      <c r="U93" s="2">
        <f t="shared" si="19"/>
        <v>631755.10764342546</v>
      </c>
      <c r="V93" s="2">
        <f t="shared" si="5"/>
        <v>908982.79411764699</v>
      </c>
      <c r="W93" s="2">
        <f t="shared" si="20"/>
        <v>13421.029411764583</v>
      </c>
      <c r="X93" s="2">
        <f t="shared" si="6"/>
        <v>618334.07823166088</v>
      </c>
      <c r="Y93" s="2">
        <f t="shared" si="7"/>
        <v>30185758.114733778</v>
      </c>
      <c r="Z93" s="2" t="str">
        <f t="shared" si="8"/>
        <v>HERE</v>
      </c>
      <c r="AA93" s="2">
        <f>IF(Z93="HERE",Y93,AA92+Graph!$G$1*1000)</f>
        <v>30185758.114733778</v>
      </c>
      <c r="AB93" s="2">
        <f t="shared" si="21"/>
        <v>618334.07823166251</v>
      </c>
      <c r="AC93" s="2">
        <f t="shared" si="9"/>
        <v>908982.79411764699</v>
      </c>
      <c r="AD93" s="3">
        <f t="shared" si="10"/>
        <v>30185758.114733778</v>
      </c>
      <c r="AE93" s="2">
        <f>IF(AE91&gt;=52800000,52800000,IF(AB72=Graph!G$1*1000,AE92+Graph!G$1*1000,AC93))</f>
        <v>908982.79411764699</v>
      </c>
      <c r="AF93" s="3">
        <f t="shared" si="11"/>
        <v>908982.79411764699</v>
      </c>
      <c r="AG93" s="3">
        <f t="shared" si="29"/>
        <v>16634916.282170728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28</v>
      </c>
      <c r="C94" s="7"/>
      <c r="D94" s="2" t="e">
        <f t="shared" si="12"/>
        <v>#N/A</v>
      </c>
      <c r="E94" s="2" t="e">
        <f t="shared" si="22"/>
        <v>#N/A</v>
      </c>
      <c r="F94" s="2">
        <v>634921.14480641484</v>
      </c>
      <c r="G94" s="2">
        <f t="shared" si="25"/>
        <v>634921.14480641484</v>
      </c>
      <c r="H94" s="2">
        <f t="shared" si="13"/>
        <v>31103061.804301322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667507.0000000014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637696.32985857129</v>
      </c>
      <c r="Q94" s="2">
        <f t="shared" si="26"/>
        <v>637696.32985857129</v>
      </c>
      <c r="R94" s="2">
        <f t="shared" si="16"/>
        <v>31732437.238709956</v>
      </c>
      <c r="S94" s="2">
        <f t="shared" si="17"/>
        <v>634921.14480641484</v>
      </c>
      <c r="T94" s="2">
        <f t="shared" si="18"/>
        <v>4317.5714285714785</v>
      </c>
      <c r="U94" s="2">
        <f t="shared" si="19"/>
        <v>637696.32985857129</v>
      </c>
      <c r="V94" s="2">
        <f t="shared" si="5"/>
        <v>922403.82352941181</v>
      </c>
      <c r="W94" s="2">
        <f t="shared" si="20"/>
        <v>13421.029411764815</v>
      </c>
      <c r="X94" s="2">
        <f t="shared" si="6"/>
        <v>624275.30044680648</v>
      </c>
      <c r="Y94" s="2">
        <f t="shared" si="7"/>
        <v>30810033.415180586</v>
      </c>
      <c r="Z94" s="2" t="str">
        <f t="shared" si="8"/>
        <v>HERE</v>
      </c>
      <c r="AA94" s="2">
        <f>IF(Z94="HERE",Y94,AA93+Graph!$G$1*1000)</f>
        <v>30810033.415180586</v>
      </c>
      <c r="AB94" s="2">
        <f t="shared" si="21"/>
        <v>624275.30044680834</v>
      </c>
      <c r="AC94" s="2">
        <f t="shared" si="9"/>
        <v>922403.82352941181</v>
      </c>
      <c r="AD94" s="3">
        <f t="shared" si="10"/>
        <v>30810033.415180586</v>
      </c>
      <c r="AE94" s="2">
        <f>IF(AE92&gt;=52800000,52800000,IF(AB73=Graph!G$1*1000,AE93+Graph!G$1*1000,AC94))</f>
        <v>922403.82352941181</v>
      </c>
      <c r="AF94" s="3">
        <f t="shared" si="11"/>
        <v>922403.82352941181</v>
      </c>
      <c r="AG94" s="3">
        <f t="shared" si="29"/>
        <v>17085146.004176944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29</v>
      </c>
      <c r="C95" s="7"/>
      <c r="D95" s="2" t="e">
        <f t="shared" si="12"/>
        <v>#N/A</v>
      </c>
      <c r="E95" s="2" t="e">
        <f t="shared" si="22"/>
        <v>#N/A</v>
      </c>
      <c r="F95" s="2">
        <v>640875.7407066226</v>
      </c>
      <c r="G95" s="2">
        <f t="shared" si="25"/>
        <v>640875.7407066226</v>
      </c>
      <c r="H95" s="2">
        <f t="shared" si="13"/>
        <v>31743937.545007944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671824.57142857288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643637.55207374692</v>
      </c>
      <c r="Q95" s="2">
        <f t="shared" si="26"/>
        <v>643637.55207374692</v>
      </c>
      <c r="R95" s="2">
        <f t="shared" si="16"/>
        <v>32376074.790783703</v>
      </c>
      <c r="S95" s="2">
        <f t="shared" si="17"/>
        <v>640875.7407066226</v>
      </c>
      <c r="T95" s="2">
        <f t="shared" si="18"/>
        <v>4317.5714285714785</v>
      </c>
      <c r="U95" s="2">
        <f t="shared" si="19"/>
        <v>643637.55207374692</v>
      </c>
      <c r="V95" s="2">
        <f t="shared" si="5"/>
        <v>935824.8529411765</v>
      </c>
      <c r="W95" s="2">
        <f t="shared" si="20"/>
        <v>13421.029411764699</v>
      </c>
      <c r="X95" s="2">
        <f t="shared" si="6"/>
        <v>630216.52266198222</v>
      </c>
      <c r="Y95" s="2">
        <f t="shared" ref="Y95:Y158" si="30">IF(COUNT($C96)=0,IF(COUNT($C95)=1,C95,SUM(Y94+X95)),C95)</f>
        <v>31440249.93784257</v>
      </c>
      <c r="Z95" s="2" t="str">
        <f t="shared" si="8"/>
        <v>HERE</v>
      </c>
      <c r="AA95" s="2">
        <f>IF(Z95="HERE",Y95,AA94+Graph!$G$1*1000)</f>
        <v>31440249.93784257</v>
      </c>
      <c r="AB95" s="2">
        <f t="shared" si="21"/>
        <v>630216.52266198397</v>
      </c>
      <c r="AC95" s="2">
        <f t="shared" ref="AC95:AC158" si="31">IF(Z96="HERE",V95,AC94)</f>
        <v>935824.8529411765</v>
      </c>
      <c r="AD95" s="3">
        <f t="shared" si="10"/>
        <v>31440249.93784257</v>
      </c>
      <c r="AE95" s="2">
        <f>IF(AE93&gt;=52800000,52800000,IF(AB74=Graph!G$1*1000,AE94+Graph!G$1*1000,AC95))</f>
        <v>935824.8529411765</v>
      </c>
      <c r="AF95" s="3">
        <f t="shared" si="11"/>
        <v>935824.8529411765</v>
      </c>
      <c r="AG95" s="3">
        <f t="shared" si="29"/>
        <v>17540722.826176796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30</v>
      </c>
      <c r="C96" s="7"/>
      <c r="D96" s="2" t="e">
        <f t="shared" si="12"/>
        <v>#N/A</v>
      </c>
      <c r="E96" s="2" t="e">
        <f t="shared" si="22"/>
        <v>#N/A</v>
      </c>
      <c r="F96" s="2">
        <v>646830.33660683036</v>
      </c>
      <c r="G96" s="2">
        <f t="shared" si="25"/>
        <v>646830.33660683036</v>
      </c>
      <c r="H96" s="2">
        <f t="shared" ref="H96:H159" si="32">IF(COUNT($C97)=0,IF(COUNT($C96)=1,C96,SUM(H95+G96)),C96)</f>
        <v>32390767.881614774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676142.14285714435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649578.77428889275</v>
      </c>
      <c r="Q96" s="2">
        <f t="shared" si="26"/>
        <v>649578.77428889275</v>
      </c>
      <c r="R96" s="2">
        <f t="shared" ref="R96:R159" si="33">IF(COUNT($C97)=0,IF(COUNT($C96)=1,M96,SUM(R95+Q96)),M96)</f>
        <v>33025653.565072596</v>
      </c>
      <c r="S96" s="2">
        <f t="shared" si="17"/>
        <v>646830.33660683036</v>
      </c>
      <c r="T96" s="2">
        <f t="shared" si="18"/>
        <v>4317.5714285714785</v>
      </c>
      <c r="U96" s="2">
        <f t="shared" si="19"/>
        <v>649578.77428889275</v>
      </c>
      <c r="V96" s="2">
        <f t="shared" si="5"/>
        <v>949245.8823529412</v>
      </c>
      <c r="W96" s="2">
        <f t="shared" si="20"/>
        <v>13421.029411764699</v>
      </c>
      <c r="X96" s="2">
        <f t="shared" si="6"/>
        <v>636157.74487712805</v>
      </c>
      <c r="Y96" s="2">
        <f t="shared" si="30"/>
        <v>32076407.6827197</v>
      </c>
      <c r="Z96" s="2" t="str">
        <f t="shared" si="8"/>
        <v>HERE</v>
      </c>
      <c r="AA96" s="2">
        <f>IF(Z96="HERE",Y96,AA95+Graph!$G$1*1000)</f>
        <v>32076407.6827197</v>
      </c>
      <c r="AB96" s="2">
        <f t="shared" si="21"/>
        <v>636157.74487712979</v>
      </c>
      <c r="AC96" s="2">
        <f t="shared" si="31"/>
        <v>949245.8823529412</v>
      </c>
      <c r="AD96" s="3">
        <f t="shared" si="10"/>
        <v>32076407.6827197</v>
      </c>
      <c r="AE96" s="2">
        <f>IF(AE94&gt;=52800000,52800000,IF(AB75=Graph!G$1*1000,AE95+Graph!G$1*1000,AC96))</f>
        <v>949245.8823529412</v>
      </c>
      <c r="AF96" s="3">
        <f t="shared" si="11"/>
        <v>949245.8823529412</v>
      </c>
      <c r="AG96" s="3">
        <f t="shared" si="29"/>
        <v>18001646.748170298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31</v>
      </c>
      <c r="C97" s="7"/>
      <c r="D97" s="2" t="e">
        <f t="shared" si="12"/>
        <v>#N/A</v>
      </c>
      <c r="E97" s="2" t="e">
        <f t="shared" si="22"/>
        <v>#N/A</v>
      </c>
      <c r="F97" s="2">
        <v>652784.93250703812</v>
      </c>
      <c r="G97" s="2">
        <f t="shared" si="25"/>
        <v>652784.93250703812</v>
      </c>
      <c r="H97" s="2">
        <f t="shared" si="32"/>
        <v>33043552.814121813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680459.71428571583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655519.99650406837</v>
      </c>
      <c r="Q97" s="2">
        <f t="shared" si="26"/>
        <v>655519.99650406837</v>
      </c>
      <c r="R97" s="2">
        <f t="shared" si="33"/>
        <v>33681173.561576664</v>
      </c>
      <c r="S97" s="2">
        <f t="shared" si="17"/>
        <v>652784.93250703812</v>
      </c>
      <c r="T97" s="2">
        <f t="shared" si="18"/>
        <v>4317.5714285714785</v>
      </c>
      <c r="U97" s="2">
        <f t="shared" si="19"/>
        <v>655519.99650406837</v>
      </c>
      <c r="V97" s="2">
        <f t="shared" si="5"/>
        <v>962666.9117647059</v>
      </c>
      <c r="W97" s="2">
        <f t="shared" si="20"/>
        <v>13421.029411764699</v>
      </c>
      <c r="X97" s="2">
        <f t="shared" si="6"/>
        <v>642098.96709230368</v>
      </c>
      <c r="Y97" s="2">
        <f t="shared" si="30"/>
        <v>32718506.649812005</v>
      </c>
      <c r="Z97" s="2" t="str">
        <f t="shared" si="8"/>
        <v>HERE</v>
      </c>
      <c r="AA97" s="2">
        <f>IF(Z97="HERE",Y97,AA96+Graph!$G$1*1000)</f>
        <v>32718506.649812005</v>
      </c>
      <c r="AB97" s="2">
        <f t="shared" si="21"/>
        <v>642098.96709230542</v>
      </c>
      <c r="AC97" s="2">
        <f t="shared" si="31"/>
        <v>962666.9117647059</v>
      </c>
      <c r="AD97" s="3">
        <f t="shared" si="10"/>
        <v>32718506.649812005</v>
      </c>
      <c r="AE97" s="2">
        <f>IF(AE95&gt;=52800000,52800000,IF(AB76=Graph!G$1*1000,AE96+Graph!G$1*1000,AC97))</f>
        <v>962666.9117647059</v>
      </c>
      <c r="AF97" s="3">
        <f t="shared" si="11"/>
        <v>962666.9117647059</v>
      </c>
      <c r="AG97" s="3">
        <f t="shared" si="29"/>
        <v>18467917.770157438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32</v>
      </c>
      <c r="C98" s="7"/>
      <c r="D98" s="2" t="e">
        <f t="shared" si="12"/>
        <v>#N/A</v>
      </c>
      <c r="E98" s="2" t="e">
        <f t="shared" si="22"/>
        <v>#N/A</v>
      </c>
      <c r="F98" s="2">
        <v>658739.52840724587</v>
      </c>
      <c r="G98" s="2">
        <f t="shared" si="25"/>
        <v>658739.52840724587</v>
      </c>
      <c r="H98" s="2">
        <f t="shared" si="32"/>
        <v>33702292.342529058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684777.28571428731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661461.2187192142</v>
      </c>
      <c r="Q98" s="2">
        <f t="shared" si="26"/>
        <v>661461.2187192142</v>
      </c>
      <c r="R98" s="2">
        <f t="shared" si="33"/>
        <v>34342634.780295879</v>
      </c>
      <c r="S98" s="2">
        <f t="shared" si="17"/>
        <v>658739.52840724587</v>
      </c>
      <c r="T98" s="2">
        <f t="shared" si="18"/>
        <v>4317.5714285714785</v>
      </c>
      <c r="U98" s="2">
        <f t="shared" si="19"/>
        <v>661461.2187192142</v>
      </c>
      <c r="V98" s="2">
        <f t="shared" si="5"/>
        <v>976087.9411764706</v>
      </c>
      <c r="W98" s="2">
        <f t="shared" si="20"/>
        <v>13421.029411764699</v>
      </c>
      <c r="X98" s="2">
        <f t="shared" si="6"/>
        <v>648040.1893074495</v>
      </c>
      <c r="Y98" s="2">
        <f t="shared" si="30"/>
        <v>33366546.839119457</v>
      </c>
      <c r="Z98" s="2" t="str">
        <f t="shared" si="8"/>
        <v>HERE</v>
      </c>
      <c r="AA98" s="2">
        <f>IF(Z98="HERE",Y98,AA97+Graph!$G$1*1000)</f>
        <v>33366546.839119457</v>
      </c>
      <c r="AB98" s="2">
        <f t="shared" si="21"/>
        <v>648040.18930745125</v>
      </c>
      <c r="AC98" s="2">
        <f t="shared" si="31"/>
        <v>976087.9411764706</v>
      </c>
      <c r="AD98" s="3">
        <f t="shared" si="10"/>
        <v>33366546.839119457</v>
      </c>
      <c r="AE98" s="2">
        <f>IF(AE96&gt;=52800000,52800000,IF(AB77=Graph!G$1*1000,AE97+Graph!G$1*1000,AC98))</f>
        <v>976087.9411764706</v>
      </c>
      <c r="AF98" s="3">
        <f t="shared" si="11"/>
        <v>976087.9411764706</v>
      </c>
      <c r="AG98" s="3">
        <f t="shared" si="29"/>
        <v>18939535.892138209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33</v>
      </c>
      <c r="C99" s="7"/>
      <c r="D99" s="2" t="e">
        <f t="shared" si="12"/>
        <v>#N/A</v>
      </c>
      <c r="E99" s="2" t="e">
        <f t="shared" si="22"/>
        <v>#N/A</v>
      </c>
      <c r="F99" s="2">
        <v>664694.12430745363</v>
      </c>
      <c r="G99" s="2">
        <f t="shared" si="25"/>
        <v>664694.12430745363</v>
      </c>
      <c r="H99" s="2">
        <f t="shared" si="32"/>
        <v>34366986.466836512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689094.85714285879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667402.44093438983</v>
      </c>
      <c r="Q99" s="2">
        <f t="shared" si="26"/>
        <v>667402.44093438983</v>
      </c>
      <c r="R99" s="2">
        <f t="shared" si="33"/>
        <v>35010037.221230268</v>
      </c>
      <c r="S99" s="2">
        <f t="shared" si="17"/>
        <v>664694.12430745363</v>
      </c>
      <c r="T99" s="2">
        <f t="shared" si="18"/>
        <v>4317.5714285714785</v>
      </c>
      <c r="U99" s="2">
        <f t="shared" si="19"/>
        <v>667402.44093438983</v>
      </c>
      <c r="V99" s="2">
        <f t="shared" si="5"/>
        <v>989508.9705882353</v>
      </c>
      <c r="W99" s="2">
        <f t="shared" si="20"/>
        <v>13421.029411764699</v>
      </c>
      <c r="X99" s="2">
        <f t="shared" si="6"/>
        <v>653981.41152262513</v>
      </c>
      <c r="Y99" s="2">
        <f t="shared" si="30"/>
        <v>34020528.250642084</v>
      </c>
      <c r="Z99" s="2" t="str">
        <f t="shared" si="8"/>
        <v>HERE</v>
      </c>
      <c r="AA99" s="2">
        <f>IF(Z99="HERE",Y99,AA98+Graph!$G$1*1000)</f>
        <v>34020528.250642084</v>
      </c>
      <c r="AB99" s="2">
        <f t="shared" si="21"/>
        <v>653981.41152262688</v>
      </c>
      <c r="AC99" s="2">
        <f t="shared" si="31"/>
        <v>989508.9705882353</v>
      </c>
      <c r="AD99" s="3">
        <f t="shared" si="10"/>
        <v>34020528.250642084</v>
      </c>
      <c r="AE99" s="2">
        <f>IF(AE97&gt;=52800000,52800000,IF(AB78=Graph!G$1*1000,AE98+Graph!G$1*1000,AC99))</f>
        <v>989508.9705882353</v>
      </c>
      <c r="AF99" s="3">
        <f t="shared" si="11"/>
        <v>989508.9705882353</v>
      </c>
      <c r="AG99" s="3">
        <f t="shared" si="29"/>
        <v>19416501.114112638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34</v>
      </c>
      <c r="C100" s="14"/>
      <c r="D100" s="13" t="e">
        <f t="shared" si="12"/>
        <v>#N/A</v>
      </c>
      <c r="E100" s="13" t="e">
        <f t="shared" si="22"/>
        <v>#N/A</v>
      </c>
      <c r="F100" s="13">
        <v>670648.72020763159</v>
      </c>
      <c r="G100" s="2">
        <f t="shared" si="25"/>
        <v>670648.72020763159</v>
      </c>
      <c r="H100" s="13">
        <f t="shared" si="32"/>
        <v>35037635.187044144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693412.42857143027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673343.66314953566</v>
      </c>
      <c r="Q100" s="2">
        <f t="shared" si="26"/>
        <v>673343.66314953566</v>
      </c>
      <c r="R100" s="13">
        <f t="shared" si="33"/>
        <v>35683380.884379804</v>
      </c>
      <c r="S100" s="13">
        <f t="shared" si="17"/>
        <v>670648.72020763159</v>
      </c>
      <c r="T100" s="13">
        <f t="shared" si="18"/>
        <v>4317.5714285714785</v>
      </c>
      <c r="U100" s="13">
        <f t="shared" si="19"/>
        <v>673343.66314953566</v>
      </c>
      <c r="V100" s="13">
        <f t="shared" si="5"/>
        <v>1002930</v>
      </c>
      <c r="W100" s="13">
        <f t="shared" si="20"/>
        <v>13421.029411764699</v>
      </c>
      <c r="X100" s="13">
        <f t="shared" si="6"/>
        <v>659922.63373777096</v>
      </c>
      <c r="Y100" s="2">
        <f t="shared" si="30"/>
        <v>34680450.884379856</v>
      </c>
      <c r="Z100" s="2" t="str">
        <f t="shared" si="8"/>
        <v>HERE</v>
      </c>
      <c r="AA100" s="2">
        <f>IF(Z100="HERE",Y100,AA99+Graph!$G$1*1000)</f>
        <v>34680450.884379856</v>
      </c>
      <c r="AB100" s="2">
        <f t="shared" si="21"/>
        <v>659922.6337377727</v>
      </c>
      <c r="AC100" s="2">
        <f t="shared" si="31"/>
        <v>1002930</v>
      </c>
      <c r="AD100" s="3">
        <f t="shared" si="10"/>
        <v>34680450.884379856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19898813.436080698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35</v>
      </c>
      <c r="C101" s="7"/>
      <c r="D101" s="2" t="e">
        <f t="shared" si="12"/>
        <v>#N/A</v>
      </c>
      <c r="E101" s="2" t="e">
        <f t="shared" si="22"/>
        <v>#N/A</v>
      </c>
      <c r="F101" s="2">
        <v>676603.31610783935</v>
      </c>
      <c r="G101" s="2">
        <f t="shared" si="25"/>
        <v>676603.31610783935</v>
      </c>
      <c r="H101" s="2">
        <f t="shared" si="32"/>
        <v>35714238.503151983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697730.00000000175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679284.88536471128</v>
      </c>
      <c r="Q101" s="2">
        <f t="shared" si="26"/>
        <v>679284.88536471128</v>
      </c>
      <c r="R101" s="2">
        <f t="shared" si="33"/>
        <v>36362665.769744515</v>
      </c>
      <c r="S101" s="2">
        <f t="shared" si="17"/>
        <v>676603.31610783935</v>
      </c>
      <c r="T101" s="2">
        <f t="shared" si="18"/>
        <v>4317.5714285714785</v>
      </c>
      <c r="U101" s="2">
        <f t="shared" si="19"/>
        <v>679284.88536471128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625847.17107899697</v>
      </c>
      <c r="Y101" s="2">
        <f t="shared" si="30"/>
        <v>35306298.055458851</v>
      </c>
      <c r="Z101" s="2" t="str">
        <f t="shared" si="8"/>
        <v>HERE</v>
      </c>
      <c r="AA101" s="2">
        <f>IF(Z101="HERE",Y101,AA100+Graph!$G$1*1000)</f>
        <v>35306298.055458851</v>
      </c>
      <c r="AB101" s="2">
        <f t="shared" si="21"/>
        <v>625847.17107899487</v>
      </c>
      <c r="AC101" s="2">
        <f t="shared" si="31"/>
        <v>1056367.7142857143</v>
      </c>
      <c r="AD101" s="3">
        <f t="shared" si="10"/>
        <v>35306298.055458851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20386472.858042415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36</v>
      </c>
      <c r="C102" s="7"/>
      <c r="D102" s="2" t="e">
        <f t="shared" si="12"/>
        <v>#N/A</v>
      </c>
      <c r="E102" s="2" t="e">
        <f t="shared" si="22"/>
        <v>#N/A</v>
      </c>
      <c r="F102" s="2">
        <v>682557.9120080471</v>
      </c>
      <c r="G102" s="2">
        <f t="shared" ref="G102:G165" si="35">IF(F102&gt;750000,$AK$31*1000,F102)</f>
        <v>682557.9120080471</v>
      </c>
      <c r="H102" s="2">
        <f t="shared" si="32"/>
        <v>36396796.41516003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702047.57142857322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685226.10757985711</v>
      </c>
      <c r="Q102" s="2">
        <f t="shared" ref="Q102:Q165" si="36">IF(P102&gt;750000,750000,P102)</f>
        <v>685226.10757985711</v>
      </c>
      <c r="R102" s="2">
        <f t="shared" si="33"/>
        <v>37047891.877324373</v>
      </c>
      <c r="S102" s="2">
        <f t="shared" si="17"/>
        <v>682557.9120080471</v>
      </c>
      <c r="T102" s="2">
        <f t="shared" si="18"/>
        <v>4317.5714285714785</v>
      </c>
      <c r="U102" s="2">
        <f t="shared" si="19"/>
        <v>685226.10757985711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631788.39329414279</v>
      </c>
      <c r="Y102" s="2">
        <f t="shared" si="30"/>
        <v>35938086.448752992</v>
      </c>
      <c r="Z102" s="2" t="str">
        <f t="shared" si="8"/>
        <v>HERE</v>
      </c>
      <c r="AA102" s="2">
        <f>IF(Z102="HERE",Y102,AA101+Graph!$G$1*1000)</f>
        <v>35938086.448752992</v>
      </c>
      <c r="AB102" s="2">
        <f t="shared" si="21"/>
        <v>631788.3932941407</v>
      </c>
      <c r="AC102" s="2">
        <f t="shared" si="31"/>
        <v>1109805.4285714286</v>
      </c>
      <c r="AD102" s="3">
        <f t="shared" si="10"/>
        <v>35938086.448752992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20879479.37999776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37</v>
      </c>
      <c r="C103" s="7"/>
      <c r="D103" s="2" t="e">
        <f t="shared" si="12"/>
        <v>#N/A</v>
      </c>
      <c r="E103" s="2" t="e">
        <f t="shared" si="22"/>
        <v>#N/A</v>
      </c>
      <c r="F103" s="2">
        <v>688512.50790825486</v>
      </c>
      <c r="G103" s="2">
        <f t="shared" si="35"/>
        <v>688512.50790825486</v>
      </c>
      <c r="H103" s="2">
        <f t="shared" si="32"/>
        <v>37085308.923068285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706365.1428571447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691167.32979503274</v>
      </c>
      <c r="Q103" s="2">
        <f t="shared" si="36"/>
        <v>691167.32979503274</v>
      </c>
      <c r="R103" s="2">
        <f t="shared" si="33"/>
        <v>37739059.207119405</v>
      </c>
      <c r="S103" s="2">
        <f t="shared" si="17"/>
        <v>688512.50790825486</v>
      </c>
      <c r="T103" s="2">
        <f t="shared" si="18"/>
        <v>4317.5714285714785</v>
      </c>
      <c r="U103" s="2">
        <f t="shared" si="19"/>
        <v>691167.32979503274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637729.61550931865</v>
      </c>
      <c r="Y103" s="2">
        <f t="shared" si="30"/>
        <v>36575816.064262308</v>
      </c>
      <c r="Z103" s="2" t="str">
        <f t="shared" si="8"/>
        <v>HERE</v>
      </c>
      <c r="AA103" s="2">
        <f>IF(Z103="HERE",Y103,AA102+Graph!$G$1*1000)</f>
        <v>36575816.064262308</v>
      </c>
      <c r="AB103" s="2">
        <f t="shared" si="21"/>
        <v>637729.61550931633</v>
      </c>
      <c r="AC103" s="2">
        <f t="shared" si="31"/>
        <v>1163243.1428571427</v>
      </c>
      <c r="AD103" s="3">
        <f t="shared" si="10"/>
        <v>36575816.064262308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21377833.00194677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38</v>
      </c>
      <c r="C104" s="7"/>
      <c r="D104" s="2" t="e">
        <f t="shared" si="12"/>
        <v>#N/A</v>
      </c>
      <c r="E104" s="2" t="e">
        <f t="shared" si="22"/>
        <v>#N/A</v>
      </c>
      <c r="F104" s="2">
        <v>694467.10380846262</v>
      </c>
      <c r="G104" s="2">
        <f t="shared" si="35"/>
        <v>694467.10380846262</v>
      </c>
      <c r="H104" s="2">
        <f t="shared" si="32"/>
        <v>37779776.026876748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710682.71428571618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697108.55201017857</v>
      </c>
      <c r="Q104" s="2">
        <f t="shared" si="36"/>
        <v>697108.55201017857</v>
      </c>
      <c r="R104" s="2">
        <f t="shared" si="33"/>
        <v>38436167.759129584</v>
      </c>
      <c r="S104" s="2">
        <f t="shared" si="17"/>
        <v>694467.10380846262</v>
      </c>
      <c r="T104" s="2">
        <f t="shared" si="18"/>
        <v>4317.5714285714785</v>
      </c>
      <c r="U104" s="2">
        <f t="shared" si="19"/>
        <v>697108.55201017857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643670.83772446425</v>
      </c>
      <c r="Y104" s="2">
        <f t="shared" si="30"/>
        <v>37219486.90198677</v>
      </c>
      <c r="Z104" s="2" t="str">
        <f t="shared" si="8"/>
        <v>HERE</v>
      </c>
      <c r="AA104" s="2">
        <f>IF(Z104="HERE",Y104,AA103+Graph!$G$1*1000)</f>
        <v>37219486.90198677</v>
      </c>
      <c r="AB104" s="2">
        <f t="shared" si="21"/>
        <v>643670.83772446215</v>
      </c>
      <c r="AC104" s="2">
        <f t="shared" si="31"/>
        <v>1216680.857142857</v>
      </c>
      <c r="AD104" s="3">
        <f t="shared" si="10"/>
        <v>37219486.90198677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21881533.723889407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39</v>
      </c>
      <c r="C105" s="7"/>
      <c r="D105" s="2" t="e">
        <f t="shared" si="12"/>
        <v>#N/A</v>
      </c>
      <c r="E105" s="2" t="e">
        <f t="shared" si="22"/>
        <v>#N/A</v>
      </c>
      <c r="F105" s="2">
        <v>700421.69970867038</v>
      </c>
      <c r="G105" s="2">
        <f t="shared" si="35"/>
        <v>700421.69970867038</v>
      </c>
      <c r="H105" s="2">
        <f t="shared" si="32"/>
        <v>38480197.726585418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715000.28571428766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703049.77422535419</v>
      </c>
      <c r="Q105" s="2">
        <f t="shared" si="36"/>
        <v>703049.77422535419</v>
      </c>
      <c r="R105" s="2">
        <f t="shared" si="33"/>
        <v>39139217.533354938</v>
      </c>
      <c r="S105" s="2">
        <f t="shared" si="17"/>
        <v>700421.69970867038</v>
      </c>
      <c r="T105" s="2">
        <f t="shared" si="18"/>
        <v>4317.5714285714785</v>
      </c>
      <c r="U105" s="2">
        <f t="shared" si="19"/>
        <v>703049.77422535419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649612.05993963988</v>
      </c>
      <c r="Y105" s="2">
        <f t="shared" si="30"/>
        <v>37869098.961926408</v>
      </c>
      <c r="Z105" s="2" t="str">
        <f t="shared" si="8"/>
        <v>HERE</v>
      </c>
      <c r="AA105" s="2">
        <f>IF(Z105="HERE",Y105,AA104+Graph!$G$1*1000)</f>
        <v>37869098.961926408</v>
      </c>
      <c r="AB105" s="2">
        <f t="shared" si="21"/>
        <v>649612.05993963778</v>
      </c>
      <c r="AC105" s="2">
        <f t="shared" si="31"/>
        <v>1270118.5714285714</v>
      </c>
      <c r="AD105" s="3">
        <f t="shared" si="10"/>
        <v>37869098.961926408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22390581.545825705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40</v>
      </c>
      <c r="C106" s="7"/>
      <c r="D106" s="2" t="e">
        <f t="shared" si="12"/>
        <v>#N/A</v>
      </c>
      <c r="E106" s="2" t="e">
        <f t="shared" si="22"/>
        <v>#N/A</v>
      </c>
      <c r="F106" s="2">
        <v>706376.29560887814</v>
      </c>
      <c r="G106" s="2">
        <f t="shared" si="35"/>
        <v>706376.29560887814</v>
      </c>
      <c r="H106" s="2">
        <f t="shared" si="32"/>
        <v>39186574.022194296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719317.85714285914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708990.99644050002</v>
      </c>
      <c r="Q106" s="2">
        <f t="shared" si="36"/>
        <v>708990.99644050002</v>
      </c>
      <c r="R106" s="2">
        <f t="shared" si="33"/>
        <v>39848208.529795438</v>
      </c>
      <c r="S106" s="2">
        <f t="shared" si="17"/>
        <v>706376.29560887814</v>
      </c>
      <c r="T106" s="2">
        <f t="shared" si="18"/>
        <v>4317.5714285714785</v>
      </c>
      <c r="U106" s="2">
        <f t="shared" si="19"/>
        <v>708990.99644050002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655553.2821547857</v>
      </c>
      <c r="Y106" s="2">
        <f t="shared" si="30"/>
        <v>38524652.244081192</v>
      </c>
      <c r="Z106" s="2" t="str">
        <f t="shared" si="8"/>
        <v>HERE</v>
      </c>
      <c r="AA106" s="2">
        <f>IF(Z106="HERE",Y106,AA105+Graph!$G$1*1000)</f>
        <v>38524652.244081192</v>
      </c>
      <c r="AB106" s="2">
        <f t="shared" si="21"/>
        <v>655553.28215478361</v>
      </c>
      <c r="AC106" s="2">
        <f t="shared" si="31"/>
        <v>1323556.2857142857</v>
      </c>
      <c r="AD106" s="3">
        <f t="shared" si="10"/>
        <v>38524652.244081192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22904976.467755631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41</v>
      </c>
      <c r="C107" s="7"/>
      <c r="D107" s="2" t="e">
        <f t="shared" si="12"/>
        <v>#N/A</v>
      </c>
      <c r="E107" s="2" t="e">
        <f t="shared" si="22"/>
        <v>#N/A</v>
      </c>
      <c r="F107" s="2">
        <v>712330.89150908589</v>
      </c>
      <c r="G107" s="2">
        <f t="shared" si="35"/>
        <v>712330.89150908589</v>
      </c>
      <c r="H107" s="2">
        <f t="shared" si="32"/>
        <v>39898904.913703382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723635.42857143062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714932.21865564585</v>
      </c>
      <c r="Q107" s="2">
        <f t="shared" si="36"/>
        <v>714932.21865564585</v>
      </c>
      <c r="R107" s="2">
        <f t="shared" si="33"/>
        <v>40563140.748451084</v>
      </c>
      <c r="S107" s="2">
        <f t="shared" si="17"/>
        <v>712330.89150908589</v>
      </c>
      <c r="T107" s="2">
        <f t="shared" si="18"/>
        <v>4317.5714285714785</v>
      </c>
      <c r="U107" s="2">
        <f t="shared" si="19"/>
        <v>714932.21865564585</v>
      </c>
      <c r="V107" s="2">
        <f t="shared" si="34"/>
        <v>1376994</v>
      </c>
      <c r="W107" s="2">
        <f t="shared" si="20"/>
        <v>53437.714285714319</v>
      </c>
      <c r="X107" s="2">
        <f t="shared" si="6"/>
        <v>661494.50436993153</v>
      </c>
      <c r="Y107" s="2">
        <f t="shared" si="30"/>
        <v>39186146.748451121</v>
      </c>
      <c r="Z107" s="2" t="str">
        <f t="shared" si="8"/>
        <v>HERE</v>
      </c>
      <c r="AA107" s="2">
        <f>IF(Z107="HERE",Y107,AA106+Graph!$G$1*1000)</f>
        <v>39186146.748451121</v>
      </c>
      <c r="AB107" s="2">
        <f t="shared" si="21"/>
        <v>661494.50436992943</v>
      </c>
      <c r="AC107" s="2">
        <f t="shared" si="31"/>
        <v>1376994</v>
      </c>
      <c r="AD107" s="3">
        <f t="shared" si="10"/>
        <v>39186146.748451121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23424718.489679214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42</v>
      </c>
      <c r="C108" s="7"/>
      <c r="D108" s="2" t="e">
        <f t="shared" si="12"/>
        <v>#N/A</v>
      </c>
      <c r="E108" s="2" t="e">
        <f t="shared" si="22"/>
        <v>#N/A</v>
      </c>
      <c r="F108" s="2">
        <v>718285.48740929365</v>
      </c>
      <c r="G108" s="2">
        <f t="shared" si="35"/>
        <v>718285.48740929365</v>
      </c>
      <c r="H108" s="2">
        <f t="shared" si="32"/>
        <v>40617190.401112676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727953.0000000021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720873.44087082148</v>
      </c>
      <c r="Q108" s="2">
        <f t="shared" si="36"/>
        <v>720873.44087082148</v>
      </c>
      <c r="R108" s="2">
        <f t="shared" si="33"/>
        <v>41284014.189321905</v>
      </c>
      <c r="S108" s="2">
        <f t="shared" si="17"/>
        <v>718285.48740929365</v>
      </c>
      <c r="T108" s="2">
        <f t="shared" si="18"/>
        <v>4317.5714285714785</v>
      </c>
      <c r="U108" s="2">
        <f t="shared" si="19"/>
        <v>720873.44087082148</v>
      </c>
      <c r="V108" s="2">
        <f t="shared" si="34"/>
        <v>1508825.75</v>
      </c>
      <c r="W108" s="2">
        <f t="shared" si="20"/>
        <v>131831.75</v>
      </c>
      <c r="X108" s="2">
        <f t="shared" si="6"/>
        <v>589041.69087082148</v>
      </c>
      <c r="Y108" s="2">
        <f t="shared" si="30"/>
        <v>39775188.439321943</v>
      </c>
      <c r="Z108" s="2" t="str">
        <f t="shared" si="8"/>
        <v>HERE</v>
      </c>
      <c r="AA108" s="2">
        <f>IF(Z108="HERE",Y108,AA107+Graph!$G$1*1000)</f>
        <v>39775188.439321943</v>
      </c>
      <c r="AB108" s="2">
        <f t="shared" si="21"/>
        <v>589041.69087082148</v>
      </c>
      <c r="AC108" s="2">
        <f t="shared" si="31"/>
        <v>1508825.75</v>
      </c>
      <c r="AD108" s="3">
        <f t="shared" si="10"/>
        <v>39775188.439321943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23949807.611596432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43</v>
      </c>
      <c r="C109" s="7"/>
      <c r="D109" s="2" t="e">
        <f t="shared" si="12"/>
        <v>#N/A</v>
      </c>
      <c r="E109" s="2" t="e">
        <f t="shared" si="22"/>
        <v>#N/A</v>
      </c>
      <c r="F109" s="2">
        <v>724240.08330950141</v>
      </c>
      <c r="G109" s="2">
        <f t="shared" si="35"/>
        <v>724240.08330950141</v>
      </c>
      <c r="H109" s="2">
        <f t="shared" si="32"/>
        <v>41341430.484422177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732270.57142857357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726814.6630859673</v>
      </c>
      <c r="Q109" s="2">
        <f t="shared" si="36"/>
        <v>726814.6630859673</v>
      </c>
      <c r="R109" s="2">
        <f t="shared" si="33"/>
        <v>42010828.852407873</v>
      </c>
      <c r="S109" s="2">
        <f t="shared" si="17"/>
        <v>724240.08330950141</v>
      </c>
      <c r="T109" s="2">
        <f t="shared" si="18"/>
        <v>4317.5714285714785</v>
      </c>
      <c r="U109" s="2">
        <f t="shared" si="19"/>
        <v>726814.6630859673</v>
      </c>
      <c r="V109" s="2">
        <f t="shared" si="34"/>
        <v>1640657.5</v>
      </c>
      <c r="W109" s="2">
        <f t="shared" si="20"/>
        <v>131831.75</v>
      </c>
      <c r="X109" s="2">
        <f t="shared" si="6"/>
        <v>594982.9130859673</v>
      </c>
      <c r="Y109" s="2">
        <f t="shared" si="30"/>
        <v>40370171.35240791</v>
      </c>
      <c r="Z109" s="2" t="str">
        <f t="shared" si="8"/>
        <v>HERE</v>
      </c>
      <c r="AA109" s="2">
        <f>IF(Z109="HERE",Y109,AA108+Graph!$G$1*1000)</f>
        <v>40370171.35240791</v>
      </c>
      <c r="AB109" s="2">
        <f t="shared" si="21"/>
        <v>594982.9130859673</v>
      </c>
      <c r="AC109" s="2">
        <f t="shared" si="31"/>
        <v>1640657.5</v>
      </c>
      <c r="AD109" s="3">
        <f t="shared" si="10"/>
        <v>40370171.35240791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24480243.833507307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44</v>
      </c>
      <c r="C110" s="7"/>
      <c r="D110" s="2" t="e">
        <f t="shared" si="12"/>
        <v>#N/A</v>
      </c>
      <c r="E110" s="2" t="e">
        <f t="shared" si="22"/>
        <v>#N/A</v>
      </c>
      <c r="F110" s="2">
        <v>730194.67920970917</v>
      </c>
      <c r="G110" s="2">
        <f t="shared" si="35"/>
        <v>730194.67920970917</v>
      </c>
      <c r="H110" s="2">
        <f t="shared" si="32"/>
        <v>42071625.163631886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736588.14285714505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732755.88530114293</v>
      </c>
      <c r="Q110" s="2">
        <f t="shared" si="36"/>
        <v>732755.88530114293</v>
      </c>
      <c r="R110" s="2">
        <f t="shared" si="33"/>
        <v>42743584.737709016</v>
      </c>
      <c r="S110" s="2">
        <f t="shared" si="17"/>
        <v>730194.67920970917</v>
      </c>
      <c r="T110" s="2">
        <f t="shared" si="18"/>
        <v>4317.5714285714785</v>
      </c>
      <c r="U110" s="2">
        <f t="shared" si="19"/>
        <v>732755.88530114293</v>
      </c>
      <c r="V110" s="2">
        <f t="shared" si="34"/>
        <v>1772489.25</v>
      </c>
      <c r="W110" s="2">
        <f t="shared" si="20"/>
        <v>131831.75</v>
      </c>
      <c r="X110" s="2">
        <f t="shared" si="6"/>
        <v>600924.13530114293</v>
      </c>
      <c r="Y110" s="2">
        <f t="shared" si="30"/>
        <v>40971095.487709053</v>
      </c>
      <c r="Z110" s="2" t="str">
        <f t="shared" si="8"/>
        <v>HERE</v>
      </c>
      <c r="AA110" s="2">
        <f>IF(Z110="HERE",Y110,AA109+Graph!$G$1*1000)</f>
        <v>40971095.487709053</v>
      </c>
      <c r="AB110" s="2">
        <f t="shared" si="21"/>
        <v>600924.13530114293</v>
      </c>
      <c r="AC110" s="2">
        <f t="shared" si="31"/>
        <v>1772489.25</v>
      </c>
      <c r="AD110" s="3">
        <f t="shared" si="10"/>
        <v>40971095.487709053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25016027.155411813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45</v>
      </c>
      <c r="C111" s="7"/>
      <c r="D111" s="2" t="e">
        <f t="shared" si="12"/>
        <v>#N/A</v>
      </c>
      <c r="E111" s="2" t="e">
        <f t="shared" si="22"/>
        <v>#N/A</v>
      </c>
      <c r="F111" s="2">
        <v>736149.27510991693</v>
      </c>
      <c r="G111" s="2">
        <f t="shared" si="35"/>
        <v>736149.27510991693</v>
      </c>
      <c r="H111" s="2">
        <f t="shared" si="32"/>
        <v>42807774.438741803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740905.71428571653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738697.10751628876</v>
      </c>
      <c r="Q111" s="2">
        <f t="shared" si="36"/>
        <v>738697.10751628876</v>
      </c>
      <c r="R111" s="2">
        <f t="shared" si="33"/>
        <v>43482281.845225304</v>
      </c>
      <c r="S111" s="2">
        <f t="shared" si="17"/>
        <v>736149.27510991693</v>
      </c>
      <c r="T111" s="2">
        <f t="shared" si="18"/>
        <v>4317.5714285714785</v>
      </c>
      <c r="U111" s="2">
        <f t="shared" si="19"/>
        <v>738697.10751628876</v>
      </c>
      <c r="V111" s="2">
        <f t="shared" si="34"/>
        <v>1904321</v>
      </c>
      <c r="W111" s="2">
        <f t="shared" si="20"/>
        <v>131831.75</v>
      </c>
      <c r="X111" s="2">
        <f t="shared" si="6"/>
        <v>606865.35751628876</v>
      </c>
      <c r="Y111" s="2">
        <f t="shared" si="30"/>
        <v>41577960.845225342</v>
      </c>
      <c r="Z111" s="2" t="str">
        <f t="shared" si="8"/>
        <v>HERE</v>
      </c>
      <c r="AA111" s="2">
        <f>IF(Z111="HERE",Y111,AA110+Graph!$G$1*1000)</f>
        <v>41577960.845225342</v>
      </c>
      <c r="AB111" s="2">
        <f t="shared" si="21"/>
        <v>606865.35751628876</v>
      </c>
      <c r="AC111" s="2">
        <f t="shared" si="31"/>
        <v>1904321</v>
      </c>
      <c r="AD111" s="3">
        <f t="shared" si="10"/>
        <v>41577960.845225342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25557157.577309977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46</v>
      </c>
      <c r="C112" s="7"/>
      <c r="D112" s="2" t="e">
        <f t="shared" si="12"/>
        <v>#N/A</v>
      </c>
      <c r="E112" s="2" t="e">
        <f t="shared" si="22"/>
        <v>#N/A</v>
      </c>
      <c r="F112" s="2">
        <v>742103.87101012468</v>
      </c>
      <c r="G112" s="2">
        <f t="shared" si="35"/>
        <v>742103.87101012468</v>
      </c>
      <c r="H112" s="2">
        <f t="shared" si="32"/>
        <v>43549878.309751928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745223.28571428801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744638.32973146439</v>
      </c>
      <c r="Q112" s="2">
        <f t="shared" si="36"/>
        <v>744638.32973146439</v>
      </c>
      <c r="R112" s="2">
        <f t="shared" si="33"/>
        <v>44226920.174956769</v>
      </c>
      <c r="S112" s="2">
        <f t="shared" si="17"/>
        <v>742103.87101012468</v>
      </c>
      <c r="T112" s="2">
        <f t="shared" si="18"/>
        <v>4317.5714285714785</v>
      </c>
      <c r="U112" s="2">
        <f t="shared" si="19"/>
        <v>744638.32973146439</v>
      </c>
      <c r="V112" s="2">
        <f t="shared" si="34"/>
        <v>2036152.75</v>
      </c>
      <c r="W112" s="2">
        <f t="shared" si="20"/>
        <v>131831.75</v>
      </c>
      <c r="X112" s="2">
        <f t="shared" si="6"/>
        <v>612806.57973146439</v>
      </c>
      <c r="Y112" s="2">
        <f t="shared" si="30"/>
        <v>42190767.424956806</v>
      </c>
      <c r="Z112" s="2" t="str">
        <f t="shared" si="8"/>
        <v>HERE</v>
      </c>
      <c r="AA112" s="2">
        <f>IF(Z112="HERE",Y112,AA111+Graph!$G$1*1000)</f>
        <v>42190767.424956806</v>
      </c>
      <c r="AB112" s="2">
        <f t="shared" si="21"/>
        <v>612806.57973146439</v>
      </c>
      <c r="AC112" s="2">
        <f t="shared" si="31"/>
        <v>2036152.75</v>
      </c>
      <c r="AD112" s="3">
        <f t="shared" si="10"/>
        <v>42190767.424956806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26103635.099201772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47</v>
      </c>
      <c r="C113" s="7"/>
      <c r="D113" s="2" t="e">
        <f t="shared" si="12"/>
        <v>#N/A</v>
      </c>
      <c r="E113" s="2" t="e">
        <f t="shared" si="22"/>
        <v>#N/A</v>
      </c>
      <c r="F113" s="2">
        <v>748058.46691033244</v>
      </c>
      <c r="G113" s="2">
        <f t="shared" si="35"/>
        <v>748058.46691033244</v>
      </c>
      <c r="H113" s="2">
        <f t="shared" si="32"/>
        <v>44297936.77666226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749540.85714285949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750579.55194661021</v>
      </c>
      <c r="Q113" s="2">
        <f t="shared" si="36"/>
        <v>750000</v>
      </c>
      <c r="R113" s="2">
        <f t="shared" si="33"/>
        <v>44976920.174956769</v>
      </c>
      <c r="S113" s="2">
        <f t="shared" si="17"/>
        <v>748058.46691033244</v>
      </c>
      <c r="T113" s="2">
        <f t="shared" si="18"/>
        <v>4317.5714285714785</v>
      </c>
      <c r="U113" s="2">
        <f t="shared" si="19"/>
        <v>750000</v>
      </c>
      <c r="V113" s="2">
        <f t="shared" si="34"/>
        <v>2167984.5</v>
      </c>
      <c r="W113" s="2">
        <f t="shared" si="20"/>
        <v>131831.75</v>
      </c>
      <c r="X113" s="2">
        <f t="shared" si="6"/>
        <v>618168.25</v>
      </c>
      <c r="Y113" s="2">
        <f t="shared" si="30"/>
        <v>42808935.674956806</v>
      </c>
      <c r="Z113" s="2" t="str">
        <f t="shared" si="8"/>
        <v>HERE</v>
      </c>
      <c r="AA113" s="2">
        <f>IF(Z113="HERE",Y113,AA112+Graph!$G$1*1000)</f>
        <v>42808935.674956806</v>
      </c>
      <c r="AB113" s="2">
        <f t="shared" si="21"/>
        <v>618168.25</v>
      </c>
      <c r="AC113" s="2">
        <f t="shared" si="31"/>
        <v>2167984.5</v>
      </c>
      <c r="AD113" s="3">
        <f t="shared" si="10"/>
        <v>42808935.674956806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26655459.721087199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48</v>
      </c>
      <c r="C114" s="7"/>
      <c r="D114" s="2" t="e">
        <f t="shared" si="12"/>
        <v>#N/A</v>
      </c>
      <c r="E114" s="2" t="e">
        <f t="shared" si="22"/>
        <v>#N/A</v>
      </c>
      <c r="F114" s="2">
        <v>754013.0628105402</v>
      </c>
      <c r="G114" s="2">
        <f t="shared" si="35"/>
        <v>745682.42857142852</v>
      </c>
      <c r="H114" s="2">
        <f t="shared" si="32"/>
        <v>45043619.205233686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753858.42857143097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756520.77416178584</v>
      </c>
      <c r="Q114" s="2">
        <f t="shared" si="36"/>
        <v>750000</v>
      </c>
      <c r="R114" s="2">
        <f t="shared" si="33"/>
        <v>45726920.174956769</v>
      </c>
      <c r="S114" s="2">
        <f t="shared" si="17"/>
        <v>745682.42857142538</v>
      </c>
      <c r="T114" s="2">
        <f t="shared" si="18"/>
        <v>4317.5714285714785</v>
      </c>
      <c r="U114" s="2">
        <f t="shared" si="19"/>
        <v>750000</v>
      </c>
      <c r="V114" s="2">
        <f t="shared" si="34"/>
        <v>2299816.25</v>
      </c>
      <c r="W114" s="2">
        <f t="shared" si="20"/>
        <v>131831.75</v>
      </c>
      <c r="X114" s="2">
        <f t="shared" si="6"/>
        <v>618168.25</v>
      </c>
      <c r="Y114" s="2">
        <f t="shared" si="30"/>
        <v>43427103.924956806</v>
      </c>
      <c r="Z114" s="2" t="str">
        <f t="shared" si="8"/>
        <v>HERE</v>
      </c>
      <c r="AA114" s="2">
        <f>IF(Z114="HERE",Y114,AA113+Graph!$G$1*1000)</f>
        <v>43427103.924956806</v>
      </c>
      <c r="AB114" s="2">
        <f t="shared" si="21"/>
        <v>618168.25</v>
      </c>
      <c r="AC114" s="2">
        <f t="shared" si="31"/>
        <v>2299816.25</v>
      </c>
      <c r="AD114" s="3">
        <f t="shared" si="10"/>
        <v>43427103.924956806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27212631.442966282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49</v>
      </c>
      <c r="C115" s="7"/>
      <c r="D115" s="2" t="e">
        <f t="shared" si="12"/>
        <v>#N/A</v>
      </c>
      <c r="E115" s="2" t="e">
        <f t="shared" si="22"/>
        <v>#N/A</v>
      </c>
      <c r="F115" s="2">
        <v>759967.65871074796</v>
      </c>
      <c r="G115" s="2">
        <f t="shared" si="35"/>
        <v>745682.42857142852</v>
      </c>
      <c r="H115" s="2">
        <f t="shared" si="32"/>
        <v>45789301.633805111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758176.00000000244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762461.99637693167</v>
      </c>
      <c r="Q115" s="2">
        <f t="shared" si="36"/>
        <v>750000</v>
      </c>
      <c r="R115" s="2">
        <f t="shared" si="33"/>
        <v>46476920.174956769</v>
      </c>
      <c r="S115" s="2">
        <f t="shared" si="17"/>
        <v>745682.42857142538</v>
      </c>
      <c r="T115" s="2">
        <f t="shared" si="18"/>
        <v>4317.5714285714785</v>
      </c>
      <c r="U115" s="2">
        <f t="shared" si="19"/>
        <v>750000</v>
      </c>
      <c r="V115" s="2">
        <f t="shared" si="34"/>
        <v>2431648</v>
      </c>
      <c r="W115" s="2">
        <f t="shared" si="20"/>
        <v>131831.75</v>
      </c>
      <c r="X115" s="2">
        <f t="shared" si="6"/>
        <v>618168.25</v>
      </c>
      <c r="Y115" s="2">
        <f t="shared" si="30"/>
        <v>44045272.174956806</v>
      </c>
      <c r="Z115" s="2" t="str">
        <f t="shared" si="8"/>
        <v>HERE</v>
      </c>
      <c r="AA115" s="2">
        <f>IF(Z115="HERE",Y115,AA114+Graph!$G$1*1000)</f>
        <v>44045272.174956806</v>
      </c>
      <c r="AB115" s="2">
        <f t="shared" si="21"/>
        <v>618168.25</v>
      </c>
      <c r="AC115" s="2">
        <f t="shared" si="31"/>
        <v>2431648</v>
      </c>
      <c r="AD115" s="3">
        <f t="shared" si="10"/>
        <v>44045272.174956806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27775150.264838997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50</v>
      </c>
      <c r="C116" s="7"/>
      <c r="D116" s="2" t="e">
        <f t="shared" si="12"/>
        <v>#N/A</v>
      </c>
      <c r="E116" s="2" t="e">
        <f t="shared" si="22"/>
        <v>#N/A</v>
      </c>
      <c r="F116" s="2">
        <v>765922.25461095572</v>
      </c>
      <c r="G116" s="2">
        <f t="shared" si="35"/>
        <v>745682.42857142852</v>
      </c>
      <c r="H116" s="2">
        <f t="shared" si="32"/>
        <v>46534984.062376536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762493.57142857392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768403.2185921073</v>
      </c>
      <c r="Q116" s="2">
        <f t="shared" si="36"/>
        <v>750000</v>
      </c>
      <c r="R116" s="2">
        <f t="shared" si="33"/>
        <v>47226920.174956769</v>
      </c>
      <c r="S116" s="2">
        <f t="shared" si="17"/>
        <v>745682.42857142538</v>
      </c>
      <c r="T116" s="2">
        <f t="shared" si="18"/>
        <v>4317.5714285714785</v>
      </c>
      <c r="U116" s="2">
        <f t="shared" si="19"/>
        <v>750000</v>
      </c>
      <c r="V116" s="2">
        <f t="shared" si="34"/>
        <v>2639309</v>
      </c>
      <c r="W116" s="2">
        <f t="shared" si="20"/>
        <v>207661</v>
      </c>
      <c r="X116" s="2">
        <f t="shared" si="6"/>
        <v>542339</v>
      </c>
      <c r="Y116" s="2">
        <f t="shared" si="30"/>
        <v>44587611.174956806</v>
      </c>
      <c r="Z116" s="2" t="str">
        <f t="shared" si="8"/>
        <v>HERE</v>
      </c>
      <c r="AA116" s="2">
        <f>IF(Z116="HERE",Y116,AA115+Graph!$G$1*1000)</f>
        <v>44587611.174956806</v>
      </c>
      <c r="AB116" s="2">
        <f t="shared" si="21"/>
        <v>542339</v>
      </c>
      <c r="AC116" s="2">
        <f t="shared" si="31"/>
        <v>2639309</v>
      </c>
      <c r="AD116" s="3">
        <f t="shared" si="10"/>
        <v>44587611.174956806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28343016.186705373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51</v>
      </c>
      <c r="C117" s="7"/>
      <c r="D117" s="2" t="e">
        <f t="shared" si="12"/>
        <v>#N/A</v>
      </c>
      <c r="E117" s="2" t="e">
        <f t="shared" si="22"/>
        <v>#N/A</v>
      </c>
      <c r="F117" s="2">
        <v>771876.85051116347</v>
      </c>
      <c r="G117" s="2">
        <f t="shared" si="35"/>
        <v>745682.42857142852</v>
      </c>
      <c r="H117" s="2">
        <f t="shared" si="32"/>
        <v>47280666.490947962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766811.1428571454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774344.44080725312</v>
      </c>
      <c r="Q117" s="2">
        <f t="shared" si="36"/>
        <v>750000</v>
      </c>
      <c r="R117" s="2">
        <f t="shared" si="33"/>
        <v>47976920.174956769</v>
      </c>
      <c r="S117" s="2">
        <f t="shared" si="17"/>
        <v>745682.42857142538</v>
      </c>
      <c r="T117" s="2">
        <f t="shared" si="18"/>
        <v>4317.5714285714785</v>
      </c>
      <c r="U117" s="2">
        <f t="shared" si="19"/>
        <v>750000</v>
      </c>
      <c r="V117" s="2">
        <f t="shared" si="34"/>
        <v>2918252</v>
      </c>
      <c r="W117" s="2">
        <f t="shared" si="20"/>
        <v>278943</v>
      </c>
      <c r="X117" s="2">
        <f t="shared" si="6"/>
        <v>471057</v>
      </c>
      <c r="Y117" s="2">
        <f t="shared" si="30"/>
        <v>45058668.174956806</v>
      </c>
      <c r="Z117" s="2" t="str">
        <f t="shared" si="8"/>
        <v>HERE</v>
      </c>
      <c r="AA117" s="2">
        <f>IF(Z117="HERE",Y117,AA116+Graph!$G$1*1000)</f>
        <v>45058668.174956806</v>
      </c>
      <c r="AB117" s="2">
        <f t="shared" si="21"/>
        <v>471057</v>
      </c>
      <c r="AC117" s="2">
        <f t="shared" si="31"/>
        <v>2918252</v>
      </c>
      <c r="AD117" s="3">
        <f t="shared" si="10"/>
        <v>45058668.174956806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28916229.20856538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52</v>
      </c>
      <c r="C118" s="7"/>
      <c r="D118" s="2" t="e">
        <f t="shared" si="12"/>
        <v>#N/A</v>
      </c>
      <c r="E118" s="2" t="e">
        <f t="shared" si="22"/>
        <v>#N/A</v>
      </c>
      <c r="F118" s="2">
        <v>777831.44641137123</v>
      </c>
      <c r="G118" s="2">
        <f t="shared" si="35"/>
        <v>745682.42857142852</v>
      </c>
      <c r="H118" s="2">
        <f t="shared" si="32"/>
        <v>48026348.919519387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771128.71428571688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780285.66302242875</v>
      </c>
      <c r="Q118" s="2">
        <f t="shared" si="36"/>
        <v>750000</v>
      </c>
      <c r="R118" s="2">
        <f t="shared" si="33"/>
        <v>48726920.174956769</v>
      </c>
      <c r="S118" s="2">
        <f t="shared" si="17"/>
        <v>745682.42857142538</v>
      </c>
      <c r="T118" s="2">
        <f t="shared" si="18"/>
        <v>4317.5714285714785</v>
      </c>
      <c r="U118" s="2">
        <f t="shared" si="19"/>
        <v>750000</v>
      </c>
      <c r="V118" s="2">
        <f t="shared" si="34"/>
        <v>3234946</v>
      </c>
      <c r="W118" s="2">
        <f t="shared" si="20"/>
        <v>316694</v>
      </c>
      <c r="X118" s="2">
        <f t="shared" si="6"/>
        <v>433306</v>
      </c>
      <c r="Y118" s="2">
        <f t="shared" si="30"/>
        <v>45491974.174956806</v>
      </c>
      <c r="Z118" s="2" t="str">
        <f t="shared" si="8"/>
        <v>HERE</v>
      </c>
      <c r="AA118" s="2">
        <f>IF(Z118="HERE",Y118,AA117+Graph!$G$1*1000)</f>
        <v>45491974.174956806</v>
      </c>
      <c r="AB118" s="2">
        <f t="shared" si="21"/>
        <v>433306</v>
      </c>
      <c r="AC118" s="2">
        <f t="shared" si="31"/>
        <v>3234946</v>
      </c>
      <c r="AD118" s="3">
        <f t="shared" si="10"/>
        <v>45491974.174956806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29494789.330419041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53</v>
      </c>
      <c r="C119" s="7"/>
      <c r="D119" s="2" t="e">
        <f t="shared" si="12"/>
        <v>#N/A</v>
      </c>
      <c r="E119" s="2" t="e">
        <f t="shared" si="22"/>
        <v>#N/A</v>
      </c>
      <c r="F119" s="2">
        <v>783786.04231157899</v>
      </c>
      <c r="G119" s="2">
        <f t="shared" si="35"/>
        <v>745682.42857142852</v>
      </c>
      <c r="H119" s="2">
        <f t="shared" si="32"/>
        <v>48772031.348090813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775446.28571428836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786226.88523757458</v>
      </c>
      <c r="Q119" s="2">
        <f t="shared" si="36"/>
        <v>750000</v>
      </c>
      <c r="R119" s="2">
        <f t="shared" si="33"/>
        <v>49476920.174956769</v>
      </c>
      <c r="S119" s="2">
        <f t="shared" si="17"/>
        <v>745682.42857142538</v>
      </c>
      <c r="T119" s="2">
        <f t="shared" si="18"/>
        <v>4317.5714285714785</v>
      </c>
      <c r="U119" s="2">
        <f t="shared" si="19"/>
        <v>750000</v>
      </c>
      <c r="V119" s="2">
        <f t="shared" si="34"/>
        <v>3559179</v>
      </c>
      <c r="W119" s="2">
        <f t="shared" si="20"/>
        <v>324233</v>
      </c>
      <c r="X119" s="2">
        <f t="shared" si="6"/>
        <v>425767</v>
      </c>
      <c r="Y119" s="2">
        <f t="shared" si="30"/>
        <v>45917741.174956806</v>
      </c>
      <c r="Z119" s="2" t="str">
        <f t="shared" si="8"/>
        <v>HERE</v>
      </c>
      <c r="AA119" s="2">
        <f>IF(Z119="HERE",Y119,AA118+Graph!$G$1*1000)</f>
        <v>45917741.174956806</v>
      </c>
      <c r="AB119" s="2">
        <f t="shared" si="21"/>
        <v>425767</v>
      </c>
      <c r="AC119" s="2">
        <f t="shared" si="31"/>
        <v>3559179</v>
      </c>
      <c r="AD119" s="3">
        <f t="shared" si="10"/>
        <v>45917741.174956806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30078696.552266333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54</v>
      </c>
      <c r="C120" s="7"/>
      <c r="D120" s="2" t="e">
        <f t="shared" si="12"/>
        <v>#N/A</v>
      </c>
      <c r="E120" s="2" t="e">
        <f t="shared" si="22"/>
        <v>#N/A</v>
      </c>
      <c r="F120" s="2">
        <v>789740.63821178675</v>
      </c>
      <c r="G120" s="2">
        <f t="shared" si="35"/>
        <v>745682.42857142852</v>
      </c>
      <c r="H120" s="2">
        <f t="shared" si="32"/>
        <v>49517713.776662238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779763.85714285984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792168.10745275021</v>
      </c>
      <c r="Q120" s="2">
        <f t="shared" si="36"/>
        <v>750000</v>
      </c>
      <c r="R120" s="2">
        <f t="shared" si="33"/>
        <v>50226920.174956769</v>
      </c>
      <c r="S120" s="2">
        <f t="shared" si="17"/>
        <v>745682.42857142538</v>
      </c>
      <c r="T120" s="2">
        <f t="shared" si="18"/>
        <v>4317.5714285714785</v>
      </c>
      <c r="U120" s="2">
        <f t="shared" si="19"/>
        <v>750000</v>
      </c>
      <c r="V120" s="2">
        <f t="shared" si="34"/>
        <v>3837094</v>
      </c>
      <c r="W120" s="2">
        <f t="shared" si="20"/>
        <v>277915</v>
      </c>
      <c r="X120" s="2">
        <f t="shared" si="6"/>
        <v>472085</v>
      </c>
      <c r="Y120" s="2">
        <f t="shared" si="30"/>
        <v>46389826.174956806</v>
      </c>
      <c r="Z120" s="2" t="str">
        <f t="shared" si="8"/>
        <v>HERE</v>
      </c>
      <c r="AA120" s="2">
        <f>IF(Z120="HERE",Y120,AA119+Graph!$G$1*1000)</f>
        <v>46389826.174956806</v>
      </c>
      <c r="AB120" s="2">
        <f t="shared" si="21"/>
        <v>472085</v>
      </c>
      <c r="AC120" s="2">
        <f t="shared" si="31"/>
        <v>3837094</v>
      </c>
      <c r="AD120" s="3">
        <f t="shared" si="10"/>
        <v>46389826.174956806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30667950.874107286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55</v>
      </c>
      <c r="C121" s="7"/>
      <c r="D121" s="2" t="e">
        <f t="shared" si="12"/>
        <v>#N/A</v>
      </c>
      <c r="E121" s="2" t="e">
        <f t="shared" si="22"/>
        <v>#N/A</v>
      </c>
      <c r="F121" s="2">
        <v>795695.2341119945</v>
      </c>
      <c r="G121" s="2">
        <f t="shared" si="35"/>
        <v>745682.42857142852</v>
      </c>
      <c r="H121" s="2">
        <f t="shared" si="32"/>
        <v>50263396.205233663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784081.42857143132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798109.32966789603</v>
      </c>
      <c r="Q121" s="2">
        <f t="shared" si="36"/>
        <v>750000</v>
      </c>
      <c r="R121" s="2">
        <f t="shared" si="33"/>
        <v>50976920.174956769</v>
      </c>
      <c r="S121" s="2">
        <f t="shared" si="17"/>
        <v>745682.42857142538</v>
      </c>
      <c r="T121" s="2">
        <f t="shared" si="18"/>
        <v>4317.5714285714785</v>
      </c>
      <c r="U121" s="2">
        <f t="shared" si="19"/>
        <v>750000</v>
      </c>
      <c r="V121" s="2">
        <f t="shared" si="34"/>
        <v>4062501</v>
      </c>
      <c r="W121" s="2">
        <f t="shared" si="20"/>
        <v>225407</v>
      </c>
      <c r="X121" s="2">
        <f t="shared" si="6"/>
        <v>524593</v>
      </c>
      <c r="Y121" s="2">
        <f t="shared" si="30"/>
        <v>46914419.174956806</v>
      </c>
      <c r="Z121" s="2" t="str">
        <f t="shared" si="8"/>
        <v>HERE</v>
      </c>
      <c r="AA121" s="2">
        <f>IF(Z121="HERE",Y121,AA120+Graph!$G$1*1000)</f>
        <v>46914419.174956806</v>
      </c>
      <c r="AB121" s="2">
        <f t="shared" si="21"/>
        <v>524593</v>
      </c>
      <c r="AC121" s="2">
        <f t="shared" si="31"/>
        <v>4062501</v>
      </c>
      <c r="AD121" s="3">
        <f t="shared" si="10"/>
        <v>46914419.174956806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31262552.295941871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56</v>
      </c>
      <c r="C122" s="7"/>
      <c r="D122" s="2" t="e">
        <f t="shared" si="12"/>
        <v>#N/A</v>
      </c>
      <c r="E122" s="2" t="e">
        <f t="shared" si="22"/>
        <v>#N/A</v>
      </c>
      <c r="F122" s="2">
        <v>801649.83001220226</v>
      </c>
      <c r="G122" s="2">
        <f t="shared" si="35"/>
        <v>745682.42857142852</v>
      </c>
      <c r="H122" s="2">
        <f t="shared" si="32"/>
        <v>51009078.633805089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788399.00000000279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804050.55188304186</v>
      </c>
      <c r="Q122" s="2">
        <f t="shared" si="36"/>
        <v>750000</v>
      </c>
      <c r="R122" s="2">
        <f t="shared" si="33"/>
        <v>51726920.174956769</v>
      </c>
      <c r="S122" s="2">
        <f t="shared" si="17"/>
        <v>745682.42857142538</v>
      </c>
      <c r="T122" s="2">
        <f t="shared" si="18"/>
        <v>4317.5714285714785</v>
      </c>
      <c r="U122" s="2">
        <f t="shared" si="19"/>
        <v>750000</v>
      </c>
      <c r="V122" s="2">
        <f t="shared" si="34"/>
        <v>4266577</v>
      </c>
      <c r="W122" s="2">
        <f t="shared" si="20"/>
        <v>204076</v>
      </c>
      <c r="X122" s="2">
        <f t="shared" si="6"/>
        <v>545924</v>
      </c>
      <c r="Y122" s="2">
        <f t="shared" si="30"/>
        <v>47460343.174956806</v>
      </c>
      <c r="Z122" s="2" t="str">
        <f t="shared" si="8"/>
        <v>HERE</v>
      </c>
      <c r="AA122" s="2">
        <f>IF(Z122="HERE",Y122,AA121+Graph!$G$1*1000)</f>
        <v>47460343.174956806</v>
      </c>
      <c r="AB122" s="2">
        <f t="shared" si="21"/>
        <v>545924</v>
      </c>
      <c r="AC122" s="2">
        <f t="shared" si="31"/>
        <v>4266577</v>
      </c>
      <c r="AD122" s="3">
        <f t="shared" si="10"/>
        <v>47460343.174956806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31828486.635627251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57</v>
      </c>
      <c r="C123" s="7"/>
      <c r="D123" s="2" t="e">
        <f t="shared" si="12"/>
        <v>#N/A</v>
      </c>
      <c r="E123" s="2" t="e">
        <f t="shared" si="22"/>
        <v>#N/A</v>
      </c>
      <c r="F123" s="2">
        <v>807604.42591241002</v>
      </c>
      <c r="G123" s="2">
        <f t="shared" si="35"/>
        <v>745682.42857142852</v>
      </c>
      <c r="H123" s="2">
        <f t="shared" si="32"/>
        <v>51754761.062376514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792716.57142857427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809991.77409821749</v>
      </c>
      <c r="Q123" s="2">
        <f t="shared" si="36"/>
        <v>750000</v>
      </c>
      <c r="R123" s="2">
        <f t="shared" si="33"/>
        <v>52476920.174956769</v>
      </c>
      <c r="S123" s="2">
        <f t="shared" si="17"/>
        <v>745682.42857142538</v>
      </c>
      <c r="T123" s="2">
        <f t="shared" si="18"/>
        <v>4317.5714285714785</v>
      </c>
      <c r="U123" s="2">
        <f t="shared" si="19"/>
        <v>750000</v>
      </c>
      <c r="V123" s="2">
        <f t="shared" si="34"/>
        <v>4609740</v>
      </c>
      <c r="W123" s="2">
        <f t="shared" si="20"/>
        <v>343163</v>
      </c>
      <c r="X123" s="2">
        <f t="shared" si="6"/>
        <v>406837</v>
      </c>
      <c r="Y123" s="2">
        <f t="shared" si="30"/>
        <v>47867180.174956806</v>
      </c>
      <c r="Z123" s="2" t="str">
        <f t="shared" si="8"/>
        <v>HERE</v>
      </c>
      <c r="AA123" s="2">
        <f>IF(Z123="HERE",Y123,AA122+Graph!$G$1*1000)</f>
        <v>47867180.174956806</v>
      </c>
      <c r="AB123" s="2">
        <f t="shared" si="21"/>
        <v>406837</v>
      </c>
      <c r="AC123" s="2">
        <f t="shared" si="31"/>
        <v>4609740</v>
      </c>
      <c r="AD123" s="3">
        <f t="shared" si="10"/>
        <v>47867180.174956806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32399768.075306263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58</v>
      </c>
      <c r="C124" s="7"/>
      <c r="D124" s="2" t="e">
        <f t="shared" si="12"/>
        <v>#N/A</v>
      </c>
      <c r="E124" s="2" t="e">
        <f t="shared" si="22"/>
        <v>#N/A</v>
      </c>
      <c r="F124" s="2">
        <v>813559.02181261778</v>
      </c>
      <c r="G124" s="2">
        <f t="shared" si="35"/>
        <v>745682.42857142852</v>
      </c>
      <c r="H124" s="2">
        <f t="shared" si="32"/>
        <v>52500443.490947939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797034.14285714575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815932.99631336331</v>
      </c>
      <c r="Q124" s="2">
        <f t="shared" si="36"/>
        <v>750000</v>
      </c>
      <c r="R124" s="2">
        <f t="shared" si="33"/>
        <v>53226920.174956769</v>
      </c>
      <c r="S124" s="2">
        <f t="shared" si="17"/>
        <v>745682.42857142538</v>
      </c>
      <c r="T124" s="2">
        <f t="shared" si="18"/>
        <v>4317.5714285714785</v>
      </c>
      <c r="U124" s="2">
        <f t="shared" si="19"/>
        <v>750000</v>
      </c>
      <c r="V124" s="2">
        <f t="shared" si="34"/>
        <v>4973248</v>
      </c>
      <c r="W124" s="2">
        <f t="shared" si="20"/>
        <v>363508</v>
      </c>
      <c r="X124" s="2">
        <f t="shared" si="6"/>
        <v>386492</v>
      </c>
      <c r="Y124" s="2">
        <f t="shared" si="30"/>
        <v>48253672.174956806</v>
      </c>
      <c r="Z124" s="2" t="str">
        <f t="shared" si="8"/>
        <v>HERE</v>
      </c>
      <c r="AA124" s="2">
        <f>IF(Z124="HERE",Y124,AA123+Graph!$G$1*1000)</f>
        <v>48253672.174956806</v>
      </c>
      <c r="AB124" s="2">
        <f t="shared" si="21"/>
        <v>386492</v>
      </c>
      <c r="AC124" s="2">
        <f t="shared" si="31"/>
        <v>4973248</v>
      </c>
      <c r="AD124" s="3">
        <f t="shared" si="10"/>
        <v>48253672.174956806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32976396.614978936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59</v>
      </c>
      <c r="C125" s="7"/>
      <c r="D125" s="2" t="e">
        <f t="shared" si="12"/>
        <v>#N/A</v>
      </c>
      <c r="E125" s="2" t="e">
        <f t="shared" si="22"/>
        <v>#N/A</v>
      </c>
      <c r="F125" s="2">
        <v>819513.61771282554</v>
      </c>
      <c r="G125" s="2">
        <f t="shared" si="35"/>
        <v>745682.42857142852</v>
      </c>
      <c r="H125" s="2">
        <f t="shared" si="32"/>
        <v>53246125.919519365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801351.71428571723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821874.21852853894</v>
      </c>
      <c r="Q125" s="2">
        <f t="shared" si="36"/>
        <v>750000</v>
      </c>
      <c r="R125" s="2">
        <f t="shared" si="33"/>
        <v>53976920.174956769</v>
      </c>
      <c r="S125" s="2">
        <f t="shared" si="17"/>
        <v>745682.42857142538</v>
      </c>
      <c r="T125" s="2">
        <f t="shared" si="18"/>
        <v>4317.5714285714785</v>
      </c>
      <c r="U125" s="2">
        <f t="shared" si="19"/>
        <v>750000</v>
      </c>
      <c r="V125" s="2">
        <f t="shared" si="34"/>
        <v>5383103</v>
      </c>
      <c r="W125" s="2">
        <f t="shared" si="20"/>
        <v>409855</v>
      </c>
      <c r="X125" s="2">
        <f t="shared" si="6"/>
        <v>340145</v>
      </c>
      <c r="Y125" s="2">
        <f t="shared" si="30"/>
        <v>48593817.174956806</v>
      </c>
      <c r="Z125" s="2" t="str">
        <f t="shared" si="8"/>
        <v>HERE</v>
      </c>
      <c r="AA125" s="2">
        <f>IF(Z125="HERE",Y125,AA124+Graph!$G$1*1000)</f>
        <v>48593817.174956806</v>
      </c>
      <c r="AB125" s="2">
        <f t="shared" si="21"/>
        <v>340145</v>
      </c>
      <c r="AC125" s="2">
        <f t="shared" si="31"/>
        <v>5383103</v>
      </c>
      <c r="AD125" s="3">
        <f t="shared" si="10"/>
        <v>48593817.174956806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33558372.254645236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60</v>
      </c>
      <c r="C126" s="7"/>
      <c r="D126" s="2" t="e">
        <f t="shared" si="12"/>
        <v>#N/A</v>
      </c>
      <c r="E126" s="2" t="e">
        <f t="shared" si="22"/>
        <v>#N/A</v>
      </c>
      <c r="F126" s="2">
        <v>825468.21361300349</v>
      </c>
      <c r="G126" s="2">
        <f t="shared" si="35"/>
        <v>745682.42857142852</v>
      </c>
      <c r="H126" s="2">
        <f t="shared" si="32"/>
        <v>53991808.34809079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805669.28571428871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827815.44074368477</v>
      </c>
      <c r="Q126" s="2">
        <f t="shared" si="36"/>
        <v>750000</v>
      </c>
      <c r="R126" s="2">
        <f t="shared" si="33"/>
        <v>54726920.174956769</v>
      </c>
      <c r="S126" s="2">
        <f t="shared" si="17"/>
        <v>745682.42857142538</v>
      </c>
      <c r="T126" s="2">
        <f t="shared" si="18"/>
        <v>4317.5714285714785</v>
      </c>
      <c r="U126" s="2">
        <f t="shared" si="19"/>
        <v>750000</v>
      </c>
      <c r="V126" s="2">
        <f t="shared" si="34"/>
        <v>5861351</v>
      </c>
      <c r="W126" s="2">
        <f t="shared" si="20"/>
        <v>478248</v>
      </c>
      <c r="X126" s="2">
        <f t="shared" si="6"/>
        <v>271752</v>
      </c>
      <c r="Y126" s="2">
        <f t="shared" si="30"/>
        <v>48865569.174956806</v>
      </c>
      <c r="Z126" s="2" t="str">
        <f t="shared" si="8"/>
        <v>HERE</v>
      </c>
      <c r="AA126" s="2">
        <f>IF(Z126="HERE",Y126,AA125+Graph!$G$1*1000)</f>
        <v>48865569.174956806</v>
      </c>
      <c r="AB126" s="2">
        <f t="shared" si="21"/>
        <v>271752</v>
      </c>
      <c r="AC126" s="2">
        <f t="shared" si="31"/>
        <v>5861351</v>
      </c>
      <c r="AD126" s="3">
        <f t="shared" si="10"/>
        <v>48865569.174956806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34145694.994305193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61</v>
      </c>
      <c r="C127" s="7"/>
      <c r="D127" s="2" t="e">
        <f t="shared" si="12"/>
        <v>#N/A</v>
      </c>
      <c r="E127" s="2" t="e">
        <f t="shared" si="22"/>
        <v>#N/A</v>
      </c>
      <c r="F127" s="2">
        <v>831422.80951321125</v>
      </c>
      <c r="G127" s="2">
        <f t="shared" si="35"/>
        <v>745682.42857142852</v>
      </c>
      <c r="H127" s="2">
        <f t="shared" si="32"/>
        <v>54737490.776662216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809986.85714286019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833756.6629588604</v>
      </c>
      <c r="Q127" s="2">
        <f t="shared" si="36"/>
        <v>750000</v>
      </c>
      <c r="R127" s="2">
        <f t="shared" si="33"/>
        <v>55476920.174956769</v>
      </c>
      <c r="S127" s="2">
        <f t="shared" si="17"/>
        <v>745682.42857142538</v>
      </c>
      <c r="T127" s="2">
        <f t="shared" si="18"/>
        <v>4317.5714285714785</v>
      </c>
      <c r="U127" s="2">
        <f t="shared" si="19"/>
        <v>750000</v>
      </c>
      <c r="V127" s="2">
        <f t="shared" si="34"/>
        <v>6353321</v>
      </c>
      <c r="W127" s="2">
        <f t="shared" si="20"/>
        <v>491970</v>
      </c>
      <c r="X127" s="2">
        <f t="shared" si="6"/>
        <v>258030</v>
      </c>
      <c r="Y127" s="2">
        <f t="shared" si="30"/>
        <v>49123599.174956806</v>
      </c>
      <c r="Z127" s="2" t="str">
        <f t="shared" si="8"/>
        <v>HERE</v>
      </c>
      <c r="AA127" s="2">
        <f>IF(Z127="HERE",Y127,AA126+Graph!$G$1*1000)</f>
        <v>49123599.174956806</v>
      </c>
      <c r="AB127" s="2">
        <f t="shared" si="21"/>
        <v>258030</v>
      </c>
      <c r="AC127" s="2">
        <f t="shared" si="31"/>
        <v>6353321</v>
      </c>
      <c r="AD127" s="3">
        <f t="shared" si="10"/>
        <v>49123599.174956806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34738364.83395879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62</v>
      </c>
      <c r="C128" s="7"/>
      <c r="D128" s="2" t="e">
        <f t="shared" si="12"/>
        <v>#N/A</v>
      </c>
      <c r="E128" s="2" t="e">
        <f t="shared" si="22"/>
        <v>#N/A</v>
      </c>
      <c r="F128" s="2">
        <v>837377.40541341901</v>
      </c>
      <c r="G128" s="2">
        <f t="shared" si="35"/>
        <v>745682.42857142852</v>
      </c>
      <c r="H128" s="2">
        <f t="shared" si="32"/>
        <v>55483173.205233641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814304.42857143166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839697.88517400622</v>
      </c>
      <c r="Q128" s="2">
        <f t="shared" si="36"/>
        <v>750000</v>
      </c>
      <c r="R128" s="2">
        <f t="shared" si="33"/>
        <v>56226920.174956769</v>
      </c>
      <c r="S128" s="2">
        <f t="shared" si="17"/>
        <v>745682.42857142538</v>
      </c>
      <c r="T128" s="2">
        <f t="shared" si="18"/>
        <v>4317.5714285714785</v>
      </c>
      <c r="U128" s="2">
        <f t="shared" si="19"/>
        <v>750000</v>
      </c>
      <c r="V128" s="2">
        <f t="shared" si="34"/>
        <v>6573570</v>
      </c>
      <c r="W128" s="2">
        <f t="shared" si="20"/>
        <v>220249</v>
      </c>
      <c r="X128" s="2">
        <f t="shared" si="6"/>
        <v>529751</v>
      </c>
      <c r="Y128" s="2">
        <f t="shared" si="30"/>
        <v>49653350.174956806</v>
      </c>
      <c r="Z128" s="2" t="str">
        <f t="shared" si="8"/>
        <v>HERE</v>
      </c>
      <c r="AA128" s="2">
        <f>IF(Z128="HERE",Y128,AA127+Graph!$G$1*1000)</f>
        <v>49653350.174956806</v>
      </c>
      <c r="AB128" s="2">
        <f t="shared" si="21"/>
        <v>529751</v>
      </c>
      <c r="AC128" s="2">
        <f t="shared" si="31"/>
        <v>6573570</v>
      </c>
      <c r="AD128" s="3">
        <f t="shared" si="10"/>
        <v>49653350.174956806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35336381.77360601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63</v>
      </c>
      <c r="C129" s="7"/>
      <c r="D129" s="2" t="e">
        <f t="shared" si="12"/>
        <v>#N/A</v>
      </c>
      <c r="E129" s="2" t="e">
        <f t="shared" si="22"/>
        <v>#N/A</v>
      </c>
      <c r="F129" s="2">
        <v>843332.00131362677</v>
      </c>
      <c r="G129" s="2">
        <f t="shared" si="35"/>
        <v>745682.42857142852</v>
      </c>
      <c r="H129" s="2">
        <f t="shared" si="32"/>
        <v>56228855.633805066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818622.00000000314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845639.10738918185</v>
      </c>
      <c r="Q129" s="2">
        <f t="shared" si="36"/>
        <v>750000</v>
      </c>
      <c r="R129" s="2">
        <f t="shared" si="33"/>
        <v>56976920.174956769</v>
      </c>
      <c r="S129" s="2">
        <f t="shared" si="17"/>
        <v>745682.42857142538</v>
      </c>
      <c r="T129" s="2">
        <f t="shared" si="18"/>
        <v>4317.5714285714785</v>
      </c>
      <c r="U129" s="2">
        <f t="shared" si="19"/>
        <v>750000</v>
      </c>
      <c r="V129" s="2">
        <f t="shared" si="34"/>
        <v>6853372</v>
      </c>
      <c r="W129" s="2">
        <f t="shared" si="20"/>
        <v>279802</v>
      </c>
      <c r="X129" s="2">
        <f t="shared" si="6"/>
        <v>470198</v>
      </c>
      <c r="Y129" s="2">
        <f t="shared" si="30"/>
        <v>50123548.174956806</v>
      </c>
      <c r="Z129" s="2" t="str">
        <f t="shared" si="8"/>
        <v>HERE</v>
      </c>
      <c r="AA129" s="2">
        <f>IF(Z129="HERE",Y129,AA128+Graph!$G$1*1000)</f>
        <v>50123548.174956806</v>
      </c>
      <c r="AB129" s="2">
        <f t="shared" si="21"/>
        <v>470198</v>
      </c>
      <c r="AC129" s="2">
        <f t="shared" si="31"/>
        <v>6853372</v>
      </c>
      <c r="AD129" s="3">
        <f t="shared" si="10"/>
        <v>50123548.174956806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35873110.882889748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64</v>
      </c>
      <c r="C130" s="7"/>
      <c r="D130" s="2" t="e">
        <f t="shared" si="12"/>
        <v>#N/A</v>
      </c>
      <c r="E130" s="2" t="e">
        <f t="shared" si="22"/>
        <v>#N/A</v>
      </c>
      <c r="F130" s="2">
        <v>849286.59721383452</v>
      </c>
      <c r="G130" s="2">
        <f t="shared" si="35"/>
        <v>745682.42857142852</v>
      </c>
      <c r="H130" s="2">
        <f t="shared" si="32"/>
        <v>56974538.062376492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822939.57142857462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851580.32960432768</v>
      </c>
      <c r="Q130" s="2">
        <f t="shared" si="36"/>
        <v>750000</v>
      </c>
      <c r="R130" s="2">
        <f t="shared" si="33"/>
        <v>57726920.174956769</v>
      </c>
      <c r="S130" s="2">
        <f t="shared" si="17"/>
        <v>745682.42857142538</v>
      </c>
      <c r="T130" s="2">
        <f t="shared" si="18"/>
        <v>4317.5714285714785</v>
      </c>
      <c r="U130" s="2">
        <f t="shared" si="19"/>
        <v>750000</v>
      </c>
      <c r="V130" s="2">
        <f t="shared" si="34"/>
        <v>7164387</v>
      </c>
      <c r="W130" s="2">
        <f t="shared" si="20"/>
        <v>311015</v>
      </c>
      <c r="X130" s="2">
        <f t="shared" si="6"/>
        <v>438985</v>
      </c>
      <c r="Y130" s="2">
        <f t="shared" si="30"/>
        <v>50562533.174956806</v>
      </c>
      <c r="Z130" s="2" t="str">
        <f t="shared" si="8"/>
        <v>HERE</v>
      </c>
      <c r="AA130" s="2">
        <f>IF(Z130="HERE",Y130,AA129+Graph!$G$1*1000)</f>
        <v>50562533.174956806</v>
      </c>
      <c r="AB130" s="2">
        <f t="shared" si="21"/>
        <v>438985</v>
      </c>
      <c r="AC130" s="2">
        <f t="shared" si="31"/>
        <v>7164387</v>
      </c>
      <c r="AD130" s="3">
        <f t="shared" si="10"/>
        <v>50562533.174956806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36415187.092167117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65</v>
      </c>
      <c r="C131" s="7"/>
      <c r="D131" s="2" t="e">
        <f t="shared" si="12"/>
        <v>#N/A</v>
      </c>
      <c r="E131" s="2" t="e">
        <f t="shared" si="22"/>
        <v>#N/A</v>
      </c>
      <c r="F131" s="2">
        <v>855241.19311404228</v>
      </c>
      <c r="G131" s="2">
        <f t="shared" si="35"/>
        <v>745682.42857142852</v>
      </c>
      <c r="H131" s="2">
        <f t="shared" si="32"/>
        <v>57720220.490947917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827257.1428571461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857521.55181950331</v>
      </c>
      <c r="Q131" s="2">
        <f t="shared" si="36"/>
        <v>750000</v>
      </c>
      <c r="R131" s="2">
        <f t="shared" si="33"/>
        <v>58476920.174956769</v>
      </c>
      <c r="S131" s="2">
        <f t="shared" si="17"/>
        <v>745682.42857142538</v>
      </c>
      <c r="T131" s="2">
        <f t="shared" si="18"/>
        <v>4317.5714285714785</v>
      </c>
      <c r="U131" s="2">
        <f t="shared" si="19"/>
        <v>750000</v>
      </c>
      <c r="V131" s="2">
        <f t="shared" si="34"/>
        <v>7447199</v>
      </c>
      <c r="W131" s="2">
        <f t="shared" si="20"/>
        <v>282812</v>
      </c>
      <c r="X131" s="2">
        <f t="shared" si="6"/>
        <v>467188</v>
      </c>
      <c r="Y131" s="2">
        <f t="shared" si="30"/>
        <v>51029721.174956806</v>
      </c>
      <c r="Z131" s="2" t="str">
        <f t="shared" si="8"/>
        <v>HERE</v>
      </c>
      <c r="AA131" s="2">
        <f>IF(Z131="HERE",Y131,AA130+Graph!$G$1*1000)</f>
        <v>51029721.174956806</v>
      </c>
      <c r="AB131" s="2">
        <f t="shared" si="21"/>
        <v>467188</v>
      </c>
      <c r="AC131" s="2">
        <f t="shared" si="31"/>
        <v>7447199</v>
      </c>
      <c r="AD131" s="3">
        <f t="shared" si="10"/>
        <v>51029721.174956806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36962610.401438147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66</v>
      </c>
      <c r="C132" s="7"/>
      <c r="D132" s="2" t="e">
        <f t="shared" si="12"/>
        <v>#N/A</v>
      </c>
      <c r="E132" s="2" t="e">
        <f t="shared" si="22"/>
        <v>#N/A</v>
      </c>
      <c r="F132" s="2">
        <v>861195.78901425004</v>
      </c>
      <c r="G132" s="2">
        <f t="shared" si="35"/>
        <v>745682.42857142852</v>
      </c>
      <c r="H132" s="2">
        <f t="shared" si="32"/>
        <v>58465902.919519342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831574.71428571758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863462.77403464913</v>
      </c>
      <c r="Q132" s="2">
        <f t="shared" si="36"/>
        <v>750000</v>
      </c>
      <c r="R132" s="2">
        <f t="shared" si="33"/>
        <v>59226920.174956769</v>
      </c>
      <c r="S132" s="2">
        <f t="shared" si="17"/>
        <v>745682.42857142538</v>
      </c>
      <c r="T132" s="2">
        <f t="shared" si="18"/>
        <v>4317.5714285714785</v>
      </c>
      <c r="U132" s="2">
        <f t="shared" si="19"/>
        <v>750000</v>
      </c>
      <c r="V132" s="2">
        <f t="shared" si="34"/>
        <v>7891184</v>
      </c>
      <c r="W132" s="2">
        <f t="shared" si="20"/>
        <v>443985</v>
      </c>
      <c r="X132" s="2">
        <f t="shared" si="6"/>
        <v>306015</v>
      </c>
      <c r="Y132" s="2">
        <f t="shared" si="30"/>
        <v>51335736.174956806</v>
      </c>
      <c r="Z132" s="2" t="str">
        <f t="shared" si="8"/>
        <v>HERE</v>
      </c>
      <c r="AA132" s="2">
        <f>IF(Z132="HERE",Y132,AA131+Graph!$G$1*1000)</f>
        <v>51335736.174956806</v>
      </c>
      <c r="AB132" s="2">
        <f t="shared" si="21"/>
        <v>306015</v>
      </c>
      <c r="AC132" s="2">
        <f t="shared" si="31"/>
        <v>7891184</v>
      </c>
      <c r="AD132" s="3">
        <f t="shared" si="10"/>
        <v>51335736.174956806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37515380.810702808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67</v>
      </c>
      <c r="C133" s="7"/>
      <c r="D133" s="2" t="e">
        <f t="shared" si="12"/>
        <v>#N/A</v>
      </c>
      <c r="E133" s="2" t="e">
        <f t="shared" si="22"/>
        <v>#N/A</v>
      </c>
      <c r="F133" s="2">
        <v>867150.3849144578</v>
      </c>
      <c r="G133" s="2">
        <f t="shared" si="35"/>
        <v>745682.42857142852</v>
      </c>
      <c r="H133" s="2">
        <f t="shared" si="32"/>
        <v>59211585.348090768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835892.28571428906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869403.99624982476</v>
      </c>
      <c r="Q133" s="2">
        <f t="shared" si="36"/>
        <v>750000</v>
      </c>
      <c r="R133" s="2">
        <f t="shared" si="33"/>
        <v>59976920.174956769</v>
      </c>
      <c r="S133" s="2">
        <f t="shared" si="17"/>
        <v>745682.42857142538</v>
      </c>
      <c r="T133" s="2">
        <f t="shared" si="18"/>
        <v>4317.5714285714785</v>
      </c>
      <c r="U133" s="2">
        <f t="shared" si="19"/>
        <v>750000</v>
      </c>
      <c r="V133" s="2">
        <f t="shared" si="34"/>
        <v>8378940</v>
      </c>
      <c r="W133" s="2">
        <f t="shared" si="20"/>
        <v>487756</v>
      </c>
      <c r="X133" s="2">
        <f t="shared" si="6"/>
        <v>262244</v>
      </c>
      <c r="Y133" s="2">
        <f t="shared" si="30"/>
        <v>51597980.174956806</v>
      </c>
      <c r="Z133" s="2" t="str">
        <f t="shared" si="8"/>
        <v>HERE</v>
      </c>
      <c r="AA133" s="2">
        <f>IF(Z133="HERE",Y133,AA132+Graph!$G$1*1000)</f>
        <v>51597980.174956806</v>
      </c>
      <c r="AB133" s="2">
        <f t="shared" si="21"/>
        <v>262244</v>
      </c>
      <c r="AC133" s="2">
        <f t="shared" si="31"/>
        <v>8378940</v>
      </c>
      <c r="AD133" s="3">
        <f t="shared" si="10"/>
        <v>51597980.174956806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38073498.319961131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68</v>
      </c>
      <c r="C134" s="7"/>
      <c r="D134" s="2" t="e">
        <f t="shared" si="12"/>
        <v>#N/A</v>
      </c>
      <c r="E134" s="2" t="e">
        <f t="shared" si="22"/>
        <v>#N/A</v>
      </c>
      <c r="F134" s="2">
        <v>873104.98081466556</v>
      </c>
      <c r="G134" s="2">
        <f t="shared" si="35"/>
        <v>745682.42857142852</v>
      </c>
      <c r="H134" s="2">
        <f t="shared" si="32"/>
        <v>59957267.776662193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840209.85714286054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875345.21846497059</v>
      </c>
      <c r="Q134" s="2">
        <f t="shared" si="36"/>
        <v>750000</v>
      </c>
      <c r="R134" s="2">
        <f t="shared" si="33"/>
        <v>60726920.174956769</v>
      </c>
      <c r="S134" s="2">
        <f t="shared" si="17"/>
        <v>745682.42857142538</v>
      </c>
      <c r="T134" s="2">
        <f t="shared" si="18"/>
        <v>4317.5714285714785</v>
      </c>
      <c r="U134" s="2">
        <f t="shared" si="19"/>
        <v>750000</v>
      </c>
      <c r="V134" s="2">
        <f t="shared" si="34"/>
        <v>8977329</v>
      </c>
      <c r="W134" s="2">
        <f t="shared" si="20"/>
        <v>598389</v>
      </c>
      <c r="X134" s="2">
        <f t="shared" si="6"/>
        <v>151611</v>
      </c>
      <c r="Y134" s="2">
        <f t="shared" si="30"/>
        <v>51749591.174956806</v>
      </c>
      <c r="Z134" s="2" t="str">
        <f t="shared" si="8"/>
        <v>HERE</v>
      </c>
      <c r="AA134" s="2">
        <f>IF(Z134="HERE",Y134,AA133+Graph!$G$1*1000)</f>
        <v>51749591.174956806</v>
      </c>
      <c r="AB134" s="2">
        <f t="shared" si="21"/>
        <v>151611</v>
      </c>
      <c r="AC134" s="2">
        <f t="shared" si="31"/>
        <v>8977329</v>
      </c>
      <c r="AD134" s="3">
        <f t="shared" si="10"/>
        <v>51749591.174956806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38636441.332461126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69</v>
      </c>
      <c r="C135" s="7"/>
      <c r="D135" s="2" t="e">
        <f t="shared" si="12"/>
        <v>#N/A</v>
      </c>
      <c r="E135" s="2" t="e">
        <f t="shared" si="22"/>
        <v>#N/A</v>
      </c>
      <c r="F135" s="2">
        <v>879059.57671487331</v>
      </c>
      <c r="G135" s="2">
        <f t="shared" si="35"/>
        <v>745682.42857142852</v>
      </c>
      <c r="H135" s="2">
        <f t="shared" si="32"/>
        <v>60702950.205233619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844527.42857143201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881286.44068011642</v>
      </c>
      <c r="Q135" s="2">
        <f t="shared" si="36"/>
        <v>750000</v>
      </c>
      <c r="R135" s="2">
        <f t="shared" si="33"/>
        <v>61476920.174956769</v>
      </c>
      <c r="S135" s="2">
        <f t="shared" si="17"/>
        <v>745682.42857142538</v>
      </c>
      <c r="T135" s="2">
        <f t="shared" si="18"/>
        <v>4317.5714285714785</v>
      </c>
      <c r="U135" s="2">
        <f t="shared" si="19"/>
        <v>750000</v>
      </c>
      <c r="V135" s="2">
        <f t="shared" si="34"/>
        <v>9296367</v>
      </c>
      <c r="W135" s="2">
        <f t="shared" si="20"/>
        <v>319038</v>
      </c>
      <c r="X135" s="2">
        <f t="shared" si="6"/>
        <v>430962</v>
      </c>
      <c r="Y135" s="2">
        <f t="shared" si="30"/>
        <v>52180553.174956806</v>
      </c>
      <c r="Z135" s="2" t="str">
        <f t="shared" si="8"/>
        <v>HERE</v>
      </c>
      <c r="AA135" s="2">
        <f>IF(Z135="HERE",Y135,AA134+Graph!$G$1*1000)</f>
        <v>52180553.174956806</v>
      </c>
      <c r="AB135" s="2">
        <f t="shared" si="21"/>
        <v>430962</v>
      </c>
      <c r="AC135" s="2">
        <f t="shared" si="31"/>
        <v>9296367</v>
      </c>
      <c r="AD135" s="3">
        <f t="shared" si="10"/>
        <v>52180553.174956806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39199384.344961129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70</v>
      </c>
      <c r="C136" s="7"/>
      <c r="D136" s="2" t="e">
        <f t="shared" si="12"/>
        <v>#N/A</v>
      </c>
      <c r="E136" s="2" t="e">
        <f t="shared" si="22"/>
        <v>#N/A</v>
      </c>
      <c r="F136" s="2">
        <v>885014.17261508107</v>
      </c>
      <c r="G136" s="2">
        <f t="shared" si="35"/>
        <v>745682.42857142852</v>
      </c>
      <c r="H136" s="2">
        <f t="shared" si="32"/>
        <v>61448632.633805044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848845.00000000349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887227.66289529204</v>
      </c>
      <c r="Q136" s="2">
        <f t="shared" si="36"/>
        <v>750000</v>
      </c>
      <c r="R136" s="2">
        <f t="shared" si="33"/>
        <v>62226920.174956769</v>
      </c>
      <c r="S136" s="2">
        <f t="shared" si="17"/>
        <v>745682.42857142538</v>
      </c>
      <c r="T136" s="2">
        <f t="shared" si="18"/>
        <v>4317.5714285714785</v>
      </c>
      <c r="U136" s="2">
        <f t="shared" si="19"/>
        <v>750000</v>
      </c>
      <c r="V136" s="2">
        <f t="shared" si="34"/>
        <v>9646715</v>
      </c>
      <c r="W136" s="2">
        <f t="shared" si="20"/>
        <v>350348</v>
      </c>
      <c r="X136" s="2">
        <f t="shared" si="6"/>
        <v>399652</v>
      </c>
      <c r="Y136" s="2">
        <f t="shared" si="30"/>
        <v>52580205.174956806</v>
      </c>
      <c r="Z136" s="2" t="str">
        <f t="shared" si="8"/>
        <v>HERE</v>
      </c>
      <c r="AA136" s="2">
        <f>IF(Z136="HERE",Y136,AA135+Graph!$G$1*1000)</f>
        <v>52580205.174956806</v>
      </c>
      <c r="AB136" s="2">
        <f t="shared" si="21"/>
        <v>399652</v>
      </c>
      <c r="AC136" s="2">
        <f t="shared" si="31"/>
        <v>9646715</v>
      </c>
      <c r="AD136" s="3">
        <f t="shared" si="10"/>
        <v>52580205.174956806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39762327.357461125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71</v>
      </c>
      <c r="C137" s="7"/>
      <c r="D137" s="2" t="e">
        <f t="shared" si="12"/>
        <v>#N/A</v>
      </c>
      <c r="E137" s="2" t="e">
        <f t="shared" si="22"/>
        <v>#N/A</v>
      </c>
      <c r="F137" s="2">
        <v>890968.76851528883</v>
      </c>
      <c r="G137" s="2">
        <f t="shared" si="35"/>
        <v>745682.42857142852</v>
      </c>
      <c r="H137" s="2">
        <f t="shared" si="32"/>
        <v>62194315.062376469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853162.57142857497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893168.88511043787</v>
      </c>
      <c r="Q137" s="2">
        <f t="shared" si="36"/>
        <v>750000</v>
      </c>
      <c r="R137" s="2">
        <f t="shared" si="33"/>
        <v>62976920.174956769</v>
      </c>
      <c r="S137" s="2">
        <f t="shared" si="17"/>
        <v>745682.42857142538</v>
      </c>
      <c r="T137" s="2">
        <f t="shared" si="18"/>
        <v>4317.5714285714785</v>
      </c>
      <c r="U137" s="2">
        <f t="shared" si="19"/>
        <v>750000</v>
      </c>
      <c r="V137" s="2">
        <f t="shared" si="34"/>
        <v>10021471</v>
      </c>
      <c r="W137" s="2">
        <f t="shared" si="20"/>
        <v>374756</v>
      </c>
      <c r="X137" s="2">
        <f t="shared" si="6"/>
        <v>375244</v>
      </c>
      <c r="Y137" s="2">
        <f t="shared" si="30"/>
        <v>52955449.174956806</v>
      </c>
      <c r="Z137" s="2" t="str">
        <f t="shared" si="8"/>
        <v>HERE</v>
      </c>
      <c r="AA137" s="2">
        <f>IF(Z137="HERE",Y137,AA136+Graph!$G$1*1000)</f>
        <v>52955449.174956806</v>
      </c>
      <c r="AB137" s="2">
        <f t="shared" si="21"/>
        <v>375244</v>
      </c>
      <c r="AC137" s="2">
        <f t="shared" si="31"/>
        <v>10021471</v>
      </c>
      <c r="AD137" s="3">
        <f t="shared" si="10"/>
        <v>52800000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40260815.507461131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72</v>
      </c>
      <c r="C138" s="7"/>
      <c r="D138" s="2" t="e">
        <f t="shared" si="12"/>
        <v>#N/A</v>
      </c>
      <c r="E138" s="2" t="e">
        <f t="shared" si="22"/>
        <v>#N/A</v>
      </c>
      <c r="F138" s="2">
        <v>896923.36441549659</v>
      </c>
      <c r="G138" s="2">
        <f t="shared" si="35"/>
        <v>745682.42857142852</v>
      </c>
      <c r="H138" s="2">
        <f t="shared" si="32"/>
        <v>62939997.490947895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857480.14285714645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899110.1073256135</v>
      </c>
      <c r="Q138" s="2">
        <f t="shared" si="36"/>
        <v>750000</v>
      </c>
      <c r="R138" s="2">
        <f t="shared" si="33"/>
        <v>63726920.174956769</v>
      </c>
      <c r="S138" s="2">
        <f t="shared" si="17"/>
        <v>745682.42857142538</v>
      </c>
      <c r="T138" s="2">
        <f t="shared" si="18"/>
        <v>4317.5714285714785</v>
      </c>
      <c r="U138" s="2">
        <f t="shared" si="19"/>
        <v>750000</v>
      </c>
      <c r="V138" s="2">
        <f t="shared" si="34"/>
        <v>10490487</v>
      </c>
      <c r="W138" s="2">
        <f t="shared" si="20"/>
        <v>469016</v>
      </c>
      <c r="X138" s="2">
        <f t="shared" si="6"/>
        <v>280984</v>
      </c>
      <c r="Y138" s="2">
        <f t="shared" si="30"/>
        <v>53236433.174956806</v>
      </c>
      <c r="Z138" s="2" t="str">
        <f t="shared" si="8"/>
        <v>HERE</v>
      </c>
      <c r="AA138" s="2">
        <f>IF(Z138="HERE",Y138,AA137+Graph!$G$1*1000)</f>
        <v>53236433.174956806</v>
      </c>
      <c r="AB138" s="2">
        <f t="shared" si="21"/>
        <v>280984</v>
      </c>
      <c r="AC138" s="2">
        <f t="shared" si="31"/>
        <v>10490487</v>
      </c>
      <c r="AD138" s="3">
        <f t="shared" si="10"/>
        <v>52800000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40698713.957461126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73</v>
      </c>
      <c r="C139" s="7"/>
      <c r="D139" s="2" t="e">
        <f t="shared" si="12"/>
        <v>#N/A</v>
      </c>
      <c r="E139" s="2" t="e">
        <f t="shared" si="22"/>
        <v>#N/A</v>
      </c>
      <c r="F139" s="2">
        <v>902877.96031570435</v>
      </c>
      <c r="G139" s="2">
        <f t="shared" si="35"/>
        <v>745682.42857142852</v>
      </c>
      <c r="H139" s="2">
        <f t="shared" si="32"/>
        <v>63685679.91951932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861797.71428571793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905051.32954075933</v>
      </c>
      <c r="Q139" s="2">
        <f t="shared" si="36"/>
        <v>750000</v>
      </c>
      <c r="R139" s="2">
        <f t="shared" si="33"/>
        <v>64476920.174956769</v>
      </c>
      <c r="S139" s="2">
        <f t="shared" si="17"/>
        <v>745682.42857142538</v>
      </c>
      <c r="T139" s="2">
        <f t="shared" si="18"/>
        <v>4317.5714285714785</v>
      </c>
      <c r="U139" s="2">
        <f t="shared" si="19"/>
        <v>750000</v>
      </c>
      <c r="V139" s="2">
        <f t="shared" si="34"/>
        <v>10971047</v>
      </c>
      <c r="W139" s="2">
        <f t="shared" si="20"/>
        <v>480560</v>
      </c>
      <c r="X139" s="2">
        <f t="shared" si="6"/>
        <v>269440</v>
      </c>
      <c r="Y139" s="2">
        <f t="shared" si="30"/>
        <v>53505873.174956806</v>
      </c>
      <c r="Z139" s="2" t="str">
        <f t="shared" si="8"/>
        <v>HERE</v>
      </c>
      <c r="AA139" s="2">
        <f>IF(Z139="HERE",Y139,AA138+Graph!$G$1*1000)</f>
        <v>53505873.174956806</v>
      </c>
      <c r="AB139" s="2">
        <f t="shared" si="21"/>
        <v>269440</v>
      </c>
      <c r="AC139" s="2">
        <f t="shared" si="31"/>
        <v>10971047</v>
      </c>
      <c r="AD139" s="3">
        <f t="shared" si="10"/>
        <v>52800000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41104524.05746112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74</v>
      </c>
      <c r="C140" s="7"/>
      <c r="D140" s="2" t="e">
        <f t="shared" si="12"/>
        <v>#N/A</v>
      </c>
      <c r="E140" s="2" t="e">
        <f t="shared" si="22"/>
        <v>#N/A</v>
      </c>
      <c r="F140" s="2">
        <v>908832.5562159121</v>
      </c>
      <c r="G140" s="2">
        <f t="shared" si="35"/>
        <v>745682.42857142852</v>
      </c>
      <c r="H140" s="2">
        <f t="shared" si="32"/>
        <v>64431362.348090746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866115.28571428941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910992.55175593495</v>
      </c>
      <c r="Q140" s="2">
        <f t="shared" si="36"/>
        <v>750000</v>
      </c>
      <c r="R140" s="2">
        <f t="shared" si="33"/>
        <v>65226920.174956769</v>
      </c>
      <c r="S140" s="2">
        <f t="shared" si="17"/>
        <v>745682.42857142538</v>
      </c>
      <c r="T140" s="2">
        <f t="shared" si="18"/>
        <v>4317.5714285714785</v>
      </c>
      <c r="U140" s="2">
        <f t="shared" si="19"/>
        <v>750000</v>
      </c>
      <c r="V140" s="2">
        <f t="shared" si="34"/>
        <v>11465210</v>
      </c>
      <c r="W140" s="2">
        <f t="shared" si="20"/>
        <v>494163</v>
      </c>
      <c r="X140" s="2">
        <f t="shared" si="6"/>
        <v>255837</v>
      </c>
      <c r="Y140" s="2">
        <f t="shared" si="30"/>
        <v>53761710.174956806</v>
      </c>
      <c r="Z140" s="2" t="str">
        <f t="shared" si="8"/>
        <v>HERE</v>
      </c>
      <c r="AA140" s="2">
        <f>IF(Z140="HERE",Y140,AA139+Graph!$G$1*1000)</f>
        <v>53761710.174956806</v>
      </c>
      <c r="AB140" s="2">
        <f t="shared" si="21"/>
        <v>255837</v>
      </c>
      <c r="AC140" s="2">
        <f t="shared" si="31"/>
        <v>11465210</v>
      </c>
      <c r="AD140" s="3">
        <f t="shared" si="10"/>
        <v>52800000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41503926.007461131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75</v>
      </c>
      <c r="C141" s="7"/>
      <c r="D141" s="2" t="e">
        <f t="shared" si="12"/>
        <v>#N/A</v>
      </c>
      <c r="E141" s="2" t="e">
        <f t="shared" si="22"/>
        <v>#N/A</v>
      </c>
      <c r="F141" s="2">
        <v>914787.15211611986</v>
      </c>
      <c r="G141" s="2">
        <f t="shared" si="35"/>
        <v>745682.42857142852</v>
      </c>
      <c r="H141" s="2">
        <f t="shared" si="32"/>
        <v>65177044.776662171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870432.85714286088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916933.77397108078</v>
      </c>
      <c r="Q141" s="2">
        <f t="shared" si="36"/>
        <v>750000</v>
      </c>
      <c r="R141" s="2">
        <f t="shared" si="33"/>
        <v>65976920.174956769</v>
      </c>
      <c r="S141" s="2">
        <f t="shared" si="17"/>
        <v>745682.42857142538</v>
      </c>
      <c r="T141" s="2">
        <f t="shared" si="18"/>
        <v>4317.5714285714785</v>
      </c>
      <c r="U141" s="2">
        <f t="shared" si="19"/>
        <v>750000</v>
      </c>
      <c r="V141" s="2">
        <f t="shared" si="34"/>
        <v>12014288</v>
      </c>
      <c r="W141" s="2">
        <f t="shared" si="20"/>
        <v>549078</v>
      </c>
      <c r="X141" s="2">
        <f t="shared" si="6"/>
        <v>200922</v>
      </c>
      <c r="Y141" s="2">
        <f t="shared" si="30"/>
        <v>53962632.174956806</v>
      </c>
      <c r="Z141" s="2" t="str">
        <f t="shared" si="8"/>
        <v>HERE</v>
      </c>
      <c r="AA141" s="2">
        <f>IF(Z141="HERE",Y141,AA140+Graph!$G$1*1000)</f>
        <v>53962632.174956806</v>
      </c>
      <c r="AB141" s="2">
        <f t="shared" si="21"/>
        <v>200922</v>
      </c>
      <c r="AC141" s="2">
        <f t="shared" si="31"/>
        <v>12014288</v>
      </c>
      <c r="AD141" s="3">
        <f t="shared" si="10"/>
        <v>52800000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41942698.257461131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76</v>
      </c>
      <c r="C142" s="7"/>
      <c r="D142" s="2" t="e">
        <f t="shared" si="12"/>
        <v>#N/A</v>
      </c>
      <c r="E142" s="2" t="e">
        <f t="shared" si="22"/>
        <v>#N/A</v>
      </c>
      <c r="F142" s="2">
        <v>920741.74801632762</v>
      </c>
      <c r="G142" s="2">
        <f t="shared" si="35"/>
        <v>745682.42857142852</v>
      </c>
      <c r="H142" s="2">
        <f t="shared" si="32"/>
        <v>65922727.205233596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874750.42857143236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922874.99618625641</v>
      </c>
      <c r="Q142" s="2">
        <f t="shared" si="36"/>
        <v>750000</v>
      </c>
      <c r="R142" s="2">
        <f t="shared" si="33"/>
        <v>66726920.174956769</v>
      </c>
      <c r="S142" s="2">
        <f t="shared" si="17"/>
        <v>745682.42857142538</v>
      </c>
      <c r="T142" s="2">
        <f t="shared" si="18"/>
        <v>4317.5714285714785</v>
      </c>
      <c r="U142" s="2">
        <f t="shared" si="19"/>
        <v>750000</v>
      </c>
      <c r="V142" s="2">
        <f t="shared" si="34"/>
        <v>12294006</v>
      </c>
      <c r="W142" s="2">
        <f t="shared" si="20"/>
        <v>279718</v>
      </c>
      <c r="X142" s="2">
        <f t="shared" si="6"/>
        <v>470282</v>
      </c>
      <c r="Y142" s="2">
        <f t="shared" si="30"/>
        <v>54432914.174956806</v>
      </c>
      <c r="Z142" s="2" t="str">
        <f t="shared" si="8"/>
        <v>HERE</v>
      </c>
      <c r="AA142" s="2">
        <f>IF(Z142="HERE",Y142,AA141+Graph!$G$1*1000)</f>
        <v>54432914.174956806</v>
      </c>
      <c r="AB142" s="2">
        <f t="shared" si="21"/>
        <v>470282</v>
      </c>
      <c r="AC142" s="2">
        <f t="shared" si="31"/>
        <v>12294006</v>
      </c>
      <c r="AD142" s="3">
        <f t="shared" si="10"/>
        <v>52800000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42426102.30746112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77</v>
      </c>
      <c r="C143" s="7"/>
      <c r="D143" s="2" t="e">
        <f t="shared" si="12"/>
        <v>#N/A</v>
      </c>
      <c r="E143" s="2" t="e">
        <f t="shared" si="22"/>
        <v>#N/A</v>
      </c>
      <c r="F143" s="2">
        <v>926696.34391653538</v>
      </c>
      <c r="G143" s="2">
        <f t="shared" si="35"/>
        <v>745682.42857142852</v>
      </c>
      <c r="H143" s="2">
        <f t="shared" si="32"/>
        <v>66668409.633805022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879068.00000000384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928816.21840140224</v>
      </c>
      <c r="Q143" s="2">
        <f t="shared" si="36"/>
        <v>750000</v>
      </c>
      <c r="R143" s="2">
        <f t="shared" si="33"/>
        <v>67476920.174956769</v>
      </c>
      <c r="S143" s="2">
        <f t="shared" si="17"/>
        <v>745682.42857142538</v>
      </c>
      <c r="T143" s="2">
        <f t="shared" si="18"/>
        <v>4317.5714285714785</v>
      </c>
      <c r="U143" s="2">
        <f t="shared" si="19"/>
        <v>750000</v>
      </c>
      <c r="V143" s="2">
        <f t="shared" si="34"/>
        <v>12646486</v>
      </c>
      <c r="W143" s="2">
        <f t="shared" si="20"/>
        <v>352480</v>
      </c>
      <c r="X143" s="2">
        <f t="shared" si="6"/>
        <v>397520</v>
      </c>
      <c r="Y143" s="2">
        <f t="shared" si="30"/>
        <v>54830434.174956806</v>
      </c>
      <c r="Z143" s="2" t="str">
        <f t="shared" si="8"/>
        <v>HERE</v>
      </c>
      <c r="AA143" s="2">
        <f>IF(Z143="HERE",Y143,AA142+Graph!$G$1*1000)</f>
        <v>54830434.174956806</v>
      </c>
      <c r="AB143" s="2">
        <f t="shared" si="21"/>
        <v>397520</v>
      </c>
      <c r="AC143" s="2">
        <f t="shared" si="31"/>
        <v>12646486</v>
      </c>
      <c r="AD143" s="3">
        <f t="shared" si="10"/>
        <v>52800000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42927637.707461126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78</v>
      </c>
      <c r="C144" s="7"/>
      <c r="D144" s="2" t="e">
        <f t="shared" si="12"/>
        <v>#N/A</v>
      </c>
      <c r="E144" s="2" t="e">
        <f t="shared" si="22"/>
        <v>#N/A</v>
      </c>
      <c r="F144" s="2">
        <v>932650.93981674314</v>
      </c>
      <c r="G144" s="2">
        <f t="shared" si="35"/>
        <v>745682.42857142852</v>
      </c>
      <c r="H144" s="2">
        <f t="shared" si="32"/>
        <v>67414092.062376454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883385.57142857532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934757.44061657786</v>
      </c>
      <c r="Q144" s="2">
        <f t="shared" si="36"/>
        <v>750000</v>
      </c>
      <c r="R144" s="2">
        <f t="shared" si="33"/>
        <v>68226920.174956769</v>
      </c>
      <c r="S144" s="2">
        <f t="shared" si="17"/>
        <v>745682.42857143283</v>
      </c>
      <c r="T144" s="2">
        <f t="shared" si="18"/>
        <v>4317.5714285714785</v>
      </c>
      <c r="U144" s="2">
        <f t="shared" si="19"/>
        <v>750000</v>
      </c>
      <c r="V144" s="2">
        <f t="shared" si="34"/>
        <v>13058298</v>
      </c>
      <c r="W144" s="2">
        <f t="shared" si="20"/>
        <v>411812</v>
      </c>
      <c r="X144" s="2">
        <f t="shared" si="6"/>
        <v>338188</v>
      </c>
      <c r="Y144" s="2">
        <f t="shared" si="30"/>
        <v>55168622.174956806</v>
      </c>
      <c r="Z144" s="2" t="str">
        <f t="shared" si="8"/>
        <v>HERE</v>
      </c>
      <c r="AA144" s="2">
        <f>IF(Z144="HERE",Y144,AA143+Graph!$G$1*1000)</f>
        <v>55168622.174956806</v>
      </c>
      <c r="AB144" s="2">
        <f t="shared" si="21"/>
        <v>338188</v>
      </c>
      <c r="AC144" s="2">
        <f t="shared" si="31"/>
        <v>13058298</v>
      </c>
      <c r="AD144" s="3">
        <f t="shared" si="10"/>
        <v>52800000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43310949.157461129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79</v>
      </c>
      <c r="C145" s="7"/>
      <c r="D145" s="2" t="e">
        <f t="shared" si="12"/>
        <v>#N/A</v>
      </c>
      <c r="E145" s="2" t="e">
        <f t="shared" si="22"/>
        <v>#N/A</v>
      </c>
      <c r="F145" s="2">
        <v>938605.53571695089</v>
      </c>
      <c r="G145" s="2">
        <f t="shared" si="35"/>
        <v>745682.42857142852</v>
      </c>
      <c r="H145" s="2">
        <f t="shared" si="32"/>
        <v>68159774.490947887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887703.1428571468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940698.66283172369</v>
      </c>
      <c r="Q145" s="2">
        <f t="shared" si="36"/>
        <v>750000</v>
      </c>
      <c r="R145" s="2">
        <f t="shared" si="33"/>
        <v>68976920.174956769</v>
      </c>
      <c r="S145" s="2">
        <f t="shared" si="17"/>
        <v>745682.42857143283</v>
      </c>
      <c r="T145" s="2">
        <f t="shared" si="18"/>
        <v>4317.5714285714785</v>
      </c>
      <c r="U145" s="2">
        <f t="shared" si="19"/>
        <v>750000</v>
      </c>
      <c r="V145" s="2">
        <f t="shared" si="34"/>
        <v>13509108</v>
      </c>
      <c r="W145" s="2">
        <f t="shared" si="20"/>
        <v>450810</v>
      </c>
      <c r="X145" s="2">
        <f t="shared" si="6"/>
        <v>299190</v>
      </c>
      <c r="Y145" s="2">
        <f t="shared" si="30"/>
        <v>55467812.174956806</v>
      </c>
      <c r="Z145" s="2" t="str">
        <f t="shared" si="8"/>
        <v>HERE</v>
      </c>
      <c r="AA145" s="2">
        <f>IF(Z145="HERE",Y145,AA144+Graph!$G$1*1000)</f>
        <v>55467812.174956806</v>
      </c>
      <c r="AB145" s="2">
        <f t="shared" si="21"/>
        <v>299190</v>
      </c>
      <c r="AC145" s="2">
        <f t="shared" si="31"/>
        <v>13509108</v>
      </c>
      <c r="AD145" s="3">
        <f t="shared" si="10"/>
        <v>52800000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43676967.357461125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80</v>
      </c>
      <c r="C146" s="7"/>
      <c r="D146" s="2" t="e">
        <f t="shared" si="12"/>
        <v>#N/A</v>
      </c>
      <c r="E146" s="2" t="e">
        <f t="shared" si="22"/>
        <v>#N/A</v>
      </c>
      <c r="F146" s="2">
        <v>944560.13161715865</v>
      </c>
      <c r="G146" s="2">
        <f t="shared" si="35"/>
        <v>745682.42857142852</v>
      </c>
      <c r="H146" s="2">
        <f t="shared" si="32"/>
        <v>68905456.91951932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892020.71428571828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946639.88504689932</v>
      </c>
      <c r="Q146" s="2">
        <f t="shared" si="36"/>
        <v>750000</v>
      </c>
      <c r="R146" s="2">
        <f t="shared" si="33"/>
        <v>69726920.174956769</v>
      </c>
      <c r="S146" s="2">
        <f t="shared" si="17"/>
        <v>745682.42857143283</v>
      </c>
      <c r="T146" s="2">
        <f t="shared" si="18"/>
        <v>4317.5714285714785</v>
      </c>
      <c r="U146" s="2">
        <f t="shared" si="19"/>
        <v>750000</v>
      </c>
      <c r="V146" s="2">
        <f t="shared" si="34"/>
        <v>14012224</v>
      </c>
      <c r="W146" s="2">
        <f t="shared" si="20"/>
        <v>503116</v>
      </c>
      <c r="X146" s="2">
        <f t="shared" si="6"/>
        <v>246884</v>
      </c>
      <c r="Y146" s="2">
        <f t="shared" si="30"/>
        <v>55714696.174956806</v>
      </c>
      <c r="Z146" s="2" t="str">
        <f t="shared" si="8"/>
        <v>HERE</v>
      </c>
      <c r="AA146" s="2">
        <f>IF(Z146="HERE",Y146,AA145+Graph!$G$1*1000)</f>
        <v>55714696.174956806</v>
      </c>
      <c r="AB146" s="2">
        <f t="shared" si="21"/>
        <v>246884</v>
      </c>
      <c r="AC146" s="2">
        <f t="shared" si="31"/>
        <v>14012224</v>
      </c>
      <c r="AD146" s="3">
        <f t="shared" si="10"/>
        <v>52800000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44003590.607461125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81</v>
      </c>
      <c r="C147" s="7"/>
      <c r="D147" s="2" t="e">
        <f t="shared" si="12"/>
        <v>#N/A</v>
      </c>
      <c r="E147" s="2" t="e">
        <f t="shared" si="22"/>
        <v>#N/A</v>
      </c>
      <c r="F147" s="2">
        <v>950514.72751736641</v>
      </c>
      <c r="G147" s="2">
        <f t="shared" si="35"/>
        <v>745682.42857142852</v>
      </c>
      <c r="H147" s="2">
        <f t="shared" si="32"/>
        <v>69651139.348090753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896338.28571428976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952581.10726204515</v>
      </c>
      <c r="Q147" s="2">
        <f t="shared" si="36"/>
        <v>750000</v>
      </c>
      <c r="R147" s="2">
        <f t="shared" si="33"/>
        <v>70476920.174956769</v>
      </c>
      <c r="S147" s="2">
        <f t="shared" si="17"/>
        <v>745682.42857143283</v>
      </c>
      <c r="T147" s="2">
        <f t="shared" si="18"/>
        <v>4317.5714285714785</v>
      </c>
      <c r="U147" s="2">
        <f t="shared" si="19"/>
        <v>750000</v>
      </c>
      <c r="V147" s="2">
        <f t="shared" si="34"/>
        <v>14556827</v>
      </c>
      <c r="W147" s="2">
        <f t="shared" si="20"/>
        <v>544603</v>
      </c>
      <c r="X147" s="2">
        <f t="shared" si="6"/>
        <v>205397</v>
      </c>
      <c r="Y147" s="2">
        <f t="shared" si="30"/>
        <v>55920093.174956806</v>
      </c>
      <c r="Z147" s="2" t="str">
        <f t="shared" si="8"/>
        <v>HERE</v>
      </c>
      <c r="AA147" s="2">
        <f>IF(Z147="HERE",Y147,AA146+Graph!$G$1*1000)</f>
        <v>55920093.174956806</v>
      </c>
      <c r="AB147" s="2">
        <f t="shared" si="21"/>
        <v>205397</v>
      </c>
      <c r="AC147" s="2">
        <f t="shared" si="31"/>
        <v>14556827</v>
      </c>
      <c r="AD147" s="3">
        <f t="shared" si="10"/>
        <v>52800000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44272079.80746112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82</v>
      </c>
      <c r="C148" s="7"/>
      <c r="D148" s="2" t="e">
        <f t="shared" si="12"/>
        <v>#N/A</v>
      </c>
      <c r="E148" s="2" t="e">
        <f t="shared" si="22"/>
        <v>#N/A</v>
      </c>
      <c r="F148" s="2">
        <v>956469.32341757417</v>
      </c>
      <c r="G148" s="2">
        <f t="shared" si="35"/>
        <v>745682.42857142852</v>
      </c>
      <c r="H148" s="2">
        <f t="shared" si="32"/>
        <v>70396821.776662186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900655.85714286123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958522.32947722077</v>
      </c>
      <c r="Q148" s="2">
        <f t="shared" si="36"/>
        <v>750000</v>
      </c>
      <c r="R148" s="2">
        <f t="shared" si="33"/>
        <v>71226920.174956769</v>
      </c>
      <c r="S148" s="2">
        <f t="shared" si="17"/>
        <v>745682.42857143283</v>
      </c>
      <c r="T148" s="2">
        <f t="shared" si="18"/>
        <v>4317.5714285714785</v>
      </c>
      <c r="U148" s="2">
        <f t="shared" si="19"/>
        <v>750000</v>
      </c>
      <c r="V148" s="2">
        <f t="shared" si="34"/>
        <v>15062189</v>
      </c>
      <c r="W148" s="2">
        <f t="shared" si="20"/>
        <v>505362</v>
      </c>
      <c r="X148" s="2">
        <f t="shared" si="6"/>
        <v>244638</v>
      </c>
      <c r="Y148" s="2">
        <f t="shared" si="30"/>
        <v>56164731.174956806</v>
      </c>
      <c r="Z148" s="2" t="str">
        <f t="shared" si="8"/>
        <v>HERE</v>
      </c>
      <c r="AA148" s="2">
        <f>IF(Z148="HERE",Y148,AA147+Graph!$G$1*1000)</f>
        <v>56164731.174956806</v>
      </c>
      <c r="AB148" s="2">
        <f t="shared" si="21"/>
        <v>244638</v>
      </c>
      <c r="AC148" s="2">
        <f t="shared" si="31"/>
        <v>15062189</v>
      </c>
      <c r="AD148" s="3">
        <f t="shared" si="10"/>
        <v>52800000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44528905.30746112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83</v>
      </c>
      <c r="C149" s="7"/>
      <c r="D149" s="2" t="e">
        <f t="shared" si="12"/>
        <v>#N/A</v>
      </c>
      <c r="E149" s="2" t="e">
        <f t="shared" si="22"/>
        <v>#N/A</v>
      </c>
      <c r="F149" s="2">
        <v>962423.91931778193</v>
      </c>
      <c r="G149" s="2">
        <f t="shared" si="35"/>
        <v>745682.42857142852</v>
      </c>
      <c r="H149" s="2">
        <f t="shared" si="32"/>
        <v>71142504.205233619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904973.42857143271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964463.5516923666</v>
      </c>
      <c r="Q149" s="2">
        <f t="shared" si="36"/>
        <v>750000</v>
      </c>
      <c r="R149" s="2">
        <f t="shared" si="33"/>
        <v>71976920.174956769</v>
      </c>
      <c r="S149" s="2">
        <f t="shared" si="17"/>
        <v>745682.42857143283</v>
      </c>
      <c r="T149" s="2">
        <f t="shared" si="18"/>
        <v>4317.5714285714785</v>
      </c>
      <c r="U149" s="2">
        <f t="shared" si="19"/>
        <v>750000</v>
      </c>
      <c r="V149" s="2">
        <f t="shared" si="34"/>
        <v>15300151</v>
      </c>
      <c r="W149" s="2">
        <f t="shared" si="20"/>
        <v>237962</v>
      </c>
      <c r="X149" s="2">
        <f t="shared" si="6"/>
        <v>512038</v>
      </c>
      <c r="Y149" s="2">
        <f t="shared" si="30"/>
        <v>56676769.174956806</v>
      </c>
      <c r="Z149" s="2" t="str">
        <f t="shared" si="8"/>
        <v>HERE</v>
      </c>
      <c r="AA149" s="2">
        <f>IF(Z149="HERE",Y149,AA148+Graph!$G$1*1000)</f>
        <v>56676769.174956806</v>
      </c>
      <c r="AB149" s="2">
        <f t="shared" si="21"/>
        <v>512038</v>
      </c>
      <c r="AC149" s="2">
        <f t="shared" si="31"/>
        <v>15300151</v>
      </c>
      <c r="AD149" s="3">
        <f t="shared" si="10"/>
        <v>52800000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45016693.657461129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84</v>
      </c>
      <c r="C150" s="7"/>
      <c r="D150" s="2" t="e">
        <f t="shared" si="12"/>
        <v>#N/A</v>
      </c>
      <c r="E150" s="2" t="e">
        <f t="shared" si="22"/>
        <v>#N/A</v>
      </c>
      <c r="F150" s="2">
        <v>968378.51521798968</v>
      </c>
      <c r="G150" s="2">
        <f t="shared" si="35"/>
        <v>745682.42857142852</v>
      </c>
      <c r="H150" s="2">
        <f t="shared" si="32"/>
        <v>71888186.633805051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909291.00000000419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970404.77390751243</v>
      </c>
      <c r="Q150" s="2">
        <f t="shared" si="36"/>
        <v>750000</v>
      </c>
      <c r="R150" s="2">
        <f t="shared" si="33"/>
        <v>72726920.174956769</v>
      </c>
      <c r="S150" s="2">
        <f t="shared" si="17"/>
        <v>745682.42857143283</v>
      </c>
      <c r="T150" s="2">
        <f t="shared" si="18"/>
        <v>4317.5714285714785</v>
      </c>
      <c r="U150" s="2">
        <f t="shared" si="19"/>
        <v>750000</v>
      </c>
      <c r="V150" s="2">
        <f t="shared" si="34"/>
        <v>15576107</v>
      </c>
      <c r="W150" s="2">
        <f t="shared" si="20"/>
        <v>275956</v>
      </c>
      <c r="X150" s="2">
        <f t="shared" si="6"/>
        <v>474044</v>
      </c>
      <c r="Y150" s="2">
        <f t="shared" si="30"/>
        <v>57150813.174956806</v>
      </c>
      <c r="Z150" s="2" t="str">
        <f t="shared" si="8"/>
        <v>HERE</v>
      </c>
      <c r="AA150" s="2">
        <f>IF(Z150="HERE",Y150,AA149+Graph!$G$1*1000)</f>
        <v>57150813.174956806</v>
      </c>
      <c r="AB150" s="2">
        <f t="shared" si="21"/>
        <v>474044</v>
      </c>
      <c r="AC150" s="2">
        <f t="shared" si="31"/>
        <v>15576107</v>
      </c>
      <c r="AD150" s="3">
        <f t="shared" si="10"/>
        <v>52800000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45453861.957461126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85</v>
      </c>
      <c r="C151" s="7"/>
      <c r="D151" s="2" t="e">
        <f t="shared" si="12"/>
        <v>#N/A</v>
      </c>
      <c r="E151" s="2" t="e">
        <f t="shared" si="22"/>
        <v>#N/A</v>
      </c>
      <c r="F151" s="2">
        <v>974333.11111816764</v>
      </c>
      <c r="G151" s="2">
        <f t="shared" si="35"/>
        <v>745682.42857142852</v>
      </c>
      <c r="H151" s="2">
        <f t="shared" si="32"/>
        <v>72633869.062376484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913608.57142857567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976345.99612268806</v>
      </c>
      <c r="Q151" s="2">
        <f t="shared" si="36"/>
        <v>750000</v>
      </c>
      <c r="R151" s="2">
        <f t="shared" si="33"/>
        <v>73476920.174956769</v>
      </c>
      <c r="S151" s="2">
        <f t="shared" si="17"/>
        <v>745682.42857143283</v>
      </c>
      <c r="T151" s="2">
        <f t="shared" si="18"/>
        <v>4317.5714285714785</v>
      </c>
      <c r="U151" s="2">
        <f t="shared" si="19"/>
        <v>750000</v>
      </c>
      <c r="V151" s="2">
        <f t="shared" si="34"/>
        <v>16050254.055500835</v>
      </c>
      <c r="W151" s="2">
        <f t="shared" si="20"/>
        <v>474147.05550083518</v>
      </c>
      <c r="X151" s="2">
        <f t="shared" si="6"/>
        <v>275852.94449916482</v>
      </c>
      <c r="Y151" s="2">
        <f t="shared" si="30"/>
        <v>57426666.119455971</v>
      </c>
      <c r="Z151" s="2" t="str">
        <f t="shared" si="8"/>
        <v>HERE</v>
      </c>
      <c r="AA151" s="2">
        <f>IF(Z151="HERE",Y151,AA150+Graph!$G$1*1000)</f>
        <v>57426666.119455971</v>
      </c>
      <c r="AB151" s="2">
        <f t="shared" si="21"/>
        <v>275852.94449916482</v>
      </c>
      <c r="AC151" s="2">
        <f t="shared" si="31"/>
        <v>16050254.055500835</v>
      </c>
      <c r="AD151" s="3">
        <f t="shared" si="10"/>
        <v>52800000</v>
      </c>
      <c r="AE151" s="2">
        <f>IF(AE149&gt;=52800000,52800000,IF(AB130=Graph!G$1*1000,AE150+Graph!G$1*1000,AC151))</f>
        <v>16050254.055500835</v>
      </c>
      <c r="AF151" s="3">
        <f t="shared" si="11"/>
        <v>16050254.055500835</v>
      </c>
      <c r="AG151" s="3">
        <f t="shared" si="29"/>
        <v>45864499.207461126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86</v>
      </c>
      <c r="C152" s="7"/>
      <c r="D152" s="2" t="e">
        <f t="shared" si="12"/>
        <v>#N/A</v>
      </c>
      <c r="E152" s="2" t="e">
        <f t="shared" si="22"/>
        <v>#N/A</v>
      </c>
      <c r="F152" s="2">
        <v>980287.7070183754</v>
      </c>
      <c r="G152" s="2">
        <f t="shared" si="35"/>
        <v>745682.42857142852</v>
      </c>
      <c r="H152" s="2">
        <f t="shared" si="32"/>
        <v>73379551.490947917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917926.14285714715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982287.21833783388</v>
      </c>
      <c r="Q152" s="2">
        <f t="shared" si="36"/>
        <v>750000</v>
      </c>
      <c r="R152" s="2">
        <f t="shared" si="33"/>
        <v>74226920.174956769</v>
      </c>
      <c r="S152" s="2">
        <f t="shared" si="17"/>
        <v>745682.42857143283</v>
      </c>
      <c r="T152" s="2">
        <f t="shared" si="18"/>
        <v>4317.5714285714785</v>
      </c>
      <c r="U152" s="2">
        <f t="shared" si="19"/>
        <v>750000</v>
      </c>
      <c r="V152" s="2">
        <f t="shared" si="34"/>
        <v>16530355.706901878</v>
      </c>
      <c r="W152" s="2">
        <f t="shared" si="20"/>
        <v>480101.65140104294</v>
      </c>
      <c r="X152" s="2">
        <f t="shared" si="6"/>
        <v>269898.34859895706</v>
      </c>
      <c r="Y152" s="2">
        <f t="shared" si="30"/>
        <v>57696564.468054928</v>
      </c>
      <c r="Z152" s="2" t="str">
        <f t="shared" si="8"/>
        <v>HERE</v>
      </c>
      <c r="AA152" s="2">
        <f>IF(Z152="HERE",Y152,AA151+Graph!$G$1*1000)</f>
        <v>57696564.468054928</v>
      </c>
      <c r="AB152" s="2">
        <f t="shared" si="21"/>
        <v>269898.34859895706</v>
      </c>
      <c r="AC152" s="2">
        <f t="shared" si="31"/>
        <v>16530355.706901878</v>
      </c>
      <c r="AD152" s="3">
        <f t="shared" si="10"/>
        <v>52800000</v>
      </c>
      <c r="AE152" s="2">
        <f>IF(AE150&gt;=52800000,52800000,IF(AB131=Graph!G$1*1000,AE151+Graph!G$1*1000,AC152))</f>
        <v>16530355.706901878</v>
      </c>
      <c r="AF152" s="3">
        <f t="shared" si="11"/>
        <v>16530355.706901878</v>
      </c>
      <c r="AG152" s="3">
        <f t="shared" si="29"/>
        <v>46299109.007461131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87</v>
      </c>
      <c r="C153" s="7"/>
      <c r="D153" s="2" t="e">
        <f t="shared" si="12"/>
        <v>#N/A</v>
      </c>
      <c r="E153" s="2" t="e">
        <f t="shared" si="22"/>
        <v>#N/A</v>
      </c>
      <c r="F153" s="2">
        <v>986242.30291858315</v>
      </c>
      <c r="G153" s="2">
        <f t="shared" si="35"/>
        <v>745682.42857142852</v>
      </c>
      <c r="H153" s="2">
        <f t="shared" si="32"/>
        <v>74125233.91951935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922243.71428571863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988228.44055300951</v>
      </c>
      <c r="Q153" s="2">
        <f t="shared" si="36"/>
        <v>750000</v>
      </c>
      <c r="R153" s="2">
        <f t="shared" si="33"/>
        <v>74976920.174956769</v>
      </c>
      <c r="S153" s="2">
        <f t="shared" si="17"/>
        <v>745682.42857143283</v>
      </c>
      <c r="T153" s="2">
        <f t="shared" si="18"/>
        <v>4317.5714285714785</v>
      </c>
      <c r="U153" s="2">
        <f t="shared" si="19"/>
        <v>750000</v>
      </c>
      <c r="V153" s="2">
        <f t="shared" si="34"/>
        <v>17016411.954203129</v>
      </c>
      <c r="W153" s="2">
        <f t="shared" si="20"/>
        <v>486056.2473012507</v>
      </c>
      <c r="X153" s="2">
        <f t="shared" si="6"/>
        <v>263943.7526987493</v>
      </c>
      <c r="Y153" s="2">
        <f t="shared" si="30"/>
        <v>57960508.220753677</v>
      </c>
      <c r="Z153" s="2" t="str">
        <f t="shared" si="8"/>
        <v>HERE</v>
      </c>
      <c r="AA153" s="2">
        <f>IF(Z153="HERE",Y153,AA152+Graph!$G$1*1000)</f>
        <v>57960508.220753677</v>
      </c>
      <c r="AB153" s="2">
        <f t="shared" si="21"/>
        <v>263943.7526987493</v>
      </c>
      <c r="AC153" s="2">
        <f t="shared" si="31"/>
        <v>17016411.954203129</v>
      </c>
      <c r="AD153" s="3">
        <f t="shared" si="10"/>
        <v>52800000</v>
      </c>
      <c r="AE153" s="2">
        <f>IF(AE151&gt;=52800000,52800000,IF(AB132=Graph!G$1*1000,AE152+Graph!G$1*1000,AC153))</f>
        <v>17016411.954203129</v>
      </c>
      <c r="AF153" s="3">
        <f t="shared" si="11"/>
        <v>17016411.954203129</v>
      </c>
      <c r="AG153" s="3">
        <f t="shared" si="29"/>
        <v>46596721.757461131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88</v>
      </c>
      <c r="C154" s="7"/>
      <c r="D154" s="2" t="e">
        <f t="shared" si="12"/>
        <v>#N/A</v>
      </c>
      <c r="E154" s="2" t="e">
        <f t="shared" si="22"/>
        <v>#N/A</v>
      </c>
      <c r="F154" s="2">
        <v>992196.89881879091</v>
      </c>
      <c r="G154" s="2">
        <f t="shared" si="35"/>
        <v>745682.42857142852</v>
      </c>
      <c r="H154" s="2">
        <f t="shared" si="32"/>
        <v>74870916.348090783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926561.2857142901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994169.66276815534</v>
      </c>
      <c r="Q154" s="2">
        <f t="shared" si="36"/>
        <v>750000</v>
      </c>
      <c r="R154" s="2">
        <f t="shared" si="33"/>
        <v>75726920.174956769</v>
      </c>
      <c r="S154" s="2">
        <f t="shared" si="17"/>
        <v>745682.42857143283</v>
      </c>
      <c r="T154" s="2">
        <f t="shared" si="18"/>
        <v>4317.5714285714785</v>
      </c>
      <c r="U154" s="2">
        <f t="shared" si="19"/>
        <v>750000</v>
      </c>
      <c r="V154" s="2">
        <f t="shared" si="34"/>
        <v>17508422.797404587</v>
      </c>
      <c r="W154" s="2">
        <f t="shared" si="20"/>
        <v>492010.84320145845</v>
      </c>
      <c r="X154" s="2">
        <f t="shared" si="6"/>
        <v>257989.15679854155</v>
      </c>
      <c r="Y154" s="2">
        <f t="shared" si="30"/>
        <v>58218497.377552219</v>
      </c>
      <c r="Z154" s="2" t="str">
        <f t="shared" si="8"/>
        <v>HERE</v>
      </c>
      <c r="AA154" s="2">
        <f>IF(Z154="HERE",Y154,AA153+Graph!$G$1*1000)</f>
        <v>58218497.377552219</v>
      </c>
      <c r="AB154" s="2">
        <f t="shared" si="21"/>
        <v>257989.15679854155</v>
      </c>
      <c r="AC154" s="2">
        <f t="shared" si="31"/>
        <v>17508422.797404587</v>
      </c>
      <c r="AD154" s="3">
        <f t="shared" si="10"/>
        <v>52800000</v>
      </c>
      <c r="AE154" s="2">
        <f>IF(AE152&gt;=52800000,52800000,IF(AB133=Graph!G$1*1000,AE153+Graph!G$1*1000,AC154))</f>
        <v>17508422.797404587</v>
      </c>
      <c r="AF154" s="3">
        <f t="shared" si="11"/>
        <v>17508422.797404587</v>
      </c>
      <c r="AG154" s="3">
        <f t="shared" si="29"/>
        <v>46857129.157461129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89</v>
      </c>
      <c r="C155" s="7"/>
      <c r="D155" s="2" t="e">
        <f t="shared" si="12"/>
        <v>#N/A</v>
      </c>
      <c r="E155" s="2" t="e">
        <f t="shared" si="22"/>
        <v>#N/A</v>
      </c>
      <c r="F155" s="2">
        <v>998151.49471899867</v>
      </c>
      <c r="G155" s="2">
        <f t="shared" si="35"/>
        <v>745682.42857142852</v>
      </c>
      <c r="H155" s="2">
        <f t="shared" si="32"/>
        <v>75616598.776662216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930878.85714286158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1000110.884983331</v>
      </c>
      <c r="Q155" s="2">
        <f t="shared" si="36"/>
        <v>750000</v>
      </c>
      <c r="R155" s="2">
        <f t="shared" si="33"/>
        <v>76476920.174956769</v>
      </c>
      <c r="S155" s="2">
        <f t="shared" si="17"/>
        <v>745682.42857143283</v>
      </c>
      <c r="T155" s="2">
        <f t="shared" si="18"/>
        <v>4317.5714285714785</v>
      </c>
      <c r="U155" s="2">
        <f t="shared" si="19"/>
        <v>750000</v>
      </c>
      <c r="V155" s="2">
        <f t="shared" si="34"/>
        <v>18006388.236506253</v>
      </c>
      <c r="W155" s="2">
        <f t="shared" si="20"/>
        <v>497965.43910166621</v>
      </c>
      <c r="X155" s="2">
        <f t="shared" si="6"/>
        <v>252034.56089833379</v>
      </c>
      <c r="Y155" s="2">
        <f t="shared" si="30"/>
        <v>58470531.938450553</v>
      </c>
      <c r="Z155" s="2" t="str">
        <f t="shared" si="8"/>
        <v>HERE</v>
      </c>
      <c r="AA155" s="2">
        <f>IF(Z155="HERE",Y155,AA154+Graph!$G$1*1000)</f>
        <v>58470531.938450553</v>
      </c>
      <c r="AB155" s="2">
        <f t="shared" si="21"/>
        <v>252034.56089833379</v>
      </c>
      <c r="AC155" s="2">
        <f t="shared" si="31"/>
        <v>18006388.236506253</v>
      </c>
      <c r="AD155" s="3">
        <f t="shared" si="10"/>
        <v>52800000</v>
      </c>
      <c r="AE155" s="2">
        <f>IF(AE153&gt;=52800000,52800000,IF(AB134=Graph!G$1*1000,AE154+Graph!G$1*1000,AC155))</f>
        <v>18006388.236506253</v>
      </c>
      <c r="AF155" s="3">
        <f t="shared" si="11"/>
        <v>18006388.236506253</v>
      </c>
      <c r="AG155" s="3">
        <f t="shared" si="29"/>
        <v>47023498.507461131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90</v>
      </c>
      <c r="C156" s="7"/>
      <c r="D156" s="2" t="e">
        <f t="shared" si="12"/>
        <v>#N/A</v>
      </c>
      <c r="E156" s="2" t="e">
        <f t="shared" si="22"/>
        <v>#N/A</v>
      </c>
      <c r="F156" s="2">
        <v>1004106.0906192064</v>
      </c>
      <c r="G156" s="2">
        <f t="shared" si="35"/>
        <v>745682.42857142852</v>
      </c>
      <c r="H156" s="2">
        <f t="shared" si="32"/>
        <v>76362281.205233648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935196.42857143306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1006052.1071984768</v>
      </c>
      <c r="Q156" s="2">
        <f t="shared" si="36"/>
        <v>750000</v>
      </c>
      <c r="R156" s="2">
        <f t="shared" si="33"/>
        <v>77226920.174956769</v>
      </c>
      <c r="S156" s="2">
        <f t="shared" si="17"/>
        <v>745682.42857143283</v>
      </c>
      <c r="T156" s="2">
        <f t="shared" si="18"/>
        <v>4317.5714285714785</v>
      </c>
      <c r="U156" s="2">
        <f t="shared" si="19"/>
        <v>750000</v>
      </c>
      <c r="V156" s="2">
        <f t="shared" si="34"/>
        <v>18510308.271508127</v>
      </c>
      <c r="W156" s="2">
        <f t="shared" si="20"/>
        <v>503920.03500187397</v>
      </c>
      <c r="X156" s="2">
        <f t="shared" si="6"/>
        <v>246079.96499812603</v>
      </c>
      <c r="Y156" s="2">
        <f t="shared" si="30"/>
        <v>58716611.903448679</v>
      </c>
      <c r="Z156" s="2" t="str">
        <f t="shared" si="8"/>
        <v>HERE</v>
      </c>
      <c r="AA156" s="2">
        <f>IF(Z156="HERE",Y156,AA155+Graph!$G$1*1000)</f>
        <v>58716611.903448679</v>
      </c>
      <c r="AB156" s="2">
        <f t="shared" si="21"/>
        <v>246079.96499812603</v>
      </c>
      <c r="AC156" s="2">
        <f t="shared" si="31"/>
        <v>18510308.271508127</v>
      </c>
      <c r="AD156" s="3">
        <f t="shared" si="10"/>
        <v>52800000</v>
      </c>
      <c r="AE156" s="2">
        <f>IF(AE154&gt;=52800000,52800000,IF(AB135=Graph!G$1*1000,AE155+Graph!G$1*1000,AC156))</f>
        <v>18510308.271508127</v>
      </c>
      <c r="AF156" s="3">
        <f t="shared" si="11"/>
        <v>18510308.271508127</v>
      </c>
      <c r="AG156" s="3">
        <f t="shared" si="29"/>
        <v>47427316.207461126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91</v>
      </c>
      <c r="C157" s="7"/>
      <c r="D157" s="2" t="e">
        <f t="shared" si="12"/>
        <v>#N/A</v>
      </c>
      <c r="E157" s="2" t="e">
        <f t="shared" si="22"/>
        <v>#N/A</v>
      </c>
      <c r="F157" s="2">
        <v>1010060.6865194142</v>
      </c>
      <c r="G157" s="2">
        <f t="shared" si="35"/>
        <v>745682.42857142852</v>
      </c>
      <c r="H157" s="2">
        <f t="shared" si="32"/>
        <v>77107963.633805081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939514.00000000454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1011993.3294136524</v>
      </c>
      <c r="Q157" s="2">
        <f t="shared" si="36"/>
        <v>750000</v>
      </c>
      <c r="R157" s="2">
        <f t="shared" si="33"/>
        <v>77976920.174956769</v>
      </c>
      <c r="S157" s="2">
        <f t="shared" si="17"/>
        <v>745682.42857143283</v>
      </c>
      <c r="T157" s="2">
        <f t="shared" si="18"/>
        <v>4317.5714285714785</v>
      </c>
      <c r="U157" s="2">
        <f t="shared" si="19"/>
        <v>750000</v>
      </c>
      <c r="V157" s="2">
        <f t="shared" si="34"/>
        <v>19020182.902410209</v>
      </c>
      <c r="W157" s="2">
        <f t="shared" si="20"/>
        <v>509874.63090208173</v>
      </c>
      <c r="X157" s="2">
        <f t="shared" si="6"/>
        <v>240125.36909791827</v>
      </c>
      <c r="Y157" s="2">
        <f t="shared" si="30"/>
        <v>58956737.272546597</v>
      </c>
      <c r="Z157" s="2" t="str">
        <f t="shared" si="8"/>
        <v>HERE</v>
      </c>
      <c r="AA157" s="2">
        <f>IF(Z157="HERE",Y157,AA156+Graph!$G$1*1000)</f>
        <v>58956737.272546597</v>
      </c>
      <c r="AB157" s="2">
        <f t="shared" si="21"/>
        <v>240125.36909791827</v>
      </c>
      <c r="AC157" s="2">
        <f t="shared" si="31"/>
        <v>19020182.902410209</v>
      </c>
      <c r="AD157" s="3">
        <f t="shared" si="10"/>
        <v>52800000</v>
      </c>
      <c r="AE157" s="2">
        <f>IF(AE155&gt;=52800000,52800000,IF(AB136=Graph!G$1*1000,AE156+Graph!G$1*1000,AC157))</f>
        <v>19020182.902410209</v>
      </c>
      <c r="AF157" s="3">
        <f t="shared" si="11"/>
        <v>19020182.902410209</v>
      </c>
      <c r="AG157" s="3">
        <f t="shared" si="29"/>
        <v>47804520.407461129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92</v>
      </c>
      <c r="C158" s="7"/>
      <c r="D158" s="2" t="e">
        <f t="shared" si="12"/>
        <v>#N/A</v>
      </c>
      <c r="E158" s="2" t="e">
        <f t="shared" si="22"/>
        <v>#N/A</v>
      </c>
      <c r="F158" s="2">
        <v>1016015.2824196219</v>
      </c>
      <c r="G158" s="2">
        <f t="shared" si="35"/>
        <v>745682.42857142852</v>
      </c>
      <c r="H158" s="2">
        <f t="shared" si="32"/>
        <v>77853646.062376514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943831.57142857602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1017934.5516287982</v>
      </c>
      <c r="Q158" s="2">
        <f t="shared" si="36"/>
        <v>750000</v>
      </c>
      <c r="R158" s="2">
        <f t="shared" si="33"/>
        <v>78726920.174956769</v>
      </c>
      <c r="S158" s="2">
        <f t="shared" si="17"/>
        <v>745682.42857143283</v>
      </c>
      <c r="T158" s="2">
        <f t="shared" si="18"/>
        <v>4317.5714285714785</v>
      </c>
      <c r="U158" s="2">
        <f t="shared" si="19"/>
        <v>750000</v>
      </c>
      <c r="V158" s="2">
        <f t="shared" si="34"/>
        <v>19536012.129212499</v>
      </c>
      <c r="W158" s="2">
        <f t="shared" si="20"/>
        <v>515829.22680228949</v>
      </c>
      <c r="X158" s="2">
        <f t="shared" si="6"/>
        <v>234170.77319771051</v>
      </c>
      <c r="Y158" s="2">
        <f t="shared" si="30"/>
        <v>59190908.045744307</v>
      </c>
      <c r="Z158" s="2" t="str">
        <f t="shared" si="8"/>
        <v>HERE</v>
      </c>
      <c r="AA158" s="2">
        <f>IF(Z158="HERE",Y158,AA157+Graph!$G$1*1000)</f>
        <v>59190908.045744307</v>
      </c>
      <c r="AB158" s="2">
        <f t="shared" si="21"/>
        <v>234170.77319771051</v>
      </c>
      <c r="AC158" s="2">
        <f t="shared" si="31"/>
        <v>19536012.129212499</v>
      </c>
      <c r="AD158" s="3">
        <f t="shared" si="10"/>
        <v>52800000</v>
      </c>
      <c r="AE158" s="2">
        <f>IF(AE156&gt;=52800000,52800000,IF(AB137=Graph!G$1*1000,AE157+Graph!G$1*1000,AC158))</f>
        <v>19536012.129212499</v>
      </c>
      <c r="AF158" s="3">
        <f t="shared" si="11"/>
        <v>19536012.129212499</v>
      </c>
      <c r="AG158" s="3">
        <f t="shared" si="29"/>
        <v>48021073.549999997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93</v>
      </c>
      <c r="C159" s="7"/>
      <c r="D159" s="2" t="e">
        <f t="shared" si="12"/>
        <v>#N/A</v>
      </c>
      <c r="E159" s="2" t="e">
        <f t="shared" si="22"/>
        <v>#N/A</v>
      </c>
      <c r="F159" s="2">
        <v>1021969.8783198297</v>
      </c>
      <c r="G159" s="2">
        <f t="shared" si="35"/>
        <v>745682.42857142852</v>
      </c>
      <c r="H159" s="2">
        <f t="shared" si="32"/>
        <v>78599328.490947947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948149.1428571475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1023875.7738439739</v>
      </c>
      <c r="Q159" s="2">
        <f t="shared" si="36"/>
        <v>750000</v>
      </c>
      <c r="R159" s="2">
        <f t="shared" si="33"/>
        <v>79476920.174956769</v>
      </c>
      <c r="S159" s="2">
        <f t="shared" si="17"/>
        <v>745682.42857143283</v>
      </c>
      <c r="T159" s="2">
        <f t="shared" si="18"/>
        <v>4317.5714285714785</v>
      </c>
      <c r="U159" s="2">
        <f t="shared" si="19"/>
        <v>750000</v>
      </c>
      <c r="V159" s="2">
        <f t="shared" si="34"/>
        <v>20057795.951914966</v>
      </c>
      <c r="W159" s="2">
        <f t="shared" si="20"/>
        <v>521783.82270246744</v>
      </c>
      <c r="X159" s="2">
        <f t="shared" si="6"/>
        <v>228216.17729753256</v>
      </c>
      <c r="Y159" s="2">
        <f t="shared" ref="Y159:Y222" si="37">IF(COUNT($C160)=0,IF(COUNT($C159)=1,C159,SUM(Y158+X159)),C159)</f>
        <v>59419124.22304184</v>
      </c>
      <c r="Z159" s="2" t="str">
        <f t="shared" si="8"/>
        <v>HERE</v>
      </c>
      <c r="AA159" s="2">
        <f>IF(Z159="HERE",Y159,AA158+Graph!$G$1*1000)</f>
        <v>59419124.22304184</v>
      </c>
      <c r="AB159" s="2">
        <f t="shared" si="21"/>
        <v>228216.17729753256</v>
      </c>
      <c r="AC159" s="2">
        <f t="shared" ref="AC159:AC222" si="38">IF(Z160="HERE",V159,AC158)</f>
        <v>20057795.951914966</v>
      </c>
      <c r="AD159" s="3">
        <f t="shared" si="10"/>
        <v>52800000</v>
      </c>
      <c r="AE159" s="2">
        <f>IF(AE157&gt;=52800000,52800000,IF(AB138=Graph!G$1*1000,AE158+Graph!G$1*1000,AC159))</f>
        <v>20057795.951914966</v>
      </c>
      <c r="AF159" s="3">
        <f t="shared" si="11"/>
        <v>20057795.951914966</v>
      </c>
      <c r="AG159" s="3">
        <f t="shared" si="29"/>
        <v>48044524.350000001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94</v>
      </c>
      <c r="C160" s="7"/>
      <c r="D160" s="2" t="e">
        <f t="shared" si="12"/>
        <v>#N/A</v>
      </c>
      <c r="E160" s="2" t="e">
        <f t="shared" si="22"/>
        <v>#N/A</v>
      </c>
      <c r="F160" s="2">
        <v>1027924.4742200375</v>
      </c>
      <c r="G160" s="2">
        <f t="shared" si="35"/>
        <v>745682.42857142852</v>
      </c>
      <c r="H160" s="2">
        <f t="shared" ref="H160:H223" si="39">IF(COUNT($C161)=0,IF(COUNT($C160)=1,C160,SUM(H159+G160)),C160)</f>
        <v>79345010.91951938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952466.71428571898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1029816.9960591197</v>
      </c>
      <c r="Q160" s="2">
        <f t="shared" si="36"/>
        <v>750000</v>
      </c>
      <c r="R160" s="2">
        <f t="shared" ref="R160:R223" si="40">IF(COUNT($C161)=0,IF(COUNT($C160)=1,M160,SUM(R159+Q160)),M160)</f>
        <v>80226920.174956769</v>
      </c>
      <c r="S160" s="2">
        <f t="shared" si="17"/>
        <v>745682.42857143283</v>
      </c>
      <c r="T160" s="2">
        <f t="shared" si="18"/>
        <v>4317.5714285714785</v>
      </c>
      <c r="U160" s="2">
        <f t="shared" si="19"/>
        <v>750000</v>
      </c>
      <c r="V160" s="2">
        <f t="shared" si="34"/>
        <v>20585534.370517641</v>
      </c>
      <c r="W160" s="2">
        <f t="shared" si="20"/>
        <v>527738.4186026752</v>
      </c>
      <c r="X160" s="2">
        <f t="shared" si="6"/>
        <v>222261.5813973248</v>
      </c>
      <c r="Y160" s="2">
        <f t="shared" si="37"/>
        <v>59641385.804439165</v>
      </c>
      <c r="Z160" s="2" t="str">
        <f t="shared" si="8"/>
        <v>HERE</v>
      </c>
      <c r="AA160" s="2">
        <f>IF(Z160="HERE",Y160,AA159+Graph!$G$1*1000)</f>
        <v>59641385.804439165</v>
      </c>
      <c r="AB160" s="2">
        <f t="shared" si="21"/>
        <v>222261.5813973248</v>
      </c>
      <c r="AC160" s="2">
        <f t="shared" si="38"/>
        <v>20585534.370517641</v>
      </c>
      <c r="AD160" s="3">
        <f t="shared" si="10"/>
        <v>52800000</v>
      </c>
      <c r="AE160" s="2">
        <f>IF(AE158&gt;=52800000,52800000,IF(AB139=Graph!G$1*1000,AE159+Graph!G$1*1000,AC160))</f>
        <v>20585534.370517641</v>
      </c>
      <c r="AF160" s="3">
        <f t="shared" si="11"/>
        <v>20585534.370517641</v>
      </c>
      <c r="AG160" s="3">
        <f t="shared" si="29"/>
        <v>48068552.350000001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95</v>
      </c>
      <c r="C161" s="7"/>
      <c r="D161" s="2" t="e">
        <f t="shared" si="12"/>
        <v>#N/A</v>
      </c>
      <c r="E161" s="2" t="e">
        <f t="shared" si="22"/>
        <v>#N/A</v>
      </c>
      <c r="F161" s="2">
        <v>1033879.0701202452</v>
      </c>
      <c r="G161" s="2">
        <f t="shared" si="35"/>
        <v>745682.42857142852</v>
      </c>
      <c r="H161" s="2">
        <f t="shared" si="39"/>
        <v>80090693.348090813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956784.28571429045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1035758.2182742953</v>
      </c>
      <c r="Q161" s="2">
        <f t="shared" si="36"/>
        <v>750000</v>
      </c>
      <c r="R161" s="2">
        <f t="shared" si="40"/>
        <v>80976920.174956769</v>
      </c>
      <c r="S161" s="2">
        <f t="shared" si="17"/>
        <v>745682.42857143283</v>
      </c>
      <c r="T161" s="2">
        <f t="shared" si="18"/>
        <v>4317.5714285714785</v>
      </c>
      <c r="U161" s="2">
        <f t="shared" si="19"/>
        <v>750000</v>
      </c>
      <c r="V161" s="2">
        <f t="shared" si="34"/>
        <v>21119227.385020524</v>
      </c>
      <c r="W161" s="2">
        <f t="shared" si="20"/>
        <v>533693.01450288296</v>
      </c>
      <c r="X161" s="2">
        <f t="shared" si="6"/>
        <v>216306.98549711704</v>
      </c>
      <c r="Y161" s="2">
        <f t="shared" si="37"/>
        <v>59857692.789936282</v>
      </c>
      <c r="Z161" s="2" t="str">
        <f t="shared" si="8"/>
        <v>HERE</v>
      </c>
      <c r="AA161" s="2">
        <f>IF(Z161="HERE",Y161,AA160+Graph!$G$1*1000)</f>
        <v>59857692.789936282</v>
      </c>
      <c r="AB161" s="2">
        <f t="shared" si="21"/>
        <v>216306.98549711704</v>
      </c>
      <c r="AC161" s="2">
        <f t="shared" si="38"/>
        <v>21119227.385020524</v>
      </c>
      <c r="AD161" s="3">
        <f t="shared" si="10"/>
        <v>52800000</v>
      </c>
      <c r="AE161" s="2">
        <f>IF(AE159&gt;=52800000,52800000,IF(AB140=Graph!G$1*1000,AE160+Graph!G$1*1000,AC161))</f>
        <v>21119227.385020524</v>
      </c>
      <c r="AF161" s="3">
        <f t="shared" si="11"/>
        <v>21119227.385020524</v>
      </c>
      <c r="AG161" s="3">
        <f t="shared" si="29"/>
        <v>48093260.5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96</v>
      </c>
      <c r="C162" s="7"/>
      <c r="D162" s="2" t="e">
        <f t="shared" si="12"/>
        <v>#N/A</v>
      </c>
      <c r="E162" s="2" t="e">
        <f t="shared" si="22"/>
        <v>#N/A</v>
      </c>
      <c r="F162" s="2">
        <v>1039833.666020453</v>
      </c>
      <c r="G162" s="2">
        <f t="shared" si="35"/>
        <v>745682.42857142852</v>
      </c>
      <c r="H162" s="2">
        <f t="shared" si="39"/>
        <v>80836375.776662245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961101.85714286193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1041699.4404894412</v>
      </c>
      <c r="Q162" s="2">
        <f t="shared" si="36"/>
        <v>750000</v>
      </c>
      <c r="R162" s="2">
        <f t="shared" si="40"/>
        <v>81726920.174956769</v>
      </c>
      <c r="S162" s="2">
        <f t="shared" si="17"/>
        <v>745682.42857143283</v>
      </c>
      <c r="T162" s="2">
        <f t="shared" si="18"/>
        <v>4317.5714285714785</v>
      </c>
      <c r="U162" s="2">
        <f t="shared" si="19"/>
        <v>750000</v>
      </c>
      <c r="V162" s="2">
        <f t="shared" si="34"/>
        <v>21658874.995423615</v>
      </c>
      <c r="W162" s="2">
        <f t="shared" si="20"/>
        <v>539647.61040309072</v>
      </c>
      <c r="X162" s="2">
        <f t="shared" si="6"/>
        <v>210352.38959690928</v>
      </c>
      <c r="Y162" s="2">
        <f t="shared" si="37"/>
        <v>60068045.179533191</v>
      </c>
      <c r="Z162" s="2" t="str">
        <f t="shared" si="8"/>
        <v>HERE</v>
      </c>
      <c r="AA162" s="2">
        <f>IF(Z162="HERE",Y162,AA161+Graph!$G$1*1000)</f>
        <v>60068045.179533191</v>
      </c>
      <c r="AB162" s="2">
        <f t="shared" si="21"/>
        <v>210352.38959690928</v>
      </c>
      <c r="AC162" s="2">
        <f t="shared" si="38"/>
        <v>21658874.995423615</v>
      </c>
      <c r="AD162" s="3">
        <f t="shared" si="10"/>
        <v>52800000</v>
      </c>
      <c r="AE162" s="2">
        <f>IF(AE160&gt;=52800000,52800000,IF(AB141=Graph!G$1*1000,AE161+Graph!G$1*1000,AC162))</f>
        <v>21658874.995423615</v>
      </c>
      <c r="AF162" s="3">
        <f t="shared" si="11"/>
        <v>21658874.995423615</v>
      </c>
      <c r="AG162" s="3">
        <f t="shared" si="29"/>
        <v>48120714.399999999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97</v>
      </c>
      <c r="C163" s="7"/>
      <c r="D163" s="2" t="e">
        <f t="shared" si="12"/>
        <v>#N/A</v>
      </c>
      <c r="E163" s="2" t="e">
        <f t="shared" si="22"/>
        <v>#N/A</v>
      </c>
      <c r="F163" s="2">
        <v>1045788.2619206607</v>
      </c>
      <c r="G163" s="2">
        <f t="shared" si="35"/>
        <v>745682.42857142852</v>
      </c>
      <c r="H163" s="2">
        <f t="shared" si="39"/>
        <v>81582058.205233678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965419.42857143341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1047640.6627046168</v>
      </c>
      <c r="Q163" s="2">
        <f t="shared" si="36"/>
        <v>750000</v>
      </c>
      <c r="R163" s="2">
        <f t="shared" si="40"/>
        <v>82476920.174956769</v>
      </c>
      <c r="S163" s="2">
        <f t="shared" si="17"/>
        <v>745682.42857143283</v>
      </c>
      <c r="T163" s="2">
        <f t="shared" si="18"/>
        <v>4317.5714285714785</v>
      </c>
      <c r="U163" s="2">
        <f t="shared" si="19"/>
        <v>750000</v>
      </c>
      <c r="V163" s="2">
        <f t="shared" si="34"/>
        <v>22204477.201726913</v>
      </c>
      <c r="W163" s="2">
        <f t="shared" si="20"/>
        <v>545602.20630329847</v>
      </c>
      <c r="X163" s="2">
        <f t="shared" si="6"/>
        <v>204397.79369670153</v>
      </c>
      <c r="Y163" s="2">
        <f t="shared" si="37"/>
        <v>60272442.973229893</v>
      </c>
      <c r="Z163" s="2" t="str">
        <f t="shared" si="8"/>
        <v>HERE</v>
      </c>
      <c r="AA163" s="2">
        <f>IF(Z163="HERE",Y163,AA162+Graph!$G$1*1000)</f>
        <v>60272442.973229893</v>
      </c>
      <c r="AB163" s="2">
        <f t="shared" si="21"/>
        <v>204397.79369670153</v>
      </c>
      <c r="AC163" s="2">
        <f t="shared" si="38"/>
        <v>22204477.201726913</v>
      </c>
      <c r="AD163" s="3">
        <f t="shared" si="10"/>
        <v>52800000</v>
      </c>
      <c r="AE163" s="2">
        <f>IF(AE161&gt;=52800000,52800000,IF(AB142=Graph!G$1*1000,AE162+Graph!G$1*1000,AC163))</f>
        <v>22204477.201726913</v>
      </c>
      <c r="AF163" s="3">
        <f t="shared" si="11"/>
        <v>22204477.201726913</v>
      </c>
      <c r="AG163" s="3">
        <f t="shared" si="29"/>
        <v>48134700.299999997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98</v>
      </c>
      <c r="C164" s="7"/>
      <c r="D164" s="2" t="e">
        <f t="shared" si="12"/>
        <v>#N/A</v>
      </c>
      <c r="E164" s="2" t="e">
        <f t="shared" si="22"/>
        <v>#N/A</v>
      </c>
      <c r="F164" s="2">
        <v>1051742.8578208685</v>
      </c>
      <c r="G164" s="2">
        <f t="shared" si="35"/>
        <v>745682.42857142852</v>
      </c>
      <c r="H164" s="2">
        <f t="shared" si="39"/>
        <v>82327740.633805111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969737.00000000489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1053581.8849197626</v>
      </c>
      <c r="Q164" s="2">
        <f t="shared" si="36"/>
        <v>750000</v>
      </c>
      <c r="R164" s="2">
        <f t="shared" si="40"/>
        <v>83226920.174956769</v>
      </c>
      <c r="S164" s="2">
        <f t="shared" si="17"/>
        <v>745682.42857143283</v>
      </c>
      <c r="T164" s="2">
        <f t="shared" si="18"/>
        <v>4317.5714285714785</v>
      </c>
      <c r="U164" s="2">
        <f t="shared" si="19"/>
        <v>750000</v>
      </c>
      <c r="V164" s="2">
        <f t="shared" si="34"/>
        <v>22756034.00393042</v>
      </c>
      <c r="W164" s="2">
        <f t="shared" si="20"/>
        <v>551556.80220350623</v>
      </c>
      <c r="X164" s="2">
        <f t="shared" si="6"/>
        <v>198443.19779649377</v>
      </c>
      <c r="Y164" s="2">
        <f t="shared" si="37"/>
        <v>60470886.171026386</v>
      </c>
      <c r="Z164" s="2" t="str">
        <f t="shared" si="8"/>
        <v>HERE</v>
      </c>
      <c r="AA164" s="2">
        <f>IF(Z164="HERE",Y164,AA163+Graph!$G$1*1000)</f>
        <v>60470886.171026386</v>
      </c>
      <c r="AB164" s="2">
        <f t="shared" si="21"/>
        <v>198443.19779649377</v>
      </c>
      <c r="AC164" s="2">
        <f t="shared" si="38"/>
        <v>22756034.00393042</v>
      </c>
      <c r="AD164" s="3">
        <f t="shared" si="10"/>
        <v>52800000</v>
      </c>
      <c r="AE164" s="2">
        <f>IF(AE162&gt;=52800000,52800000,IF(AB143=Graph!G$1*1000,AE163+Graph!G$1*1000,AC164))</f>
        <v>22756034.00393042</v>
      </c>
      <c r="AF164" s="3">
        <f t="shared" si="11"/>
        <v>22756034.00393042</v>
      </c>
      <c r="AG164" s="3">
        <f t="shared" si="29"/>
        <v>48152324.299999997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99</v>
      </c>
      <c r="C165" s="7"/>
      <c r="D165" s="2" t="e">
        <f t="shared" si="12"/>
        <v>#N/A</v>
      </c>
      <c r="E165" s="2" t="e">
        <f t="shared" si="22"/>
        <v>#N/A</v>
      </c>
      <c r="F165" s="2">
        <v>1057697.4537210763</v>
      </c>
      <c r="G165" s="2">
        <f t="shared" si="35"/>
        <v>745682.42857142852</v>
      </c>
      <c r="H165" s="2">
        <f t="shared" si="39"/>
        <v>83073423.062376544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974054.57142857637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1059523.1071349084</v>
      </c>
      <c r="Q165" s="2">
        <f t="shared" si="36"/>
        <v>750000</v>
      </c>
      <c r="R165" s="2">
        <f t="shared" si="40"/>
        <v>83976920.174956769</v>
      </c>
      <c r="S165" s="2">
        <f t="shared" si="17"/>
        <v>745682.42857143283</v>
      </c>
      <c r="T165" s="2">
        <f t="shared" si="18"/>
        <v>4317.5714285714785</v>
      </c>
      <c r="U165" s="2">
        <f t="shared" si="19"/>
        <v>750000</v>
      </c>
      <c r="V165" s="2">
        <f t="shared" si="34"/>
        <v>23313545.402034134</v>
      </c>
      <c r="W165" s="2">
        <f t="shared" si="20"/>
        <v>557511.39810371399</v>
      </c>
      <c r="X165" s="2">
        <f t="shared" si="6"/>
        <v>192488.60189628601</v>
      </c>
      <c r="Y165" s="2">
        <f t="shared" si="37"/>
        <v>60663374.772922672</v>
      </c>
      <c r="Z165" s="2" t="str">
        <f t="shared" si="8"/>
        <v>HERE</v>
      </c>
      <c r="AA165" s="2">
        <f>IF(Z165="HERE",Y165,AA164+Graph!$G$1*1000)</f>
        <v>60663374.772922672</v>
      </c>
      <c r="AB165" s="2">
        <f t="shared" si="21"/>
        <v>192488.60189628601</v>
      </c>
      <c r="AC165" s="2">
        <f t="shared" si="38"/>
        <v>23313545.402034134</v>
      </c>
      <c r="AD165" s="3">
        <f t="shared" si="10"/>
        <v>52800000</v>
      </c>
      <c r="AE165" s="2">
        <f>IF(AE163&gt;=52800000,52800000,IF(AB144=Graph!G$1*1000,AE164+Graph!G$1*1000,AC165))</f>
        <v>23313545.402034134</v>
      </c>
      <c r="AF165" s="3">
        <f t="shared" si="11"/>
        <v>23313545.402034134</v>
      </c>
      <c r="AG165" s="3">
        <f t="shared" si="29"/>
        <v>48172914.899999999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100</v>
      </c>
      <c r="C166" s="7"/>
      <c r="D166" s="2" t="e">
        <f t="shared" si="12"/>
        <v>#N/A</v>
      </c>
      <c r="E166" s="2" t="e">
        <f t="shared" si="22"/>
        <v>#N/A</v>
      </c>
      <c r="F166" s="2">
        <v>1063652.049621284</v>
      </c>
      <c r="G166" s="2">
        <f t="shared" ref="G166:G229" si="41">IF(F166&gt;750000,$AK$31*1000,F166)</f>
        <v>745682.42857142852</v>
      </c>
      <c r="H166" s="2">
        <f t="shared" si="39"/>
        <v>83819105.490947977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978372.14285714785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1065464.3293500841</v>
      </c>
      <c r="Q166" s="2">
        <f t="shared" ref="Q166:Q229" si="42">IF(P166&gt;750000,750000,P166)</f>
        <v>750000</v>
      </c>
      <c r="R166" s="2">
        <f t="shared" si="40"/>
        <v>84726920.174956769</v>
      </c>
      <c r="S166" s="2">
        <f t="shared" si="17"/>
        <v>745682.42857143283</v>
      </c>
      <c r="T166" s="2">
        <f t="shared" si="18"/>
        <v>4317.5714285714785</v>
      </c>
      <c r="U166" s="2">
        <f t="shared" si="19"/>
        <v>750000</v>
      </c>
      <c r="V166" s="2">
        <f t="shared" si="34"/>
        <v>23877011.396038055</v>
      </c>
      <c r="W166" s="2">
        <f t="shared" si="20"/>
        <v>563465.99400392175</v>
      </c>
      <c r="X166" s="2">
        <f t="shared" si="6"/>
        <v>186534.00599607825</v>
      </c>
      <c r="Y166" s="2">
        <f t="shared" si="37"/>
        <v>60849908.778918751</v>
      </c>
      <c r="Z166" s="2" t="str">
        <f t="shared" si="8"/>
        <v>HERE</v>
      </c>
      <c r="AA166" s="2">
        <f>IF(Z166="HERE",Y166,AA165+Graph!$G$1*1000)</f>
        <v>60849908.778918751</v>
      </c>
      <c r="AB166" s="2">
        <f t="shared" si="21"/>
        <v>186534.00599607825</v>
      </c>
      <c r="AC166" s="2">
        <f t="shared" si="38"/>
        <v>23877011.396038055</v>
      </c>
      <c r="AD166" s="3">
        <f t="shared" si="10"/>
        <v>52800000</v>
      </c>
      <c r="AE166" s="2">
        <f>IF(AE164&gt;=52800000,52800000,IF(AB145=Graph!G$1*1000,AE165+Graph!G$1*1000,AC166))</f>
        <v>23877011.396038055</v>
      </c>
      <c r="AF166" s="3">
        <f t="shared" si="11"/>
        <v>23877011.396038055</v>
      </c>
      <c r="AG166" s="3">
        <f t="shared" si="29"/>
        <v>48195455.399999999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101</v>
      </c>
      <c r="C167" s="7"/>
      <c r="D167" s="2" t="e">
        <f t="shared" si="12"/>
        <v>#N/A</v>
      </c>
      <c r="E167" s="2" t="e">
        <f t="shared" si="22"/>
        <v>#N/A</v>
      </c>
      <c r="F167" s="2">
        <v>1069606.6455214918</v>
      </c>
      <c r="G167" s="2">
        <f t="shared" si="41"/>
        <v>745682.42857142852</v>
      </c>
      <c r="H167" s="2">
        <f t="shared" si="39"/>
        <v>84564787.91951941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982689.71428571932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1071405.5515652299</v>
      </c>
      <c r="Q167" s="2">
        <f t="shared" si="42"/>
        <v>750000</v>
      </c>
      <c r="R167" s="2">
        <f t="shared" si="40"/>
        <v>85476920.174956769</v>
      </c>
      <c r="S167" s="2">
        <f t="shared" si="17"/>
        <v>745682.42857143283</v>
      </c>
      <c r="T167" s="2">
        <f t="shared" si="18"/>
        <v>4317.5714285714785</v>
      </c>
      <c r="U167" s="2">
        <f t="shared" si="19"/>
        <v>750000</v>
      </c>
      <c r="V167" s="2">
        <f t="shared" si="34"/>
        <v>24446431.985942185</v>
      </c>
      <c r="W167" s="2">
        <f t="shared" si="20"/>
        <v>569420.58990412951</v>
      </c>
      <c r="X167" s="2">
        <f t="shared" si="6"/>
        <v>180579.41009587049</v>
      </c>
      <c r="Y167" s="2">
        <f t="shared" si="37"/>
        <v>61030488.189014621</v>
      </c>
      <c r="Z167" s="2" t="str">
        <f t="shared" si="8"/>
        <v>HERE</v>
      </c>
      <c r="AA167" s="2">
        <f>IF(Z167="HERE",Y167,AA166+Graph!$G$1*1000)</f>
        <v>61030488.189014621</v>
      </c>
      <c r="AB167" s="2">
        <f t="shared" si="21"/>
        <v>180579.41009587049</v>
      </c>
      <c r="AC167" s="2">
        <f t="shared" si="38"/>
        <v>24446431.985942185</v>
      </c>
      <c r="AD167" s="3">
        <f t="shared" si="10"/>
        <v>52800000</v>
      </c>
      <c r="AE167" s="2">
        <f>IF(AE165&gt;=52800000,52800000,IF(AB146=Graph!G$1*1000,AE166+Graph!G$1*1000,AC167))</f>
        <v>24446431.985942185</v>
      </c>
      <c r="AF167" s="3">
        <f t="shared" si="11"/>
        <v>24446431.985942185</v>
      </c>
      <c r="AG167" s="3">
        <f t="shared" si="29"/>
        <v>48220611.200000003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102</v>
      </c>
      <c r="C168" s="7"/>
      <c r="D168" s="2" t="e">
        <f t="shared" si="12"/>
        <v>#N/A</v>
      </c>
      <c r="E168" s="2" t="e">
        <f t="shared" si="22"/>
        <v>#N/A</v>
      </c>
      <c r="F168" s="2">
        <v>1075561.2414216995</v>
      </c>
      <c r="G168" s="2">
        <f t="shared" si="41"/>
        <v>745682.42857142852</v>
      </c>
      <c r="H168" s="2">
        <f t="shared" si="39"/>
        <v>85310470.348090842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987007.2857142908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1077346.7737804055</v>
      </c>
      <c r="Q168" s="2">
        <f t="shared" si="42"/>
        <v>750000</v>
      </c>
      <c r="R168" s="2">
        <f t="shared" si="40"/>
        <v>86226920.174956769</v>
      </c>
      <c r="S168" s="2">
        <f t="shared" si="17"/>
        <v>745682.42857143283</v>
      </c>
      <c r="T168" s="2">
        <f t="shared" si="18"/>
        <v>4317.5714285714785</v>
      </c>
      <c r="U168" s="2">
        <f t="shared" si="19"/>
        <v>750000</v>
      </c>
      <c r="V168" s="2">
        <f t="shared" si="34"/>
        <v>25021807.171746522</v>
      </c>
      <c r="W168" s="2">
        <f t="shared" si="20"/>
        <v>575375.18580433726</v>
      </c>
      <c r="X168" s="2">
        <f t="shared" si="6"/>
        <v>174624.81419566274</v>
      </c>
      <c r="Y168" s="2">
        <f t="shared" si="37"/>
        <v>61205113.003210284</v>
      </c>
      <c r="Z168" s="2" t="str">
        <f t="shared" si="8"/>
        <v>HERE</v>
      </c>
      <c r="AA168" s="2">
        <f>IF(Z168="HERE",Y168,AA167+Graph!$G$1*1000)</f>
        <v>61205113.003210284</v>
      </c>
      <c r="AB168" s="2">
        <f t="shared" si="21"/>
        <v>174624.81419566274</v>
      </c>
      <c r="AC168" s="2">
        <f t="shared" si="38"/>
        <v>25021807.171746522</v>
      </c>
      <c r="AD168" s="3">
        <f t="shared" si="10"/>
        <v>52800000</v>
      </c>
      <c r="AE168" s="2">
        <f>IF(AE166&gt;=52800000,52800000,IF(AB147=Graph!G$1*1000,AE167+Graph!G$1*1000,AC168))</f>
        <v>25021807.171746522</v>
      </c>
      <c r="AF168" s="3">
        <f t="shared" si="11"/>
        <v>25021807.171746522</v>
      </c>
      <c r="AG168" s="3">
        <f t="shared" si="29"/>
        <v>48247841.350000001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103</v>
      </c>
      <c r="C169" s="7"/>
      <c r="D169" s="2" t="e">
        <f t="shared" si="12"/>
        <v>#N/A</v>
      </c>
      <c r="E169" s="2" t="e">
        <f t="shared" si="22"/>
        <v>#N/A</v>
      </c>
      <c r="F169" s="2">
        <v>1081515.8373219073</v>
      </c>
      <c r="G169" s="2">
        <f t="shared" si="41"/>
        <v>745682.42857142852</v>
      </c>
      <c r="H169" s="2">
        <f t="shared" si="39"/>
        <v>86056152.776662275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991324.85714286228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1083287.9959955513</v>
      </c>
      <c r="Q169" s="2">
        <f t="shared" si="42"/>
        <v>750000</v>
      </c>
      <c r="R169" s="2">
        <f t="shared" si="40"/>
        <v>86976920.174956769</v>
      </c>
      <c r="S169" s="2">
        <f t="shared" si="17"/>
        <v>745682.42857143283</v>
      </c>
      <c r="T169" s="2">
        <f t="shared" si="18"/>
        <v>4317.5714285714785</v>
      </c>
      <c r="U169" s="2">
        <f t="shared" si="19"/>
        <v>750000</v>
      </c>
      <c r="V169" s="2">
        <f t="shared" si="34"/>
        <v>25603136.953451067</v>
      </c>
      <c r="W169" s="2">
        <f t="shared" si="20"/>
        <v>581329.78170454502</v>
      </c>
      <c r="X169" s="2">
        <f t="shared" si="6"/>
        <v>168670.21829545498</v>
      </c>
      <c r="Y169" s="2">
        <f t="shared" si="37"/>
        <v>61373783.221505739</v>
      </c>
      <c r="Z169" s="2" t="str">
        <f t="shared" si="8"/>
        <v>HERE</v>
      </c>
      <c r="AA169" s="2">
        <f>IF(Z169="HERE",Y169,AA168+Graph!$G$1*1000)</f>
        <v>61373783.221505739</v>
      </c>
      <c r="AB169" s="2">
        <f t="shared" si="21"/>
        <v>168670.21829545498</v>
      </c>
      <c r="AC169" s="2">
        <f t="shared" si="38"/>
        <v>25603136.953451067</v>
      </c>
      <c r="AD169" s="3">
        <f t="shared" si="10"/>
        <v>52800000</v>
      </c>
      <c r="AE169" s="2">
        <f>IF(AE167&gt;=52800000,52800000,IF(AB148=Graph!G$1*1000,AE168+Graph!G$1*1000,AC169))</f>
        <v>25603136.953451067</v>
      </c>
      <c r="AF169" s="3">
        <f t="shared" si="11"/>
        <v>25603136.953451067</v>
      </c>
      <c r="AG169" s="3">
        <f t="shared" si="29"/>
        <v>48273109.450000003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104</v>
      </c>
      <c r="C170" s="7"/>
      <c r="D170" s="2" t="e">
        <f t="shared" si="12"/>
        <v>#N/A</v>
      </c>
      <c r="E170" s="2" t="e">
        <f t="shared" si="22"/>
        <v>#N/A</v>
      </c>
      <c r="F170" s="2">
        <v>1087470.433222115</v>
      </c>
      <c r="G170" s="2">
        <f t="shared" si="41"/>
        <v>745682.42857142852</v>
      </c>
      <c r="H170" s="2">
        <f t="shared" si="39"/>
        <v>86801835.205233708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995642.42857143376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1089229.218210727</v>
      </c>
      <c r="Q170" s="2">
        <f t="shared" si="42"/>
        <v>750000</v>
      </c>
      <c r="R170" s="2">
        <f t="shared" si="40"/>
        <v>87726920.174956769</v>
      </c>
      <c r="S170" s="2">
        <f t="shared" si="17"/>
        <v>745682.42857143283</v>
      </c>
      <c r="T170" s="2">
        <f t="shared" si="18"/>
        <v>4317.5714285714785</v>
      </c>
      <c r="U170" s="2">
        <f t="shared" si="19"/>
        <v>750000</v>
      </c>
      <c r="V170" s="2">
        <f t="shared" si="34"/>
        <v>26190421.33105582</v>
      </c>
      <c r="W170" s="2">
        <f t="shared" si="20"/>
        <v>587284.37760475278</v>
      </c>
      <c r="X170" s="2">
        <f t="shared" si="6"/>
        <v>162715.62239524722</v>
      </c>
      <c r="Y170" s="2">
        <f t="shared" si="37"/>
        <v>61536498.843900986</v>
      </c>
      <c r="Z170" s="2" t="str">
        <f t="shared" si="8"/>
        <v>HERE</v>
      </c>
      <c r="AA170" s="2">
        <f>IF(Z170="HERE",Y170,AA169+Graph!$G$1*1000)</f>
        <v>61536498.843900986</v>
      </c>
      <c r="AB170" s="2">
        <f t="shared" si="21"/>
        <v>162715.62239524722</v>
      </c>
      <c r="AC170" s="2">
        <f t="shared" si="38"/>
        <v>26190421.33105582</v>
      </c>
      <c r="AD170" s="3">
        <f t="shared" si="10"/>
        <v>52800000</v>
      </c>
      <c r="AE170" s="2">
        <f>IF(AE168&gt;=52800000,52800000,IF(AB149=Graph!G$1*1000,AE169+Graph!G$1*1000,AC170))</f>
        <v>26190421.33105582</v>
      </c>
      <c r="AF170" s="3">
        <f t="shared" si="11"/>
        <v>26190421.33105582</v>
      </c>
      <c r="AG170" s="3">
        <f t="shared" si="29"/>
        <v>48285007.549999997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105</v>
      </c>
      <c r="C171" s="7"/>
      <c r="D171" s="2" t="e">
        <f t="shared" si="12"/>
        <v>#N/A</v>
      </c>
      <c r="E171" s="2" t="e">
        <f t="shared" si="22"/>
        <v>#N/A</v>
      </c>
      <c r="F171" s="2">
        <v>1093425.0291223228</v>
      </c>
      <c r="G171" s="2">
        <f t="shared" si="41"/>
        <v>745682.42857142852</v>
      </c>
      <c r="H171" s="2">
        <f t="shared" si="39"/>
        <v>87547517.633805141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999960.00000000524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1095170.4404258728</v>
      </c>
      <c r="Q171" s="2">
        <f t="shared" si="42"/>
        <v>750000</v>
      </c>
      <c r="R171" s="2">
        <f t="shared" si="40"/>
        <v>88476920.174956769</v>
      </c>
      <c r="S171" s="2">
        <f t="shared" si="17"/>
        <v>745682.42857143283</v>
      </c>
      <c r="T171" s="2">
        <f t="shared" si="18"/>
        <v>4317.5714285714785</v>
      </c>
      <c r="U171" s="2">
        <f t="shared" si="19"/>
        <v>750000</v>
      </c>
      <c r="V171" s="2">
        <f t="shared" si="34"/>
        <v>26783660.304560781</v>
      </c>
      <c r="W171" s="2">
        <f t="shared" si="20"/>
        <v>593238.97350496054</v>
      </c>
      <c r="X171" s="2">
        <f t="shared" si="6"/>
        <v>156761.02649503946</v>
      </c>
      <c r="Y171" s="2">
        <f t="shared" si="37"/>
        <v>61693259.870396025</v>
      </c>
      <c r="Z171" s="2" t="str">
        <f t="shared" si="8"/>
        <v>HERE</v>
      </c>
      <c r="AA171" s="2">
        <f>IF(Z171="HERE",Y171,AA170+Graph!$G$1*1000)</f>
        <v>61693259.870396025</v>
      </c>
      <c r="AB171" s="2">
        <f t="shared" si="21"/>
        <v>156761.02649503946</v>
      </c>
      <c r="AC171" s="2">
        <f t="shared" si="38"/>
        <v>26783660.304560781</v>
      </c>
      <c r="AD171" s="3">
        <f t="shared" si="10"/>
        <v>52800000</v>
      </c>
      <c r="AE171" s="2">
        <f>IF(AE169&gt;=52800000,52800000,IF(AB150=Graph!G$1*1000,AE170+Graph!G$1*1000,AC171))</f>
        <v>26783660.304560781</v>
      </c>
      <c r="AF171" s="3">
        <f t="shared" si="11"/>
        <v>26783660.304560781</v>
      </c>
      <c r="AG171" s="3">
        <f t="shared" si="29"/>
        <v>48298805.350000001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106</v>
      </c>
      <c r="C172" s="7"/>
      <c r="D172" s="2" t="e">
        <f t="shared" si="12"/>
        <v>#N/A</v>
      </c>
      <c r="E172" s="2" t="e">
        <f t="shared" si="22"/>
        <v>#N/A</v>
      </c>
      <c r="F172" s="2">
        <v>1099379.6250225306</v>
      </c>
      <c r="G172" s="2">
        <f t="shared" si="41"/>
        <v>745682.42857142852</v>
      </c>
      <c r="H172" s="2">
        <f t="shared" si="39"/>
        <v>88293200.062376574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1004277.5714285767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1101111.6626410484</v>
      </c>
      <c r="Q172" s="2">
        <f t="shared" si="42"/>
        <v>750000</v>
      </c>
      <c r="R172" s="2">
        <f t="shared" si="40"/>
        <v>89226920.174956769</v>
      </c>
      <c r="S172" s="2">
        <f t="shared" si="17"/>
        <v>745682.42857143283</v>
      </c>
      <c r="T172" s="2">
        <f t="shared" si="18"/>
        <v>4317.5714285714785</v>
      </c>
      <c r="U172" s="2">
        <f t="shared" si="19"/>
        <v>750000</v>
      </c>
      <c r="V172" s="2">
        <f t="shared" si="34"/>
        <v>27382853.873965949</v>
      </c>
      <c r="W172" s="2">
        <f t="shared" si="20"/>
        <v>599193.56940516829</v>
      </c>
      <c r="X172" s="2">
        <f t="shared" si="6"/>
        <v>150806.43059483171</v>
      </c>
      <c r="Y172" s="2">
        <f t="shared" si="37"/>
        <v>61844066.300990857</v>
      </c>
      <c r="Z172" s="2" t="str">
        <f t="shared" si="8"/>
        <v>HERE</v>
      </c>
      <c r="AA172" s="2">
        <f>IF(Z172="HERE",Y172,AA171+Graph!$G$1*1000)</f>
        <v>61844066.300990857</v>
      </c>
      <c r="AB172" s="2">
        <f t="shared" si="21"/>
        <v>150806.43059483171</v>
      </c>
      <c r="AC172" s="2">
        <f t="shared" si="38"/>
        <v>27382853.873965949</v>
      </c>
      <c r="AD172" s="3">
        <f t="shared" si="10"/>
        <v>52800000</v>
      </c>
      <c r="AE172" s="2">
        <f>IF(AE170&gt;=52800000,52800000,IF(AB151=Graph!G$1*1000,AE171+Graph!G$1*1000,AC172))</f>
        <v>27382853.873965949</v>
      </c>
      <c r="AF172" s="3">
        <f t="shared" si="11"/>
        <v>27382853.873965949</v>
      </c>
      <c r="AG172" s="3">
        <f t="shared" si="29"/>
        <v>48322512.702775039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107</v>
      </c>
      <c r="C173" s="7"/>
      <c r="D173" s="2" t="e">
        <f t="shared" si="12"/>
        <v>#N/A</v>
      </c>
      <c r="E173" s="2" t="e">
        <f t="shared" si="22"/>
        <v>#N/A</v>
      </c>
      <c r="F173" s="2">
        <v>1105334.2209227383</v>
      </c>
      <c r="G173" s="2">
        <f t="shared" si="41"/>
        <v>745682.42857142852</v>
      </c>
      <c r="H173" s="2">
        <f t="shared" si="39"/>
        <v>89038882.490948007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1008595.1428571482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1107052.8848561943</v>
      </c>
      <c r="Q173" s="2">
        <f t="shared" si="42"/>
        <v>750000</v>
      </c>
      <c r="R173" s="2">
        <f t="shared" si="40"/>
        <v>89976920.174956769</v>
      </c>
      <c r="S173" s="2">
        <f t="shared" si="17"/>
        <v>745682.42857143283</v>
      </c>
      <c r="T173" s="2">
        <f t="shared" si="18"/>
        <v>4317.5714285714785</v>
      </c>
      <c r="U173" s="2">
        <f t="shared" si="19"/>
        <v>750000</v>
      </c>
      <c r="V173" s="2">
        <f t="shared" si="34"/>
        <v>27988002.039271325</v>
      </c>
      <c r="W173" s="2">
        <f t="shared" si="20"/>
        <v>605148.16530537605</v>
      </c>
      <c r="X173" s="2">
        <f t="shared" si="6"/>
        <v>144851.83469462395</v>
      </c>
      <c r="Y173" s="2">
        <f t="shared" si="37"/>
        <v>61988918.135685481</v>
      </c>
      <c r="Z173" s="2" t="str">
        <f t="shared" si="8"/>
        <v>HERE</v>
      </c>
      <c r="AA173" s="2">
        <f>IF(Z173="HERE",Y173,AA172+Graph!$G$1*1000)</f>
        <v>61988918.135685481</v>
      </c>
      <c r="AB173" s="2">
        <f t="shared" si="21"/>
        <v>144851.83469462395</v>
      </c>
      <c r="AC173" s="2">
        <f t="shared" si="38"/>
        <v>27988002.039271325</v>
      </c>
      <c r="AD173" s="3">
        <f t="shared" si="10"/>
        <v>52800000</v>
      </c>
      <c r="AE173" s="2">
        <f>IF(AE171&gt;=52800000,52800000,IF(AB152=Graph!G$1*1000,AE172+Graph!G$1*1000,AC173))</f>
        <v>27988002.039271325</v>
      </c>
      <c r="AF173" s="3">
        <f t="shared" si="11"/>
        <v>27988002.039271325</v>
      </c>
      <c r="AG173" s="3">
        <f t="shared" si="29"/>
        <v>48346517.785345092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108</v>
      </c>
      <c r="C174" s="7"/>
      <c r="D174" s="2" t="e">
        <f t="shared" si="12"/>
        <v>#N/A</v>
      </c>
      <c r="E174" s="2" t="e">
        <f t="shared" si="22"/>
        <v>#N/A</v>
      </c>
      <c r="F174" s="2">
        <v>1111288.8168229461</v>
      </c>
      <c r="G174" s="2">
        <f t="shared" si="41"/>
        <v>745682.42857142852</v>
      </c>
      <c r="H174" s="2">
        <f t="shared" si="39"/>
        <v>89784564.919519439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1012912.7142857197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1112994.1070713699</v>
      </c>
      <c r="Q174" s="2">
        <f t="shared" si="42"/>
        <v>750000</v>
      </c>
      <c r="R174" s="2">
        <f t="shared" si="40"/>
        <v>90726920.174956769</v>
      </c>
      <c r="S174" s="2">
        <f t="shared" si="17"/>
        <v>745682.42857143283</v>
      </c>
      <c r="T174" s="2">
        <f t="shared" si="18"/>
        <v>4317.5714285714785</v>
      </c>
      <c r="U174" s="2">
        <f t="shared" si="19"/>
        <v>750000</v>
      </c>
      <c r="V174" s="2">
        <f t="shared" si="34"/>
        <v>28599104.800476909</v>
      </c>
      <c r="W174" s="2">
        <f t="shared" si="20"/>
        <v>611102.76120558381</v>
      </c>
      <c r="X174" s="2">
        <f t="shared" si="6"/>
        <v>138897.23879441619</v>
      </c>
      <c r="Y174" s="2">
        <f t="shared" si="37"/>
        <v>62127815.374479897</v>
      </c>
      <c r="Z174" s="2" t="str">
        <f t="shared" si="8"/>
        <v>HERE</v>
      </c>
      <c r="AA174" s="2">
        <f>IF(Z174="HERE",Y174,AA173+Graph!$G$1*1000)</f>
        <v>62127815.374479897</v>
      </c>
      <c r="AB174" s="2">
        <f t="shared" si="21"/>
        <v>138897.23879441619</v>
      </c>
      <c r="AC174" s="2">
        <f t="shared" si="38"/>
        <v>28599104.800476909</v>
      </c>
      <c r="AD174" s="3">
        <f t="shared" si="10"/>
        <v>52800000</v>
      </c>
      <c r="AE174" s="2">
        <f>IF(AE172&gt;=52800000,52800000,IF(AB153=Graph!G$1*1000,AE173+Graph!G$1*1000,AC174))</f>
        <v>28599104.800476909</v>
      </c>
      <c r="AF174" s="3">
        <f t="shared" si="11"/>
        <v>28599104.800476909</v>
      </c>
      <c r="AG174" s="3">
        <f t="shared" si="29"/>
        <v>48370820.597710155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109</v>
      </c>
      <c r="C175" s="7"/>
      <c r="D175" s="2" t="e">
        <f t="shared" si="12"/>
        <v>#N/A</v>
      </c>
      <c r="E175" s="2" t="e">
        <f t="shared" si="22"/>
        <v>#N/A</v>
      </c>
      <c r="F175" s="2">
        <v>1117243.4127231538</v>
      </c>
      <c r="G175" s="2">
        <f t="shared" si="41"/>
        <v>745682.42857142852</v>
      </c>
      <c r="H175" s="2">
        <f t="shared" si="39"/>
        <v>90530247.348090872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1017230.2857142912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1118935.3292865157</v>
      </c>
      <c r="Q175" s="2">
        <f t="shared" si="42"/>
        <v>750000</v>
      </c>
      <c r="R175" s="2">
        <f t="shared" si="40"/>
        <v>91476920.174956769</v>
      </c>
      <c r="S175" s="2">
        <f t="shared" si="17"/>
        <v>745682.42857143283</v>
      </c>
      <c r="T175" s="2">
        <f t="shared" si="18"/>
        <v>4317.5714285714785</v>
      </c>
      <c r="U175" s="2">
        <f t="shared" si="19"/>
        <v>750000</v>
      </c>
      <c r="V175" s="2">
        <f t="shared" si="34"/>
        <v>29216162.1575827</v>
      </c>
      <c r="W175" s="2">
        <f t="shared" si="20"/>
        <v>617057.35710579157</v>
      </c>
      <c r="X175" s="2">
        <f t="shared" si="6"/>
        <v>132942.64289420843</v>
      </c>
      <c r="Y175" s="2">
        <f t="shared" si="37"/>
        <v>62260758.017374106</v>
      </c>
      <c r="Z175" s="2" t="str">
        <f t="shared" si="8"/>
        <v>HERE</v>
      </c>
      <c r="AA175" s="2">
        <f>IF(Z175="HERE",Y175,AA174+Graph!$G$1*1000)</f>
        <v>62260758.017374106</v>
      </c>
      <c r="AB175" s="2">
        <f t="shared" si="21"/>
        <v>132942.64289420843</v>
      </c>
      <c r="AC175" s="2">
        <f t="shared" si="38"/>
        <v>29216162.1575827</v>
      </c>
      <c r="AD175" s="3">
        <f t="shared" si="10"/>
        <v>52800000</v>
      </c>
      <c r="AE175" s="2">
        <f>IF(AE173&gt;=52800000,52800000,IF(AB154=Graph!G$1*1000,AE174+Graph!G$1*1000,AC175))</f>
        <v>29216162.1575827</v>
      </c>
      <c r="AF175" s="3">
        <f t="shared" si="11"/>
        <v>29216162.1575827</v>
      </c>
      <c r="AG175" s="3">
        <f t="shared" si="29"/>
        <v>48395421.139870226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110</v>
      </c>
      <c r="C176" s="7"/>
      <c r="D176" s="2" t="e">
        <f t="shared" si="12"/>
        <v>#N/A</v>
      </c>
      <c r="E176" s="2" t="e">
        <f t="shared" si="22"/>
        <v>#N/A</v>
      </c>
      <c r="F176" s="2">
        <v>1123198.0086233318</v>
      </c>
      <c r="G176" s="2">
        <f t="shared" si="41"/>
        <v>745682.42857142852</v>
      </c>
      <c r="H176" s="2">
        <f t="shared" si="39"/>
        <v>91275929.776662305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1021547.8571428626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1124876.5515016913</v>
      </c>
      <c r="Q176" s="2">
        <f t="shared" si="42"/>
        <v>750000</v>
      </c>
      <c r="R176" s="2">
        <f t="shared" si="40"/>
        <v>92226920.174956769</v>
      </c>
      <c r="S176" s="2">
        <f t="shared" si="17"/>
        <v>745682.42857143283</v>
      </c>
      <c r="T176" s="2">
        <f t="shared" si="18"/>
        <v>4317.5714285714785</v>
      </c>
      <c r="U176" s="2">
        <f t="shared" si="19"/>
        <v>750000</v>
      </c>
      <c r="V176" s="2">
        <f t="shared" si="34"/>
        <v>29839174.1105887</v>
      </c>
      <c r="W176" s="2">
        <f t="shared" si="20"/>
        <v>623011.95300599933</v>
      </c>
      <c r="X176" s="2">
        <f t="shared" si="6"/>
        <v>126988.04699400067</v>
      </c>
      <c r="Y176" s="2">
        <f t="shared" si="37"/>
        <v>62387746.064368106</v>
      </c>
      <c r="Z176" s="2" t="str">
        <f t="shared" si="8"/>
        <v>HERE</v>
      </c>
      <c r="AA176" s="2">
        <f>IF(Z176="HERE",Y176,AA175+Graph!$G$1*1000)</f>
        <v>62387746.064368106</v>
      </c>
      <c r="AB176" s="2">
        <f t="shared" si="21"/>
        <v>126988.04699400067</v>
      </c>
      <c r="AC176" s="2">
        <f t="shared" si="38"/>
        <v>29839174.1105887</v>
      </c>
      <c r="AD176" s="3">
        <f t="shared" si="10"/>
        <v>52800000</v>
      </c>
      <c r="AE176" s="2">
        <f>IF(AE174&gt;=52800000,52800000,IF(AB155=Graph!G$1*1000,AE175+Graph!G$1*1000,AC176))</f>
        <v>29839174.1105887</v>
      </c>
      <c r="AF176" s="3">
        <f t="shared" si="11"/>
        <v>29839174.1105887</v>
      </c>
      <c r="AG176" s="3">
        <f t="shared" si="29"/>
        <v>48420319.411825314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111</v>
      </c>
      <c r="C177" s="7"/>
      <c r="D177" s="2" t="e">
        <f t="shared" si="12"/>
        <v>#N/A</v>
      </c>
      <c r="E177" s="2" t="e">
        <f t="shared" si="22"/>
        <v>#N/A</v>
      </c>
      <c r="F177" s="2">
        <v>1129152.6045235395</v>
      </c>
      <c r="G177" s="2">
        <f t="shared" si="41"/>
        <v>745682.42857142852</v>
      </c>
      <c r="H177" s="2">
        <f t="shared" si="39"/>
        <v>92021612.205233738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1025865.4285714341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1130817.7737168372</v>
      </c>
      <c r="Q177" s="2">
        <f t="shared" si="42"/>
        <v>750000</v>
      </c>
      <c r="R177" s="2">
        <f t="shared" si="40"/>
        <v>92976920.174956769</v>
      </c>
      <c r="S177" s="2">
        <f t="shared" si="17"/>
        <v>745682.42857143283</v>
      </c>
      <c r="T177" s="2">
        <f t="shared" si="18"/>
        <v>4317.5714285714785</v>
      </c>
      <c r="U177" s="2">
        <f t="shared" si="19"/>
        <v>750000</v>
      </c>
      <c r="V177" s="2">
        <f t="shared" si="34"/>
        <v>30468140.659494907</v>
      </c>
      <c r="W177" s="2">
        <f t="shared" si="20"/>
        <v>628966.54890620708</v>
      </c>
      <c r="X177" s="2">
        <f t="shared" si="6"/>
        <v>121033.45109379292</v>
      </c>
      <c r="Y177" s="2">
        <f t="shared" si="37"/>
        <v>62508779.515461899</v>
      </c>
      <c r="Z177" s="2" t="str">
        <f t="shared" si="8"/>
        <v>HERE</v>
      </c>
      <c r="AA177" s="2">
        <f>IF(Z177="HERE",Y177,AA176+Graph!$G$1*1000)</f>
        <v>62508779.515461899</v>
      </c>
      <c r="AB177" s="2">
        <f t="shared" si="21"/>
        <v>121033.45109379292</v>
      </c>
      <c r="AC177" s="2">
        <f t="shared" si="38"/>
        <v>30468140.659494907</v>
      </c>
      <c r="AD177" s="3">
        <f t="shared" si="10"/>
        <v>52800000</v>
      </c>
      <c r="AE177" s="2">
        <f>IF(AE175&gt;=52800000,52800000,IF(AB156=Graph!G$1*1000,AE176+Graph!G$1*1000,AC177))</f>
        <v>30468140.659494907</v>
      </c>
      <c r="AF177" s="3">
        <f t="shared" si="11"/>
        <v>30468140.659494907</v>
      </c>
      <c r="AG177" s="3">
        <f t="shared" si="29"/>
        <v>48445515.413575403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112</v>
      </c>
      <c r="C178" s="7"/>
      <c r="D178" s="2" t="e">
        <f t="shared" si="12"/>
        <v>#N/A</v>
      </c>
      <c r="E178" s="2" t="e">
        <f t="shared" si="22"/>
        <v>#N/A</v>
      </c>
      <c r="F178" s="2">
        <v>1135107.2004237473</v>
      </c>
      <c r="G178" s="2">
        <f t="shared" si="41"/>
        <v>745682.42857142852</v>
      </c>
      <c r="H178" s="2">
        <f t="shared" si="39"/>
        <v>92767294.633805171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1030183.0000000056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1136758.9959320128</v>
      </c>
      <c r="Q178" s="2">
        <f t="shared" si="42"/>
        <v>750000</v>
      </c>
      <c r="R178" s="2">
        <f t="shared" si="40"/>
        <v>93726920.174956769</v>
      </c>
      <c r="S178" s="2">
        <f t="shared" si="17"/>
        <v>745682.42857143283</v>
      </c>
      <c r="T178" s="2">
        <f t="shared" si="18"/>
        <v>4317.5714285714785</v>
      </c>
      <c r="U178" s="2">
        <f t="shared" si="19"/>
        <v>750000</v>
      </c>
      <c r="V178" s="2">
        <f t="shared" si="34"/>
        <v>31103061.804301322</v>
      </c>
      <c r="W178" s="2">
        <f t="shared" si="20"/>
        <v>634921.14480641484</v>
      </c>
      <c r="X178" s="2">
        <f t="shared" si="6"/>
        <v>115078.85519358516</v>
      </c>
      <c r="Y178" s="2">
        <f t="shared" si="37"/>
        <v>62623858.370655484</v>
      </c>
      <c r="Z178" s="2" t="str">
        <f t="shared" si="8"/>
        <v>HERE</v>
      </c>
      <c r="AA178" s="2">
        <f>IF(Z178="HERE",Y178,AA177+Graph!$G$1*1000)</f>
        <v>62623858.370655484</v>
      </c>
      <c r="AB178" s="2">
        <f t="shared" si="21"/>
        <v>115078.85519358516</v>
      </c>
      <c r="AC178" s="2">
        <f t="shared" si="38"/>
        <v>31103061.804301322</v>
      </c>
      <c r="AD178" s="3">
        <f t="shared" si="10"/>
        <v>52800000</v>
      </c>
      <c r="AE178" s="2">
        <f>IF(AE176&gt;=52800000,52800000,IF(AB157=Graph!G$1*1000,AE177+Graph!G$1*1000,AC178))</f>
        <v>31103061.804301322</v>
      </c>
      <c r="AF178" s="3">
        <f t="shared" si="11"/>
        <v>31103061.804301322</v>
      </c>
      <c r="AG178" s="3">
        <f t="shared" si="29"/>
        <v>48471009.145120509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113</v>
      </c>
      <c r="C179" s="7"/>
      <c r="D179" s="2" t="e">
        <f t="shared" si="12"/>
        <v>#N/A</v>
      </c>
      <c r="E179" s="2" t="e">
        <f t="shared" si="22"/>
        <v>#N/A</v>
      </c>
      <c r="F179" s="2">
        <v>1141061.7963239551</v>
      </c>
      <c r="G179" s="2">
        <f t="shared" si="41"/>
        <v>745682.42857142852</v>
      </c>
      <c r="H179" s="2">
        <f t="shared" si="39"/>
        <v>93512977.062376603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1034500.5714285771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1142700.2181471586</v>
      </c>
      <c r="Q179" s="2">
        <f t="shared" si="42"/>
        <v>750000</v>
      </c>
      <c r="R179" s="2">
        <f t="shared" si="40"/>
        <v>94476920.174956769</v>
      </c>
      <c r="S179" s="2">
        <f t="shared" si="17"/>
        <v>745682.42857143283</v>
      </c>
      <c r="T179" s="2">
        <f t="shared" si="18"/>
        <v>4317.5714285714785</v>
      </c>
      <c r="U179" s="2">
        <f t="shared" si="19"/>
        <v>750000</v>
      </c>
      <c r="V179" s="2">
        <f t="shared" si="34"/>
        <v>31743937.545007944</v>
      </c>
      <c r="W179" s="2">
        <f t="shared" si="20"/>
        <v>640875.7407066226</v>
      </c>
      <c r="X179" s="2">
        <f t="shared" si="6"/>
        <v>109124.2592933774</v>
      </c>
      <c r="Y179" s="2">
        <f t="shared" si="37"/>
        <v>62732982.629948862</v>
      </c>
      <c r="Z179" s="2" t="str">
        <f t="shared" si="8"/>
        <v>HERE</v>
      </c>
      <c r="AA179" s="2">
        <f>IF(Z179="HERE",Y179,AA178+Graph!$G$1*1000)</f>
        <v>62732982.629948862</v>
      </c>
      <c r="AB179" s="2">
        <f t="shared" si="21"/>
        <v>109124.2592933774</v>
      </c>
      <c r="AC179" s="2">
        <f t="shared" si="38"/>
        <v>31743937.545007944</v>
      </c>
      <c r="AD179" s="3">
        <f t="shared" si="10"/>
        <v>52800000</v>
      </c>
      <c r="AE179" s="2">
        <f>IF(AE177&gt;=52800000,52800000,IF(AB158=Graph!G$1*1000,AE178+Graph!G$1*1000,AC179))</f>
        <v>31743937.545007944</v>
      </c>
      <c r="AF179" s="3">
        <f t="shared" si="11"/>
        <v>31743937.545007944</v>
      </c>
      <c r="AG179" s="3">
        <f t="shared" si="29"/>
        <v>48496800.606460623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114</v>
      </c>
      <c r="C180" s="7"/>
      <c r="D180" s="2" t="e">
        <f t="shared" si="12"/>
        <v>#N/A</v>
      </c>
      <c r="E180" s="2" t="e">
        <f t="shared" si="22"/>
        <v>#N/A</v>
      </c>
      <c r="F180" s="2">
        <v>1147016.3922241628</v>
      </c>
      <c r="G180" s="2">
        <f t="shared" si="41"/>
        <v>745682.42857142852</v>
      </c>
      <c r="H180" s="2">
        <f t="shared" si="39"/>
        <v>94258659.490948036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1038818.1428571485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1148641.4403623044</v>
      </c>
      <c r="Q180" s="2">
        <f t="shared" si="42"/>
        <v>750000</v>
      </c>
      <c r="R180" s="2">
        <f t="shared" si="40"/>
        <v>95226920.174956769</v>
      </c>
      <c r="S180" s="2">
        <f t="shared" si="17"/>
        <v>745682.42857143283</v>
      </c>
      <c r="T180" s="2">
        <f t="shared" si="18"/>
        <v>4317.5714285714785</v>
      </c>
      <c r="U180" s="2">
        <f t="shared" si="19"/>
        <v>750000</v>
      </c>
      <c r="V180" s="2">
        <f t="shared" si="34"/>
        <v>32390767.881614774</v>
      </c>
      <c r="W180" s="2">
        <f t="shared" si="20"/>
        <v>646830.33660683036</v>
      </c>
      <c r="X180" s="2">
        <f t="shared" si="6"/>
        <v>103169.66339316964</v>
      </c>
      <c r="Y180" s="2">
        <f t="shared" si="37"/>
        <v>62836152.293342032</v>
      </c>
      <c r="Z180" s="2" t="str">
        <f t="shared" si="8"/>
        <v>HERE</v>
      </c>
      <c r="AA180" s="2">
        <f>IF(Z180="HERE",Y180,AA179+Graph!$G$1*1000)</f>
        <v>62836152.293342032</v>
      </c>
      <c r="AB180" s="2">
        <f t="shared" si="21"/>
        <v>103169.66339316964</v>
      </c>
      <c r="AC180" s="2">
        <f t="shared" si="38"/>
        <v>32390767.881614774</v>
      </c>
      <c r="AD180" s="3">
        <f t="shared" si="10"/>
        <v>52800000</v>
      </c>
      <c r="AE180" s="2">
        <f>IF(AE178&gt;=52800000,52800000,IF(AB159=Graph!G$1*1000,AE179+Graph!G$1*1000,AC180))</f>
        <v>32390767.881614774</v>
      </c>
      <c r="AF180" s="3">
        <f t="shared" si="11"/>
        <v>32390767.881614774</v>
      </c>
      <c r="AG180" s="3">
        <f t="shared" si="29"/>
        <v>48522889.797595747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115</v>
      </c>
      <c r="C181" s="7"/>
      <c r="D181" s="2" t="e">
        <f t="shared" si="12"/>
        <v>#N/A</v>
      </c>
      <c r="E181" s="2" t="e">
        <f t="shared" si="22"/>
        <v>#N/A</v>
      </c>
      <c r="F181" s="2">
        <v>1152970.9881243706</v>
      </c>
      <c r="G181" s="2">
        <f t="shared" si="41"/>
        <v>745682.42857142852</v>
      </c>
      <c r="H181" s="2">
        <f t="shared" si="39"/>
        <v>95004341.919519469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1043135.71428572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1154582.6625774801</v>
      </c>
      <c r="Q181" s="2">
        <f t="shared" si="42"/>
        <v>750000</v>
      </c>
      <c r="R181" s="2">
        <f t="shared" si="40"/>
        <v>95976920.174956769</v>
      </c>
      <c r="S181" s="2">
        <f t="shared" si="17"/>
        <v>745682.42857143283</v>
      </c>
      <c r="T181" s="2">
        <f t="shared" si="18"/>
        <v>4317.5714285714785</v>
      </c>
      <c r="U181" s="2">
        <f t="shared" si="19"/>
        <v>750000</v>
      </c>
      <c r="V181" s="2">
        <f t="shared" si="34"/>
        <v>33043552.814121813</v>
      </c>
      <c r="W181" s="2">
        <f t="shared" si="20"/>
        <v>652784.93250703812</v>
      </c>
      <c r="X181" s="2">
        <f t="shared" si="6"/>
        <v>97215.067492961884</v>
      </c>
      <c r="Y181" s="2">
        <f t="shared" si="37"/>
        <v>62933367.360834993</v>
      </c>
      <c r="Z181" s="2" t="str">
        <f t="shared" si="8"/>
        <v>HERE</v>
      </c>
      <c r="AA181" s="2">
        <f>IF(Z181="HERE",Y181,AA180+Graph!$G$1*1000)</f>
        <v>62933367.360834993</v>
      </c>
      <c r="AB181" s="2">
        <f t="shared" si="21"/>
        <v>97215.067492961884</v>
      </c>
      <c r="AC181" s="2">
        <f t="shared" si="38"/>
        <v>33043552.814121813</v>
      </c>
      <c r="AD181" s="3">
        <f t="shared" si="10"/>
        <v>52800000</v>
      </c>
      <c r="AE181" s="2">
        <f>IF(AE179&gt;=52800000,52800000,IF(AB160=Graph!G$1*1000,AE180+Graph!G$1*1000,AC181))</f>
        <v>33043552.814121813</v>
      </c>
      <c r="AF181" s="3">
        <f t="shared" si="11"/>
        <v>33043552.814121813</v>
      </c>
      <c r="AG181" s="3">
        <f t="shared" si="29"/>
        <v>48549276.718525879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116</v>
      </c>
      <c r="C182" s="7"/>
      <c r="D182" s="2" t="e">
        <f t="shared" si="12"/>
        <v>#N/A</v>
      </c>
      <c r="E182" s="2" t="e">
        <f t="shared" si="22"/>
        <v>#N/A</v>
      </c>
      <c r="F182" s="2">
        <v>1158925.5840245783</v>
      </c>
      <c r="G182" s="2">
        <f t="shared" si="41"/>
        <v>745682.42857142852</v>
      </c>
      <c r="H182" s="2">
        <f t="shared" si="39"/>
        <v>95750024.348090902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1047453.2857142915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1160523.8847926259</v>
      </c>
      <c r="Q182" s="2">
        <f t="shared" si="42"/>
        <v>750000</v>
      </c>
      <c r="R182" s="2">
        <f t="shared" si="40"/>
        <v>96726920.174956769</v>
      </c>
      <c r="S182" s="2">
        <f t="shared" si="17"/>
        <v>745682.42857143283</v>
      </c>
      <c r="T182" s="2">
        <f t="shared" si="18"/>
        <v>4317.5714285714785</v>
      </c>
      <c r="U182" s="2">
        <f t="shared" si="19"/>
        <v>750000</v>
      </c>
      <c r="V182" s="2">
        <f t="shared" si="34"/>
        <v>33702292.342529058</v>
      </c>
      <c r="W182" s="2">
        <f t="shared" si="20"/>
        <v>658739.52840724587</v>
      </c>
      <c r="X182" s="2">
        <f t="shared" si="6"/>
        <v>91260.471592754126</v>
      </c>
      <c r="Y182" s="2">
        <f t="shared" si="37"/>
        <v>63024627.832427748</v>
      </c>
      <c r="Z182" s="2" t="str">
        <f t="shared" si="8"/>
        <v>HERE</v>
      </c>
      <c r="AA182" s="2">
        <f>IF(Z182="HERE",Y182,AA181+Graph!$G$1*1000)</f>
        <v>63024627.832427748</v>
      </c>
      <c r="AB182" s="2">
        <f t="shared" si="21"/>
        <v>91260.471592754126</v>
      </c>
      <c r="AC182" s="2">
        <f t="shared" si="38"/>
        <v>33702292.342529058</v>
      </c>
      <c r="AD182" s="3">
        <f t="shared" si="10"/>
        <v>52800000</v>
      </c>
      <c r="AE182" s="2">
        <f>IF(AE180&gt;=52800000,52800000,IF(AB161=Graph!G$1*1000,AE181+Graph!G$1*1000,AC182))</f>
        <v>33702292.342529058</v>
      </c>
      <c r="AF182" s="3">
        <f t="shared" si="11"/>
        <v>33702292.342529058</v>
      </c>
      <c r="AG182" s="3">
        <f t="shared" si="29"/>
        <v>48575961.369251028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117</v>
      </c>
      <c r="C183" s="7"/>
      <c r="D183" s="2" t="e">
        <f t="shared" si="12"/>
        <v>#N/A</v>
      </c>
      <c r="E183" s="2" t="e">
        <f t="shared" si="22"/>
        <v>#N/A</v>
      </c>
      <c r="F183" s="2">
        <v>1164880.1799247861</v>
      </c>
      <c r="G183" s="2">
        <f t="shared" si="41"/>
        <v>745682.42857142852</v>
      </c>
      <c r="H183" s="2">
        <f t="shared" si="39"/>
        <v>96495706.776662335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1051770.8571428629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1166465.1070078015</v>
      </c>
      <c r="Q183" s="2">
        <f t="shared" si="42"/>
        <v>750000</v>
      </c>
      <c r="R183" s="2">
        <f t="shared" si="40"/>
        <v>97476920.174956769</v>
      </c>
      <c r="S183" s="2">
        <f t="shared" si="17"/>
        <v>745682.42857143283</v>
      </c>
      <c r="T183" s="2">
        <f t="shared" si="18"/>
        <v>4317.571428571362</v>
      </c>
      <c r="U183" s="2">
        <f t="shared" si="19"/>
        <v>750000</v>
      </c>
      <c r="V183" s="2">
        <f t="shared" si="34"/>
        <v>34366986.466836512</v>
      </c>
      <c r="W183" s="2">
        <f t="shared" si="20"/>
        <v>664694.12430745363</v>
      </c>
      <c r="X183" s="2">
        <f t="shared" si="6"/>
        <v>85305.875692546368</v>
      </c>
      <c r="Y183" s="2">
        <f t="shared" si="37"/>
        <v>63109933.708120294</v>
      </c>
      <c r="Z183" s="2" t="str">
        <f t="shared" si="8"/>
        <v>HERE</v>
      </c>
      <c r="AA183" s="2">
        <f>IF(Z183="HERE",Y183,AA182+Graph!$G$1*1000)</f>
        <v>63109933.708120294</v>
      </c>
      <c r="AB183" s="2">
        <f t="shared" si="21"/>
        <v>85305.875692546368</v>
      </c>
      <c r="AC183" s="2">
        <f t="shared" si="38"/>
        <v>34366986.466836512</v>
      </c>
      <c r="AD183" s="3">
        <f t="shared" si="10"/>
        <v>52800000</v>
      </c>
      <c r="AE183" s="2">
        <f>IF(AE181&gt;=52800000,52800000,IF(AB162=Graph!G$1*1000,AE182+Graph!G$1*1000,AC183))</f>
        <v>34366986.466836512</v>
      </c>
      <c r="AF183" s="3">
        <f t="shared" si="11"/>
        <v>34366986.466836512</v>
      </c>
      <c r="AG183" s="3">
        <f t="shared" si="29"/>
        <v>48602943.749771178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118</v>
      </c>
      <c r="C184" s="7"/>
      <c r="D184" s="2" t="e">
        <f t="shared" si="12"/>
        <v>#N/A</v>
      </c>
      <c r="E184" s="2" t="e">
        <f t="shared" si="22"/>
        <v>#N/A</v>
      </c>
      <c r="F184" s="2">
        <v>1170834.7758249938</v>
      </c>
      <c r="G184" s="2">
        <f t="shared" si="41"/>
        <v>745682.42857142852</v>
      </c>
      <c r="H184" s="2">
        <f t="shared" si="39"/>
        <v>97241389.205233768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1056088.4285714342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1172406.3292229474</v>
      </c>
      <c r="Q184" s="2">
        <f t="shared" si="42"/>
        <v>750000</v>
      </c>
      <c r="R184" s="2">
        <f t="shared" si="40"/>
        <v>98226920.174956769</v>
      </c>
      <c r="S184" s="2">
        <f t="shared" si="17"/>
        <v>745682.42857143283</v>
      </c>
      <c r="T184" s="2">
        <f t="shared" si="18"/>
        <v>4317.571428571362</v>
      </c>
      <c r="U184" s="2">
        <f t="shared" si="19"/>
        <v>750000</v>
      </c>
      <c r="V184" s="2">
        <f t="shared" si="34"/>
        <v>35037635.187044144</v>
      </c>
      <c r="W184" s="2">
        <f t="shared" si="20"/>
        <v>670648.72020763159</v>
      </c>
      <c r="X184" s="2">
        <f t="shared" si="6"/>
        <v>79351.279792368412</v>
      </c>
      <c r="Y184" s="2">
        <f t="shared" si="37"/>
        <v>63189284.987912662</v>
      </c>
      <c r="Z184" s="2" t="str">
        <f t="shared" si="8"/>
        <v>HERE</v>
      </c>
      <c r="AA184" s="2">
        <f>IF(Z184="HERE",Y184,AA183+Graph!$G$1*1000)</f>
        <v>63189284.987912662</v>
      </c>
      <c r="AB184" s="2">
        <f t="shared" si="21"/>
        <v>79351.279792368412</v>
      </c>
      <c r="AC184" s="2">
        <f t="shared" si="38"/>
        <v>35037635.187044144</v>
      </c>
      <c r="AD184" s="3">
        <f t="shared" si="10"/>
        <v>52800000</v>
      </c>
      <c r="AE184" s="2">
        <f>IF(AE182&gt;=52800000,52800000,IF(AB163=Graph!G$1*1000,AE183+Graph!G$1*1000,AC184))</f>
        <v>35037635.187044144</v>
      </c>
      <c r="AF184" s="3">
        <f t="shared" si="11"/>
        <v>35037635.187044144</v>
      </c>
      <c r="AG184" s="3">
        <f t="shared" si="29"/>
        <v>48630223.860086344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119</v>
      </c>
      <c r="C185" s="7"/>
      <c r="D185" s="2" t="e">
        <f t="shared" si="12"/>
        <v>#N/A</v>
      </c>
      <c r="E185" s="2" t="e">
        <f t="shared" si="22"/>
        <v>#N/A</v>
      </c>
      <c r="F185" s="2">
        <v>1176789.3717252016</v>
      </c>
      <c r="G185" s="2">
        <f t="shared" si="41"/>
        <v>745682.42857142852</v>
      </c>
      <c r="H185" s="2">
        <f t="shared" si="39"/>
        <v>97987071.6338052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1060406.0000000056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1178347.551438123</v>
      </c>
      <c r="Q185" s="2">
        <f t="shared" si="42"/>
        <v>750000</v>
      </c>
      <c r="R185" s="2">
        <f t="shared" si="40"/>
        <v>98976920.174956769</v>
      </c>
      <c r="S185" s="2">
        <f t="shared" si="17"/>
        <v>745682.42857143283</v>
      </c>
      <c r="T185" s="2">
        <f t="shared" si="18"/>
        <v>4317.571428571362</v>
      </c>
      <c r="U185" s="2">
        <f t="shared" si="19"/>
        <v>750000</v>
      </c>
      <c r="V185" s="2">
        <f t="shared" si="34"/>
        <v>35714238.503151983</v>
      </c>
      <c r="W185" s="2">
        <f t="shared" si="20"/>
        <v>676603.31610783935</v>
      </c>
      <c r="X185" s="2">
        <f t="shared" si="6"/>
        <v>73396.683892160654</v>
      </c>
      <c r="Y185" s="2">
        <f t="shared" si="37"/>
        <v>63262681.671804823</v>
      </c>
      <c r="Z185" s="2" t="str">
        <f t="shared" si="8"/>
        <v>HERE</v>
      </c>
      <c r="AA185" s="2">
        <f>IF(Z185="HERE",Y185,AA184+Graph!$G$1*1000)</f>
        <v>63262681.671804823</v>
      </c>
      <c r="AB185" s="2">
        <f t="shared" si="21"/>
        <v>73396.683892160654</v>
      </c>
      <c r="AC185" s="2">
        <f t="shared" si="38"/>
        <v>35714238.503151983</v>
      </c>
      <c r="AD185" s="3">
        <f t="shared" si="10"/>
        <v>52800000</v>
      </c>
      <c r="AE185" s="2">
        <f>IF(AE183&gt;=52800000,52800000,IF(AB164=Graph!G$1*1000,AE184+Graph!G$1*1000,AC185))</f>
        <v>35714238.503151983</v>
      </c>
      <c r="AF185" s="3">
        <f t="shared" si="11"/>
        <v>35714238.503151983</v>
      </c>
      <c r="AG185" s="3">
        <f t="shared" si="29"/>
        <v>48657801.700196519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120</v>
      </c>
      <c r="C186" s="7"/>
      <c r="D186" s="2" t="e">
        <f t="shared" si="12"/>
        <v>#N/A</v>
      </c>
      <c r="E186" s="2" t="e">
        <f t="shared" si="22"/>
        <v>#N/A</v>
      </c>
      <c r="F186" s="2">
        <v>1182743.9676254094</v>
      </c>
      <c r="G186" s="2">
        <f t="shared" si="41"/>
        <v>745682.42857142852</v>
      </c>
      <c r="H186" s="2">
        <f t="shared" si="39"/>
        <v>98732754.062376633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1064723.5714285769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1184288.7736532688</v>
      </c>
      <c r="Q186" s="2">
        <f t="shared" si="42"/>
        <v>750000</v>
      </c>
      <c r="R186" s="2">
        <f t="shared" si="40"/>
        <v>99726920.174956769</v>
      </c>
      <c r="S186" s="2">
        <f t="shared" si="17"/>
        <v>745682.42857143283</v>
      </c>
      <c r="T186" s="2">
        <f t="shared" si="18"/>
        <v>4317.571428571362</v>
      </c>
      <c r="U186" s="2">
        <f t="shared" si="19"/>
        <v>750000</v>
      </c>
      <c r="V186" s="2">
        <f t="shared" si="34"/>
        <v>36396796.41516003</v>
      </c>
      <c r="W186" s="2">
        <f t="shared" si="20"/>
        <v>682557.9120080471</v>
      </c>
      <c r="X186" s="2">
        <f t="shared" si="6"/>
        <v>67442.087991952896</v>
      </c>
      <c r="Y186" s="2">
        <f t="shared" si="37"/>
        <v>63330123.759796776</v>
      </c>
      <c r="Z186" s="2" t="str">
        <f t="shared" si="8"/>
        <v>HERE</v>
      </c>
      <c r="AA186" s="2">
        <f>IF(Z186="HERE",Y186,AA185+Graph!$G$1*1000)</f>
        <v>63330123.759796776</v>
      </c>
      <c r="AB186" s="2">
        <f t="shared" si="21"/>
        <v>67442.087991952896</v>
      </c>
      <c r="AC186" s="2">
        <f t="shared" si="38"/>
        <v>36396796.41516003</v>
      </c>
      <c r="AD186" s="3">
        <f t="shared" si="10"/>
        <v>52800000</v>
      </c>
      <c r="AE186" s="2">
        <f>IF(AE184&gt;=52800000,52800000,IF(AB165=Graph!G$1*1000,AE185+Graph!G$1*1000,AC186))</f>
        <v>36396796.41516003</v>
      </c>
      <c r="AF186" s="3">
        <f t="shared" si="11"/>
        <v>36396796.41516003</v>
      </c>
      <c r="AG186" s="3">
        <f t="shared" si="29"/>
        <v>48685677.270101704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121</v>
      </c>
      <c r="C187" s="7"/>
      <c r="D187" s="2" t="e">
        <f t="shared" si="12"/>
        <v>#N/A</v>
      </c>
      <c r="E187" s="2" t="e">
        <f t="shared" si="22"/>
        <v>#N/A</v>
      </c>
      <c r="F187" s="2">
        <v>1188698.5635256171</v>
      </c>
      <c r="G187" s="2">
        <f t="shared" si="41"/>
        <v>745682.42857142852</v>
      </c>
      <c r="H187" s="2">
        <f t="shared" si="39"/>
        <v>99478436.490948066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1069041.1428571483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1190229.9958684444</v>
      </c>
      <c r="Q187" s="2">
        <f t="shared" si="42"/>
        <v>750000</v>
      </c>
      <c r="R187" s="2">
        <f t="shared" si="40"/>
        <v>100476920.17495677</v>
      </c>
      <c r="S187" s="2">
        <f t="shared" si="17"/>
        <v>745682.42857143283</v>
      </c>
      <c r="T187" s="2">
        <f t="shared" si="18"/>
        <v>4317.571428571362</v>
      </c>
      <c r="U187" s="2">
        <f t="shared" si="19"/>
        <v>750000</v>
      </c>
      <c r="V187" s="2">
        <f t="shared" si="34"/>
        <v>37085308.923068285</v>
      </c>
      <c r="W187" s="2">
        <f t="shared" si="20"/>
        <v>688512.50790825486</v>
      </c>
      <c r="X187" s="2">
        <f t="shared" si="6"/>
        <v>61487.492091745138</v>
      </c>
      <c r="Y187" s="2">
        <f t="shared" si="37"/>
        <v>63391611.251888521</v>
      </c>
      <c r="Z187" s="2" t="str">
        <f t="shared" si="8"/>
        <v>HERE</v>
      </c>
      <c r="AA187" s="2">
        <f>IF(Z187="HERE",Y187,AA186+Graph!$G$1*1000)</f>
        <v>63391611.251888521</v>
      </c>
      <c r="AB187" s="2">
        <f t="shared" si="21"/>
        <v>61487.492091745138</v>
      </c>
      <c r="AC187" s="2">
        <f t="shared" si="38"/>
        <v>37085308.923068285</v>
      </c>
      <c r="AD187" s="3">
        <f t="shared" si="10"/>
        <v>52800000</v>
      </c>
      <c r="AE187" s="2">
        <f>IF(AE185&gt;=52800000,52800000,IF(AB166=Graph!G$1*1000,AE186+Graph!G$1*1000,AC187))</f>
        <v>37085308.923068285</v>
      </c>
      <c r="AF187" s="3">
        <f t="shared" si="11"/>
        <v>37085308.923068285</v>
      </c>
      <c r="AG187" s="3">
        <f t="shared" si="29"/>
        <v>48713850.569801904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122</v>
      </c>
      <c r="C188" s="7"/>
      <c r="D188" s="2" t="e">
        <f t="shared" si="12"/>
        <v>#N/A</v>
      </c>
      <c r="E188" s="2" t="e">
        <f t="shared" si="22"/>
        <v>#N/A</v>
      </c>
      <c r="F188" s="2">
        <v>1194653.1594258249</v>
      </c>
      <c r="G188" s="2">
        <f t="shared" si="41"/>
        <v>745682.42857142852</v>
      </c>
      <c r="H188" s="2">
        <f t="shared" si="39"/>
        <v>100224118.9195195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1073358.7142857197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1196171.2180835903</v>
      </c>
      <c r="Q188" s="2">
        <f t="shared" si="42"/>
        <v>750000</v>
      </c>
      <c r="R188" s="2">
        <f t="shared" si="40"/>
        <v>101226920.17495677</v>
      </c>
      <c r="S188" s="2">
        <f t="shared" si="17"/>
        <v>745682.42857143283</v>
      </c>
      <c r="T188" s="2">
        <f t="shared" si="18"/>
        <v>4317.571428571362</v>
      </c>
      <c r="U188" s="2">
        <f t="shared" si="19"/>
        <v>750000</v>
      </c>
      <c r="V188" s="2">
        <f t="shared" si="34"/>
        <v>37779776.026876748</v>
      </c>
      <c r="W188" s="2">
        <f t="shared" si="20"/>
        <v>694467.10380846262</v>
      </c>
      <c r="X188" s="2">
        <f t="shared" si="6"/>
        <v>55532.89619153738</v>
      </c>
      <c r="Y188" s="2">
        <f t="shared" si="37"/>
        <v>63447144.148080058</v>
      </c>
      <c r="Z188" s="2" t="str">
        <f t="shared" si="8"/>
        <v>HERE</v>
      </c>
      <c r="AA188" s="2">
        <f>IF(Z188="HERE",Y188,AA187+Graph!$G$1*1000)</f>
        <v>63447144.148080058</v>
      </c>
      <c r="AB188" s="2">
        <f t="shared" si="21"/>
        <v>55532.89619153738</v>
      </c>
      <c r="AC188" s="2">
        <f t="shared" si="38"/>
        <v>37779776.026876748</v>
      </c>
      <c r="AD188" s="3">
        <f t="shared" si="10"/>
        <v>52800000</v>
      </c>
      <c r="AE188" s="2">
        <f>IF(AE186&gt;=52800000,52800000,IF(AB167=Graph!G$1*1000,AE187+Graph!G$1*1000,AC188))</f>
        <v>37779776.026876748</v>
      </c>
      <c r="AF188" s="3">
        <f t="shared" si="11"/>
        <v>37779776.026876748</v>
      </c>
      <c r="AG188" s="3">
        <f t="shared" si="29"/>
        <v>48742321.599297106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123</v>
      </c>
      <c r="C189" s="7"/>
      <c r="D189" s="2" t="e">
        <f t="shared" si="12"/>
        <v>#N/A</v>
      </c>
      <c r="E189" s="2" t="e">
        <f t="shared" si="22"/>
        <v>#N/A</v>
      </c>
      <c r="F189" s="2">
        <v>1200607.7553260326</v>
      </c>
      <c r="G189" s="2">
        <f t="shared" si="41"/>
        <v>745682.42857142852</v>
      </c>
      <c r="H189" s="2">
        <f t="shared" si="39"/>
        <v>100969801.34809093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1077676.285714291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1202112.4402987659</v>
      </c>
      <c r="Q189" s="2">
        <f t="shared" si="42"/>
        <v>750000</v>
      </c>
      <c r="R189" s="2">
        <f t="shared" si="40"/>
        <v>101976920.17495677</v>
      </c>
      <c r="S189" s="2">
        <f t="shared" si="17"/>
        <v>745682.42857143283</v>
      </c>
      <c r="T189" s="2">
        <f t="shared" si="18"/>
        <v>4317.571428571362</v>
      </c>
      <c r="U189" s="2">
        <f t="shared" si="19"/>
        <v>750000</v>
      </c>
      <c r="V189" s="2">
        <f t="shared" si="34"/>
        <v>38480197.726585418</v>
      </c>
      <c r="W189" s="2">
        <f t="shared" si="20"/>
        <v>700421.69970867038</v>
      </c>
      <c r="X189" s="2">
        <f t="shared" si="6"/>
        <v>49578.300291329622</v>
      </c>
      <c r="Y189" s="2">
        <f t="shared" si="37"/>
        <v>63496722.448371388</v>
      </c>
      <c r="Z189" s="2" t="str">
        <f t="shared" si="8"/>
        <v>HERE</v>
      </c>
      <c r="AA189" s="2">
        <f>IF(Z189="HERE",Y189,AA188+Graph!$G$1*1000)</f>
        <v>63496722.448371388</v>
      </c>
      <c r="AB189" s="2">
        <f t="shared" si="21"/>
        <v>49578.300291329622</v>
      </c>
      <c r="AC189" s="2">
        <f t="shared" si="38"/>
        <v>38480197.726585418</v>
      </c>
      <c r="AD189" s="3">
        <f t="shared" si="10"/>
        <v>52800000</v>
      </c>
      <c r="AE189" s="2">
        <f>IF(AE187&gt;=52800000,52800000,IF(AB168=Graph!G$1*1000,AE188+Graph!G$1*1000,AC189))</f>
        <v>38480197.726585418</v>
      </c>
      <c r="AF189" s="3">
        <f t="shared" si="11"/>
        <v>38480197.726585418</v>
      </c>
      <c r="AG189" s="3">
        <f t="shared" si="29"/>
        <v>48771090.358587325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124</v>
      </c>
      <c r="C190" s="7"/>
      <c r="D190" s="2" t="e">
        <f t="shared" si="12"/>
        <v>#N/A</v>
      </c>
      <c r="E190" s="2" t="e">
        <f t="shared" si="22"/>
        <v>#N/A</v>
      </c>
      <c r="F190" s="2">
        <v>1206562.3512262404</v>
      </c>
      <c r="G190" s="2">
        <f t="shared" si="41"/>
        <v>745682.42857142852</v>
      </c>
      <c r="H190" s="2">
        <f t="shared" si="39"/>
        <v>101715483.77666236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1081993.8571428624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1208053.6625139117</v>
      </c>
      <c r="Q190" s="2">
        <f t="shared" si="42"/>
        <v>750000</v>
      </c>
      <c r="R190" s="2">
        <f t="shared" si="40"/>
        <v>102726920.17495677</v>
      </c>
      <c r="S190" s="2">
        <f t="shared" si="17"/>
        <v>745682.42857143283</v>
      </c>
      <c r="T190" s="2">
        <f t="shared" si="18"/>
        <v>4317.571428571362</v>
      </c>
      <c r="U190" s="2">
        <f t="shared" si="19"/>
        <v>750000</v>
      </c>
      <c r="V190" s="2">
        <f t="shared" si="34"/>
        <v>39186574.022194296</v>
      </c>
      <c r="W190" s="2">
        <f t="shared" si="20"/>
        <v>706376.29560887814</v>
      </c>
      <c r="X190" s="2">
        <f t="shared" si="6"/>
        <v>43623.704391121864</v>
      </c>
      <c r="Y190" s="2">
        <f t="shared" si="37"/>
        <v>63540346.15276251</v>
      </c>
      <c r="Z190" s="2" t="str">
        <f t="shared" si="8"/>
        <v>HERE</v>
      </c>
      <c r="AA190" s="2">
        <f>IF(Z190="HERE",Y190,AA189+Graph!$G$1*1000)</f>
        <v>63540346.15276251</v>
      </c>
      <c r="AB190" s="2">
        <f t="shared" si="21"/>
        <v>43623.704391121864</v>
      </c>
      <c r="AC190" s="2">
        <f t="shared" si="38"/>
        <v>39186574.022194296</v>
      </c>
      <c r="AD190" s="3">
        <f t="shared" si="10"/>
        <v>52800000</v>
      </c>
      <c r="AE190" s="2">
        <f>IF(AE188&gt;=52800000,52800000,IF(AB169=Graph!G$1*1000,AE189+Graph!G$1*1000,AC190))</f>
        <v>39186574.022194296</v>
      </c>
      <c r="AF190" s="3">
        <f t="shared" si="11"/>
        <v>39186574.022194296</v>
      </c>
      <c r="AG190" s="3">
        <f t="shared" si="29"/>
        <v>48800156.847672552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125</v>
      </c>
      <c r="C191" s="7"/>
      <c r="D191" s="2" t="e">
        <f t="shared" si="12"/>
        <v>#N/A</v>
      </c>
      <c r="E191" s="2" t="e">
        <f t="shared" si="22"/>
        <v>#N/A</v>
      </c>
      <c r="F191" s="2">
        <v>1212516.9471264482</v>
      </c>
      <c r="G191" s="2">
        <f t="shared" si="41"/>
        <v>745682.42857142852</v>
      </c>
      <c r="H191" s="2">
        <f t="shared" si="39"/>
        <v>102461166.2052338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1086311.4285714338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1213994.8847290874</v>
      </c>
      <c r="Q191" s="2">
        <f t="shared" si="42"/>
        <v>750000</v>
      </c>
      <c r="R191" s="2">
        <f t="shared" si="40"/>
        <v>103476920.17495677</v>
      </c>
      <c r="S191" s="2">
        <f t="shared" si="17"/>
        <v>745682.42857143283</v>
      </c>
      <c r="T191" s="2">
        <f t="shared" si="18"/>
        <v>4317.571428571362</v>
      </c>
      <c r="U191" s="2">
        <f t="shared" si="19"/>
        <v>750000</v>
      </c>
      <c r="V191" s="2">
        <f t="shared" si="34"/>
        <v>39898904.913703382</v>
      </c>
      <c r="W191" s="2">
        <f t="shared" si="20"/>
        <v>712330.89150908589</v>
      </c>
      <c r="X191" s="2">
        <f t="shared" si="6"/>
        <v>37669.108490914106</v>
      </c>
      <c r="Y191" s="2">
        <f t="shared" si="37"/>
        <v>63578015.261253424</v>
      </c>
      <c r="Z191" s="2" t="str">
        <f t="shared" si="8"/>
        <v>HERE</v>
      </c>
      <c r="AA191" s="2">
        <f>IF(Z191="HERE",Y191,AA190+Graph!$G$1*1000)</f>
        <v>63578015.261253424</v>
      </c>
      <c r="AB191" s="2">
        <f t="shared" si="21"/>
        <v>37669.108490914106</v>
      </c>
      <c r="AC191" s="2">
        <f t="shared" si="38"/>
        <v>39898904.913703382</v>
      </c>
      <c r="AD191" s="3">
        <f t="shared" si="10"/>
        <v>52800000</v>
      </c>
      <c r="AE191" s="2">
        <f>IF(AE189&gt;=52800000,52800000,IF(AB170=Graph!G$1*1000,AE190+Graph!G$1*1000,AC191))</f>
        <v>39898904.913703382</v>
      </c>
      <c r="AF191" s="3">
        <f t="shared" si="11"/>
        <v>39898904.913703382</v>
      </c>
      <c r="AG191" s="3">
        <f t="shared" si="29"/>
        <v>48829521.066552788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126</v>
      </c>
      <c r="C192" s="7"/>
      <c r="D192" s="2" t="e">
        <f t="shared" si="12"/>
        <v>#N/A</v>
      </c>
      <c r="E192" s="2" t="e">
        <f t="shared" si="22"/>
        <v>#N/A</v>
      </c>
      <c r="F192" s="2">
        <v>1218471.5430266559</v>
      </c>
      <c r="G192" s="2">
        <f t="shared" si="41"/>
        <v>745682.42857142852</v>
      </c>
      <c r="H192" s="2">
        <f t="shared" si="39"/>
        <v>103206848.63380523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1090629.0000000051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1219936.1069442332</v>
      </c>
      <c r="Q192" s="2">
        <f t="shared" si="42"/>
        <v>750000</v>
      </c>
      <c r="R192" s="2">
        <f t="shared" si="40"/>
        <v>104226920.17495677</v>
      </c>
      <c r="S192" s="2">
        <f t="shared" si="17"/>
        <v>745682.42857143283</v>
      </c>
      <c r="T192" s="2">
        <f t="shared" si="18"/>
        <v>4317.571428571362</v>
      </c>
      <c r="U192" s="2">
        <f t="shared" si="19"/>
        <v>750000</v>
      </c>
      <c r="V192" s="2">
        <f t="shared" si="34"/>
        <v>40617190.401112676</v>
      </c>
      <c r="W192" s="2">
        <f t="shared" si="20"/>
        <v>718285.48740929365</v>
      </c>
      <c r="X192" s="2">
        <f t="shared" si="6"/>
        <v>31714.512590706348</v>
      </c>
      <c r="Y192" s="2">
        <f t="shared" si="37"/>
        <v>63609729.77384413</v>
      </c>
      <c r="Z192" s="2" t="str">
        <f t="shared" si="8"/>
        <v>HERE</v>
      </c>
      <c r="AA192" s="2">
        <f>IF(Z192="HERE",Y192,AA191+Graph!$G$1*1000)</f>
        <v>63609729.77384413</v>
      </c>
      <c r="AB192" s="2">
        <f t="shared" si="21"/>
        <v>31714.512590706348</v>
      </c>
      <c r="AC192" s="2">
        <f t="shared" si="38"/>
        <v>40617190.401112676</v>
      </c>
      <c r="AD192" s="3">
        <f t="shared" si="10"/>
        <v>52800000</v>
      </c>
      <c r="AE192" s="2">
        <f>IF(AE190&gt;=52800000,52800000,IF(AB171=Graph!G$1*1000,AE191+Graph!G$1*1000,AC192))</f>
        <v>40617190.401112676</v>
      </c>
      <c r="AF192" s="3">
        <f t="shared" si="11"/>
        <v>40617190.401112676</v>
      </c>
      <c r="AG192" s="3">
        <f t="shared" si="29"/>
        <v>48859183.015228041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127</v>
      </c>
      <c r="C193" s="7"/>
      <c r="D193" s="2" t="e">
        <f t="shared" si="12"/>
        <v>#N/A</v>
      </c>
      <c r="E193" s="2" t="e">
        <f t="shared" si="22"/>
        <v>#N/A</v>
      </c>
      <c r="F193" s="2">
        <v>1224426.1389268637</v>
      </c>
      <c r="G193" s="2">
        <f t="shared" si="41"/>
        <v>745682.42857142852</v>
      </c>
      <c r="H193" s="2">
        <f t="shared" si="39"/>
        <v>103952531.06237666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1094946.5714285765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1225877.3291594088</v>
      </c>
      <c r="Q193" s="2">
        <f t="shared" si="42"/>
        <v>750000</v>
      </c>
      <c r="R193" s="2">
        <f t="shared" si="40"/>
        <v>104976920.17495677</v>
      </c>
      <c r="S193" s="2">
        <f t="shared" si="17"/>
        <v>745682.42857143283</v>
      </c>
      <c r="T193" s="2">
        <f t="shared" si="18"/>
        <v>4317.571428571362</v>
      </c>
      <c r="U193" s="2">
        <f t="shared" si="19"/>
        <v>750000</v>
      </c>
      <c r="V193" s="2">
        <f t="shared" si="34"/>
        <v>41341430.484422177</v>
      </c>
      <c r="W193" s="2">
        <f t="shared" si="20"/>
        <v>724240.08330950141</v>
      </c>
      <c r="X193" s="2">
        <f t="shared" si="6"/>
        <v>25759.91669049859</v>
      </c>
      <c r="Y193" s="2">
        <f t="shared" si="37"/>
        <v>63635489.690534629</v>
      </c>
      <c r="Z193" s="2" t="str">
        <f t="shared" si="8"/>
        <v>HERE</v>
      </c>
      <c r="AA193" s="2">
        <f>IF(Z193="HERE",Y193,AA192+Graph!$G$1*1000)</f>
        <v>63635489.690534629</v>
      </c>
      <c r="AB193" s="2">
        <f t="shared" si="21"/>
        <v>25759.91669049859</v>
      </c>
      <c r="AC193" s="2">
        <f t="shared" si="38"/>
        <v>41341430.484422177</v>
      </c>
      <c r="AD193" s="3">
        <f t="shared" si="10"/>
        <v>52800000</v>
      </c>
      <c r="AE193" s="2">
        <f>IF(AE191&gt;=52800000,52800000,IF(AB172=Graph!G$1*1000,AE192+Graph!G$1*1000,AC193))</f>
        <v>41341430.484422177</v>
      </c>
      <c r="AF193" s="3">
        <f t="shared" si="11"/>
        <v>41341430.484422177</v>
      </c>
      <c r="AG193" s="3">
        <f t="shared" si="29"/>
        <v>48889142.693698294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128</v>
      </c>
      <c r="C194" s="7"/>
      <c r="D194" s="2" t="e">
        <f t="shared" si="12"/>
        <v>#N/A</v>
      </c>
      <c r="E194" s="2" t="e">
        <f t="shared" si="22"/>
        <v>#N/A</v>
      </c>
      <c r="F194" s="2">
        <v>1230380.7348270714</v>
      </c>
      <c r="G194" s="2">
        <f t="shared" si="41"/>
        <v>745682.42857142852</v>
      </c>
      <c r="H194" s="2">
        <f t="shared" si="39"/>
        <v>104698213.4909481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1099264.1428571478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1231818.5513745546</v>
      </c>
      <c r="Q194" s="2">
        <f t="shared" si="42"/>
        <v>750000</v>
      </c>
      <c r="R194" s="2">
        <f t="shared" si="40"/>
        <v>105726920.17495677</v>
      </c>
      <c r="S194" s="2">
        <f t="shared" si="17"/>
        <v>745682.42857143283</v>
      </c>
      <c r="T194" s="2">
        <f t="shared" si="18"/>
        <v>4317.571428571362</v>
      </c>
      <c r="U194" s="2">
        <f t="shared" si="19"/>
        <v>750000</v>
      </c>
      <c r="V194" s="2">
        <f t="shared" si="34"/>
        <v>42071625.163631886</v>
      </c>
      <c r="W194" s="2">
        <f t="shared" si="20"/>
        <v>730194.67920970917</v>
      </c>
      <c r="X194" s="2">
        <f t="shared" si="6"/>
        <v>19805.320790290833</v>
      </c>
      <c r="Y194" s="2">
        <f t="shared" si="37"/>
        <v>63655295.01132492</v>
      </c>
      <c r="Z194" s="2" t="str">
        <f t="shared" si="8"/>
        <v>HERE</v>
      </c>
      <c r="AA194" s="2">
        <f>IF(Z194="HERE",Y194,AA193+Graph!$G$1*1000)</f>
        <v>63655295.01132492</v>
      </c>
      <c r="AB194" s="2">
        <f t="shared" si="21"/>
        <v>19805.320790290833</v>
      </c>
      <c r="AC194" s="2">
        <f t="shared" si="38"/>
        <v>42071625.163631886</v>
      </c>
      <c r="AD194" s="3">
        <f t="shared" si="10"/>
        <v>52800000</v>
      </c>
      <c r="AE194" s="2">
        <f>IF(AE192&gt;=52800000,52800000,IF(AB173=Graph!G$1*1000,AE193+Graph!G$1*1000,AC194))</f>
        <v>42071625.163631886</v>
      </c>
      <c r="AF194" s="3">
        <f t="shared" si="11"/>
        <v>42071625.163631886</v>
      </c>
      <c r="AG194" s="3">
        <f t="shared" si="29"/>
        <v>48919400.101963565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129</v>
      </c>
      <c r="C195" s="7"/>
      <c r="D195" s="2" t="e">
        <f t="shared" si="12"/>
        <v>#N/A</v>
      </c>
      <c r="E195" s="2" t="e">
        <f t="shared" si="22"/>
        <v>#N/A</v>
      </c>
      <c r="F195" s="2">
        <v>1236335.3307272792</v>
      </c>
      <c r="G195" s="2">
        <f t="shared" si="41"/>
        <v>745682.42857142852</v>
      </c>
      <c r="H195" s="2">
        <f t="shared" si="39"/>
        <v>105443895.91951953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1103581.7142857192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1237759.7735897005</v>
      </c>
      <c r="Q195" s="2">
        <f t="shared" si="42"/>
        <v>750000</v>
      </c>
      <c r="R195" s="2">
        <f t="shared" si="40"/>
        <v>106476920.17495677</v>
      </c>
      <c r="S195" s="2">
        <f t="shared" si="17"/>
        <v>745682.42857143283</v>
      </c>
      <c r="T195" s="2">
        <f t="shared" si="18"/>
        <v>4317.571428571362</v>
      </c>
      <c r="U195" s="2">
        <f t="shared" si="19"/>
        <v>750000</v>
      </c>
      <c r="V195" s="2">
        <f t="shared" si="34"/>
        <v>42807774.438741803</v>
      </c>
      <c r="W195" s="2">
        <f t="shared" si="20"/>
        <v>736149.27510991693</v>
      </c>
      <c r="X195" s="2">
        <f t="shared" si="6"/>
        <v>13850.724890083075</v>
      </c>
      <c r="Y195" s="2">
        <f t="shared" si="37"/>
        <v>63669145.736215003</v>
      </c>
      <c r="Z195" s="2" t="str">
        <f t="shared" si="8"/>
        <v>HERE</v>
      </c>
      <c r="AA195" s="2">
        <f>IF(Z195="HERE",Y195,AA194+Graph!$G$1*1000)</f>
        <v>63669145.736215003</v>
      </c>
      <c r="AB195" s="2">
        <f t="shared" si="21"/>
        <v>13850.724890083075</v>
      </c>
      <c r="AC195" s="2">
        <f t="shared" si="38"/>
        <v>42807774.438741803</v>
      </c>
      <c r="AD195" s="3">
        <f t="shared" si="10"/>
        <v>52800000</v>
      </c>
      <c r="AE195" s="2">
        <f>IF(AE193&gt;=52800000,52800000,IF(AB174=Graph!G$1*1000,AE194+Graph!G$1*1000,AC195))</f>
        <v>42807774.438741803</v>
      </c>
      <c r="AF195" s="3">
        <f t="shared" si="11"/>
        <v>42807774.438741803</v>
      </c>
      <c r="AG195" s="3">
        <f t="shared" si="29"/>
        <v>48949955.240023844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130</v>
      </c>
      <c r="C196" s="7"/>
      <c r="D196" s="2" t="e">
        <f t="shared" si="12"/>
        <v>#N/A</v>
      </c>
      <c r="E196" s="2" t="e">
        <f t="shared" si="22"/>
        <v>#N/A</v>
      </c>
      <c r="F196" s="2">
        <v>1242289.9266274869</v>
      </c>
      <c r="G196" s="2">
        <f t="shared" si="41"/>
        <v>745682.42857142852</v>
      </c>
      <c r="H196" s="2">
        <f t="shared" si="39"/>
        <v>106189578.34809096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1107899.2857142906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1243700.9958048761</v>
      </c>
      <c r="Q196" s="2">
        <f t="shared" si="42"/>
        <v>750000</v>
      </c>
      <c r="R196" s="2">
        <f t="shared" si="40"/>
        <v>107226920.17495677</v>
      </c>
      <c r="S196" s="2">
        <f t="shared" si="17"/>
        <v>745682.42857143283</v>
      </c>
      <c r="T196" s="2">
        <f t="shared" si="18"/>
        <v>4317.571428571362</v>
      </c>
      <c r="U196" s="2">
        <f t="shared" si="19"/>
        <v>750000</v>
      </c>
      <c r="V196" s="2">
        <f t="shared" si="34"/>
        <v>43549878.309751928</v>
      </c>
      <c r="W196" s="2">
        <f t="shared" si="20"/>
        <v>742103.87101012468</v>
      </c>
      <c r="X196" s="2">
        <f t="shared" si="6"/>
        <v>7896.1289898753166</v>
      </c>
      <c r="Y196" s="2">
        <f t="shared" si="37"/>
        <v>63677041.865204878</v>
      </c>
      <c r="Z196" s="2" t="str">
        <f t="shared" si="8"/>
        <v>HERE</v>
      </c>
      <c r="AA196" s="2">
        <f>IF(Z196="HERE",Y196,AA195+Graph!$G$1*1000)</f>
        <v>63677041.865204878</v>
      </c>
      <c r="AB196" s="2">
        <f t="shared" si="21"/>
        <v>7896.1289898753166</v>
      </c>
      <c r="AC196" s="2">
        <f t="shared" si="38"/>
        <v>43549878.309751928</v>
      </c>
      <c r="AD196" s="3">
        <f t="shared" si="10"/>
        <v>52800000</v>
      </c>
      <c r="AE196" s="2">
        <f>IF(AE194&gt;=52800000,52800000,IF(AB175=Graph!G$1*1000,AE195+Graph!G$1*1000,AC196))</f>
        <v>43549878.309751928</v>
      </c>
      <c r="AF196" s="3">
        <f t="shared" si="11"/>
        <v>43549878.309751928</v>
      </c>
      <c r="AG196" s="3">
        <f t="shared" si="29"/>
        <v>48980808.107879132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131</v>
      </c>
      <c r="C197" s="7"/>
      <c r="D197" s="2" t="e">
        <f t="shared" si="12"/>
        <v>#N/A</v>
      </c>
      <c r="E197" s="2" t="e">
        <f t="shared" si="22"/>
        <v>#N/A</v>
      </c>
      <c r="F197" s="2">
        <v>1248244.5225276947</v>
      </c>
      <c r="G197" s="2">
        <f t="shared" si="41"/>
        <v>745682.42857142852</v>
      </c>
      <c r="H197" s="2">
        <f t="shared" si="39"/>
        <v>106935260.77666239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1112216.8571428619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1249642.2180200219</v>
      </c>
      <c r="Q197" s="2">
        <f t="shared" si="42"/>
        <v>750000</v>
      </c>
      <c r="R197" s="2">
        <f t="shared" si="40"/>
        <v>107976920.17495677</v>
      </c>
      <c r="S197" s="2">
        <f t="shared" si="17"/>
        <v>745682.42857143283</v>
      </c>
      <c r="T197" s="2">
        <f t="shared" si="18"/>
        <v>4317.571428571362</v>
      </c>
      <c r="U197" s="2">
        <f t="shared" si="19"/>
        <v>750000</v>
      </c>
      <c r="V197" s="2">
        <f t="shared" si="34"/>
        <v>44297936.77666226</v>
      </c>
      <c r="W197" s="2">
        <f t="shared" si="20"/>
        <v>748058.46691033244</v>
      </c>
      <c r="X197" s="2">
        <f t="shared" si="6"/>
        <v>1941.5330896675587</v>
      </c>
      <c r="Y197" s="2">
        <f t="shared" si="37"/>
        <v>63678983.398294546</v>
      </c>
      <c r="Z197" s="2" t="str">
        <f t="shared" si="8"/>
        <v>HERE</v>
      </c>
      <c r="AA197" s="2">
        <f>IF(Z197="HERE",Y197,AA196+Graph!$G$1*1000)</f>
        <v>63678983.398294546</v>
      </c>
      <c r="AB197" s="2">
        <f t="shared" si="21"/>
        <v>1941.5330896675587</v>
      </c>
      <c r="AC197" s="2">
        <f t="shared" si="38"/>
        <v>44297936.77666226</v>
      </c>
      <c r="AD197" s="3">
        <f t="shared" si="10"/>
        <v>52800000</v>
      </c>
      <c r="AE197" s="2">
        <f>IF(AE195&gt;=52800000,52800000,IF(AB176=Graph!G$1*1000,AE196+Graph!G$1*1000,AC197))</f>
        <v>44297936.77666226</v>
      </c>
      <c r="AF197" s="3">
        <f t="shared" si="11"/>
        <v>44297936.77666226</v>
      </c>
      <c r="AG197" s="3">
        <f t="shared" si="29"/>
        <v>49011958.705529436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132</v>
      </c>
      <c r="C198" s="7"/>
      <c r="D198" s="2" t="e">
        <f t="shared" si="12"/>
        <v>#N/A</v>
      </c>
      <c r="E198" s="2" t="e">
        <f t="shared" si="22"/>
        <v>#N/A</v>
      </c>
      <c r="F198" s="2">
        <v>1254199.1184279025</v>
      </c>
      <c r="G198" s="2">
        <f t="shared" si="41"/>
        <v>745682.42857142852</v>
      </c>
      <c r="H198" s="2">
        <f t="shared" si="39"/>
        <v>107680943.20523383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1116534.4285714333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1255583.4402351975</v>
      </c>
      <c r="Q198" s="2">
        <f t="shared" si="42"/>
        <v>750000</v>
      </c>
      <c r="R198" s="2">
        <f t="shared" si="40"/>
        <v>108726920.17495677</v>
      </c>
      <c r="S198" s="2">
        <f t="shared" si="17"/>
        <v>745682.42857143283</v>
      </c>
      <c r="T198" s="2">
        <f t="shared" si="18"/>
        <v>4317.571428571362</v>
      </c>
      <c r="U198" s="2">
        <f t="shared" si="19"/>
        <v>750000</v>
      </c>
      <c r="V198" s="2">
        <f t="shared" si="34"/>
        <v>45043619.205233686</v>
      </c>
      <c r="W198" s="2">
        <f t="shared" si="20"/>
        <v>745682.42857142538</v>
      </c>
      <c r="X198" s="2">
        <f t="shared" si="6"/>
        <v>4317.5714285746217</v>
      </c>
      <c r="Y198" s="2">
        <f t="shared" si="37"/>
        <v>63683300.96972312</v>
      </c>
      <c r="Z198" s="2" t="str">
        <f t="shared" si="8"/>
        <v>HERE</v>
      </c>
      <c r="AA198" s="2">
        <f>IF(Z198="HERE",Y198,AA197+Graph!$G$1*1000)</f>
        <v>63683300.96972312</v>
      </c>
      <c r="AB198" s="2">
        <f t="shared" si="21"/>
        <v>4317.5714285746217</v>
      </c>
      <c r="AC198" s="2">
        <f t="shared" si="38"/>
        <v>45043619.205233686</v>
      </c>
      <c r="AD198" s="3">
        <f t="shared" si="10"/>
        <v>52800000</v>
      </c>
      <c r="AE198" s="2">
        <f>IF(AE196&gt;=52800000,52800000,IF(AB177=Graph!G$1*1000,AE197+Graph!G$1*1000,AC198))</f>
        <v>45043619.205233686</v>
      </c>
      <c r="AF198" s="3">
        <f t="shared" si="11"/>
        <v>45043619.205233686</v>
      </c>
      <c r="AG198" s="3">
        <f t="shared" si="29"/>
        <v>49043407.032974742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133</v>
      </c>
      <c r="C199" s="7"/>
      <c r="D199" s="2" t="e">
        <f t="shared" si="12"/>
        <v>#N/A</v>
      </c>
      <c r="E199" s="2" t="e">
        <f t="shared" si="22"/>
        <v>#N/A</v>
      </c>
      <c r="F199" s="2">
        <v>1260153.7143281102</v>
      </c>
      <c r="G199" s="2">
        <f t="shared" si="41"/>
        <v>745682.42857142852</v>
      </c>
      <c r="H199" s="2">
        <f t="shared" si="39"/>
        <v>108426625.63380526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1120852.0000000047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1261524.6624503434</v>
      </c>
      <c r="Q199" s="2">
        <f t="shared" si="42"/>
        <v>750000</v>
      </c>
      <c r="R199" s="2">
        <f t="shared" si="40"/>
        <v>109476920.17495677</v>
      </c>
      <c r="S199" s="2">
        <f t="shared" si="17"/>
        <v>745682.42857143283</v>
      </c>
      <c r="T199" s="2">
        <f t="shared" si="18"/>
        <v>4317.571428571362</v>
      </c>
      <c r="U199" s="2">
        <f t="shared" si="19"/>
        <v>750000</v>
      </c>
      <c r="V199" s="2">
        <f t="shared" si="34"/>
        <v>45789301.633805111</v>
      </c>
      <c r="W199" s="2">
        <f t="shared" si="20"/>
        <v>745682.42857142538</v>
      </c>
      <c r="X199" s="2">
        <f t="shared" si="6"/>
        <v>4317.5714285746217</v>
      </c>
      <c r="Y199" s="2">
        <f t="shared" si="37"/>
        <v>63687618.541151695</v>
      </c>
      <c r="Z199" s="2" t="str">
        <f t="shared" si="8"/>
        <v>HERE</v>
      </c>
      <c r="AA199" s="2">
        <f>IF(Z199="HERE",Y199,AA198+Graph!$G$1*1000)</f>
        <v>63687618.541151695</v>
      </c>
      <c r="AB199" s="2">
        <f t="shared" si="21"/>
        <v>4317.5714285746217</v>
      </c>
      <c r="AC199" s="2">
        <f t="shared" si="38"/>
        <v>45789301.633805111</v>
      </c>
      <c r="AD199" s="3">
        <f t="shared" si="10"/>
        <v>52800000</v>
      </c>
      <c r="AE199" s="2">
        <f>IF(AE197&gt;=52800000,52800000,IF(AB178=Graph!G$1*1000,AE198+Graph!G$1*1000,AC199))</f>
        <v>45789301.633805111</v>
      </c>
      <c r="AF199" s="3">
        <f t="shared" si="11"/>
        <v>45789301.633805111</v>
      </c>
      <c r="AG199" s="3">
        <f t="shared" si="29"/>
        <v>49075153.090215065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134</v>
      </c>
      <c r="C200" s="7"/>
      <c r="D200" s="2" t="e">
        <f t="shared" si="12"/>
        <v>#N/A</v>
      </c>
      <c r="E200" s="2" t="e">
        <f t="shared" si="22"/>
        <v>#N/A</v>
      </c>
      <c r="F200" s="2">
        <v>1266108.310228318</v>
      </c>
      <c r="G200" s="2">
        <f t="shared" si="41"/>
        <v>745682.42857142852</v>
      </c>
      <c r="H200" s="2">
        <f t="shared" si="39"/>
        <v>109172308.06237669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1125169.571428576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1267465.884665519</v>
      </c>
      <c r="Q200" s="2">
        <f t="shared" si="42"/>
        <v>750000</v>
      </c>
      <c r="R200" s="2">
        <f t="shared" si="40"/>
        <v>110226920.17495677</v>
      </c>
      <c r="S200" s="2">
        <f t="shared" si="17"/>
        <v>745682.42857143283</v>
      </c>
      <c r="T200" s="2">
        <f t="shared" si="18"/>
        <v>4317.571428571362</v>
      </c>
      <c r="U200" s="2">
        <f t="shared" si="19"/>
        <v>750000</v>
      </c>
      <c r="V200" s="2">
        <f t="shared" si="34"/>
        <v>46534984.062376536</v>
      </c>
      <c r="W200" s="2">
        <f t="shared" si="20"/>
        <v>745682.42857142538</v>
      </c>
      <c r="X200" s="2">
        <f t="shared" si="6"/>
        <v>4317.5714285746217</v>
      </c>
      <c r="Y200" s="2">
        <f t="shared" si="37"/>
        <v>63691936.11258027</v>
      </c>
      <c r="Z200" s="2" t="str">
        <f t="shared" si="8"/>
        <v>HERE</v>
      </c>
      <c r="AA200" s="2">
        <f>IF(Z200="HERE",Y200,AA199+Graph!$G$1*1000)</f>
        <v>63691936.11258027</v>
      </c>
      <c r="AB200" s="2">
        <f t="shared" si="21"/>
        <v>4317.5714285746217</v>
      </c>
      <c r="AC200" s="2">
        <f t="shared" si="38"/>
        <v>46534984.062376536</v>
      </c>
      <c r="AD200" s="3">
        <f t="shared" si="10"/>
        <v>52800000</v>
      </c>
      <c r="AE200" s="2">
        <f>IF(AE198&gt;=52800000,52800000,IF(AB179=Graph!G$1*1000,AE199+Graph!G$1*1000,AC200))</f>
        <v>46534984.062376536</v>
      </c>
      <c r="AF200" s="3">
        <f t="shared" si="11"/>
        <v>46534984.062376536</v>
      </c>
      <c r="AG200" s="3">
        <f t="shared" si="29"/>
        <v>49107196.877250396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135</v>
      </c>
      <c r="C201" s="7"/>
      <c r="D201" s="2" t="e">
        <f t="shared" si="12"/>
        <v>#N/A</v>
      </c>
      <c r="E201" s="2" t="e">
        <f t="shared" si="22"/>
        <v>#N/A</v>
      </c>
      <c r="F201" s="2">
        <v>1272062.9061285257</v>
      </c>
      <c r="G201" s="2">
        <f t="shared" si="41"/>
        <v>745682.42857142852</v>
      </c>
      <c r="H201" s="2">
        <f t="shared" si="39"/>
        <v>109917990.49094813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1129487.1428571474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1273407.1068806648</v>
      </c>
      <c r="Q201" s="2">
        <f t="shared" si="42"/>
        <v>750000</v>
      </c>
      <c r="R201" s="2">
        <f t="shared" si="40"/>
        <v>110976920.17495677</v>
      </c>
      <c r="S201" s="2">
        <f t="shared" si="17"/>
        <v>745682.42857143283</v>
      </c>
      <c r="T201" s="2">
        <f t="shared" si="18"/>
        <v>4317.571428571362</v>
      </c>
      <c r="U201" s="2">
        <f t="shared" si="19"/>
        <v>750000</v>
      </c>
      <c r="V201" s="2">
        <f t="shared" si="34"/>
        <v>47280666.490947962</v>
      </c>
      <c r="W201" s="2">
        <f t="shared" si="20"/>
        <v>745682.42857142538</v>
      </c>
      <c r="X201" s="2">
        <f t="shared" si="6"/>
        <v>4317.5714285746217</v>
      </c>
      <c r="Y201" s="2">
        <f t="shared" si="37"/>
        <v>63696253.684008844</v>
      </c>
      <c r="Z201" s="2" t="str">
        <f t="shared" si="8"/>
        <v>HERE</v>
      </c>
      <c r="AA201" s="2">
        <f>IF(Z201="HERE",Y201,AA200+Graph!$G$1*1000)</f>
        <v>63696253.684008844</v>
      </c>
      <c r="AB201" s="2">
        <f t="shared" si="21"/>
        <v>4317.5714285746217</v>
      </c>
      <c r="AC201" s="2">
        <f t="shared" si="38"/>
        <v>47280666.490947962</v>
      </c>
      <c r="AD201" s="3">
        <f t="shared" si="10"/>
        <v>52800000</v>
      </c>
      <c r="AE201" s="2">
        <f>IF(AE199&gt;=52800000,52800000,IF(AB180=Graph!G$1*1000,AE200+Graph!G$1*1000,AC201))</f>
        <v>47280666.490947962</v>
      </c>
      <c r="AF201" s="3">
        <f t="shared" si="11"/>
        <v>47280666.490947962</v>
      </c>
      <c r="AG201" s="3">
        <f t="shared" si="29"/>
        <v>49139538.394080736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136</v>
      </c>
      <c r="C202" s="7"/>
      <c r="D202" s="2" t="e">
        <f t="shared" si="12"/>
        <v>#N/A</v>
      </c>
      <c r="E202" s="2" t="e">
        <f t="shared" si="22"/>
        <v>#N/A</v>
      </c>
      <c r="F202" s="2">
        <v>1278017.5020287037</v>
      </c>
      <c r="G202" s="2">
        <f t="shared" si="41"/>
        <v>745682.42857142852</v>
      </c>
      <c r="H202" s="2">
        <f t="shared" si="39"/>
        <v>110663672.91951956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1133804.7142857187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1279348.3290958405</v>
      </c>
      <c r="Q202" s="2">
        <f t="shared" si="42"/>
        <v>750000</v>
      </c>
      <c r="R202" s="2">
        <f t="shared" si="40"/>
        <v>111726920.17495677</v>
      </c>
      <c r="S202" s="2">
        <f t="shared" si="17"/>
        <v>745682.42857143283</v>
      </c>
      <c r="T202" s="2">
        <f t="shared" si="18"/>
        <v>4317.571428571362</v>
      </c>
      <c r="U202" s="2">
        <f t="shared" si="19"/>
        <v>750000</v>
      </c>
      <c r="V202" s="2">
        <f t="shared" si="34"/>
        <v>48026348.919519387</v>
      </c>
      <c r="W202" s="2">
        <f t="shared" si="20"/>
        <v>745682.42857142538</v>
      </c>
      <c r="X202" s="2">
        <f t="shared" si="6"/>
        <v>4317.5714285746217</v>
      </c>
      <c r="Y202" s="2">
        <f t="shared" si="37"/>
        <v>63700571.255437419</v>
      </c>
      <c r="Z202" s="2" t="str">
        <f t="shared" si="8"/>
        <v>HERE</v>
      </c>
      <c r="AA202" s="2">
        <f>IF(Z202="HERE",Y202,AA201+Graph!$G$1*1000)</f>
        <v>63700571.255437419</v>
      </c>
      <c r="AB202" s="2">
        <f t="shared" si="21"/>
        <v>4317.5714285746217</v>
      </c>
      <c r="AC202" s="2">
        <f t="shared" si="38"/>
        <v>48026348.919519387</v>
      </c>
      <c r="AD202" s="3">
        <f t="shared" si="10"/>
        <v>52800000</v>
      </c>
      <c r="AE202" s="2">
        <f>IF(AE200&gt;=52800000,52800000,IF(AB181=Graph!G$1*1000,AE201+Graph!G$1*1000,AC202))</f>
        <v>48026348.919519387</v>
      </c>
      <c r="AF202" s="3">
        <f t="shared" si="11"/>
        <v>48026348.919519387</v>
      </c>
      <c r="AG202" s="3">
        <f t="shared" si="29"/>
        <v>49172177.640706092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137</v>
      </c>
      <c r="C203" s="7"/>
      <c r="D203" s="2" t="e">
        <f t="shared" si="12"/>
        <v>#N/A</v>
      </c>
      <c r="E203" s="2" t="e">
        <f t="shared" si="22"/>
        <v>#N/A</v>
      </c>
      <c r="F203" s="2">
        <v>1283972.0979289114</v>
      </c>
      <c r="G203" s="2">
        <f t="shared" si="41"/>
        <v>745682.42857142852</v>
      </c>
      <c r="H203" s="2">
        <f t="shared" si="39"/>
        <v>111409355.34809099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1138122.2857142901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1285289.5513109863</v>
      </c>
      <c r="Q203" s="2">
        <f t="shared" si="42"/>
        <v>750000</v>
      </c>
      <c r="R203" s="2">
        <f t="shared" si="40"/>
        <v>112476920.17495677</v>
      </c>
      <c r="S203" s="2">
        <f t="shared" si="17"/>
        <v>745682.42857143283</v>
      </c>
      <c r="T203" s="2">
        <f t="shared" si="18"/>
        <v>4317.571428571362</v>
      </c>
      <c r="U203" s="2">
        <f t="shared" si="19"/>
        <v>750000</v>
      </c>
      <c r="V203" s="2">
        <f t="shared" si="34"/>
        <v>48772031.348090813</v>
      </c>
      <c r="W203" s="2">
        <f t="shared" si="20"/>
        <v>745682.42857142538</v>
      </c>
      <c r="X203" s="2">
        <f t="shared" si="6"/>
        <v>4317.5714285746217</v>
      </c>
      <c r="Y203" s="2">
        <f t="shared" si="37"/>
        <v>63704888.826865993</v>
      </c>
      <c r="Z203" s="2" t="str">
        <f t="shared" si="8"/>
        <v>HERE</v>
      </c>
      <c r="AA203" s="2">
        <f>IF(Z203="HERE",Y203,AA202+Graph!$G$1*1000)</f>
        <v>63704888.826865993</v>
      </c>
      <c r="AB203" s="2">
        <f t="shared" si="21"/>
        <v>4317.5714285746217</v>
      </c>
      <c r="AC203" s="2">
        <f t="shared" si="38"/>
        <v>48772031.348090813</v>
      </c>
      <c r="AD203" s="3">
        <f t="shared" si="10"/>
        <v>52800000</v>
      </c>
      <c r="AE203" s="2">
        <f>IF(AE201&gt;=52800000,52800000,IF(AB182=Graph!G$1*1000,AE202+Graph!G$1*1000,AC203))</f>
        <v>48772031.348090813</v>
      </c>
      <c r="AF203" s="3">
        <f t="shared" si="11"/>
        <v>48772031.348090813</v>
      </c>
      <c r="AG203" s="3">
        <f t="shared" si="29"/>
        <v>49205114.61712645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138</v>
      </c>
      <c r="C204" s="7"/>
      <c r="D204" s="2" t="e">
        <f t="shared" si="12"/>
        <v>#N/A</v>
      </c>
      <c r="E204" s="2" t="e">
        <f t="shared" si="22"/>
        <v>#N/A</v>
      </c>
      <c r="F204" s="2">
        <v>1289926.6938291192</v>
      </c>
      <c r="G204" s="2">
        <f t="shared" si="41"/>
        <v>745682.42857142852</v>
      </c>
      <c r="H204" s="2">
        <f t="shared" si="39"/>
        <v>112155037.77666242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1142439.8571428615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1291230.7735261619</v>
      </c>
      <c r="Q204" s="2">
        <f t="shared" si="42"/>
        <v>750000</v>
      </c>
      <c r="R204" s="2">
        <f t="shared" si="40"/>
        <v>113226920.17495677</v>
      </c>
      <c r="S204" s="2">
        <f t="shared" si="17"/>
        <v>745682.42857143283</v>
      </c>
      <c r="T204" s="2">
        <f t="shared" si="18"/>
        <v>4317.571428571362</v>
      </c>
      <c r="U204" s="2">
        <f t="shared" si="19"/>
        <v>750000</v>
      </c>
      <c r="V204" s="2">
        <f t="shared" si="34"/>
        <v>49517713.776662238</v>
      </c>
      <c r="W204" s="2">
        <f t="shared" si="20"/>
        <v>745682.42857142538</v>
      </c>
      <c r="X204" s="2">
        <f t="shared" si="6"/>
        <v>4317.5714285746217</v>
      </c>
      <c r="Y204" s="2">
        <f t="shared" si="37"/>
        <v>63709206.398294568</v>
      </c>
      <c r="Z204" s="2" t="str">
        <f t="shared" si="8"/>
        <v>HERE</v>
      </c>
      <c r="AA204" s="2">
        <f>IF(Z204="HERE",Y204,AA203+Graph!$G$1*1000)</f>
        <v>63709206.398294568</v>
      </c>
      <c r="AB204" s="2">
        <f t="shared" si="21"/>
        <v>4317.5714285746217</v>
      </c>
      <c r="AC204" s="2">
        <f t="shared" si="38"/>
        <v>49517713.776662238</v>
      </c>
      <c r="AD204" s="3">
        <f t="shared" si="10"/>
        <v>52800000</v>
      </c>
      <c r="AE204" s="2">
        <f>IF(AE202&gt;=52800000,52800000,IF(AB183=Graph!G$1*1000,AE203+Graph!G$1*1000,AC204))</f>
        <v>49517713.776662238</v>
      </c>
      <c r="AF204" s="3">
        <f t="shared" si="11"/>
        <v>49517713.776662238</v>
      </c>
      <c r="AG204" s="3">
        <f t="shared" si="29"/>
        <v>49238349.323341824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139</v>
      </c>
      <c r="C205" s="7"/>
      <c r="D205" s="2" t="e">
        <f t="shared" si="12"/>
        <v>#N/A</v>
      </c>
      <c r="E205" s="2" t="e">
        <f t="shared" si="22"/>
        <v>#N/A</v>
      </c>
      <c r="F205" s="2">
        <v>1295881.289729327</v>
      </c>
      <c r="G205" s="2">
        <f t="shared" si="41"/>
        <v>745682.42857142852</v>
      </c>
      <c r="H205" s="2">
        <f t="shared" si="39"/>
        <v>112900720.20523386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1146757.4285714328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1297171.9957413077</v>
      </c>
      <c r="Q205" s="2">
        <f t="shared" si="42"/>
        <v>750000</v>
      </c>
      <c r="R205" s="2">
        <f t="shared" si="40"/>
        <v>113976920.17495677</v>
      </c>
      <c r="S205" s="2">
        <f t="shared" si="17"/>
        <v>745682.42857143283</v>
      </c>
      <c r="T205" s="2">
        <f t="shared" si="18"/>
        <v>4317.571428571362</v>
      </c>
      <c r="U205" s="2">
        <f t="shared" si="19"/>
        <v>750000</v>
      </c>
      <c r="V205" s="2">
        <f t="shared" si="34"/>
        <v>50263396.205233663</v>
      </c>
      <c r="W205" s="2">
        <f t="shared" si="20"/>
        <v>745682.42857142538</v>
      </c>
      <c r="X205" s="2">
        <f t="shared" si="6"/>
        <v>4317.5714285746217</v>
      </c>
      <c r="Y205" s="2">
        <f t="shared" si="37"/>
        <v>63713523.969723143</v>
      </c>
      <c r="Z205" s="2" t="str">
        <f t="shared" si="8"/>
        <v>HERE</v>
      </c>
      <c r="AA205" s="2">
        <f>IF(Z205="HERE",Y205,AA204+Graph!$G$1*1000)</f>
        <v>63713523.969723143</v>
      </c>
      <c r="AB205" s="2">
        <f t="shared" si="21"/>
        <v>4317.5714285746217</v>
      </c>
      <c r="AC205" s="2">
        <f t="shared" si="38"/>
        <v>50263396.205233663</v>
      </c>
      <c r="AD205" s="3">
        <f t="shared" si="10"/>
        <v>52800000</v>
      </c>
      <c r="AE205" s="2">
        <f>IF(AE203&gt;=52800000,52800000,IF(AB184=Graph!G$1*1000,AE204+Graph!G$1*1000,AC205))</f>
        <v>50263396.205233663</v>
      </c>
      <c r="AF205" s="3">
        <f t="shared" si="11"/>
        <v>50263396.205233663</v>
      </c>
      <c r="AG205" s="3">
        <f t="shared" si="29"/>
        <v>49271881.759352207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140</v>
      </c>
      <c r="C206" s="7"/>
      <c r="D206" s="2" t="e">
        <f t="shared" si="12"/>
        <v>#N/A</v>
      </c>
      <c r="E206" s="2" t="e">
        <f t="shared" si="22"/>
        <v>#N/A</v>
      </c>
      <c r="F206" s="2">
        <v>1301835.8856295347</v>
      </c>
      <c r="G206" s="2">
        <f t="shared" si="41"/>
        <v>745682.42857142852</v>
      </c>
      <c r="H206" s="2">
        <f t="shared" si="39"/>
        <v>113646402.63380529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1151075.0000000042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1303113.2179564834</v>
      </c>
      <c r="Q206" s="2">
        <f t="shared" si="42"/>
        <v>750000</v>
      </c>
      <c r="R206" s="2">
        <f t="shared" si="40"/>
        <v>114726920.17495677</v>
      </c>
      <c r="S206" s="2">
        <f t="shared" si="17"/>
        <v>745682.42857143283</v>
      </c>
      <c r="T206" s="2">
        <f t="shared" si="18"/>
        <v>4317.571428571362</v>
      </c>
      <c r="U206" s="2">
        <f t="shared" si="19"/>
        <v>750000</v>
      </c>
      <c r="V206" s="2">
        <f t="shared" si="34"/>
        <v>51009078.633805089</v>
      </c>
      <c r="W206" s="2">
        <f t="shared" si="20"/>
        <v>745682.42857142538</v>
      </c>
      <c r="X206" s="2">
        <f t="shared" si="6"/>
        <v>4317.5714285746217</v>
      </c>
      <c r="Y206" s="2">
        <f t="shared" si="37"/>
        <v>63717841.541151717</v>
      </c>
      <c r="Z206" s="2" t="str">
        <f t="shared" si="8"/>
        <v>HERE</v>
      </c>
      <c r="AA206" s="2">
        <f>IF(Z206="HERE",Y206,AA205+Graph!$G$1*1000)</f>
        <v>63717841.541151717</v>
      </c>
      <c r="AB206" s="2">
        <f t="shared" si="21"/>
        <v>4317.5714285746217</v>
      </c>
      <c r="AC206" s="2">
        <f t="shared" si="38"/>
        <v>51009078.633805089</v>
      </c>
      <c r="AD206" s="3">
        <f t="shared" si="10"/>
        <v>52800000</v>
      </c>
      <c r="AE206" s="2">
        <f>IF(AE204&gt;=52800000,52800000,IF(AB185=Graph!G$1*1000,AE205+Graph!G$1*1000,AC206))</f>
        <v>51009078.633805089</v>
      </c>
      <c r="AF206" s="3">
        <f t="shared" si="11"/>
        <v>51009078.633805089</v>
      </c>
      <c r="AG206" s="3">
        <f t="shared" si="29"/>
        <v>49305711.925157599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141</v>
      </c>
      <c r="C207" s="7"/>
      <c r="D207" s="2" t="e">
        <f t="shared" si="12"/>
        <v>#N/A</v>
      </c>
      <c r="E207" s="2" t="e">
        <f t="shared" si="22"/>
        <v>#N/A</v>
      </c>
      <c r="F207" s="2">
        <v>1307790.4815297425</v>
      </c>
      <c r="G207" s="2">
        <f t="shared" si="41"/>
        <v>745682.42857142852</v>
      </c>
      <c r="H207" s="2">
        <f t="shared" si="39"/>
        <v>114392085.06237672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1155392.5714285756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1309054.4401716292</v>
      </c>
      <c r="Q207" s="2">
        <f t="shared" si="42"/>
        <v>750000</v>
      </c>
      <c r="R207" s="2">
        <f t="shared" si="40"/>
        <v>115476920.17495677</v>
      </c>
      <c r="S207" s="2">
        <f t="shared" si="17"/>
        <v>745682.42857143283</v>
      </c>
      <c r="T207" s="2">
        <f t="shared" si="18"/>
        <v>4317.571428571362</v>
      </c>
      <c r="U207" s="2">
        <f t="shared" si="19"/>
        <v>750000</v>
      </c>
      <c r="V207" s="2">
        <f t="shared" si="34"/>
        <v>51754761.062376514</v>
      </c>
      <c r="W207" s="2">
        <f t="shared" si="20"/>
        <v>745682.42857142538</v>
      </c>
      <c r="X207" s="2">
        <f t="shared" si="6"/>
        <v>4317.5714285746217</v>
      </c>
      <c r="Y207" s="2">
        <f t="shared" si="37"/>
        <v>63722159.112580292</v>
      </c>
      <c r="Z207" s="2" t="str">
        <f t="shared" si="8"/>
        <v>HERE</v>
      </c>
      <c r="AA207" s="2">
        <f>IF(Z207="HERE",Y207,AA206+Graph!$G$1*1000)</f>
        <v>63722159.112580292</v>
      </c>
      <c r="AB207" s="2">
        <f t="shared" si="21"/>
        <v>4317.5714285746217</v>
      </c>
      <c r="AC207" s="2">
        <f t="shared" si="38"/>
        <v>51754761.062376514</v>
      </c>
      <c r="AD207" s="3">
        <f t="shared" si="10"/>
        <v>52800000</v>
      </c>
      <c r="AE207" s="2">
        <f>IF(AE205&gt;=52800000,52800000,IF(AB186=Graph!G$1*1000,AE206+Graph!G$1*1000,AC207))</f>
        <v>51754761.062376514</v>
      </c>
      <c r="AF207" s="3">
        <f t="shared" si="11"/>
        <v>51754761.062376514</v>
      </c>
      <c r="AG207" s="3">
        <f t="shared" si="29"/>
        <v>49339839.820758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142</v>
      </c>
      <c r="C208" s="7"/>
      <c r="D208" s="2" t="e">
        <f t="shared" si="12"/>
        <v>#N/A</v>
      </c>
      <c r="E208" s="2" t="e">
        <f t="shared" si="22"/>
        <v>#N/A</v>
      </c>
      <c r="F208" s="2">
        <v>1313745.0774299502</v>
      </c>
      <c r="G208" s="2">
        <f t="shared" si="41"/>
        <v>745682.42857142852</v>
      </c>
      <c r="H208" s="2">
        <f t="shared" si="39"/>
        <v>115137767.49094816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1159710.1428571469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1314995.662386775</v>
      </c>
      <c r="Q208" s="2">
        <f t="shared" si="42"/>
        <v>750000</v>
      </c>
      <c r="R208" s="2">
        <f t="shared" si="40"/>
        <v>116226920.17495677</v>
      </c>
      <c r="S208" s="2">
        <f t="shared" si="17"/>
        <v>745682.42857143283</v>
      </c>
      <c r="T208" s="2">
        <f t="shared" si="18"/>
        <v>4317.571428571362</v>
      </c>
      <c r="U208" s="2">
        <f t="shared" si="19"/>
        <v>750000</v>
      </c>
      <c r="V208" s="2">
        <f t="shared" si="34"/>
        <v>52500443.490947939</v>
      </c>
      <c r="W208" s="2">
        <f t="shared" si="20"/>
        <v>745682.42857142538</v>
      </c>
      <c r="X208" s="2">
        <f t="shared" si="6"/>
        <v>4317.5714285746217</v>
      </c>
      <c r="Y208" s="2">
        <f t="shared" si="37"/>
        <v>63726476.684008867</v>
      </c>
      <c r="Z208" s="2" t="str">
        <f t="shared" si="8"/>
        <v>HERE</v>
      </c>
      <c r="AA208" s="2">
        <f>IF(Z208="HERE",Y208,AA207+Graph!$G$1*1000)</f>
        <v>63726476.684008867</v>
      </c>
      <c r="AB208" s="2">
        <f t="shared" si="21"/>
        <v>4317.5714285746217</v>
      </c>
      <c r="AC208" s="2">
        <f t="shared" si="38"/>
        <v>52500443.490947939</v>
      </c>
      <c r="AD208" s="3">
        <f t="shared" si="10"/>
        <v>52800000</v>
      </c>
      <c r="AE208" s="2">
        <f>IF(AE206&gt;=52800000,52800000,IF(AB187=Graph!G$1*1000,AE207+Graph!G$1*1000,AC208))</f>
        <v>52500443.490947939</v>
      </c>
      <c r="AF208" s="3">
        <f t="shared" si="11"/>
        <v>52500443.490947939</v>
      </c>
      <c r="AG208" s="3">
        <f t="shared" si="29"/>
        <v>49374265.446153417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143</v>
      </c>
      <c r="C209" s="7"/>
      <c r="D209" s="2" t="e">
        <f t="shared" si="12"/>
        <v>#N/A</v>
      </c>
      <c r="E209" s="2" t="e">
        <f t="shared" si="22"/>
        <v>#N/A</v>
      </c>
      <c r="F209" s="2">
        <v>1319699.673330158</v>
      </c>
      <c r="G209" s="2">
        <f t="shared" si="41"/>
        <v>745682.42857142852</v>
      </c>
      <c r="H209" s="2">
        <f t="shared" si="39"/>
        <v>115883449.91951959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1164027.7142857183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1320936.8846019506</v>
      </c>
      <c r="Q209" s="2">
        <f t="shared" si="42"/>
        <v>750000</v>
      </c>
      <c r="R209" s="2">
        <f t="shared" si="40"/>
        <v>116976920.17495677</v>
      </c>
      <c r="S209" s="2">
        <f t="shared" si="17"/>
        <v>745682.42857143283</v>
      </c>
      <c r="T209" s="2">
        <f t="shared" si="18"/>
        <v>4317.571428571362</v>
      </c>
      <c r="U209" s="2">
        <f t="shared" si="19"/>
        <v>750000</v>
      </c>
      <c r="V209" s="2">
        <f t="shared" si="34"/>
        <v>53246125.919519365</v>
      </c>
      <c r="W209" s="2">
        <f t="shared" si="20"/>
        <v>745682.42857142538</v>
      </c>
      <c r="X209" s="2">
        <f t="shared" si="6"/>
        <v>4317.5714285746217</v>
      </c>
      <c r="Y209" s="2">
        <f t="shared" si="37"/>
        <v>63730794.255437441</v>
      </c>
      <c r="Z209" s="2" t="str">
        <f t="shared" si="8"/>
        <v>HERE</v>
      </c>
      <c r="AA209" s="2">
        <f>IF(Z209="HERE",Y209,AA208+Graph!$G$1*1000)</f>
        <v>63730794.255437441</v>
      </c>
      <c r="AB209" s="2">
        <f t="shared" si="21"/>
        <v>4317.5714285746217</v>
      </c>
      <c r="AC209" s="2">
        <f t="shared" si="38"/>
        <v>53246125.919519365</v>
      </c>
      <c r="AD209" s="3">
        <f t="shared" si="10"/>
        <v>52800000</v>
      </c>
      <c r="AE209" s="2">
        <f>IF(AE207&gt;=52800000,52800000,IF(AB188=Graph!G$1*1000,AE208+Graph!G$1*1000,AC209))</f>
        <v>53246125.919519365</v>
      </c>
      <c r="AF209" s="3">
        <f t="shared" si="11"/>
        <v>52800000</v>
      </c>
      <c r="AG209" s="3">
        <f t="shared" si="29"/>
        <v>49408988.801343836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144</v>
      </c>
      <c r="C210" s="7"/>
      <c r="D210" s="2" t="e">
        <f t="shared" si="12"/>
        <v>#N/A</v>
      </c>
      <c r="E210" s="2" t="e">
        <f t="shared" si="22"/>
        <v>#N/A</v>
      </c>
      <c r="F210" s="2">
        <v>1325654.2692303658</v>
      </c>
      <c r="G210" s="2">
        <f t="shared" si="41"/>
        <v>745682.42857142852</v>
      </c>
      <c r="H210" s="2">
        <f t="shared" si="39"/>
        <v>116629132.34809102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1168345.2857142896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1326878.1068170965</v>
      </c>
      <c r="Q210" s="2">
        <f t="shared" si="42"/>
        <v>750000</v>
      </c>
      <c r="R210" s="2">
        <f t="shared" si="40"/>
        <v>117726920.17495677</v>
      </c>
      <c r="S210" s="2">
        <f t="shared" si="17"/>
        <v>745682.42857143283</v>
      </c>
      <c r="T210" s="2">
        <f t="shared" si="18"/>
        <v>4317.571428571362</v>
      </c>
      <c r="U210" s="2">
        <f t="shared" si="19"/>
        <v>750000</v>
      </c>
      <c r="V210" s="2">
        <f t="shared" si="34"/>
        <v>53991808.34809079</v>
      </c>
      <c r="W210" s="2">
        <f t="shared" si="20"/>
        <v>745682.42857142538</v>
      </c>
      <c r="X210" s="2">
        <f t="shared" si="6"/>
        <v>4317.5714285746217</v>
      </c>
      <c r="Y210" s="2">
        <f t="shared" si="37"/>
        <v>63735111.826866016</v>
      </c>
      <c r="Z210" s="2" t="str">
        <f t="shared" si="8"/>
        <v>HERE</v>
      </c>
      <c r="AA210" s="2">
        <f>IF(Z210="HERE",Y210,AA209+Graph!$G$1*1000)</f>
        <v>63735111.826866016</v>
      </c>
      <c r="AB210" s="2">
        <f t="shared" si="21"/>
        <v>4317.5714285746217</v>
      </c>
      <c r="AC210" s="2">
        <f t="shared" si="38"/>
        <v>53991808.34809079</v>
      </c>
      <c r="AD210" s="3">
        <f t="shared" si="10"/>
        <v>52800000</v>
      </c>
      <c r="AE210" s="2">
        <f>IF(AE208&gt;=52800000,52800000,IF(AB189=Graph!G$1*1000,AE209+Graph!G$1*1000,AC210))</f>
        <v>53991808.34809079</v>
      </c>
      <c r="AF210" s="3">
        <f t="shared" si="11"/>
        <v>52800000</v>
      </c>
      <c r="AG210" s="3">
        <f t="shared" si="29"/>
        <v>49444009.886329271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145</v>
      </c>
      <c r="C211" s="7"/>
      <c r="D211" s="2" t="e">
        <f t="shared" si="12"/>
        <v>#N/A</v>
      </c>
      <c r="E211" s="2" t="e">
        <f t="shared" si="22"/>
        <v>#N/A</v>
      </c>
      <c r="F211" s="2">
        <v>1331608.8651305735</v>
      </c>
      <c r="G211" s="2">
        <f t="shared" si="41"/>
        <v>745682.42857142852</v>
      </c>
      <c r="H211" s="2">
        <f t="shared" si="39"/>
        <v>117374814.77666245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1172662.857142861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1332819.3290322721</v>
      </c>
      <c r="Q211" s="2">
        <f t="shared" si="42"/>
        <v>750000</v>
      </c>
      <c r="R211" s="2">
        <f t="shared" si="40"/>
        <v>118476920.17495677</v>
      </c>
      <c r="S211" s="2">
        <f t="shared" si="17"/>
        <v>745682.42857143283</v>
      </c>
      <c r="T211" s="2">
        <f t="shared" si="18"/>
        <v>4317.571428571362</v>
      </c>
      <c r="U211" s="2">
        <f t="shared" si="19"/>
        <v>750000</v>
      </c>
      <c r="V211" s="2">
        <f t="shared" si="34"/>
        <v>54737490.776662216</v>
      </c>
      <c r="W211" s="2">
        <f t="shared" si="20"/>
        <v>745682.42857142538</v>
      </c>
      <c r="X211" s="2">
        <f t="shared" si="6"/>
        <v>4317.5714285746217</v>
      </c>
      <c r="Y211" s="2">
        <f t="shared" si="37"/>
        <v>63739429.39829459</v>
      </c>
      <c r="Z211" s="2" t="str">
        <f t="shared" si="8"/>
        <v>HERE</v>
      </c>
      <c r="AA211" s="2">
        <f>IF(Z211="HERE",Y211,AA210+Graph!$G$1*1000)</f>
        <v>63739429.39829459</v>
      </c>
      <c r="AB211" s="2">
        <f t="shared" si="21"/>
        <v>4317.5714285746217</v>
      </c>
      <c r="AC211" s="2">
        <f t="shared" si="38"/>
        <v>54737490.776662216</v>
      </c>
      <c r="AD211" s="3">
        <f t="shared" si="10"/>
        <v>52800000</v>
      </c>
      <c r="AE211" s="2">
        <f>IF(AE209&gt;=52800000,52800000,IF(AB190=Graph!G$1*1000,AE210+Graph!G$1*1000,AC211))</f>
        <v>52800000</v>
      </c>
      <c r="AF211" s="3">
        <f t="shared" si="11"/>
        <v>52800000</v>
      </c>
      <c r="AG211" s="3">
        <f t="shared" si="29"/>
        <v>49479328.701109715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146</v>
      </c>
      <c r="C212" s="7"/>
      <c r="D212" s="2" t="e">
        <f t="shared" si="12"/>
        <v>#N/A</v>
      </c>
      <c r="E212" s="2" t="e">
        <f t="shared" si="22"/>
        <v>#N/A</v>
      </c>
      <c r="F212" s="2">
        <v>1337563.4610307813</v>
      </c>
      <c r="G212" s="2">
        <f t="shared" si="41"/>
        <v>745682.42857142852</v>
      </c>
      <c r="H212" s="2">
        <f t="shared" si="39"/>
        <v>118120497.20523389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1176980.4285714324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1338760.5512474179</v>
      </c>
      <c r="Q212" s="2">
        <f t="shared" si="42"/>
        <v>750000</v>
      </c>
      <c r="R212" s="2">
        <f t="shared" si="40"/>
        <v>119226920.17495677</v>
      </c>
      <c r="S212" s="2">
        <f t="shared" si="17"/>
        <v>745682.42857143283</v>
      </c>
      <c r="T212" s="2">
        <f t="shared" si="18"/>
        <v>4317.571428571362</v>
      </c>
      <c r="U212" s="2">
        <f t="shared" si="19"/>
        <v>750000</v>
      </c>
      <c r="V212" s="2">
        <f t="shared" si="34"/>
        <v>55483173.205233641</v>
      </c>
      <c r="W212" s="2">
        <f t="shared" si="20"/>
        <v>745682.42857142538</v>
      </c>
      <c r="X212" s="2">
        <f t="shared" si="6"/>
        <v>4317.5714285746217</v>
      </c>
      <c r="Y212" s="2">
        <f t="shared" si="37"/>
        <v>63743746.969723165</v>
      </c>
      <c r="Z212" s="2" t="str">
        <f t="shared" si="8"/>
        <v>HERE</v>
      </c>
      <c r="AA212" s="2">
        <f>IF(Z212="HERE",Y212,AA211+Graph!$G$1*1000)</f>
        <v>63743746.969723165</v>
      </c>
      <c r="AB212" s="2">
        <f t="shared" si="21"/>
        <v>4317.5714285746217</v>
      </c>
      <c r="AC212" s="2">
        <f t="shared" si="38"/>
        <v>55483173.205233641</v>
      </c>
      <c r="AD212" s="3">
        <f t="shared" si="10"/>
        <v>52800000</v>
      </c>
      <c r="AE212" s="2">
        <f>IF(AE210&gt;=52800000,52800000,IF(AB191=Graph!G$1*1000,AE211+Graph!G$1*1000,AC212))</f>
        <v>52800000</v>
      </c>
      <c r="AF212" s="3">
        <f t="shared" si="11"/>
        <v>52800000</v>
      </c>
      <c r="AG212" s="3">
        <f t="shared" si="29"/>
        <v>49514945.245685168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147</v>
      </c>
      <c r="C213" s="7"/>
      <c r="D213" s="2" t="e">
        <f t="shared" si="12"/>
        <v>#N/A</v>
      </c>
      <c r="E213" s="2" t="e">
        <f t="shared" si="22"/>
        <v>#N/A</v>
      </c>
      <c r="F213" s="2">
        <v>1343518.056930989</v>
      </c>
      <c r="G213" s="2">
        <f t="shared" si="41"/>
        <v>745682.42857142852</v>
      </c>
      <c r="H213" s="2">
        <f t="shared" si="39"/>
        <v>118866179.63380532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1181298.0000000037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1344701.7734625936</v>
      </c>
      <c r="Q213" s="2">
        <f t="shared" si="42"/>
        <v>750000</v>
      </c>
      <c r="R213" s="2">
        <f t="shared" si="40"/>
        <v>119976920.17495677</v>
      </c>
      <c r="S213" s="2">
        <f t="shared" si="17"/>
        <v>745682.42857143283</v>
      </c>
      <c r="T213" s="2">
        <f t="shared" si="18"/>
        <v>4317.571428571362</v>
      </c>
      <c r="U213" s="2">
        <f t="shared" si="19"/>
        <v>750000</v>
      </c>
      <c r="V213" s="2">
        <f t="shared" si="34"/>
        <v>56228855.633805066</v>
      </c>
      <c r="W213" s="2">
        <f t="shared" si="20"/>
        <v>745682.42857142538</v>
      </c>
      <c r="X213" s="2">
        <f t="shared" si="6"/>
        <v>4317.5714285746217</v>
      </c>
      <c r="Y213" s="2">
        <f t="shared" si="37"/>
        <v>63748064.54115174</v>
      </c>
      <c r="Z213" s="2" t="str">
        <f t="shared" si="8"/>
        <v>HERE</v>
      </c>
      <c r="AA213" s="2">
        <f>IF(Z213="HERE",Y213,AA212+Graph!$G$1*1000)</f>
        <v>63748064.54115174</v>
      </c>
      <c r="AB213" s="2">
        <f t="shared" si="21"/>
        <v>4317.5714285746217</v>
      </c>
      <c r="AC213" s="2">
        <f t="shared" si="38"/>
        <v>56228855.633805066</v>
      </c>
      <c r="AD213" s="3">
        <f t="shared" si="10"/>
        <v>52800000</v>
      </c>
      <c r="AE213" s="2">
        <f>IF(AE211&gt;=52800000,52800000,IF(AB192=Graph!G$1*1000,AE212+Graph!G$1*1000,AC213))</f>
        <v>52800000</v>
      </c>
      <c r="AF213" s="3">
        <f t="shared" si="11"/>
        <v>52800000</v>
      </c>
      <c r="AG213" s="3">
        <f t="shared" si="29"/>
        <v>49550859.520055637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148</v>
      </c>
      <c r="C214" s="7"/>
      <c r="D214" s="2" t="e">
        <f t="shared" si="12"/>
        <v>#N/A</v>
      </c>
      <c r="E214" s="2" t="e">
        <f t="shared" si="22"/>
        <v>#N/A</v>
      </c>
      <c r="F214" s="2">
        <v>1349472.6528311968</v>
      </c>
      <c r="G214" s="2">
        <f t="shared" si="41"/>
        <v>745682.42857142852</v>
      </c>
      <c r="H214" s="2">
        <f t="shared" si="39"/>
        <v>119611862.06237675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1185615.5714285751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1350642.9956777394</v>
      </c>
      <c r="Q214" s="2">
        <f t="shared" si="42"/>
        <v>750000</v>
      </c>
      <c r="R214" s="2">
        <f t="shared" si="40"/>
        <v>120726920.17495677</v>
      </c>
      <c r="S214" s="2">
        <f t="shared" si="17"/>
        <v>745682.42857143283</v>
      </c>
      <c r="T214" s="2">
        <f t="shared" si="18"/>
        <v>4317.571428571362</v>
      </c>
      <c r="U214" s="2">
        <f t="shared" si="19"/>
        <v>750000</v>
      </c>
      <c r="V214" s="2">
        <f t="shared" si="34"/>
        <v>56974538.062376492</v>
      </c>
      <c r="W214" s="2">
        <f t="shared" si="20"/>
        <v>745682.42857142538</v>
      </c>
      <c r="X214" s="2">
        <f t="shared" si="6"/>
        <v>4317.5714285746217</v>
      </c>
      <c r="Y214" s="2">
        <f t="shared" si="37"/>
        <v>63752382.112580314</v>
      </c>
      <c r="Z214" s="2" t="str">
        <f t="shared" si="8"/>
        <v>HERE</v>
      </c>
      <c r="AA214" s="2">
        <f>IF(Z214="HERE",Y214,AA213+Graph!$G$1*1000)</f>
        <v>63752382.112580314</v>
      </c>
      <c r="AB214" s="2">
        <f t="shared" si="21"/>
        <v>4317.5714285746217</v>
      </c>
      <c r="AC214" s="2">
        <f t="shared" si="38"/>
        <v>56974538.062376492</v>
      </c>
      <c r="AD214" s="3">
        <f t="shared" si="10"/>
        <v>52800000</v>
      </c>
      <c r="AE214" s="2">
        <f>IF(AE212&gt;=52800000,52800000,IF(AB193=Graph!G$1*1000,AE213+Graph!G$1*1000,AC214))</f>
        <v>52800000</v>
      </c>
      <c r="AF214" s="3">
        <f t="shared" si="11"/>
        <v>52800000</v>
      </c>
      <c r="AG214" s="3">
        <f t="shared" si="29"/>
        <v>49587071.524221107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149</v>
      </c>
      <c r="C215" s="7"/>
      <c r="D215" s="2" t="e">
        <f t="shared" si="12"/>
        <v>#N/A</v>
      </c>
      <c r="E215" s="2" t="e">
        <f t="shared" si="22"/>
        <v>#N/A</v>
      </c>
      <c r="F215" s="2">
        <v>1355427.2487314045</v>
      </c>
      <c r="G215" s="2">
        <f t="shared" si="41"/>
        <v>745682.42857142852</v>
      </c>
      <c r="H215" s="2">
        <f t="shared" si="39"/>
        <v>120357544.49094819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1189933.1428571464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1356584.217892915</v>
      </c>
      <c r="Q215" s="2">
        <f t="shared" si="42"/>
        <v>750000</v>
      </c>
      <c r="R215" s="2">
        <f t="shared" si="40"/>
        <v>121476920.17495677</v>
      </c>
      <c r="S215" s="2">
        <f t="shared" si="17"/>
        <v>745682.42857143283</v>
      </c>
      <c r="T215" s="2">
        <f t="shared" si="18"/>
        <v>4317.571428571362</v>
      </c>
      <c r="U215" s="2">
        <f t="shared" si="19"/>
        <v>750000</v>
      </c>
      <c r="V215" s="2">
        <f t="shared" si="34"/>
        <v>57720220.490947917</v>
      </c>
      <c r="W215" s="2">
        <f t="shared" si="20"/>
        <v>745682.42857142538</v>
      </c>
      <c r="X215" s="2">
        <f t="shared" si="6"/>
        <v>4317.5714285746217</v>
      </c>
      <c r="Y215" s="2">
        <f t="shared" si="37"/>
        <v>63756699.684008889</v>
      </c>
      <c r="Z215" s="2" t="str">
        <f t="shared" si="8"/>
        <v>HERE</v>
      </c>
      <c r="AA215" s="2">
        <f>IF(Z215="HERE",Y215,AA214+Graph!$G$1*1000)</f>
        <v>63756699.684008889</v>
      </c>
      <c r="AB215" s="2">
        <f t="shared" si="21"/>
        <v>4317.5714285746217</v>
      </c>
      <c r="AC215" s="2">
        <f t="shared" si="38"/>
        <v>57720220.490947917</v>
      </c>
      <c r="AD215" s="3">
        <f t="shared" si="10"/>
        <v>52800000</v>
      </c>
      <c r="AE215" s="2">
        <f>IF(AE213&gt;=52800000,52800000,IF(AB194=Graph!G$1*1000,AE214+Graph!G$1*1000,AC215))</f>
        <v>52800000</v>
      </c>
      <c r="AF215" s="3">
        <f t="shared" si="11"/>
        <v>52800000</v>
      </c>
      <c r="AG215" s="3">
        <f t="shared" si="29"/>
        <v>49623581.258181594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150</v>
      </c>
      <c r="C216" s="7"/>
      <c r="D216" s="2" t="e">
        <f t="shared" si="12"/>
        <v>#N/A</v>
      </c>
      <c r="E216" s="2" t="e">
        <f t="shared" si="22"/>
        <v>#N/A</v>
      </c>
      <c r="F216" s="2">
        <v>1361381.8446316123</v>
      </c>
      <c r="G216" s="2">
        <f t="shared" si="41"/>
        <v>745682.42857142852</v>
      </c>
      <c r="H216" s="2">
        <f t="shared" si="39"/>
        <v>121103226.91951962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1194250.7142857178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1362525.4401080608</v>
      </c>
      <c r="Q216" s="2">
        <f t="shared" si="42"/>
        <v>750000</v>
      </c>
      <c r="R216" s="2">
        <f t="shared" si="40"/>
        <v>122226920.17495677</v>
      </c>
      <c r="S216" s="2">
        <f t="shared" si="17"/>
        <v>745682.42857143283</v>
      </c>
      <c r="T216" s="2">
        <f t="shared" si="18"/>
        <v>4317.571428571362</v>
      </c>
      <c r="U216" s="2">
        <f t="shared" si="19"/>
        <v>750000</v>
      </c>
      <c r="V216" s="2">
        <f t="shared" si="34"/>
        <v>58465902.919519342</v>
      </c>
      <c r="W216" s="2">
        <f t="shared" si="20"/>
        <v>745682.42857142538</v>
      </c>
      <c r="X216" s="2">
        <f t="shared" si="6"/>
        <v>4317.5714285746217</v>
      </c>
      <c r="Y216" s="2">
        <f t="shared" si="37"/>
        <v>63761017.255437464</v>
      </c>
      <c r="Z216" s="2" t="str">
        <f t="shared" si="8"/>
        <v>HERE</v>
      </c>
      <c r="AA216" s="2">
        <f>IF(Z216="HERE",Y216,AA215+Graph!$G$1*1000)</f>
        <v>63761017.255437464</v>
      </c>
      <c r="AB216" s="2">
        <f t="shared" si="21"/>
        <v>4317.5714285746217</v>
      </c>
      <c r="AC216" s="2">
        <f t="shared" si="38"/>
        <v>58465902.919519342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11"/>
        <v>52800000</v>
      </c>
      <c r="AG216" s="3">
        <f t="shared" si="29"/>
        <v>49660388.72193709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151</v>
      </c>
      <c r="C217" s="7"/>
      <c r="D217" s="2" t="e">
        <f t="shared" si="12"/>
        <v>#N/A</v>
      </c>
      <c r="E217" s="2" t="e">
        <f t="shared" si="22"/>
        <v>#N/A</v>
      </c>
      <c r="F217" s="2">
        <v>1367336.4405318201</v>
      </c>
      <c r="G217" s="2">
        <f t="shared" si="41"/>
        <v>745682.42857142852</v>
      </c>
      <c r="H217" s="2">
        <f t="shared" si="39"/>
        <v>121848909.34809105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1198568.2857142892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1368466.6623232365</v>
      </c>
      <c r="Q217" s="2">
        <f t="shared" si="42"/>
        <v>750000</v>
      </c>
      <c r="R217" s="2">
        <f t="shared" si="40"/>
        <v>122976920.17495677</v>
      </c>
      <c r="S217" s="2">
        <f t="shared" si="17"/>
        <v>745682.42857143283</v>
      </c>
      <c r="T217" s="2">
        <f t="shared" si="18"/>
        <v>4317.571428571362</v>
      </c>
      <c r="U217" s="2">
        <f t="shared" si="19"/>
        <v>750000</v>
      </c>
      <c r="V217" s="2">
        <f t="shared" si="34"/>
        <v>59211585.348090768</v>
      </c>
      <c r="W217" s="2">
        <f t="shared" si="20"/>
        <v>745682.42857142538</v>
      </c>
      <c r="X217" s="2">
        <f t="shared" si="6"/>
        <v>4317.5714285746217</v>
      </c>
      <c r="Y217" s="2">
        <f t="shared" si="37"/>
        <v>63765334.826866038</v>
      </c>
      <c r="Z217" s="2" t="str">
        <f t="shared" si="8"/>
        <v>HERE</v>
      </c>
      <c r="AA217" s="2">
        <f>IF(Z217="HERE",Y217,AA216+Graph!$G$1*1000)</f>
        <v>63765334.826866038</v>
      </c>
      <c r="AB217" s="2">
        <f t="shared" si="21"/>
        <v>4317.5714285746217</v>
      </c>
      <c r="AC217" s="2">
        <f t="shared" si="38"/>
        <v>59211585.348090768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11"/>
        <v>52800000</v>
      </c>
      <c r="AG217" s="3">
        <f t="shared" si="29"/>
        <v>49697493.915487595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152</v>
      </c>
      <c r="C218" s="7"/>
      <c r="D218" s="2" t="e">
        <f t="shared" si="12"/>
        <v>#N/A</v>
      </c>
      <c r="E218" s="2" t="e">
        <f t="shared" si="22"/>
        <v>#N/A</v>
      </c>
      <c r="F218" s="2">
        <v>1373291.0364320278</v>
      </c>
      <c r="G218" s="2">
        <f t="shared" si="41"/>
        <v>745682.42857142852</v>
      </c>
      <c r="H218" s="2">
        <f t="shared" si="39"/>
        <v>122594591.77666248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1202885.8571428605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1374407.8845383823</v>
      </c>
      <c r="Q218" s="2">
        <f t="shared" si="42"/>
        <v>750000</v>
      </c>
      <c r="R218" s="2">
        <f t="shared" si="40"/>
        <v>123726920.17495677</v>
      </c>
      <c r="S218" s="2">
        <f t="shared" si="17"/>
        <v>745682.42857143283</v>
      </c>
      <c r="T218" s="2">
        <f t="shared" si="18"/>
        <v>4317.571428571362</v>
      </c>
      <c r="U218" s="2">
        <f t="shared" si="19"/>
        <v>750000</v>
      </c>
      <c r="V218" s="2">
        <f t="shared" si="34"/>
        <v>59957267.776662193</v>
      </c>
      <c r="W218" s="2">
        <f t="shared" si="20"/>
        <v>745682.42857142538</v>
      </c>
      <c r="X218" s="2">
        <f t="shared" si="6"/>
        <v>4317.5714285746217</v>
      </c>
      <c r="Y218" s="2">
        <f t="shared" si="37"/>
        <v>63769652.398294613</v>
      </c>
      <c r="Z218" s="2" t="str">
        <f t="shared" si="8"/>
        <v>HERE</v>
      </c>
      <c r="AA218" s="2">
        <f>IF(Z218="HERE",Y218,AA217+Graph!$G$1*1000)</f>
        <v>63769652.398294613</v>
      </c>
      <c r="AB218" s="2">
        <f t="shared" si="21"/>
        <v>4317.5714285746217</v>
      </c>
      <c r="AC218" s="2">
        <f t="shared" si="38"/>
        <v>59957267.776662193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11"/>
        <v>52800000</v>
      </c>
      <c r="AG218" s="3">
        <f t="shared" si="29"/>
        <v>49734896.838833116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153</v>
      </c>
      <c r="C219" s="7"/>
      <c r="D219" s="2" t="e">
        <f t="shared" si="12"/>
        <v>#N/A</v>
      </c>
      <c r="E219" s="2" t="e">
        <f t="shared" si="22"/>
        <v>#N/A</v>
      </c>
      <c r="F219" s="2">
        <v>1379245.6323322356</v>
      </c>
      <c r="G219" s="2">
        <f t="shared" si="41"/>
        <v>745682.42857142852</v>
      </c>
      <c r="H219" s="2">
        <f t="shared" si="39"/>
        <v>123340274.20523392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1207203.4285714319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1380349.1067535579</v>
      </c>
      <c r="Q219" s="2">
        <f t="shared" si="42"/>
        <v>750000</v>
      </c>
      <c r="R219" s="2">
        <f t="shared" si="40"/>
        <v>124476920.17495677</v>
      </c>
      <c r="S219" s="2">
        <f t="shared" si="17"/>
        <v>745682.42857143283</v>
      </c>
      <c r="T219" s="2">
        <f t="shared" si="18"/>
        <v>4317.571428571362</v>
      </c>
      <c r="U219" s="2">
        <f t="shared" si="19"/>
        <v>750000</v>
      </c>
      <c r="V219" s="2">
        <f t="shared" si="34"/>
        <v>60702950.205233619</v>
      </c>
      <c r="W219" s="2">
        <f t="shared" si="20"/>
        <v>745682.42857142538</v>
      </c>
      <c r="X219" s="2">
        <f t="shared" si="6"/>
        <v>4317.5714285746217</v>
      </c>
      <c r="Y219" s="2">
        <f t="shared" si="37"/>
        <v>63773969.969723187</v>
      </c>
      <c r="Z219" s="2" t="str">
        <f t="shared" si="8"/>
        <v>HERE</v>
      </c>
      <c r="AA219" s="2">
        <f>IF(Z219="HERE",Y219,AA218+Graph!$G$1*1000)</f>
        <v>63773969.969723187</v>
      </c>
      <c r="AB219" s="2">
        <f t="shared" si="21"/>
        <v>4317.5714285746217</v>
      </c>
      <c r="AC219" s="2">
        <f t="shared" si="38"/>
        <v>60702950.205233619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11"/>
        <v>52800000</v>
      </c>
      <c r="AG219" s="3">
        <f t="shared" si="29"/>
        <v>49772180.960261688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154</v>
      </c>
      <c r="C220" s="7"/>
      <c r="D220" s="2" t="e">
        <f t="shared" si="12"/>
        <v>#N/A</v>
      </c>
      <c r="E220" s="2" t="e">
        <f t="shared" si="22"/>
        <v>#N/A</v>
      </c>
      <c r="F220" s="2">
        <v>1385200.2282324433</v>
      </c>
      <c r="G220" s="2">
        <f t="shared" si="41"/>
        <v>745682.42857142852</v>
      </c>
      <c r="H220" s="2">
        <f t="shared" si="39"/>
        <v>124085956.63380535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1211521.0000000033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1386290.3289687037</v>
      </c>
      <c r="Q220" s="2">
        <f t="shared" si="42"/>
        <v>750000</v>
      </c>
      <c r="R220" s="2">
        <f t="shared" si="40"/>
        <v>125226920.17495677</v>
      </c>
      <c r="S220" s="2">
        <f t="shared" si="17"/>
        <v>745682.42857143283</v>
      </c>
      <c r="T220" s="2">
        <f t="shared" si="18"/>
        <v>4317.571428571362</v>
      </c>
      <c r="U220" s="2">
        <f t="shared" si="19"/>
        <v>750000</v>
      </c>
      <c r="V220" s="2">
        <f t="shared" si="34"/>
        <v>61448632.633805044</v>
      </c>
      <c r="W220" s="2">
        <f t="shared" si="20"/>
        <v>745682.42857142538</v>
      </c>
      <c r="X220" s="2">
        <f t="shared" si="6"/>
        <v>4317.5714285746217</v>
      </c>
      <c r="Y220" s="2">
        <f t="shared" si="37"/>
        <v>63778287.541151762</v>
      </c>
      <c r="Z220" s="2" t="str">
        <f t="shared" si="8"/>
        <v>HERE</v>
      </c>
      <c r="AA220" s="2">
        <f>IF(Z220="HERE",Y220,AA219+Graph!$G$1*1000)</f>
        <v>63778287.541151762</v>
      </c>
      <c r="AB220" s="2">
        <f t="shared" si="21"/>
        <v>4317.5714285746217</v>
      </c>
      <c r="AC220" s="2">
        <f t="shared" si="38"/>
        <v>61448632.633805044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11"/>
        <v>52800000</v>
      </c>
      <c r="AG220" s="3">
        <f t="shared" si="29"/>
        <v>49809465.081690252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155</v>
      </c>
      <c r="C221" s="7"/>
      <c r="D221" s="2" t="e">
        <f t="shared" si="12"/>
        <v>#N/A</v>
      </c>
      <c r="E221" s="2" t="e">
        <f t="shared" si="22"/>
        <v>#N/A</v>
      </c>
      <c r="F221" s="2">
        <v>1391154.8241326511</v>
      </c>
      <c r="G221" s="2">
        <f t="shared" si="41"/>
        <v>745682.42857142852</v>
      </c>
      <c r="H221" s="2">
        <f t="shared" si="39"/>
        <v>124831639.06237678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1215838.5714285746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1392231.5511838794</v>
      </c>
      <c r="Q221" s="2">
        <f t="shared" si="42"/>
        <v>750000</v>
      </c>
      <c r="R221" s="2">
        <f t="shared" si="40"/>
        <v>125976920.17495677</v>
      </c>
      <c r="S221" s="2">
        <f t="shared" si="17"/>
        <v>745682.42857143283</v>
      </c>
      <c r="T221" s="2">
        <f t="shared" si="18"/>
        <v>4317.571428571362</v>
      </c>
      <c r="U221" s="2">
        <f t="shared" si="19"/>
        <v>750000</v>
      </c>
      <c r="V221" s="2">
        <f t="shared" si="34"/>
        <v>62194315.062376469</v>
      </c>
      <c r="W221" s="2">
        <f t="shared" si="20"/>
        <v>745682.42857142538</v>
      </c>
      <c r="X221" s="2">
        <f t="shared" si="6"/>
        <v>4317.5714285746217</v>
      </c>
      <c r="Y221" s="2">
        <f t="shared" si="37"/>
        <v>63782605.112580337</v>
      </c>
      <c r="Z221" s="2" t="str">
        <f t="shared" si="8"/>
        <v>HERE</v>
      </c>
      <c r="AA221" s="2">
        <f>IF(Z221="HERE",Y221,AA220+Graph!$G$1*1000)</f>
        <v>63782605.112580337</v>
      </c>
      <c r="AB221" s="2">
        <f t="shared" si="21"/>
        <v>4317.5714285746217</v>
      </c>
      <c r="AC221" s="2">
        <f t="shared" si="38"/>
        <v>62194315.062376469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9"/>
        <v>49846749.203118823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156</v>
      </c>
      <c r="C222" s="7"/>
      <c r="D222" s="2" t="e">
        <f t="shared" si="12"/>
        <v>#N/A</v>
      </c>
      <c r="E222" s="2" t="e">
        <f t="shared" si="22"/>
        <v>#N/A</v>
      </c>
      <c r="F222" s="2">
        <v>1397109.4200328588</v>
      </c>
      <c r="G222" s="2">
        <f t="shared" si="41"/>
        <v>745682.42857142852</v>
      </c>
      <c r="H222" s="2">
        <f t="shared" si="39"/>
        <v>125577321.49094822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1220156.142857146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1398172.7733990252</v>
      </c>
      <c r="Q222" s="2">
        <f t="shared" si="42"/>
        <v>750000</v>
      </c>
      <c r="R222" s="2">
        <f t="shared" si="40"/>
        <v>126726920.17495677</v>
      </c>
      <c r="S222" s="2">
        <f t="shared" si="17"/>
        <v>745682.42857143283</v>
      </c>
      <c r="T222" s="2">
        <f t="shared" si="18"/>
        <v>4317.571428571362</v>
      </c>
      <c r="U222" s="2">
        <f t="shared" si="19"/>
        <v>750000</v>
      </c>
      <c r="V222" s="2">
        <f t="shared" si="34"/>
        <v>62939997.490947895</v>
      </c>
      <c r="W222" s="2">
        <f t="shared" si="20"/>
        <v>745682.42857142538</v>
      </c>
      <c r="X222" s="2">
        <f t="shared" si="6"/>
        <v>4317.5714285746217</v>
      </c>
      <c r="Y222" s="2">
        <f t="shared" si="37"/>
        <v>63786922.684008911</v>
      </c>
      <c r="Z222" s="2" t="str">
        <f t="shared" si="8"/>
        <v>HERE</v>
      </c>
      <c r="AA222" s="2">
        <f>IF(Z222="HERE",Y222,AA221+Graph!$G$1*1000)</f>
        <v>63786922.684008911</v>
      </c>
      <c r="AB222" s="2">
        <f t="shared" si="21"/>
        <v>4317.5714285746217</v>
      </c>
      <c r="AC222" s="2">
        <f t="shared" si="38"/>
        <v>62939997.490947895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9"/>
        <v>49884033.324547395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157</v>
      </c>
      <c r="C223" s="7"/>
      <c r="D223" s="2" t="e">
        <f t="shared" si="12"/>
        <v>#N/A</v>
      </c>
      <c r="E223" s="2" t="e">
        <f t="shared" si="22"/>
        <v>#N/A</v>
      </c>
      <c r="F223" s="2">
        <v>1403064.0159330666</v>
      </c>
      <c r="G223" s="2">
        <f t="shared" si="41"/>
        <v>745682.42857142852</v>
      </c>
      <c r="H223" s="2">
        <f t="shared" si="39"/>
        <v>126323003.91951965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1224473.7142857173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1404113.995614171</v>
      </c>
      <c r="Q223" s="2">
        <f t="shared" si="42"/>
        <v>750000</v>
      </c>
      <c r="R223" s="2">
        <f t="shared" si="40"/>
        <v>127476920.17495677</v>
      </c>
      <c r="S223" s="2">
        <f t="shared" si="17"/>
        <v>745682.42857143283</v>
      </c>
      <c r="T223" s="2">
        <f t="shared" si="18"/>
        <v>4317.571428571362</v>
      </c>
      <c r="U223" s="2">
        <f t="shared" si="19"/>
        <v>750000</v>
      </c>
      <c r="V223" s="2">
        <f t="shared" si="34"/>
        <v>63685679.91951932</v>
      </c>
      <c r="W223" s="2">
        <f t="shared" si="20"/>
        <v>745682.42857142538</v>
      </c>
      <c r="X223" s="2">
        <f t="shared" si="6"/>
        <v>4317.5714285746217</v>
      </c>
      <c r="Y223" s="2">
        <f t="shared" ref="Y223:Y286" si="43">IF(COUNT($C224)=0,IF(COUNT($C223)=1,C223,SUM(Y222+X223)),C223)</f>
        <v>63791240.255437486</v>
      </c>
      <c r="Z223" s="2" t="str">
        <f t="shared" si="8"/>
        <v>HERE</v>
      </c>
      <c r="AA223" s="2">
        <f>IF(Z223="HERE",Y223,AA222+Graph!$G$1*1000)</f>
        <v>63791240.255437486</v>
      </c>
      <c r="AB223" s="2">
        <f t="shared" si="21"/>
        <v>4317.5714285746217</v>
      </c>
      <c r="AC223" s="2">
        <f t="shared" ref="AC223:AC286" si="44">IF(Z224="HERE",V223,AC222)</f>
        <v>62939997.490947895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9"/>
        <v>49921317.445975967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158</v>
      </c>
      <c r="C224" s="7"/>
      <c r="D224" s="2" t="e">
        <f t="shared" si="12"/>
        <v>#N/A</v>
      </c>
      <c r="E224" s="2" t="e">
        <f t="shared" si="22"/>
        <v>#N/A</v>
      </c>
      <c r="F224" s="2">
        <v>1409018.6118332744</v>
      </c>
      <c r="G224" s="2">
        <f t="shared" si="41"/>
        <v>745682.42857142852</v>
      </c>
      <c r="H224" s="2">
        <f t="shared" ref="H224:H287" si="45">IF(COUNT($C225)=0,IF(COUNT($C224)=1,C224,SUM(H223+G224)),C224)</f>
        <v>127068686.34809108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1228791.2857142887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1410055.2178293467</v>
      </c>
      <c r="Q224" s="2">
        <f t="shared" si="42"/>
        <v>750000</v>
      </c>
      <c r="R224" s="2">
        <f t="shared" ref="R224:R287" si="46">IF(COUNT($C225)=0,IF(COUNT($C224)=1,M224,SUM(R223+Q224)),M224)</f>
        <v>128226920.17495677</v>
      </c>
      <c r="S224" s="2">
        <f t="shared" si="17"/>
        <v>745682.42857143283</v>
      </c>
      <c r="T224" s="2">
        <f t="shared" si="18"/>
        <v>4317.571428571362</v>
      </c>
      <c r="U224" s="2">
        <f t="shared" si="19"/>
        <v>750000</v>
      </c>
      <c r="V224" s="2">
        <f t="shared" si="34"/>
        <v>64431362.348090746</v>
      </c>
      <c r="W224" s="2">
        <f t="shared" si="20"/>
        <v>745682.42857142538</v>
      </c>
      <c r="X224" s="2">
        <f t="shared" si="6"/>
        <v>4317.5714285746217</v>
      </c>
      <c r="Y224" s="2">
        <f t="shared" si="43"/>
        <v>63795557.82686606</v>
      </c>
      <c r="Z224" s="2" t="str">
        <f t="shared" si="8"/>
        <v>MEEP</v>
      </c>
      <c r="AA224" s="2">
        <f>IF(Z224="HERE",Y224,AA223+Graph!$G$1*1000)</f>
        <v>64591240.255437486</v>
      </c>
      <c r="AB224" s="2">
        <f t="shared" si="21"/>
        <v>800000</v>
      </c>
      <c r="AC224" s="2">
        <f t="shared" si="44"/>
        <v>62939997.490947895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9"/>
        <v>49958601.567404538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159</v>
      </c>
      <c r="C225" s="7"/>
      <c r="D225" s="2" t="e">
        <f t="shared" si="12"/>
        <v>#N/A</v>
      </c>
      <c r="E225" s="2" t="e">
        <f t="shared" si="22"/>
        <v>#N/A</v>
      </c>
      <c r="F225" s="2">
        <v>1414973.2077334821</v>
      </c>
      <c r="G225" s="2">
        <f t="shared" si="41"/>
        <v>745682.42857142852</v>
      </c>
      <c r="H225" s="2">
        <f t="shared" si="45"/>
        <v>127814368.77666251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1233108.8571428601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1415996.4400444925</v>
      </c>
      <c r="Q225" s="2">
        <f t="shared" si="42"/>
        <v>750000</v>
      </c>
      <c r="R225" s="2">
        <f t="shared" si="46"/>
        <v>128976920.17495677</v>
      </c>
      <c r="S225" s="2">
        <f t="shared" si="17"/>
        <v>745682.42857143283</v>
      </c>
      <c r="T225" s="2">
        <f t="shared" si="18"/>
        <v>4317.571428571362</v>
      </c>
      <c r="U225" s="2">
        <f t="shared" si="19"/>
        <v>750000</v>
      </c>
      <c r="V225" s="2">
        <f t="shared" si="34"/>
        <v>65177044.776662171</v>
      </c>
      <c r="W225" s="2">
        <f t="shared" si="20"/>
        <v>745682.42857142538</v>
      </c>
      <c r="X225" s="2">
        <f t="shared" si="6"/>
        <v>4317.5714285746217</v>
      </c>
      <c r="Y225" s="2">
        <f t="shared" si="43"/>
        <v>63799875.398294635</v>
      </c>
      <c r="Z225" s="2" t="str">
        <f t="shared" si="8"/>
        <v>MEEP</v>
      </c>
      <c r="AA225" s="2">
        <f>IF(Z225="HERE",Y225,AA224+Graph!$G$1*1000)</f>
        <v>65391240.255437486</v>
      </c>
      <c r="AB225" s="2">
        <f t="shared" si="21"/>
        <v>800000</v>
      </c>
      <c r="AC225" s="2">
        <f t="shared" si="44"/>
        <v>62939997.490947895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9"/>
        <v>49995885.68883311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160</v>
      </c>
      <c r="C226" s="7"/>
      <c r="D226" s="2" t="e">
        <f t="shared" si="12"/>
        <v>#N/A</v>
      </c>
      <c r="E226" s="2" t="e">
        <f t="shared" si="22"/>
        <v>#N/A</v>
      </c>
      <c r="F226" s="2">
        <v>1420927.8036336899</v>
      </c>
      <c r="G226" s="2">
        <f t="shared" si="41"/>
        <v>745682.42857142852</v>
      </c>
      <c r="H226" s="2">
        <f t="shared" si="45"/>
        <v>128560051.20523395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1237426.4285714314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1421937.6622596681</v>
      </c>
      <c r="Q226" s="2">
        <f t="shared" si="42"/>
        <v>750000</v>
      </c>
      <c r="R226" s="2">
        <f t="shared" si="46"/>
        <v>129726920.17495677</v>
      </c>
      <c r="S226" s="2">
        <f t="shared" si="17"/>
        <v>745682.42857143283</v>
      </c>
      <c r="T226" s="2">
        <f t="shared" si="18"/>
        <v>4317.571428571362</v>
      </c>
      <c r="U226" s="2">
        <f t="shared" si="19"/>
        <v>750000</v>
      </c>
      <c r="V226" s="2">
        <f t="shared" si="34"/>
        <v>65922727.205233596</v>
      </c>
      <c r="W226" s="2">
        <f t="shared" si="20"/>
        <v>745682.42857142538</v>
      </c>
      <c r="X226" s="2">
        <f t="shared" si="6"/>
        <v>4317.5714285746217</v>
      </c>
      <c r="Y226" s="2">
        <f t="shared" si="43"/>
        <v>63804192.96972321</v>
      </c>
      <c r="Z226" s="2" t="str">
        <f t="shared" si="8"/>
        <v>MEEP</v>
      </c>
      <c r="AA226" s="2">
        <f>IF(Z226="HERE",Y226,AA225+Graph!$G$1*1000)</f>
        <v>66191240.255437486</v>
      </c>
      <c r="AB226" s="2">
        <f t="shared" si="21"/>
        <v>800000</v>
      </c>
      <c r="AC226" s="2">
        <f t="shared" si="44"/>
        <v>62939997.490947895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9"/>
        <v>50033169.810261682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161</v>
      </c>
      <c r="C227" s="7"/>
      <c r="D227" s="2" t="e">
        <f t="shared" si="12"/>
        <v>#N/A</v>
      </c>
      <c r="E227" s="2" t="e">
        <f t="shared" si="22"/>
        <v>#N/A</v>
      </c>
      <c r="F227" s="2">
        <v>1426882.3995338678</v>
      </c>
      <c r="G227" s="2">
        <f t="shared" si="41"/>
        <v>745682.42857142852</v>
      </c>
      <c r="H227" s="2">
        <f t="shared" si="45"/>
        <v>129305733.63380538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1241744.0000000028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1427878.8844748139</v>
      </c>
      <c r="Q227" s="2">
        <f t="shared" si="42"/>
        <v>750000</v>
      </c>
      <c r="R227" s="2">
        <f t="shared" si="46"/>
        <v>130476920.17495677</v>
      </c>
      <c r="S227" s="2">
        <f t="shared" si="17"/>
        <v>745682.42857143283</v>
      </c>
      <c r="T227" s="2">
        <f t="shared" si="18"/>
        <v>4317.571428571362</v>
      </c>
      <c r="U227" s="2">
        <f t="shared" si="19"/>
        <v>750000</v>
      </c>
      <c r="V227" s="2">
        <f t="shared" si="34"/>
        <v>66668409.633805022</v>
      </c>
      <c r="W227" s="2">
        <f t="shared" si="20"/>
        <v>745682.42857142538</v>
      </c>
      <c r="X227" s="2">
        <f t="shared" si="6"/>
        <v>4317.5714285746217</v>
      </c>
      <c r="Y227" s="2">
        <f t="shared" si="43"/>
        <v>63808510.541151784</v>
      </c>
      <c r="Z227" s="2" t="str">
        <f t="shared" si="8"/>
        <v>MEEP</v>
      </c>
      <c r="AA227" s="2">
        <f>IF(Z227="HERE",Y227,AA226+Graph!$G$1*1000)</f>
        <v>66991240.255437486</v>
      </c>
      <c r="AB227" s="2">
        <f t="shared" si="21"/>
        <v>800000</v>
      </c>
      <c r="AC227" s="2">
        <f t="shared" si="44"/>
        <v>62939997.490947895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50070453.931690253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162</v>
      </c>
      <c r="C228" s="7"/>
      <c r="D228" s="2" t="e">
        <f t="shared" si="12"/>
        <v>#N/A</v>
      </c>
      <c r="E228" s="2" t="e">
        <f t="shared" si="22"/>
        <v>#N/A</v>
      </c>
      <c r="F228" s="2">
        <v>1432836.9954340756</v>
      </c>
      <c r="G228" s="2">
        <f t="shared" si="41"/>
        <v>745682.42857142852</v>
      </c>
      <c r="H228" s="2">
        <f t="shared" si="45"/>
        <v>130051416.06237681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1246061.5714285742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1433820.1066899896</v>
      </c>
      <c r="Q228" s="2">
        <f t="shared" si="42"/>
        <v>750000</v>
      </c>
      <c r="R228" s="2">
        <f t="shared" si="46"/>
        <v>131226920.17495677</v>
      </c>
      <c r="S228" s="2">
        <f t="shared" si="17"/>
        <v>745682.42857143283</v>
      </c>
      <c r="T228" s="2">
        <f t="shared" si="18"/>
        <v>4317.571428571362</v>
      </c>
      <c r="U228" s="2">
        <f t="shared" si="19"/>
        <v>750000</v>
      </c>
      <c r="V228" s="2">
        <f t="shared" si="34"/>
        <v>67414092.062376454</v>
      </c>
      <c r="W228" s="2">
        <f t="shared" si="20"/>
        <v>745682.42857143283</v>
      </c>
      <c r="X228" s="2">
        <f t="shared" si="6"/>
        <v>4317.5714285671711</v>
      </c>
      <c r="Y228" s="2">
        <f t="shared" si="43"/>
        <v>63812828.112580352</v>
      </c>
      <c r="Z228" s="2" t="str">
        <f t="shared" si="8"/>
        <v>MEEP</v>
      </c>
      <c r="AA228" s="2">
        <f>IF(Z228="HERE",Y228,AA227+Graph!$G$1*1000)</f>
        <v>67791240.255437493</v>
      </c>
      <c r="AB228" s="2">
        <f t="shared" si="21"/>
        <v>800000.00000000745</v>
      </c>
      <c r="AC228" s="2">
        <f t="shared" si="44"/>
        <v>62939997.490947895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50107738.053118825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163</v>
      </c>
      <c r="C229" s="7"/>
      <c r="D229" s="2" t="e">
        <f t="shared" si="12"/>
        <v>#N/A</v>
      </c>
      <c r="E229" s="2" t="e">
        <f t="shared" si="22"/>
        <v>#N/A</v>
      </c>
      <c r="F229" s="2">
        <v>1438791.5913342834</v>
      </c>
      <c r="G229" s="2">
        <f t="shared" si="41"/>
        <v>745682.42857142852</v>
      </c>
      <c r="H229" s="2">
        <f t="shared" si="45"/>
        <v>130797098.49094824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1250379.1428571455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1439761.3289051354</v>
      </c>
      <c r="Q229" s="2">
        <f t="shared" si="42"/>
        <v>750000</v>
      </c>
      <c r="R229" s="2">
        <f t="shared" si="46"/>
        <v>131976920.17495677</v>
      </c>
      <c r="S229" s="2">
        <f t="shared" si="17"/>
        <v>745682.42857143283</v>
      </c>
      <c r="T229" s="2">
        <f t="shared" si="18"/>
        <v>4317.571428571362</v>
      </c>
      <c r="U229" s="2">
        <f t="shared" si="19"/>
        <v>750000</v>
      </c>
      <c r="V229" s="2">
        <f t="shared" si="34"/>
        <v>68159774.490947887</v>
      </c>
      <c r="W229" s="2">
        <f t="shared" si="20"/>
        <v>745682.42857143283</v>
      </c>
      <c r="X229" s="2">
        <f t="shared" si="6"/>
        <v>4317.5714285671711</v>
      </c>
      <c r="Y229" s="2">
        <f t="shared" si="43"/>
        <v>63817145.684008919</v>
      </c>
      <c r="Z229" s="2" t="str">
        <f t="shared" si="8"/>
        <v>MEEP</v>
      </c>
      <c r="AA229" s="2">
        <f>IF(Z229="HERE",Y229,AA228+Graph!$G$1*1000)</f>
        <v>68591240.255437493</v>
      </c>
      <c r="AB229" s="2">
        <f t="shared" si="21"/>
        <v>800000</v>
      </c>
      <c r="AC229" s="2">
        <f t="shared" si="44"/>
        <v>62939997.490947895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50145022.174547397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164</v>
      </c>
      <c r="C230" s="7"/>
      <c r="D230" s="2" t="e">
        <f t="shared" si="12"/>
        <v>#N/A</v>
      </c>
      <c r="E230" s="2" t="e">
        <f t="shared" si="22"/>
        <v>#N/A</v>
      </c>
      <c r="F230" s="2">
        <v>1444746.1872344911</v>
      </c>
      <c r="G230" s="2">
        <f t="shared" ref="G230:G293" si="47">IF(F230&gt;750000,$AK$31*1000,F230)</f>
        <v>745682.42857142852</v>
      </c>
      <c r="H230" s="2">
        <f t="shared" si="45"/>
        <v>131542780.91951968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1254696.7142857169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1445702.551120311</v>
      </c>
      <c r="Q230" s="2">
        <f t="shared" ref="Q230:Q293" si="48">IF(P230&gt;750000,750000,P230)</f>
        <v>750000</v>
      </c>
      <c r="R230" s="2">
        <f t="shared" si="46"/>
        <v>132726920.17495677</v>
      </c>
      <c r="S230" s="2">
        <f t="shared" si="17"/>
        <v>745682.42857143283</v>
      </c>
      <c r="T230" s="2">
        <f t="shared" si="18"/>
        <v>4317.571428571362</v>
      </c>
      <c r="U230" s="2">
        <f t="shared" si="19"/>
        <v>750000</v>
      </c>
      <c r="V230" s="2">
        <f t="shared" si="34"/>
        <v>68905456.91951932</v>
      </c>
      <c r="W230" s="2">
        <f t="shared" si="20"/>
        <v>745682.42857143283</v>
      </c>
      <c r="X230" s="2">
        <f t="shared" si="6"/>
        <v>4317.5714285671711</v>
      </c>
      <c r="Y230" s="2">
        <f t="shared" si="43"/>
        <v>63821463.255437486</v>
      </c>
      <c r="Z230" s="2" t="str">
        <f t="shared" si="8"/>
        <v>MEEP</v>
      </c>
      <c r="AA230" s="2">
        <f>IF(Z230="HERE",Y230,AA229+Graph!$G$1*1000)</f>
        <v>69391240.255437493</v>
      </c>
      <c r="AB230" s="2">
        <f t="shared" si="21"/>
        <v>800000</v>
      </c>
      <c r="AC230" s="2">
        <f t="shared" si="44"/>
        <v>62939997.490947895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50160000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165</v>
      </c>
      <c r="C231" s="7"/>
      <c r="D231" s="2" t="e">
        <f t="shared" si="12"/>
        <v>#N/A</v>
      </c>
      <c r="E231" s="2" t="e">
        <f t="shared" si="22"/>
        <v>#N/A</v>
      </c>
      <c r="F231" s="2">
        <v>1450700.7831346989</v>
      </c>
      <c r="G231" s="2">
        <f t="shared" si="47"/>
        <v>745682.42857142852</v>
      </c>
      <c r="H231" s="2">
        <f t="shared" si="45"/>
        <v>132288463.34809111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1259014.2857142882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1451643.7733354568</v>
      </c>
      <c r="Q231" s="2">
        <f t="shared" si="48"/>
        <v>750000</v>
      </c>
      <c r="R231" s="2">
        <f t="shared" si="46"/>
        <v>133476920.17495677</v>
      </c>
      <c r="S231" s="2">
        <f t="shared" si="17"/>
        <v>745682.42857143283</v>
      </c>
      <c r="T231" s="2">
        <f t="shared" si="18"/>
        <v>4317.571428571362</v>
      </c>
      <c r="U231" s="2">
        <f t="shared" si="19"/>
        <v>750000</v>
      </c>
      <c r="V231" s="2">
        <f t="shared" si="34"/>
        <v>69651139.348090753</v>
      </c>
      <c r="W231" s="2">
        <f t="shared" si="20"/>
        <v>745682.42857143283</v>
      </c>
      <c r="X231" s="2">
        <f t="shared" si="6"/>
        <v>4317.5714285671711</v>
      </c>
      <c r="Y231" s="2">
        <f t="shared" si="43"/>
        <v>63825780.826866053</v>
      </c>
      <c r="Z231" s="2" t="str">
        <f t="shared" si="8"/>
        <v>MEEP</v>
      </c>
      <c r="AA231" s="2">
        <f>IF(Z231="HERE",Y231,AA230+Graph!$G$1*1000)</f>
        <v>70191240.255437493</v>
      </c>
      <c r="AB231" s="2">
        <f t="shared" si="21"/>
        <v>800000</v>
      </c>
      <c r="AC231" s="2">
        <f t="shared" si="44"/>
        <v>62939997.490947895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50160000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166</v>
      </c>
      <c r="C232" s="7"/>
      <c r="D232" s="2" t="e">
        <f t="shared" si="12"/>
        <v>#N/A</v>
      </c>
      <c r="E232" s="2" t="e">
        <f t="shared" si="22"/>
        <v>#N/A</v>
      </c>
      <c r="F232" s="2">
        <v>1456655.3790349066</v>
      </c>
      <c r="G232" s="2">
        <f t="shared" si="47"/>
        <v>745682.42857142852</v>
      </c>
      <c r="H232" s="2">
        <f t="shared" si="45"/>
        <v>133034145.77666254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1263331.8571428596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1457584.9955506325</v>
      </c>
      <c r="Q232" s="2">
        <f t="shared" si="48"/>
        <v>750000</v>
      </c>
      <c r="R232" s="2">
        <f t="shared" si="46"/>
        <v>134226920.17495677</v>
      </c>
      <c r="S232" s="2">
        <f t="shared" si="17"/>
        <v>745682.42857143283</v>
      </c>
      <c r="T232" s="2">
        <f t="shared" si="18"/>
        <v>4317.571428571362</v>
      </c>
      <c r="U232" s="2">
        <f t="shared" si="19"/>
        <v>750000</v>
      </c>
      <c r="V232" s="2">
        <f t="shared" si="34"/>
        <v>70396821.776662186</v>
      </c>
      <c r="W232" s="2">
        <f t="shared" si="20"/>
        <v>745682.42857143283</v>
      </c>
      <c r="X232" s="2">
        <f t="shared" si="6"/>
        <v>4317.5714285671711</v>
      </c>
      <c r="Y232" s="2">
        <f t="shared" si="43"/>
        <v>63830098.39829462</v>
      </c>
      <c r="Z232" s="2" t="str">
        <f t="shared" si="8"/>
        <v>MEEP</v>
      </c>
      <c r="AA232" s="2">
        <f>IF(Z232="HERE",Y232,AA231+Graph!$G$1*1000)</f>
        <v>70991240.255437493</v>
      </c>
      <c r="AB232" s="2">
        <f t="shared" si="21"/>
        <v>800000</v>
      </c>
      <c r="AC232" s="2">
        <f t="shared" si="44"/>
        <v>62939997.490947895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50160000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167</v>
      </c>
      <c r="C233" s="7"/>
      <c r="D233" s="2" t="e">
        <f t="shared" si="12"/>
        <v>#N/A</v>
      </c>
      <c r="E233" s="2" t="e">
        <f t="shared" si="22"/>
        <v>#N/A</v>
      </c>
      <c r="F233" s="2">
        <v>1462609.9749351144</v>
      </c>
      <c r="G233" s="2">
        <f t="shared" si="47"/>
        <v>745682.42857142852</v>
      </c>
      <c r="H233" s="2">
        <f t="shared" si="45"/>
        <v>133779828.20523398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1267649.428571431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1463526.2177657783</v>
      </c>
      <c r="Q233" s="2">
        <f t="shared" si="48"/>
        <v>750000</v>
      </c>
      <c r="R233" s="2">
        <f t="shared" si="46"/>
        <v>134976920.17495677</v>
      </c>
      <c r="S233" s="2">
        <f t="shared" si="17"/>
        <v>745682.42857143283</v>
      </c>
      <c r="T233" s="2">
        <f t="shared" si="18"/>
        <v>4317.571428571362</v>
      </c>
      <c r="U233" s="2">
        <f t="shared" si="19"/>
        <v>750000</v>
      </c>
      <c r="V233" s="2">
        <f t="shared" si="34"/>
        <v>71142504.205233619</v>
      </c>
      <c r="W233" s="2">
        <f t="shared" si="20"/>
        <v>745682.42857143283</v>
      </c>
      <c r="X233" s="2">
        <f t="shared" si="6"/>
        <v>4317.5714285671711</v>
      </c>
      <c r="Y233" s="2">
        <f t="shared" si="43"/>
        <v>63834415.969723187</v>
      </c>
      <c r="Z233" s="2" t="str">
        <f t="shared" si="8"/>
        <v>MEEP</v>
      </c>
      <c r="AA233" s="2">
        <f>IF(Z233="HERE",Y233,AA232+Graph!$G$1*1000)</f>
        <v>71791240.255437493</v>
      </c>
      <c r="AB233" s="2">
        <f t="shared" si="21"/>
        <v>800000</v>
      </c>
      <c r="AC233" s="2">
        <f t="shared" si="44"/>
        <v>62939997.490947895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50160000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168</v>
      </c>
      <c r="C234" s="7"/>
      <c r="D234" s="2" t="e">
        <f t="shared" si="12"/>
        <v>#N/A</v>
      </c>
      <c r="E234" s="2" t="e">
        <f t="shared" si="22"/>
        <v>#N/A</v>
      </c>
      <c r="F234" s="2">
        <v>1468564.5708353221</v>
      </c>
      <c r="G234" s="2">
        <f t="shared" si="47"/>
        <v>745682.42857142852</v>
      </c>
      <c r="H234" s="2">
        <f t="shared" si="45"/>
        <v>134525510.63380539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1271967.0000000023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1469467.4399809539</v>
      </c>
      <c r="Q234" s="2">
        <f t="shared" si="48"/>
        <v>750000</v>
      </c>
      <c r="R234" s="2">
        <f t="shared" si="46"/>
        <v>135726920.17495677</v>
      </c>
      <c r="S234" s="2">
        <f t="shared" si="17"/>
        <v>745682.42857141793</v>
      </c>
      <c r="T234" s="2">
        <f t="shared" si="18"/>
        <v>4317.571428571362</v>
      </c>
      <c r="U234" s="2">
        <f t="shared" si="19"/>
        <v>750000</v>
      </c>
      <c r="V234" s="2">
        <f t="shared" si="34"/>
        <v>71888186.633805051</v>
      </c>
      <c r="W234" s="2">
        <f t="shared" si="20"/>
        <v>745682.42857143283</v>
      </c>
      <c r="X234" s="2">
        <f t="shared" si="6"/>
        <v>4317.5714285671711</v>
      </c>
      <c r="Y234" s="2">
        <f t="shared" si="43"/>
        <v>63838733.541151755</v>
      </c>
      <c r="Z234" s="2" t="str">
        <f t="shared" si="8"/>
        <v>MEEP</v>
      </c>
      <c r="AA234" s="2">
        <f>IF(Z234="HERE",Y234,AA233+Graph!$G$1*1000)</f>
        <v>72591240.255437493</v>
      </c>
      <c r="AB234" s="2">
        <f t="shared" si="21"/>
        <v>800000</v>
      </c>
      <c r="AC234" s="2">
        <f t="shared" si="44"/>
        <v>62939997.490947895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50160000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169</v>
      </c>
      <c r="C235" s="7"/>
      <c r="D235" s="2" t="e">
        <f t="shared" si="12"/>
        <v>#N/A</v>
      </c>
      <c r="E235" s="2" t="e">
        <f t="shared" si="22"/>
        <v>#N/A</v>
      </c>
      <c r="F235" s="2">
        <v>1474519.1667355299</v>
      </c>
      <c r="G235" s="2">
        <f t="shared" si="47"/>
        <v>745682.42857142852</v>
      </c>
      <c r="H235" s="2">
        <f t="shared" si="45"/>
        <v>135271193.06237683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1276284.5714285737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1475408.6621960998</v>
      </c>
      <c r="Q235" s="2">
        <f t="shared" si="48"/>
        <v>750000</v>
      </c>
      <c r="R235" s="2">
        <f t="shared" si="46"/>
        <v>136476920.17495677</v>
      </c>
      <c r="S235" s="2">
        <f t="shared" si="17"/>
        <v>745682.42857143283</v>
      </c>
      <c r="T235" s="2">
        <f t="shared" si="18"/>
        <v>4317.571428571362</v>
      </c>
      <c r="U235" s="2">
        <f t="shared" si="19"/>
        <v>750000</v>
      </c>
      <c r="V235" s="2">
        <f t="shared" si="34"/>
        <v>72633869.062376484</v>
      </c>
      <c r="W235" s="2">
        <f t="shared" si="20"/>
        <v>745682.42857143283</v>
      </c>
      <c r="X235" s="2">
        <f t="shared" si="6"/>
        <v>4317.5714285671711</v>
      </c>
      <c r="Y235" s="2">
        <f t="shared" si="43"/>
        <v>63843051.112580322</v>
      </c>
      <c r="Z235" s="2" t="str">
        <f t="shared" si="8"/>
        <v>MEEP</v>
      </c>
      <c r="AA235" s="2">
        <f>IF(Z235="HERE",Y235,AA234+Graph!$G$1*1000)</f>
        <v>73391240.255437493</v>
      </c>
      <c r="AB235" s="2">
        <f t="shared" si="21"/>
        <v>800000</v>
      </c>
      <c r="AC235" s="2">
        <f t="shared" si="44"/>
        <v>62939997.490947895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50160000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170</v>
      </c>
      <c r="C236" s="7"/>
      <c r="D236" s="2" t="e">
        <f t="shared" si="12"/>
        <v>#N/A</v>
      </c>
      <c r="E236" s="2" t="e">
        <f t="shared" si="22"/>
        <v>#N/A</v>
      </c>
      <c r="F236" s="2">
        <v>1480473.7626357377</v>
      </c>
      <c r="G236" s="2">
        <f t="shared" si="47"/>
        <v>745682.42857142852</v>
      </c>
      <c r="H236" s="2">
        <f t="shared" si="45"/>
        <v>136016875.49094826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1280602.1428571451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1481349.8844112754</v>
      </c>
      <c r="Q236" s="2">
        <f t="shared" si="48"/>
        <v>750000</v>
      </c>
      <c r="R236" s="2">
        <f t="shared" si="46"/>
        <v>137226920.17495677</v>
      </c>
      <c r="S236" s="2">
        <f t="shared" si="17"/>
        <v>745682.42857143283</v>
      </c>
      <c r="T236" s="2">
        <f t="shared" si="18"/>
        <v>4317.571428571362</v>
      </c>
      <c r="U236" s="2">
        <f t="shared" si="19"/>
        <v>750000</v>
      </c>
      <c r="V236" s="2">
        <f t="shared" si="34"/>
        <v>73379551.490947917</v>
      </c>
      <c r="W236" s="2">
        <f t="shared" si="20"/>
        <v>745682.42857143283</v>
      </c>
      <c r="X236" s="2">
        <f t="shared" si="6"/>
        <v>4317.5714285671711</v>
      </c>
      <c r="Y236" s="2">
        <f t="shared" si="43"/>
        <v>63847368.684008889</v>
      </c>
      <c r="Z236" s="2" t="str">
        <f t="shared" si="8"/>
        <v>MEEP</v>
      </c>
      <c r="AA236" s="2">
        <f>IF(Z236="HERE",Y236,AA235+Graph!$G$1*1000)</f>
        <v>74191240.255437493</v>
      </c>
      <c r="AB236" s="2">
        <f t="shared" si="21"/>
        <v>800000</v>
      </c>
      <c r="AC236" s="2">
        <f t="shared" si="44"/>
        <v>62939997.490947895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50160000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171</v>
      </c>
      <c r="C237" s="7"/>
      <c r="D237" s="2" t="e">
        <f t="shared" si="12"/>
        <v>#N/A</v>
      </c>
      <c r="E237" s="2" t="e">
        <f t="shared" si="22"/>
        <v>#N/A</v>
      </c>
      <c r="F237" s="2">
        <v>1486428.3585359454</v>
      </c>
      <c r="G237" s="2">
        <f t="shared" si="47"/>
        <v>745682.42857142852</v>
      </c>
      <c r="H237" s="2">
        <f t="shared" si="45"/>
        <v>136762557.91951969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1284919.7142857164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1487291.1066264212</v>
      </c>
      <c r="Q237" s="2">
        <f t="shared" si="48"/>
        <v>750000</v>
      </c>
      <c r="R237" s="2">
        <f t="shared" si="46"/>
        <v>137976920.17495677</v>
      </c>
      <c r="S237" s="2">
        <f t="shared" si="17"/>
        <v>745682.42857143283</v>
      </c>
      <c r="T237" s="2">
        <f t="shared" si="18"/>
        <v>4317.571428571362</v>
      </c>
      <c r="U237" s="2">
        <f t="shared" si="19"/>
        <v>750000</v>
      </c>
      <c r="V237" s="2">
        <f t="shared" si="34"/>
        <v>74125233.91951935</v>
      </c>
      <c r="W237" s="2">
        <f t="shared" si="20"/>
        <v>745682.42857143283</v>
      </c>
      <c r="X237" s="2">
        <f t="shared" si="6"/>
        <v>4317.5714285671711</v>
      </c>
      <c r="Y237" s="2">
        <f t="shared" si="43"/>
        <v>63851686.255437456</v>
      </c>
      <c r="Z237" s="2" t="str">
        <f t="shared" si="8"/>
        <v>MEEP</v>
      </c>
      <c r="AA237" s="2">
        <f>IF(Z237="HERE",Y237,AA236+Graph!$G$1*1000)</f>
        <v>74991240.255437493</v>
      </c>
      <c r="AB237" s="2">
        <f t="shared" si="21"/>
        <v>800000</v>
      </c>
      <c r="AC237" s="2">
        <f t="shared" si="44"/>
        <v>62939997.490947895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50160000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172</v>
      </c>
      <c r="C238" s="7"/>
      <c r="D238" s="2" t="e">
        <f t="shared" si="12"/>
        <v>#N/A</v>
      </c>
      <c r="E238" s="2" t="e">
        <f t="shared" si="22"/>
        <v>#N/A</v>
      </c>
      <c r="F238" s="2">
        <v>1492382.9544361532</v>
      </c>
      <c r="G238" s="2">
        <f t="shared" si="47"/>
        <v>745682.42857142852</v>
      </c>
      <c r="H238" s="2">
        <f t="shared" si="45"/>
        <v>137508240.34809113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1289237.2857142878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1493232.328841567</v>
      </c>
      <c r="Q238" s="2">
        <f t="shared" si="48"/>
        <v>750000</v>
      </c>
      <c r="R238" s="2">
        <f t="shared" si="46"/>
        <v>138726920.17495677</v>
      </c>
      <c r="S238" s="2">
        <f t="shared" si="17"/>
        <v>745682.42857143283</v>
      </c>
      <c r="T238" s="2">
        <f t="shared" si="18"/>
        <v>4317.571428571362</v>
      </c>
      <c r="U238" s="2">
        <f t="shared" si="19"/>
        <v>750000</v>
      </c>
      <c r="V238" s="2">
        <f t="shared" si="34"/>
        <v>74870916.348090783</v>
      </c>
      <c r="W238" s="2">
        <f t="shared" si="20"/>
        <v>745682.42857143283</v>
      </c>
      <c r="X238" s="2">
        <f t="shared" si="6"/>
        <v>4317.5714285671711</v>
      </c>
      <c r="Y238" s="2">
        <f t="shared" si="43"/>
        <v>63856003.826866023</v>
      </c>
      <c r="Z238" s="2" t="str">
        <f t="shared" si="8"/>
        <v>MEEP</v>
      </c>
      <c r="AA238" s="2">
        <f>IF(Z238="HERE",Y238,AA237+Graph!$G$1*1000)</f>
        <v>75791240.255437493</v>
      </c>
      <c r="AB238" s="2">
        <f t="shared" si="21"/>
        <v>800000</v>
      </c>
      <c r="AC238" s="2">
        <f t="shared" si="44"/>
        <v>62939997.490947895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173</v>
      </c>
      <c r="C239" s="7"/>
      <c r="D239" s="2" t="e">
        <f t="shared" si="12"/>
        <v>#N/A</v>
      </c>
      <c r="E239" s="2" t="e">
        <f t="shared" si="22"/>
        <v>#N/A</v>
      </c>
      <c r="F239" s="2">
        <v>1498337.5503363609</v>
      </c>
      <c r="G239" s="2">
        <f t="shared" si="47"/>
        <v>745682.42857142852</v>
      </c>
      <c r="H239" s="2">
        <f t="shared" si="45"/>
        <v>138253922.77666256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1293554.8571428591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1499173.5510567427</v>
      </c>
      <c r="Q239" s="2">
        <f t="shared" si="48"/>
        <v>750000</v>
      </c>
      <c r="R239" s="2">
        <f t="shared" si="46"/>
        <v>139476920.17495677</v>
      </c>
      <c r="S239" s="2">
        <f t="shared" si="17"/>
        <v>745682.42857143283</v>
      </c>
      <c r="T239" s="2">
        <f t="shared" si="18"/>
        <v>4317.571428571362</v>
      </c>
      <c r="U239" s="2">
        <f t="shared" si="19"/>
        <v>750000</v>
      </c>
      <c r="V239" s="2">
        <f t="shared" si="34"/>
        <v>75616598.776662216</v>
      </c>
      <c r="W239" s="2">
        <f t="shared" si="20"/>
        <v>745682.42857143283</v>
      </c>
      <c r="X239" s="2">
        <f t="shared" si="6"/>
        <v>4317.5714285671711</v>
      </c>
      <c r="Y239" s="2">
        <f t="shared" si="43"/>
        <v>63860321.39829459</v>
      </c>
      <c r="Z239" s="2" t="str">
        <f t="shared" si="8"/>
        <v>MEEP</v>
      </c>
      <c r="AA239" s="2">
        <f>IF(Z239="HERE",Y239,AA238+Graph!$G$1*1000)</f>
        <v>76591240.255437493</v>
      </c>
      <c r="AB239" s="2">
        <f t="shared" si="21"/>
        <v>800000</v>
      </c>
      <c r="AC239" s="2">
        <f t="shared" si="44"/>
        <v>62939997.490947895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174</v>
      </c>
      <c r="C240" s="7"/>
      <c r="D240" s="2" t="e">
        <f t="shared" si="12"/>
        <v>#N/A</v>
      </c>
      <c r="E240" s="2" t="e">
        <f t="shared" si="22"/>
        <v>#N/A</v>
      </c>
      <c r="F240" s="2">
        <v>1504292.1462365687</v>
      </c>
      <c r="G240" s="2">
        <f t="shared" si="47"/>
        <v>745682.42857142852</v>
      </c>
      <c r="H240" s="2">
        <f t="shared" si="45"/>
        <v>138999605.20523399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1297872.4285714305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1505114.7732718885</v>
      </c>
      <c r="Q240" s="2">
        <f t="shared" si="48"/>
        <v>750000</v>
      </c>
      <c r="R240" s="2">
        <f t="shared" si="46"/>
        <v>140226920.17495677</v>
      </c>
      <c r="S240" s="2">
        <f t="shared" si="17"/>
        <v>745682.42857143283</v>
      </c>
      <c r="T240" s="2">
        <f t="shared" si="18"/>
        <v>4317.571428571362</v>
      </c>
      <c r="U240" s="2">
        <f t="shared" si="19"/>
        <v>750000</v>
      </c>
      <c r="V240" s="2">
        <f t="shared" si="34"/>
        <v>76362281.205233648</v>
      </c>
      <c r="W240" s="2">
        <f t="shared" si="20"/>
        <v>745682.42857143283</v>
      </c>
      <c r="X240" s="2">
        <f t="shared" si="6"/>
        <v>4317.5714285671711</v>
      </c>
      <c r="Y240" s="2">
        <f t="shared" si="43"/>
        <v>63864638.969723158</v>
      </c>
      <c r="Z240" s="2" t="str">
        <f t="shared" si="8"/>
        <v>MEEP</v>
      </c>
      <c r="AA240" s="2">
        <f>IF(Z240="HERE",Y240,AA239+Graph!$G$1*1000)</f>
        <v>77391240.255437493</v>
      </c>
      <c r="AB240" s="2">
        <f t="shared" si="21"/>
        <v>800000</v>
      </c>
      <c r="AC240" s="2">
        <f t="shared" si="44"/>
        <v>62939997.490947895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175</v>
      </c>
      <c r="C241" s="7"/>
      <c r="D241" s="2" t="e">
        <f t="shared" si="12"/>
        <v>#N/A</v>
      </c>
      <c r="E241" s="2" t="e">
        <f t="shared" si="22"/>
        <v>#N/A</v>
      </c>
      <c r="F241" s="2">
        <v>1510246.7421367764</v>
      </c>
      <c r="G241" s="2">
        <f t="shared" si="47"/>
        <v>745682.42857142852</v>
      </c>
      <c r="H241" s="2">
        <f t="shared" si="45"/>
        <v>139745287.63380542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1302190.0000000019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1511055.9954870641</v>
      </c>
      <c r="Q241" s="2">
        <f t="shared" si="48"/>
        <v>750000</v>
      </c>
      <c r="R241" s="2">
        <f t="shared" si="46"/>
        <v>140976920.17495677</v>
      </c>
      <c r="S241" s="2">
        <f t="shared" si="17"/>
        <v>745682.42857143283</v>
      </c>
      <c r="T241" s="2">
        <f t="shared" si="18"/>
        <v>4317.571428571362</v>
      </c>
      <c r="U241" s="2">
        <f t="shared" si="19"/>
        <v>750000</v>
      </c>
      <c r="V241" s="2">
        <f t="shared" si="34"/>
        <v>77107963.633805081</v>
      </c>
      <c r="W241" s="2">
        <f t="shared" si="20"/>
        <v>745682.42857143283</v>
      </c>
      <c r="X241" s="2">
        <f t="shared" si="6"/>
        <v>4317.5714285671711</v>
      </c>
      <c r="Y241" s="2">
        <f t="shared" si="43"/>
        <v>63868956.541151725</v>
      </c>
      <c r="Z241" s="2" t="str">
        <f t="shared" si="8"/>
        <v>MEEP</v>
      </c>
      <c r="AA241" s="2">
        <f>IF(Z241="HERE",Y241,AA240+Graph!$G$1*1000)</f>
        <v>78191240.255437493</v>
      </c>
      <c r="AB241" s="2">
        <f t="shared" si="21"/>
        <v>800000</v>
      </c>
      <c r="AC241" s="2">
        <f t="shared" si="44"/>
        <v>62939997.490947895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176</v>
      </c>
      <c r="C242" s="7"/>
      <c r="D242" s="2" t="e">
        <f t="shared" si="12"/>
        <v>#N/A</v>
      </c>
      <c r="E242" s="2" t="e">
        <f t="shared" si="22"/>
        <v>#N/A</v>
      </c>
      <c r="F242" s="2">
        <v>1516201.3380369842</v>
      </c>
      <c r="G242" s="2">
        <f t="shared" si="47"/>
        <v>745682.42857142852</v>
      </c>
      <c r="H242" s="2">
        <f t="shared" si="45"/>
        <v>140490970.06237686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1306507.5714285732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1516997.2177022099</v>
      </c>
      <c r="Q242" s="2">
        <f t="shared" si="48"/>
        <v>750000</v>
      </c>
      <c r="R242" s="2">
        <f t="shared" si="46"/>
        <v>141726920.17495677</v>
      </c>
      <c r="S242" s="2">
        <f t="shared" si="17"/>
        <v>745682.42857143283</v>
      </c>
      <c r="T242" s="2">
        <f t="shared" si="18"/>
        <v>4317.571428571362</v>
      </c>
      <c r="U242" s="2">
        <f t="shared" si="19"/>
        <v>750000</v>
      </c>
      <c r="V242" s="2">
        <f t="shared" si="34"/>
        <v>77853646.062376514</v>
      </c>
      <c r="W242" s="2">
        <f t="shared" si="20"/>
        <v>745682.42857143283</v>
      </c>
      <c r="X242" s="2">
        <f t="shared" si="6"/>
        <v>4317.5714285671711</v>
      </c>
      <c r="Y242" s="2">
        <f t="shared" si="43"/>
        <v>63873274.112580292</v>
      </c>
      <c r="Z242" s="2" t="str">
        <f t="shared" si="8"/>
        <v>MEEP</v>
      </c>
      <c r="AA242" s="2">
        <f>IF(Z242="HERE",Y242,AA241+Graph!$G$1*1000)</f>
        <v>78991240.255437493</v>
      </c>
      <c r="AB242" s="2">
        <f t="shared" si="21"/>
        <v>800000</v>
      </c>
      <c r="AC242" s="2">
        <f t="shared" si="44"/>
        <v>62939997.490947895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177</v>
      </c>
      <c r="C243" s="7"/>
      <c r="D243" s="2" t="e">
        <f t="shared" si="12"/>
        <v>#N/A</v>
      </c>
      <c r="E243" s="2" t="e">
        <f t="shared" si="22"/>
        <v>#N/A</v>
      </c>
      <c r="F243" s="2">
        <v>1522155.933937192</v>
      </c>
      <c r="G243" s="2">
        <f t="shared" si="47"/>
        <v>745682.42857142852</v>
      </c>
      <c r="H243" s="2">
        <f t="shared" si="45"/>
        <v>141236652.49094829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1310825.1428571446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1522938.4399173856</v>
      </c>
      <c r="Q243" s="2">
        <f t="shared" si="48"/>
        <v>750000</v>
      </c>
      <c r="R243" s="2">
        <f t="shared" si="46"/>
        <v>142476920.17495677</v>
      </c>
      <c r="S243" s="2">
        <f t="shared" si="17"/>
        <v>745682.42857143283</v>
      </c>
      <c r="T243" s="2">
        <f t="shared" si="18"/>
        <v>4317.571428571362</v>
      </c>
      <c r="U243" s="2">
        <f t="shared" si="19"/>
        <v>750000</v>
      </c>
      <c r="V243" s="2">
        <f t="shared" si="34"/>
        <v>78599328.490947947</v>
      </c>
      <c r="W243" s="2">
        <f t="shared" si="20"/>
        <v>745682.42857143283</v>
      </c>
      <c r="X243" s="2">
        <f t="shared" si="6"/>
        <v>4317.5714285671711</v>
      </c>
      <c r="Y243" s="2">
        <f t="shared" si="43"/>
        <v>63877591.684008859</v>
      </c>
      <c r="Z243" s="2" t="str">
        <f t="shared" si="8"/>
        <v>MEEP</v>
      </c>
      <c r="AA243" s="2">
        <f>IF(Z243="HERE",Y243,AA242+Graph!$G$1*1000)</f>
        <v>79791240.255437493</v>
      </c>
      <c r="AB243" s="2">
        <f t="shared" si="21"/>
        <v>800000</v>
      </c>
      <c r="AC243" s="2">
        <f t="shared" si="44"/>
        <v>62939997.490947895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178</v>
      </c>
      <c r="C244" s="7"/>
      <c r="D244" s="2" t="e">
        <f t="shared" si="12"/>
        <v>#N/A</v>
      </c>
      <c r="E244" s="2" t="e">
        <f t="shared" si="22"/>
        <v>#N/A</v>
      </c>
      <c r="F244" s="2">
        <v>1528110.5298373997</v>
      </c>
      <c r="G244" s="2">
        <f t="shared" si="47"/>
        <v>745682.42857142852</v>
      </c>
      <c r="H244" s="2">
        <f t="shared" si="45"/>
        <v>141982334.91951972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1315142.7142857159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1528879.6621325314</v>
      </c>
      <c r="Q244" s="2">
        <f t="shared" si="48"/>
        <v>750000</v>
      </c>
      <c r="R244" s="2">
        <f t="shared" si="46"/>
        <v>143226920.17495677</v>
      </c>
      <c r="S244" s="2">
        <f t="shared" si="17"/>
        <v>745682.42857143283</v>
      </c>
      <c r="T244" s="2">
        <f t="shared" si="18"/>
        <v>4317.571428571362</v>
      </c>
      <c r="U244" s="2">
        <f t="shared" si="19"/>
        <v>750000</v>
      </c>
      <c r="V244" s="2">
        <f t="shared" si="34"/>
        <v>79345010.91951938</v>
      </c>
      <c r="W244" s="2">
        <f t="shared" si="20"/>
        <v>745682.42857143283</v>
      </c>
      <c r="X244" s="2">
        <f t="shared" si="6"/>
        <v>4317.5714285671711</v>
      </c>
      <c r="Y244" s="2">
        <f t="shared" si="43"/>
        <v>63881909.255437426</v>
      </c>
      <c r="Z244" s="2" t="str">
        <f t="shared" si="8"/>
        <v>MEEP</v>
      </c>
      <c r="AA244" s="2">
        <f>IF(Z244="HERE",Y244,AA243+Graph!$G$1*1000)</f>
        <v>80591240.255437493</v>
      </c>
      <c r="AB244" s="2">
        <f t="shared" si="21"/>
        <v>800000</v>
      </c>
      <c r="AC244" s="2">
        <f t="shared" si="44"/>
        <v>62939997.490947895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179</v>
      </c>
      <c r="C245" s="7"/>
      <c r="D245" s="2" t="e">
        <f t="shared" si="12"/>
        <v>#N/A</v>
      </c>
      <c r="E245" s="2" t="e">
        <f t="shared" si="22"/>
        <v>#N/A</v>
      </c>
      <c r="F245" s="2">
        <v>1534065.1257376075</v>
      </c>
      <c r="G245" s="2">
        <f t="shared" si="47"/>
        <v>745682.42857142852</v>
      </c>
      <c r="H245" s="2">
        <f t="shared" si="45"/>
        <v>142728017.34809116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1319460.2857142873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1534820.884347707</v>
      </c>
      <c r="Q245" s="2">
        <f t="shared" si="48"/>
        <v>750000</v>
      </c>
      <c r="R245" s="2">
        <f t="shared" si="46"/>
        <v>143976920.17495677</v>
      </c>
      <c r="S245" s="2">
        <f t="shared" si="17"/>
        <v>745682.42857143283</v>
      </c>
      <c r="T245" s="2">
        <f t="shared" si="18"/>
        <v>4317.571428571362</v>
      </c>
      <c r="U245" s="2">
        <f t="shared" si="19"/>
        <v>750000</v>
      </c>
      <c r="V245" s="2">
        <f t="shared" si="34"/>
        <v>80090693.348090813</v>
      </c>
      <c r="W245" s="2">
        <f t="shared" si="20"/>
        <v>745682.42857143283</v>
      </c>
      <c r="X245" s="2">
        <f t="shared" si="6"/>
        <v>4317.5714285671711</v>
      </c>
      <c r="Y245" s="2">
        <f t="shared" si="43"/>
        <v>63886226.826865993</v>
      </c>
      <c r="Z245" s="2" t="str">
        <f t="shared" si="8"/>
        <v>MEEP</v>
      </c>
      <c r="AA245" s="2">
        <f>IF(Z245="HERE",Y245,AA244+Graph!$G$1*1000)</f>
        <v>81391240.255437493</v>
      </c>
      <c r="AB245" s="2">
        <f t="shared" si="21"/>
        <v>800000</v>
      </c>
      <c r="AC245" s="2">
        <f t="shared" si="44"/>
        <v>62939997.490947895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180</v>
      </c>
      <c r="C246" s="7"/>
      <c r="D246" s="2" t="e">
        <f t="shared" si="12"/>
        <v>#N/A</v>
      </c>
      <c r="E246" s="2" t="e">
        <f t="shared" si="22"/>
        <v>#N/A</v>
      </c>
      <c r="F246" s="2">
        <v>1540019.7216378152</v>
      </c>
      <c r="G246" s="2">
        <f t="shared" si="47"/>
        <v>745682.42857142852</v>
      </c>
      <c r="H246" s="2">
        <f t="shared" si="45"/>
        <v>143473699.77666259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1323777.8571428587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1540762.1065628529</v>
      </c>
      <c r="Q246" s="2">
        <f t="shared" si="48"/>
        <v>750000</v>
      </c>
      <c r="R246" s="2">
        <f t="shared" si="46"/>
        <v>144726920.17495677</v>
      </c>
      <c r="S246" s="2">
        <f t="shared" si="17"/>
        <v>745682.42857143283</v>
      </c>
      <c r="T246" s="2">
        <f t="shared" si="18"/>
        <v>4317.571428571362</v>
      </c>
      <c r="U246" s="2">
        <f t="shared" si="19"/>
        <v>750000</v>
      </c>
      <c r="V246" s="2">
        <f t="shared" si="34"/>
        <v>80836375.776662245</v>
      </c>
      <c r="W246" s="2">
        <f t="shared" si="20"/>
        <v>745682.42857143283</v>
      </c>
      <c r="X246" s="2">
        <f t="shared" si="6"/>
        <v>4317.5714285671711</v>
      </c>
      <c r="Y246" s="2">
        <f t="shared" si="43"/>
        <v>63890544.398294561</v>
      </c>
      <c r="Z246" s="2" t="str">
        <f t="shared" si="8"/>
        <v>MEEP</v>
      </c>
      <c r="AA246" s="2">
        <f>IF(Z246="HERE",Y246,AA245+Graph!$G$1*1000)</f>
        <v>82191240.255437493</v>
      </c>
      <c r="AB246" s="2">
        <f t="shared" si="21"/>
        <v>800000</v>
      </c>
      <c r="AC246" s="2">
        <f t="shared" si="44"/>
        <v>62939997.490947895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181</v>
      </c>
      <c r="C247" s="7"/>
      <c r="D247" s="2" t="e">
        <f t="shared" si="12"/>
        <v>#N/A</v>
      </c>
      <c r="E247" s="2" t="e">
        <f t="shared" si="22"/>
        <v>#N/A</v>
      </c>
      <c r="F247" s="2">
        <v>1545974.317538023</v>
      </c>
      <c r="G247" s="2">
        <f t="shared" si="47"/>
        <v>745682.42857142852</v>
      </c>
      <c r="H247" s="2">
        <f t="shared" si="45"/>
        <v>144219382.20523402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1328095.42857143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1546703.3287780285</v>
      </c>
      <c r="Q247" s="2">
        <f t="shared" si="48"/>
        <v>750000</v>
      </c>
      <c r="R247" s="2">
        <f t="shared" si="46"/>
        <v>145476920.17495677</v>
      </c>
      <c r="S247" s="2">
        <f t="shared" si="17"/>
        <v>745682.42857143283</v>
      </c>
      <c r="T247" s="2">
        <f t="shared" si="18"/>
        <v>4317.571428571362</v>
      </c>
      <c r="U247" s="2">
        <f t="shared" si="19"/>
        <v>750000</v>
      </c>
      <c r="V247" s="2">
        <f t="shared" si="34"/>
        <v>81582058.205233678</v>
      </c>
      <c r="W247" s="2">
        <f t="shared" si="20"/>
        <v>745682.42857143283</v>
      </c>
      <c r="X247" s="2">
        <f t="shared" si="6"/>
        <v>4317.5714285671711</v>
      </c>
      <c r="Y247" s="2">
        <f t="shared" si="43"/>
        <v>63894861.969723128</v>
      </c>
      <c r="Z247" s="2" t="str">
        <f t="shared" si="8"/>
        <v>MEEP</v>
      </c>
      <c r="AA247" s="2">
        <f>IF(Z247="HERE",Y247,AA246+Graph!$G$1*1000)</f>
        <v>82991240.255437493</v>
      </c>
      <c r="AB247" s="2">
        <f t="shared" si="21"/>
        <v>800000</v>
      </c>
      <c r="AC247" s="2">
        <f t="shared" si="44"/>
        <v>62939997.490947895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182</v>
      </c>
      <c r="C248" s="7"/>
      <c r="D248" s="2" t="e">
        <f t="shared" si="12"/>
        <v>#N/A</v>
      </c>
      <c r="E248" s="2" t="e">
        <f t="shared" si="22"/>
        <v>#N/A</v>
      </c>
      <c r="F248" s="2">
        <v>1551928.9134382308</v>
      </c>
      <c r="G248" s="2">
        <f t="shared" si="47"/>
        <v>745682.42857142852</v>
      </c>
      <c r="H248" s="2">
        <f t="shared" si="45"/>
        <v>144965064.63380545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1332413.0000000014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1552644.5509931743</v>
      </c>
      <c r="Q248" s="2">
        <f t="shared" si="48"/>
        <v>750000</v>
      </c>
      <c r="R248" s="2">
        <f t="shared" si="46"/>
        <v>146226920.17495677</v>
      </c>
      <c r="S248" s="2">
        <f t="shared" si="17"/>
        <v>745682.42857143283</v>
      </c>
      <c r="T248" s="2">
        <f t="shared" si="18"/>
        <v>4317.571428571362</v>
      </c>
      <c r="U248" s="2">
        <f t="shared" si="19"/>
        <v>750000</v>
      </c>
      <c r="V248" s="2">
        <f t="shared" si="34"/>
        <v>82327740.633805111</v>
      </c>
      <c r="W248" s="2">
        <f t="shared" si="20"/>
        <v>745682.42857143283</v>
      </c>
      <c r="X248" s="2">
        <f t="shared" si="6"/>
        <v>4317.5714285671711</v>
      </c>
      <c r="Y248" s="2">
        <f t="shared" si="43"/>
        <v>63899179.541151695</v>
      </c>
      <c r="Z248" s="2" t="str">
        <f t="shared" si="8"/>
        <v>MEEP</v>
      </c>
      <c r="AA248" s="2">
        <f>IF(Z248="HERE",Y248,AA247+Graph!$G$1*1000)</f>
        <v>83791240.255437493</v>
      </c>
      <c r="AB248" s="2">
        <f t="shared" si="21"/>
        <v>800000</v>
      </c>
      <c r="AC248" s="2">
        <f t="shared" si="44"/>
        <v>62939997.490947895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183</v>
      </c>
      <c r="C249" s="7"/>
      <c r="D249" s="2" t="e">
        <f t="shared" si="12"/>
        <v>#N/A</v>
      </c>
      <c r="E249" s="2" t="e">
        <f t="shared" si="22"/>
        <v>#N/A</v>
      </c>
      <c r="F249" s="2">
        <v>1557883.5093384385</v>
      </c>
      <c r="G249" s="2">
        <f t="shared" si="47"/>
        <v>745682.42857142852</v>
      </c>
      <c r="H249" s="2">
        <f t="shared" si="45"/>
        <v>145710747.06237689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1336730.5714285728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1558585.7732083499</v>
      </c>
      <c r="Q249" s="2">
        <f t="shared" si="48"/>
        <v>750000</v>
      </c>
      <c r="R249" s="2">
        <f t="shared" si="46"/>
        <v>146976920.17495677</v>
      </c>
      <c r="S249" s="2">
        <f t="shared" si="17"/>
        <v>745682.42857143283</v>
      </c>
      <c r="T249" s="2">
        <f t="shared" si="18"/>
        <v>4317.571428571362</v>
      </c>
      <c r="U249" s="2">
        <f t="shared" si="19"/>
        <v>750000</v>
      </c>
      <c r="V249" s="2">
        <f t="shared" si="34"/>
        <v>83073423.062376544</v>
      </c>
      <c r="W249" s="2">
        <f t="shared" si="20"/>
        <v>745682.42857143283</v>
      </c>
      <c r="X249" s="2">
        <f t="shared" si="6"/>
        <v>4317.5714285671711</v>
      </c>
      <c r="Y249" s="2">
        <f t="shared" si="43"/>
        <v>63903497.112580262</v>
      </c>
      <c r="Z249" s="2" t="str">
        <f t="shared" si="8"/>
        <v>MEEP</v>
      </c>
      <c r="AA249" s="2">
        <f>IF(Z249="HERE",Y249,AA248+Graph!$G$1*1000)</f>
        <v>84591240.255437493</v>
      </c>
      <c r="AB249" s="2">
        <f t="shared" si="21"/>
        <v>800000</v>
      </c>
      <c r="AC249" s="2">
        <f t="shared" si="44"/>
        <v>62939997.490947895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184</v>
      </c>
      <c r="C250" s="7"/>
      <c r="D250" s="2" t="e">
        <f t="shared" si="12"/>
        <v>#N/A</v>
      </c>
      <c r="E250" s="2" t="e">
        <f t="shared" si="22"/>
        <v>#N/A</v>
      </c>
      <c r="F250" s="2">
        <v>1563838.1052386463</v>
      </c>
      <c r="G250" s="2">
        <f t="shared" si="47"/>
        <v>745682.42857142852</v>
      </c>
      <c r="H250" s="2">
        <f t="shared" si="45"/>
        <v>146456429.49094832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1341048.1428571441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1564526.9954234958</v>
      </c>
      <c r="Q250" s="2">
        <f t="shared" si="48"/>
        <v>750000</v>
      </c>
      <c r="R250" s="2">
        <f t="shared" si="46"/>
        <v>147726920.17495677</v>
      </c>
      <c r="S250" s="2">
        <f t="shared" si="17"/>
        <v>745682.42857143283</v>
      </c>
      <c r="T250" s="2">
        <f t="shared" si="18"/>
        <v>4317.571428571362</v>
      </c>
      <c r="U250" s="2">
        <f t="shared" si="19"/>
        <v>750000</v>
      </c>
      <c r="V250" s="2">
        <f t="shared" si="34"/>
        <v>83819105.490947977</v>
      </c>
      <c r="W250" s="2">
        <f t="shared" si="20"/>
        <v>745682.42857143283</v>
      </c>
      <c r="X250" s="2">
        <f t="shared" si="6"/>
        <v>4317.5714285671711</v>
      </c>
      <c r="Y250" s="2">
        <f t="shared" si="43"/>
        <v>63907814.684008829</v>
      </c>
      <c r="Z250" s="2" t="str">
        <f t="shared" si="8"/>
        <v>MEEP</v>
      </c>
      <c r="AA250" s="2">
        <f>IF(Z250="HERE",Y250,AA249+Graph!$G$1*1000)</f>
        <v>85391240.255437493</v>
      </c>
      <c r="AB250" s="2">
        <f t="shared" si="21"/>
        <v>800000</v>
      </c>
      <c r="AC250" s="2">
        <f t="shared" si="44"/>
        <v>62939997.490947895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185</v>
      </c>
      <c r="C251" s="7"/>
      <c r="D251" s="2" t="e">
        <f t="shared" si="12"/>
        <v>#N/A</v>
      </c>
      <c r="E251" s="2" t="e">
        <f t="shared" si="22"/>
        <v>#N/A</v>
      </c>
      <c r="F251" s="2">
        <v>1569792.701138854</v>
      </c>
      <c r="G251" s="2">
        <f t="shared" si="47"/>
        <v>745682.42857142852</v>
      </c>
      <c r="H251" s="2">
        <f t="shared" si="45"/>
        <v>147202111.91951975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1345365.7142857155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1570468.2176386714</v>
      </c>
      <c r="Q251" s="2">
        <f t="shared" si="48"/>
        <v>750000</v>
      </c>
      <c r="R251" s="2">
        <f t="shared" si="46"/>
        <v>148476920.17495677</v>
      </c>
      <c r="S251" s="2">
        <f t="shared" si="17"/>
        <v>745682.42857143283</v>
      </c>
      <c r="T251" s="2">
        <f t="shared" si="18"/>
        <v>4317.571428571362</v>
      </c>
      <c r="U251" s="2">
        <f t="shared" si="19"/>
        <v>750000</v>
      </c>
      <c r="V251" s="2">
        <f t="shared" si="34"/>
        <v>84564787.91951941</v>
      </c>
      <c r="W251" s="2">
        <f t="shared" si="20"/>
        <v>745682.42857143283</v>
      </c>
      <c r="X251" s="2">
        <f t="shared" si="6"/>
        <v>4317.5714285671711</v>
      </c>
      <c r="Y251" s="2">
        <f t="shared" si="43"/>
        <v>63912132.255437396</v>
      </c>
      <c r="Z251" s="2" t="str">
        <f t="shared" si="8"/>
        <v>MEEP</v>
      </c>
      <c r="AA251" s="2">
        <f>IF(Z251="HERE",Y251,AA250+Graph!$G$1*1000)</f>
        <v>86191240.255437493</v>
      </c>
      <c r="AB251" s="2">
        <f t="shared" si="21"/>
        <v>800000</v>
      </c>
      <c r="AC251" s="2">
        <f t="shared" si="44"/>
        <v>62939997.490947895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186</v>
      </c>
      <c r="C252" s="7"/>
      <c r="D252" s="2" t="e">
        <f t="shared" si="12"/>
        <v>#N/A</v>
      </c>
      <c r="E252" s="2" t="e">
        <f t="shared" si="22"/>
        <v>#N/A</v>
      </c>
      <c r="F252" s="2">
        <v>1575747.297039032</v>
      </c>
      <c r="G252" s="2">
        <f t="shared" si="47"/>
        <v>745682.42857142852</v>
      </c>
      <c r="H252" s="2">
        <f t="shared" si="45"/>
        <v>147947794.34809119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1349683.2857142868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1576409.4398538172</v>
      </c>
      <c r="Q252" s="2">
        <f t="shared" si="48"/>
        <v>750000</v>
      </c>
      <c r="R252" s="2">
        <f t="shared" si="46"/>
        <v>149226920.17495677</v>
      </c>
      <c r="S252" s="2">
        <f t="shared" si="17"/>
        <v>745682.42857143283</v>
      </c>
      <c r="T252" s="2">
        <f t="shared" si="18"/>
        <v>4317.571428571362</v>
      </c>
      <c r="U252" s="2">
        <f t="shared" si="19"/>
        <v>750000</v>
      </c>
      <c r="V252" s="2">
        <f t="shared" si="34"/>
        <v>85310470.348090842</v>
      </c>
      <c r="W252" s="2">
        <f t="shared" si="20"/>
        <v>745682.42857143283</v>
      </c>
      <c r="X252" s="2">
        <f t="shared" si="6"/>
        <v>4317.5714285671711</v>
      </c>
      <c r="Y252" s="2">
        <f t="shared" si="43"/>
        <v>63916449.826865964</v>
      </c>
      <c r="Z252" s="2" t="str">
        <f t="shared" si="8"/>
        <v>MEEP</v>
      </c>
      <c r="AA252" s="2">
        <f>IF(Z252="HERE",Y252,AA251+Graph!$G$1*1000)</f>
        <v>86991240.255437493</v>
      </c>
      <c r="AB252" s="2">
        <f t="shared" si="21"/>
        <v>800000</v>
      </c>
      <c r="AC252" s="2">
        <f t="shared" si="44"/>
        <v>62939997.490947895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187</v>
      </c>
      <c r="C253" s="7"/>
      <c r="D253" s="2" t="e">
        <f t="shared" si="12"/>
        <v>#N/A</v>
      </c>
      <c r="E253" s="2" t="e">
        <f t="shared" si="22"/>
        <v>#N/A</v>
      </c>
      <c r="F253" s="2">
        <v>1581701.8929392397</v>
      </c>
      <c r="G253" s="2">
        <f t="shared" si="47"/>
        <v>745682.42857142852</v>
      </c>
      <c r="H253" s="2">
        <f t="shared" si="45"/>
        <v>148693476.77666262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1354000.8571428582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1582350.6620689631</v>
      </c>
      <c r="Q253" s="2">
        <f t="shared" si="48"/>
        <v>750000</v>
      </c>
      <c r="R253" s="2">
        <f t="shared" si="46"/>
        <v>149976920.17495677</v>
      </c>
      <c r="S253" s="2">
        <f t="shared" si="17"/>
        <v>745682.42857143283</v>
      </c>
      <c r="T253" s="2">
        <f t="shared" si="18"/>
        <v>4317.571428571362</v>
      </c>
      <c r="U253" s="2">
        <f t="shared" si="19"/>
        <v>750000</v>
      </c>
      <c r="V253" s="2">
        <f t="shared" si="34"/>
        <v>86056152.776662275</v>
      </c>
      <c r="W253" s="2">
        <f t="shared" si="20"/>
        <v>745682.42857143283</v>
      </c>
      <c r="X253" s="2">
        <f t="shared" si="6"/>
        <v>4317.5714285671711</v>
      </c>
      <c r="Y253" s="2">
        <f t="shared" si="43"/>
        <v>63920767.398294531</v>
      </c>
      <c r="Z253" s="2" t="str">
        <f t="shared" si="8"/>
        <v>MEEP</v>
      </c>
      <c r="AA253" s="2">
        <f>IF(Z253="HERE",Y253,AA252+Graph!$G$1*1000)</f>
        <v>87791240.255437493</v>
      </c>
      <c r="AB253" s="2">
        <f t="shared" si="21"/>
        <v>800000</v>
      </c>
      <c r="AC253" s="2">
        <f t="shared" si="44"/>
        <v>62939997.490947895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188</v>
      </c>
      <c r="C254" s="7"/>
      <c r="D254" s="2" t="e">
        <f t="shared" si="12"/>
        <v>#N/A</v>
      </c>
      <c r="E254" s="2" t="e">
        <f t="shared" si="22"/>
        <v>#N/A</v>
      </c>
      <c r="F254" s="2">
        <v>1587656.4888394475</v>
      </c>
      <c r="G254" s="2">
        <f t="shared" si="47"/>
        <v>745682.42857142852</v>
      </c>
      <c r="H254" s="2">
        <f t="shared" si="45"/>
        <v>149439159.20523405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1358318.4285714296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1588291.8842841387</v>
      </c>
      <c r="Q254" s="2">
        <f t="shared" si="48"/>
        <v>750000</v>
      </c>
      <c r="R254" s="2">
        <f t="shared" si="46"/>
        <v>150726920.17495677</v>
      </c>
      <c r="S254" s="2">
        <f t="shared" si="17"/>
        <v>745682.42857143283</v>
      </c>
      <c r="T254" s="2">
        <f t="shared" si="18"/>
        <v>4317.571428571362</v>
      </c>
      <c r="U254" s="2">
        <f t="shared" si="19"/>
        <v>750000</v>
      </c>
      <c r="V254" s="2">
        <f t="shared" si="34"/>
        <v>86801835.205233708</v>
      </c>
      <c r="W254" s="2">
        <f t="shared" si="20"/>
        <v>745682.42857143283</v>
      </c>
      <c r="X254" s="2">
        <f t="shared" si="6"/>
        <v>4317.5714285671711</v>
      </c>
      <c r="Y254" s="2">
        <f t="shared" si="43"/>
        <v>63925084.969723098</v>
      </c>
      <c r="Z254" s="2" t="str">
        <f t="shared" si="8"/>
        <v>MEEP</v>
      </c>
      <c r="AA254" s="2">
        <f>IF(Z254="HERE",Y254,AA253+Graph!$G$1*1000)</f>
        <v>88591240.255437493</v>
      </c>
      <c r="AB254" s="2">
        <f t="shared" si="21"/>
        <v>800000</v>
      </c>
      <c r="AC254" s="2">
        <f t="shared" si="44"/>
        <v>62939997.490947895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189</v>
      </c>
      <c r="C255" s="7"/>
      <c r="D255" s="2" t="e">
        <f t="shared" si="12"/>
        <v>#N/A</v>
      </c>
      <c r="E255" s="2" t="e">
        <f t="shared" si="22"/>
        <v>#N/A</v>
      </c>
      <c r="F255" s="2">
        <v>1593611.0847396553</v>
      </c>
      <c r="G255" s="2">
        <f t="shared" si="47"/>
        <v>745682.42857142852</v>
      </c>
      <c r="H255" s="2">
        <f t="shared" si="45"/>
        <v>150184841.63380548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1362636.0000000009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1594233.1064992845</v>
      </c>
      <c r="Q255" s="2">
        <f t="shared" si="48"/>
        <v>750000</v>
      </c>
      <c r="R255" s="2">
        <f t="shared" si="46"/>
        <v>151476920.17495677</v>
      </c>
      <c r="S255" s="2">
        <f t="shared" si="17"/>
        <v>745682.42857143283</v>
      </c>
      <c r="T255" s="2">
        <f t="shared" si="18"/>
        <v>4317.571428571362</v>
      </c>
      <c r="U255" s="2">
        <f t="shared" si="19"/>
        <v>750000</v>
      </c>
      <c r="V255" s="2">
        <f t="shared" si="34"/>
        <v>87547517.633805141</v>
      </c>
      <c r="W255" s="2">
        <f t="shared" si="20"/>
        <v>745682.42857143283</v>
      </c>
      <c r="X255" s="2">
        <f t="shared" si="6"/>
        <v>4317.5714285671711</v>
      </c>
      <c r="Y255" s="2">
        <f t="shared" si="43"/>
        <v>63929402.541151665</v>
      </c>
      <c r="Z255" s="2" t="str">
        <f t="shared" si="8"/>
        <v>MEEP</v>
      </c>
      <c r="AA255" s="2">
        <f>IF(Z255="HERE",Y255,AA254+Graph!$G$1*1000)</f>
        <v>89391240.255437493</v>
      </c>
      <c r="AB255" s="2">
        <f t="shared" si="21"/>
        <v>800000</v>
      </c>
      <c r="AC255" s="2">
        <f t="shared" si="44"/>
        <v>62939997.490947895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190</v>
      </c>
      <c r="C256" s="7"/>
      <c r="D256" s="2" t="e">
        <f t="shared" si="12"/>
        <v>#N/A</v>
      </c>
      <c r="E256" s="2" t="e">
        <f t="shared" si="22"/>
        <v>#N/A</v>
      </c>
      <c r="F256" s="2">
        <v>1599565.680639863</v>
      </c>
      <c r="G256" s="2">
        <f t="shared" si="47"/>
        <v>745682.42857142852</v>
      </c>
      <c r="H256" s="2">
        <f t="shared" si="45"/>
        <v>150930524.06237692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1366953.5714285723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1600174.3287144601</v>
      </c>
      <c r="Q256" s="2">
        <f t="shared" si="48"/>
        <v>750000</v>
      </c>
      <c r="R256" s="2">
        <f t="shared" si="46"/>
        <v>152226920.17495677</v>
      </c>
      <c r="S256" s="2">
        <f t="shared" si="17"/>
        <v>745682.42857143283</v>
      </c>
      <c r="T256" s="2">
        <f t="shared" si="18"/>
        <v>4317.571428571362</v>
      </c>
      <c r="U256" s="2">
        <f t="shared" si="19"/>
        <v>750000</v>
      </c>
      <c r="V256" s="2">
        <f t="shared" si="34"/>
        <v>88293200.062376574</v>
      </c>
      <c r="W256" s="2">
        <f t="shared" si="20"/>
        <v>745682.42857143283</v>
      </c>
      <c r="X256" s="2">
        <f t="shared" si="6"/>
        <v>4317.5714285671711</v>
      </c>
      <c r="Y256" s="2">
        <f t="shared" si="43"/>
        <v>63933720.112580232</v>
      </c>
      <c r="Z256" s="2" t="str">
        <f t="shared" si="8"/>
        <v>MEEP</v>
      </c>
      <c r="AA256" s="2">
        <f>IF(Z256="HERE",Y256,AA255+Graph!$G$1*1000)</f>
        <v>90191240.255437493</v>
      </c>
      <c r="AB256" s="2">
        <f t="shared" si="21"/>
        <v>800000</v>
      </c>
      <c r="AC256" s="2">
        <f t="shared" si="44"/>
        <v>62939997.490947895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191</v>
      </c>
      <c r="C257" s="7"/>
      <c r="D257" s="2" t="e">
        <f t="shared" si="12"/>
        <v>#N/A</v>
      </c>
      <c r="E257" s="2" t="e">
        <f t="shared" si="22"/>
        <v>#N/A</v>
      </c>
      <c r="F257" s="2">
        <v>1605520.2765400708</v>
      </c>
      <c r="G257" s="2">
        <f t="shared" si="47"/>
        <v>745682.42857142852</v>
      </c>
      <c r="H257" s="2">
        <f t="shared" si="45"/>
        <v>151676206.49094835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1371271.1428571437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1606115.550929606</v>
      </c>
      <c r="Q257" s="2">
        <f t="shared" si="48"/>
        <v>750000</v>
      </c>
      <c r="R257" s="2">
        <f t="shared" si="46"/>
        <v>152976920.17495677</v>
      </c>
      <c r="S257" s="2">
        <f t="shared" si="17"/>
        <v>745682.42857143283</v>
      </c>
      <c r="T257" s="2">
        <f t="shared" si="18"/>
        <v>4317.571428571362</v>
      </c>
      <c r="U257" s="2">
        <f t="shared" si="19"/>
        <v>750000</v>
      </c>
      <c r="V257" s="2">
        <f t="shared" si="34"/>
        <v>89038882.490948007</v>
      </c>
      <c r="W257" s="2">
        <f t="shared" si="20"/>
        <v>745682.42857143283</v>
      </c>
      <c r="X257" s="2">
        <f t="shared" si="6"/>
        <v>4317.5714285671711</v>
      </c>
      <c r="Y257" s="2">
        <f t="shared" si="43"/>
        <v>63938037.684008799</v>
      </c>
      <c r="Z257" s="2" t="str">
        <f t="shared" si="8"/>
        <v>MEEP</v>
      </c>
      <c r="AA257" s="2">
        <f>IF(Z257="HERE",Y257,AA256+Graph!$G$1*1000)</f>
        <v>90991240.255437493</v>
      </c>
      <c r="AB257" s="2">
        <f t="shared" si="21"/>
        <v>800000</v>
      </c>
      <c r="AC257" s="2">
        <f t="shared" si="44"/>
        <v>62939997.490947895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192</v>
      </c>
      <c r="C258" s="7"/>
      <c r="D258" s="2" t="e">
        <f t="shared" si="12"/>
        <v>#N/A</v>
      </c>
      <c r="E258" s="2" t="e">
        <f t="shared" si="22"/>
        <v>#N/A</v>
      </c>
      <c r="F258" s="2">
        <v>1611474.8724402785</v>
      </c>
      <c r="G258" s="2">
        <f t="shared" si="47"/>
        <v>745682.42857142852</v>
      </c>
      <c r="H258" s="2">
        <f t="shared" si="45"/>
        <v>152421888.91951978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1375588.714285715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1612056.7731447816</v>
      </c>
      <c r="Q258" s="2">
        <f t="shared" si="48"/>
        <v>750000</v>
      </c>
      <c r="R258" s="2">
        <f t="shared" si="46"/>
        <v>153726920.17495677</v>
      </c>
      <c r="S258" s="2">
        <f t="shared" si="17"/>
        <v>745682.42857143283</v>
      </c>
      <c r="T258" s="2">
        <f t="shared" si="18"/>
        <v>4317.571428571362</v>
      </c>
      <c r="U258" s="2">
        <f t="shared" si="19"/>
        <v>750000</v>
      </c>
      <c r="V258" s="2">
        <f t="shared" si="34"/>
        <v>89784564.919519439</v>
      </c>
      <c r="W258" s="2">
        <f t="shared" si="20"/>
        <v>745682.42857143283</v>
      </c>
      <c r="X258" s="2">
        <f t="shared" si="6"/>
        <v>4317.5714285671711</v>
      </c>
      <c r="Y258" s="2">
        <f t="shared" si="43"/>
        <v>63942355.255437367</v>
      </c>
      <c r="Z258" s="2" t="str">
        <f t="shared" si="8"/>
        <v>MEEP</v>
      </c>
      <c r="AA258" s="2">
        <f>IF(Z258="HERE",Y258,AA257+Graph!$G$1*1000)</f>
        <v>91791240.255437493</v>
      </c>
      <c r="AB258" s="2">
        <f t="shared" si="21"/>
        <v>800000</v>
      </c>
      <c r="AC258" s="2">
        <f t="shared" si="44"/>
        <v>62939997.490947895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193</v>
      </c>
      <c r="C259" s="7"/>
      <c r="D259" s="2" t="e">
        <f t="shared" si="12"/>
        <v>#N/A</v>
      </c>
      <c r="E259" s="2" t="e">
        <f t="shared" si="22"/>
        <v>#N/A</v>
      </c>
      <c r="F259" s="2">
        <v>1617429.4683404863</v>
      </c>
      <c r="G259" s="2">
        <f t="shared" si="47"/>
        <v>745682.42857142852</v>
      </c>
      <c r="H259" s="2">
        <f t="shared" si="45"/>
        <v>153167571.34809121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1379906.2857142864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1617997.9953599274</v>
      </c>
      <c r="Q259" s="2">
        <f t="shared" si="48"/>
        <v>750000</v>
      </c>
      <c r="R259" s="2">
        <f t="shared" si="46"/>
        <v>154476920.17495677</v>
      </c>
      <c r="S259" s="2">
        <f t="shared" si="17"/>
        <v>745682.42857143283</v>
      </c>
      <c r="T259" s="2">
        <f t="shared" si="18"/>
        <v>4317.571428571362</v>
      </c>
      <c r="U259" s="2">
        <f t="shared" si="19"/>
        <v>750000</v>
      </c>
      <c r="V259" s="2">
        <f t="shared" si="34"/>
        <v>90530247.348090872</v>
      </c>
      <c r="W259" s="2">
        <f t="shared" si="20"/>
        <v>745682.42857143283</v>
      </c>
      <c r="X259" s="2">
        <f t="shared" si="6"/>
        <v>4317.5714285671711</v>
      </c>
      <c r="Y259" s="2">
        <f t="shared" si="43"/>
        <v>63946672.826865934</v>
      </c>
      <c r="Z259" s="2" t="str">
        <f t="shared" si="8"/>
        <v>MEEP</v>
      </c>
      <c r="AA259" s="2">
        <f>IF(Z259="HERE",Y259,AA258+Graph!$G$1*1000)</f>
        <v>92591240.255437493</v>
      </c>
      <c r="AB259" s="2">
        <f t="shared" si="21"/>
        <v>800000</v>
      </c>
      <c r="AC259" s="2">
        <f t="shared" si="44"/>
        <v>62939997.490947895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194</v>
      </c>
      <c r="C260" s="7"/>
      <c r="D260" s="2" t="e">
        <f t="shared" si="12"/>
        <v>#N/A</v>
      </c>
      <c r="E260" s="2" t="e">
        <f t="shared" si="22"/>
        <v>#N/A</v>
      </c>
      <c r="F260" s="2">
        <v>1623384.064240694</v>
      </c>
      <c r="G260" s="2">
        <f t="shared" si="47"/>
        <v>745682.42857142852</v>
      </c>
      <c r="H260" s="2">
        <f t="shared" si="45"/>
        <v>153913253.77666265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1384223.8571428577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1623939.217575103</v>
      </c>
      <c r="Q260" s="2">
        <f t="shared" si="48"/>
        <v>750000</v>
      </c>
      <c r="R260" s="2">
        <f t="shared" si="46"/>
        <v>155226920.17495677</v>
      </c>
      <c r="S260" s="2">
        <f t="shared" si="17"/>
        <v>745682.42857143283</v>
      </c>
      <c r="T260" s="2">
        <f t="shared" si="18"/>
        <v>4317.571428571362</v>
      </c>
      <c r="U260" s="2">
        <f t="shared" si="19"/>
        <v>750000</v>
      </c>
      <c r="V260" s="2">
        <f t="shared" si="34"/>
        <v>91275929.776662305</v>
      </c>
      <c r="W260" s="2">
        <f t="shared" si="20"/>
        <v>745682.42857143283</v>
      </c>
      <c r="X260" s="2">
        <f t="shared" si="6"/>
        <v>4317.5714285671711</v>
      </c>
      <c r="Y260" s="2">
        <f t="shared" si="43"/>
        <v>63950990.398294501</v>
      </c>
      <c r="Z260" s="2" t="str">
        <f t="shared" si="8"/>
        <v>MEEP</v>
      </c>
      <c r="AA260" s="2">
        <f>IF(Z260="HERE",Y260,AA259+Graph!$G$1*1000)</f>
        <v>93391240.255437493</v>
      </c>
      <c r="AB260" s="2">
        <f t="shared" si="21"/>
        <v>800000</v>
      </c>
      <c r="AC260" s="2">
        <f t="shared" si="44"/>
        <v>62939997.490947895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195</v>
      </c>
      <c r="C261" s="7"/>
      <c r="D261" s="2" t="e">
        <f t="shared" si="12"/>
        <v>#N/A</v>
      </c>
      <c r="E261" s="2" t="e">
        <f t="shared" si="22"/>
        <v>#N/A</v>
      </c>
      <c r="F261" s="2">
        <v>1629338.6601409018</v>
      </c>
      <c r="G261" s="2">
        <f t="shared" si="47"/>
        <v>745682.42857142852</v>
      </c>
      <c r="H261" s="2">
        <f t="shared" si="45"/>
        <v>154658936.20523408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1388541.4285714291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1629880.4397902489</v>
      </c>
      <c r="Q261" s="2">
        <f t="shared" si="48"/>
        <v>750000</v>
      </c>
      <c r="R261" s="2">
        <f t="shared" si="46"/>
        <v>155976920.17495677</v>
      </c>
      <c r="S261" s="2">
        <f t="shared" si="17"/>
        <v>745682.42857143283</v>
      </c>
      <c r="T261" s="2">
        <f t="shared" si="18"/>
        <v>4317.571428571362</v>
      </c>
      <c r="U261" s="2">
        <f t="shared" si="19"/>
        <v>750000</v>
      </c>
      <c r="V261" s="2">
        <f t="shared" si="34"/>
        <v>92021612.205233738</v>
      </c>
      <c r="W261" s="2">
        <f t="shared" si="20"/>
        <v>745682.42857143283</v>
      </c>
      <c r="X261" s="2">
        <f t="shared" si="6"/>
        <v>4317.5714285671711</v>
      </c>
      <c r="Y261" s="2">
        <f t="shared" si="43"/>
        <v>63955307.969723068</v>
      </c>
      <c r="Z261" s="2" t="str">
        <f t="shared" si="8"/>
        <v>MEEP</v>
      </c>
      <c r="AA261" s="2">
        <f>IF(Z261="HERE",Y261,AA260+Graph!$G$1*1000)</f>
        <v>94191240.255437493</v>
      </c>
      <c r="AB261" s="2">
        <f t="shared" si="21"/>
        <v>800000</v>
      </c>
      <c r="AC261" s="2">
        <f t="shared" si="44"/>
        <v>62939997.490947895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196</v>
      </c>
      <c r="C262" s="7"/>
      <c r="D262" s="2" t="e">
        <f t="shared" si="12"/>
        <v>#N/A</v>
      </c>
      <c r="E262" s="2" t="e">
        <f t="shared" si="22"/>
        <v>#N/A</v>
      </c>
      <c r="F262" s="2">
        <v>1635293.2560411096</v>
      </c>
      <c r="G262" s="2">
        <f t="shared" si="47"/>
        <v>745682.42857142852</v>
      </c>
      <c r="H262" s="2">
        <f t="shared" si="45"/>
        <v>155404618.63380551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1392859.0000000005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1635821.6620054245</v>
      </c>
      <c r="Q262" s="2">
        <f t="shared" si="48"/>
        <v>750000</v>
      </c>
      <c r="R262" s="2">
        <f t="shared" si="46"/>
        <v>156726920.17495677</v>
      </c>
      <c r="S262" s="2">
        <f t="shared" si="17"/>
        <v>745682.42857143283</v>
      </c>
      <c r="T262" s="2">
        <f t="shared" si="18"/>
        <v>4317.571428571362</v>
      </c>
      <c r="U262" s="2">
        <f t="shared" si="19"/>
        <v>750000</v>
      </c>
      <c r="V262" s="2">
        <f t="shared" si="34"/>
        <v>92767294.633805171</v>
      </c>
      <c r="W262" s="2">
        <f t="shared" si="20"/>
        <v>745682.42857143283</v>
      </c>
      <c r="X262" s="2">
        <f t="shared" si="6"/>
        <v>4317.5714285671711</v>
      </c>
      <c r="Y262" s="2">
        <f t="shared" si="43"/>
        <v>63959625.541151635</v>
      </c>
      <c r="Z262" s="2" t="str">
        <f t="shared" si="8"/>
        <v>MEEP</v>
      </c>
      <c r="AA262" s="2">
        <f>IF(Z262="HERE",Y262,AA261+Graph!$G$1*1000)</f>
        <v>94991240.255437493</v>
      </c>
      <c r="AB262" s="2">
        <f t="shared" si="21"/>
        <v>800000</v>
      </c>
      <c r="AC262" s="2">
        <f t="shared" si="44"/>
        <v>62939997.490947895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197</v>
      </c>
      <c r="C263" s="7"/>
      <c r="D263" s="2" t="e">
        <f t="shared" si="12"/>
        <v>#N/A</v>
      </c>
      <c r="E263" s="2" t="e">
        <f t="shared" si="22"/>
        <v>#N/A</v>
      </c>
      <c r="F263" s="2">
        <v>1641247.8519413173</v>
      </c>
      <c r="G263" s="2">
        <f t="shared" si="47"/>
        <v>745682.42857142852</v>
      </c>
      <c r="H263" s="2">
        <f t="shared" si="45"/>
        <v>156150301.06237695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1397176.5714285718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1641762.8842205703</v>
      </c>
      <c r="Q263" s="2">
        <f t="shared" si="48"/>
        <v>750000</v>
      </c>
      <c r="R263" s="2">
        <f t="shared" si="46"/>
        <v>157476920.17495677</v>
      </c>
      <c r="S263" s="2">
        <f t="shared" si="17"/>
        <v>745682.42857143283</v>
      </c>
      <c r="T263" s="2">
        <f t="shared" si="18"/>
        <v>4317.571428571362</v>
      </c>
      <c r="U263" s="2">
        <f t="shared" si="19"/>
        <v>750000</v>
      </c>
      <c r="V263" s="2">
        <f t="shared" si="34"/>
        <v>93512977.062376603</v>
      </c>
      <c r="W263" s="2">
        <f t="shared" si="20"/>
        <v>745682.42857143283</v>
      </c>
      <c r="X263" s="2">
        <f t="shared" si="6"/>
        <v>4317.5714285671711</v>
      </c>
      <c r="Y263" s="2">
        <f t="shared" si="43"/>
        <v>63963943.112580203</v>
      </c>
      <c r="Z263" s="2" t="str">
        <f t="shared" si="8"/>
        <v>MEEP</v>
      </c>
      <c r="AA263" s="2">
        <f>IF(Z263="HERE",Y263,AA262+Graph!$G$1*1000)</f>
        <v>95791240.255437493</v>
      </c>
      <c r="AB263" s="2">
        <f t="shared" si="21"/>
        <v>800000</v>
      </c>
      <c r="AC263" s="2">
        <f t="shared" si="44"/>
        <v>62939997.490947895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198</v>
      </c>
      <c r="C264" s="7"/>
      <c r="D264" s="2" t="e">
        <f t="shared" si="12"/>
        <v>#N/A</v>
      </c>
      <c r="E264" s="2" t="e">
        <f t="shared" si="22"/>
        <v>#N/A</v>
      </c>
      <c r="F264" s="2">
        <v>1647202.4478415251</v>
      </c>
      <c r="G264" s="2">
        <f t="shared" si="47"/>
        <v>745682.42857142852</v>
      </c>
      <c r="H264" s="2">
        <f t="shared" si="45"/>
        <v>156895983.49094838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1401494.1428571432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1647704.106435746</v>
      </c>
      <c r="Q264" s="2">
        <f t="shared" si="48"/>
        <v>750000</v>
      </c>
      <c r="R264" s="2">
        <f t="shared" si="46"/>
        <v>158226920.17495677</v>
      </c>
      <c r="S264" s="2">
        <f t="shared" si="17"/>
        <v>745682.42857143283</v>
      </c>
      <c r="T264" s="2">
        <f t="shared" si="18"/>
        <v>4317.571428571362</v>
      </c>
      <c r="U264" s="2">
        <f t="shared" si="19"/>
        <v>750000</v>
      </c>
      <c r="V264" s="2">
        <f t="shared" si="34"/>
        <v>94258659.490948036</v>
      </c>
      <c r="W264" s="2">
        <f t="shared" si="20"/>
        <v>745682.42857143283</v>
      </c>
      <c r="X264" s="2">
        <f t="shared" si="6"/>
        <v>4317.5714285671711</v>
      </c>
      <c r="Y264" s="2">
        <f t="shared" si="43"/>
        <v>63968260.68400877</v>
      </c>
      <c r="Z264" s="2" t="str">
        <f t="shared" si="8"/>
        <v>MEEP</v>
      </c>
      <c r="AA264" s="2">
        <f>IF(Z264="HERE",Y264,AA263+Graph!$G$1*1000)</f>
        <v>96591240.255437493</v>
      </c>
      <c r="AB264" s="2">
        <f t="shared" si="21"/>
        <v>800000</v>
      </c>
      <c r="AC264" s="2">
        <f t="shared" si="44"/>
        <v>62939997.490947895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199</v>
      </c>
      <c r="C265" s="7"/>
      <c r="D265" s="2" t="e">
        <f t="shared" si="12"/>
        <v>#N/A</v>
      </c>
      <c r="E265" s="2" t="e">
        <f t="shared" si="22"/>
        <v>#N/A</v>
      </c>
      <c r="F265" s="2">
        <v>1653157.0437417328</v>
      </c>
      <c r="G265" s="2">
        <f t="shared" si="47"/>
        <v>745682.42857142852</v>
      </c>
      <c r="H265" s="2">
        <f t="shared" si="45"/>
        <v>157641665.91951981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1405811.7142857146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1653645.3286508918</v>
      </c>
      <c r="Q265" s="2">
        <f t="shared" si="48"/>
        <v>750000</v>
      </c>
      <c r="R265" s="2">
        <f t="shared" si="46"/>
        <v>158976920.17495677</v>
      </c>
      <c r="S265" s="2">
        <f t="shared" si="17"/>
        <v>745682.42857143283</v>
      </c>
      <c r="T265" s="2">
        <f t="shared" si="18"/>
        <v>4317.571428571362</v>
      </c>
      <c r="U265" s="2">
        <f t="shared" si="19"/>
        <v>750000</v>
      </c>
      <c r="V265" s="2">
        <f t="shared" si="34"/>
        <v>95004341.919519469</v>
      </c>
      <c r="W265" s="2">
        <f t="shared" si="20"/>
        <v>745682.42857143283</v>
      </c>
      <c r="X265" s="2">
        <f t="shared" si="6"/>
        <v>4317.5714285671711</v>
      </c>
      <c r="Y265" s="2">
        <f t="shared" si="43"/>
        <v>63972578.255437337</v>
      </c>
      <c r="Z265" s="2" t="str">
        <f t="shared" si="8"/>
        <v>MEEP</v>
      </c>
      <c r="AA265" s="2">
        <f>IF(Z265="HERE",Y265,AA264+Graph!$G$1*1000)</f>
        <v>97391240.255437493</v>
      </c>
      <c r="AB265" s="2">
        <f t="shared" si="21"/>
        <v>800000</v>
      </c>
      <c r="AC265" s="2">
        <f t="shared" si="44"/>
        <v>62939997.490947895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200</v>
      </c>
      <c r="C266" s="7"/>
      <c r="D266" s="2" t="e">
        <f t="shared" si="12"/>
        <v>#N/A</v>
      </c>
      <c r="E266" s="2" t="e">
        <f t="shared" si="22"/>
        <v>#N/A</v>
      </c>
      <c r="F266" s="2">
        <v>1659111.6396419406</v>
      </c>
      <c r="G266" s="2">
        <f t="shared" si="47"/>
        <v>745682.42857142852</v>
      </c>
      <c r="H266" s="2">
        <f t="shared" si="45"/>
        <v>158387348.34809124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1410129.2857142859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1659586.5508660376</v>
      </c>
      <c r="Q266" s="2">
        <f t="shared" si="48"/>
        <v>750000</v>
      </c>
      <c r="R266" s="2">
        <f t="shared" si="46"/>
        <v>159726920.17495677</v>
      </c>
      <c r="S266" s="2">
        <f t="shared" si="17"/>
        <v>745682.42857143283</v>
      </c>
      <c r="T266" s="2">
        <f t="shared" si="18"/>
        <v>4317.571428571362</v>
      </c>
      <c r="U266" s="2">
        <f t="shared" si="19"/>
        <v>750000</v>
      </c>
      <c r="V266" s="2">
        <f t="shared" si="34"/>
        <v>95750024.348090902</v>
      </c>
      <c r="W266" s="2">
        <f t="shared" si="20"/>
        <v>745682.42857143283</v>
      </c>
      <c r="X266" s="2">
        <f t="shared" si="6"/>
        <v>4317.5714285671711</v>
      </c>
      <c r="Y266" s="2">
        <f t="shared" si="43"/>
        <v>63976895.826865904</v>
      </c>
      <c r="Z266" s="2" t="str">
        <f t="shared" si="8"/>
        <v>MEEP</v>
      </c>
      <c r="AA266" s="2">
        <f>IF(Z266="HERE",Y266,AA265+Graph!$G$1*1000)</f>
        <v>98191240.255437493</v>
      </c>
      <c r="AB266" s="2">
        <f t="shared" si="21"/>
        <v>800000</v>
      </c>
      <c r="AC266" s="2">
        <f t="shared" si="44"/>
        <v>62939997.490947895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201</v>
      </c>
      <c r="C267" s="7"/>
      <c r="D267" s="2" t="e">
        <f t="shared" si="12"/>
        <v>#N/A</v>
      </c>
      <c r="E267" s="2" t="e">
        <f t="shared" si="22"/>
        <v>#N/A</v>
      </c>
      <c r="F267" s="2">
        <v>1665066.2355421484</v>
      </c>
      <c r="G267" s="2">
        <f t="shared" si="47"/>
        <v>745682.42857142852</v>
      </c>
      <c r="H267" s="2">
        <f t="shared" si="45"/>
        <v>159133030.77666268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1414446.8571428573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1665527.7730812132</v>
      </c>
      <c r="Q267" s="2">
        <f t="shared" si="48"/>
        <v>750000</v>
      </c>
      <c r="R267" s="2">
        <f t="shared" si="46"/>
        <v>160476920.17495677</v>
      </c>
      <c r="S267" s="2">
        <f t="shared" si="17"/>
        <v>745682.42857143283</v>
      </c>
      <c r="T267" s="2">
        <f t="shared" si="18"/>
        <v>4317.571428571362</v>
      </c>
      <c r="U267" s="2">
        <f t="shared" si="19"/>
        <v>750000</v>
      </c>
      <c r="V267" s="2">
        <f t="shared" si="34"/>
        <v>96495706.776662335</v>
      </c>
      <c r="W267" s="2">
        <f t="shared" si="20"/>
        <v>745682.42857143283</v>
      </c>
      <c r="X267" s="2">
        <f t="shared" si="6"/>
        <v>4317.5714285671711</v>
      </c>
      <c r="Y267" s="2">
        <f t="shared" si="43"/>
        <v>63981213.398294471</v>
      </c>
      <c r="Z267" s="2" t="str">
        <f t="shared" si="8"/>
        <v>MEEP</v>
      </c>
      <c r="AA267" s="2">
        <f>IF(Z267="HERE",Y267,AA266+Graph!$G$1*1000)</f>
        <v>98991240.255437493</v>
      </c>
      <c r="AB267" s="2">
        <f t="shared" si="21"/>
        <v>800000</v>
      </c>
      <c r="AC267" s="2">
        <f t="shared" si="44"/>
        <v>62939997.490947895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202</v>
      </c>
      <c r="C268" s="7"/>
      <c r="D268" s="2" t="e">
        <f t="shared" si="12"/>
        <v>#N/A</v>
      </c>
      <c r="E268" s="2" t="e">
        <f t="shared" si="22"/>
        <v>#N/A</v>
      </c>
      <c r="F268" s="2">
        <v>1671020.8314423561</v>
      </c>
      <c r="G268" s="2">
        <f t="shared" si="47"/>
        <v>745682.42857142852</v>
      </c>
      <c r="H268" s="2">
        <f t="shared" si="45"/>
        <v>159878713.20523411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1418764.4285714286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1671468.9952963591</v>
      </c>
      <c r="Q268" s="2">
        <f t="shared" si="48"/>
        <v>750000</v>
      </c>
      <c r="R268" s="2">
        <f t="shared" si="46"/>
        <v>161226920.17495677</v>
      </c>
      <c r="S268" s="2">
        <f t="shared" si="17"/>
        <v>745682.42857143283</v>
      </c>
      <c r="T268" s="2">
        <f t="shared" si="18"/>
        <v>4317.571428571362</v>
      </c>
      <c r="U268" s="2">
        <f t="shared" si="19"/>
        <v>750000</v>
      </c>
      <c r="V268" s="2">
        <f t="shared" si="34"/>
        <v>97241389.205233768</v>
      </c>
      <c r="W268" s="2">
        <f t="shared" si="20"/>
        <v>745682.42857143283</v>
      </c>
      <c r="X268" s="2">
        <f t="shared" si="6"/>
        <v>4317.5714285671711</v>
      </c>
      <c r="Y268" s="2">
        <f t="shared" si="43"/>
        <v>63985530.969723038</v>
      </c>
      <c r="Z268" s="2" t="str">
        <f t="shared" si="8"/>
        <v>MEEP</v>
      </c>
      <c r="AA268" s="2">
        <f>IF(Z268="HERE",Y268,AA267+Graph!$G$1*1000)</f>
        <v>99791240.255437493</v>
      </c>
      <c r="AB268" s="2">
        <f t="shared" si="21"/>
        <v>800000</v>
      </c>
      <c r="AC268" s="2">
        <f t="shared" si="44"/>
        <v>62939997.490947895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203</v>
      </c>
      <c r="C269" s="7"/>
      <c r="D269" s="2" t="e">
        <f t="shared" si="12"/>
        <v>#N/A</v>
      </c>
      <c r="E269" s="2" t="e">
        <f t="shared" si="22"/>
        <v>#N/A</v>
      </c>
      <c r="F269" s="2">
        <v>1676975.4273425639</v>
      </c>
      <c r="G269" s="2">
        <f t="shared" si="47"/>
        <v>745682.42857142852</v>
      </c>
      <c r="H269" s="2">
        <f t="shared" si="45"/>
        <v>160624395.63380554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1423082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1677410.2175115347</v>
      </c>
      <c r="Q269" s="2">
        <f t="shared" si="48"/>
        <v>750000</v>
      </c>
      <c r="R269" s="2">
        <f t="shared" si="46"/>
        <v>161976920.17495677</v>
      </c>
      <c r="S269" s="2">
        <f t="shared" si="17"/>
        <v>745682.42857143283</v>
      </c>
      <c r="T269" s="2">
        <f t="shared" si="18"/>
        <v>4317.571428571362</v>
      </c>
      <c r="U269" s="2">
        <f t="shared" si="19"/>
        <v>750000</v>
      </c>
      <c r="V269" s="2">
        <f t="shared" si="34"/>
        <v>97987071.6338052</v>
      </c>
      <c r="W269" s="2">
        <f t="shared" si="20"/>
        <v>745682.42857143283</v>
      </c>
      <c r="X269" s="2">
        <f t="shared" si="6"/>
        <v>4317.5714285671711</v>
      </c>
      <c r="Y269" s="2">
        <f t="shared" si="43"/>
        <v>63989848.541151606</v>
      </c>
      <c r="Z269" s="2" t="str">
        <f t="shared" si="8"/>
        <v>MEEP</v>
      </c>
      <c r="AA269" s="2">
        <f>IF(Z269="HERE",Y269,AA268+Graph!$G$1*1000)</f>
        <v>100591240.25543749</v>
      </c>
      <c r="AB269" s="2">
        <f t="shared" si="21"/>
        <v>800000</v>
      </c>
      <c r="AC269" s="2">
        <f t="shared" si="44"/>
        <v>62939997.490947895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204</v>
      </c>
      <c r="C270" s="7"/>
      <c r="D270" s="2" t="e">
        <f t="shared" si="12"/>
        <v>#N/A</v>
      </c>
      <c r="E270" s="2" t="e">
        <f t="shared" si="22"/>
        <v>#N/A</v>
      </c>
      <c r="F270" s="2">
        <v>1682930.0232427716</v>
      </c>
      <c r="G270" s="2">
        <f t="shared" si="47"/>
        <v>745682.42857142852</v>
      </c>
      <c r="H270" s="2">
        <f t="shared" si="45"/>
        <v>161370078.06237698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1427399.5714285714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1683351.4397266805</v>
      </c>
      <c r="Q270" s="2">
        <f t="shared" si="48"/>
        <v>750000</v>
      </c>
      <c r="R270" s="2">
        <f t="shared" si="46"/>
        <v>162726920.17495677</v>
      </c>
      <c r="S270" s="2">
        <f t="shared" si="17"/>
        <v>745682.42857143283</v>
      </c>
      <c r="T270" s="2">
        <f t="shared" si="18"/>
        <v>4317.571428571362</v>
      </c>
      <c r="U270" s="2">
        <f t="shared" si="19"/>
        <v>750000</v>
      </c>
      <c r="V270" s="2">
        <f t="shared" si="34"/>
        <v>98732754.062376633</v>
      </c>
      <c r="W270" s="2">
        <f t="shared" si="20"/>
        <v>745682.42857143283</v>
      </c>
      <c r="X270" s="2">
        <f t="shared" si="6"/>
        <v>4317.5714285671711</v>
      </c>
      <c r="Y270" s="2">
        <f t="shared" si="43"/>
        <v>63994166.112580173</v>
      </c>
      <c r="Z270" s="2" t="str">
        <f t="shared" si="8"/>
        <v>MEEP</v>
      </c>
      <c r="AA270" s="2">
        <f>IF(Z270="HERE",Y270,AA269+Graph!$G$1*1000)</f>
        <v>101391240.25543749</v>
      </c>
      <c r="AB270" s="2">
        <f t="shared" si="21"/>
        <v>800000</v>
      </c>
      <c r="AC270" s="2">
        <f t="shared" si="44"/>
        <v>62939997.490947895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205</v>
      </c>
      <c r="C271" s="7"/>
      <c r="D271" s="2" t="e">
        <f t="shared" si="12"/>
        <v>#N/A</v>
      </c>
      <c r="E271" s="2" t="e">
        <f t="shared" si="22"/>
        <v>#N/A</v>
      </c>
      <c r="F271" s="2">
        <v>1688884.6191429794</v>
      </c>
      <c r="G271" s="2">
        <f t="shared" si="47"/>
        <v>745682.42857142852</v>
      </c>
      <c r="H271" s="2">
        <f t="shared" si="45"/>
        <v>162115760.49094841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1431717.1428571427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1689292.6619418561</v>
      </c>
      <c r="Q271" s="2">
        <f t="shared" si="48"/>
        <v>750000</v>
      </c>
      <c r="R271" s="2">
        <f t="shared" si="46"/>
        <v>163476920.17495677</v>
      </c>
      <c r="S271" s="2">
        <f t="shared" si="17"/>
        <v>745682.42857143283</v>
      </c>
      <c r="T271" s="2">
        <f t="shared" si="18"/>
        <v>4317.571428571362</v>
      </c>
      <c r="U271" s="2">
        <f t="shared" si="19"/>
        <v>750000</v>
      </c>
      <c r="V271" s="2">
        <f t="shared" si="34"/>
        <v>99478436.490948066</v>
      </c>
      <c r="W271" s="2">
        <f t="shared" si="20"/>
        <v>745682.42857143283</v>
      </c>
      <c r="X271" s="2">
        <f t="shared" si="6"/>
        <v>4317.5714285671711</v>
      </c>
      <c r="Y271" s="2">
        <f t="shared" si="43"/>
        <v>63998483.68400874</v>
      </c>
      <c r="Z271" s="2" t="str">
        <f t="shared" si="8"/>
        <v>MEEP</v>
      </c>
      <c r="AA271" s="2">
        <f>IF(Z271="HERE",Y271,AA270+Graph!$G$1*1000)</f>
        <v>102191240.25543749</v>
      </c>
      <c r="AB271" s="2">
        <f t="shared" si="21"/>
        <v>800000</v>
      </c>
      <c r="AC271" s="2">
        <f t="shared" si="44"/>
        <v>62939997.490947895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206</v>
      </c>
      <c r="C272" s="7"/>
      <c r="D272" s="2" t="e">
        <f t="shared" si="12"/>
        <v>#N/A</v>
      </c>
      <c r="E272" s="2" t="e">
        <f t="shared" si="22"/>
        <v>#N/A</v>
      </c>
      <c r="F272" s="2">
        <v>1694839.2150431871</v>
      </c>
      <c r="G272" s="2">
        <f t="shared" si="47"/>
        <v>745682.42857142852</v>
      </c>
      <c r="H272" s="2">
        <f t="shared" si="45"/>
        <v>162861442.91951984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1436034.7142857141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1695233.884157002</v>
      </c>
      <c r="Q272" s="2">
        <f t="shared" si="48"/>
        <v>750000</v>
      </c>
      <c r="R272" s="2">
        <f t="shared" si="46"/>
        <v>164226920.17495677</v>
      </c>
      <c r="S272" s="2">
        <f t="shared" si="17"/>
        <v>745682.42857143283</v>
      </c>
      <c r="T272" s="2">
        <f t="shared" si="18"/>
        <v>4317.571428571362</v>
      </c>
      <c r="U272" s="2">
        <f t="shared" si="19"/>
        <v>750000</v>
      </c>
      <c r="V272" s="2">
        <f t="shared" si="34"/>
        <v>100224118.9195195</v>
      </c>
      <c r="W272" s="2">
        <f t="shared" si="20"/>
        <v>745682.42857143283</v>
      </c>
      <c r="X272" s="2">
        <f t="shared" si="6"/>
        <v>4317.5714285671711</v>
      </c>
      <c r="Y272" s="2">
        <f t="shared" si="43"/>
        <v>64002801.255437307</v>
      </c>
      <c r="Z272" s="2" t="str">
        <f t="shared" si="8"/>
        <v>MEEP</v>
      </c>
      <c r="AA272" s="2">
        <f>IF(Z272="HERE",Y272,AA271+Graph!$G$1*1000)</f>
        <v>102991240.25543749</v>
      </c>
      <c r="AB272" s="2">
        <f t="shared" si="21"/>
        <v>800000</v>
      </c>
      <c r="AC272" s="2">
        <f t="shared" si="44"/>
        <v>62939997.490947895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207</v>
      </c>
      <c r="C273" s="7"/>
      <c r="D273" s="2" t="e">
        <f t="shared" si="12"/>
        <v>#N/A</v>
      </c>
      <c r="E273" s="2" t="e">
        <f t="shared" si="22"/>
        <v>#N/A</v>
      </c>
      <c r="F273" s="2">
        <v>1700793.8109433949</v>
      </c>
      <c r="G273" s="2">
        <f t="shared" si="47"/>
        <v>745682.42857142852</v>
      </c>
      <c r="H273" s="2">
        <f t="shared" si="45"/>
        <v>163607125.34809127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1440352.2857142854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1701175.1063721776</v>
      </c>
      <c r="Q273" s="2">
        <f t="shared" si="48"/>
        <v>750000</v>
      </c>
      <c r="R273" s="2">
        <f t="shared" si="46"/>
        <v>164976920.17495677</v>
      </c>
      <c r="S273" s="2">
        <f t="shared" si="17"/>
        <v>745682.42857143283</v>
      </c>
      <c r="T273" s="2">
        <f t="shared" si="18"/>
        <v>4317.571428571362</v>
      </c>
      <c r="U273" s="2">
        <f t="shared" si="19"/>
        <v>750000</v>
      </c>
      <c r="V273" s="2">
        <f t="shared" si="34"/>
        <v>100969801.34809093</v>
      </c>
      <c r="W273" s="2">
        <f t="shared" si="20"/>
        <v>745682.42857143283</v>
      </c>
      <c r="X273" s="2">
        <f t="shared" si="6"/>
        <v>4317.5714285671711</v>
      </c>
      <c r="Y273" s="2">
        <f t="shared" si="43"/>
        <v>64007118.826865874</v>
      </c>
      <c r="Z273" s="2" t="str">
        <f t="shared" si="8"/>
        <v>MEEP</v>
      </c>
      <c r="AA273" s="2">
        <f>IF(Z273="HERE",Y273,AA272+Graph!$G$1*1000)</f>
        <v>103791240.25543749</v>
      </c>
      <c r="AB273" s="2">
        <f t="shared" si="21"/>
        <v>800000</v>
      </c>
      <c r="AC273" s="2">
        <f t="shared" si="44"/>
        <v>62939997.490947895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208</v>
      </c>
      <c r="C274" s="7"/>
      <c r="D274" s="2" t="e">
        <f t="shared" si="12"/>
        <v>#N/A</v>
      </c>
      <c r="E274" s="2" t="e">
        <f t="shared" si="22"/>
        <v>#N/A</v>
      </c>
      <c r="F274" s="2">
        <v>1706748.4068436027</v>
      </c>
      <c r="G274" s="2">
        <f t="shared" si="47"/>
        <v>745682.42857142852</v>
      </c>
      <c r="H274" s="2">
        <f t="shared" si="45"/>
        <v>164352807.77666271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1444669.8571428568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1707116.3285873234</v>
      </c>
      <c r="Q274" s="2">
        <f t="shared" si="48"/>
        <v>750000</v>
      </c>
      <c r="R274" s="2">
        <f t="shared" si="46"/>
        <v>165726920.17495677</v>
      </c>
      <c r="S274" s="2">
        <f t="shared" si="17"/>
        <v>745682.42857143283</v>
      </c>
      <c r="T274" s="2">
        <f t="shared" si="18"/>
        <v>4317.571428571362</v>
      </c>
      <c r="U274" s="2">
        <f t="shared" si="19"/>
        <v>750000</v>
      </c>
      <c r="V274" s="2">
        <f t="shared" si="34"/>
        <v>101715483.77666236</v>
      </c>
      <c r="W274" s="2">
        <f t="shared" si="20"/>
        <v>745682.42857143283</v>
      </c>
      <c r="X274" s="2">
        <f t="shared" si="6"/>
        <v>4317.5714285671711</v>
      </c>
      <c r="Y274" s="2">
        <f t="shared" si="43"/>
        <v>64011436.398294441</v>
      </c>
      <c r="Z274" s="2" t="str">
        <f t="shared" si="8"/>
        <v>MEEP</v>
      </c>
      <c r="AA274" s="2">
        <f>IF(Z274="HERE",Y274,AA273+Graph!$G$1*1000)</f>
        <v>104591240.25543749</v>
      </c>
      <c r="AB274" s="2">
        <f t="shared" si="21"/>
        <v>800000</v>
      </c>
      <c r="AC274" s="2">
        <f t="shared" si="44"/>
        <v>62939997.490947895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209</v>
      </c>
      <c r="C275" s="7"/>
      <c r="D275" s="2" t="e">
        <f t="shared" si="12"/>
        <v>#N/A</v>
      </c>
      <c r="E275" s="2" t="e">
        <f t="shared" si="22"/>
        <v>#N/A</v>
      </c>
      <c r="F275" s="2">
        <v>1712703.0027438104</v>
      </c>
      <c r="G275" s="2">
        <f t="shared" si="47"/>
        <v>745682.42857142852</v>
      </c>
      <c r="H275" s="2">
        <f t="shared" si="45"/>
        <v>165098490.20523414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1448987.4285714282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1713057.5508024991</v>
      </c>
      <c r="Q275" s="2">
        <f t="shared" si="48"/>
        <v>750000</v>
      </c>
      <c r="R275" s="2">
        <f t="shared" si="46"/>
        <v>166476920.17495677</v>
      </c>
      <c r="S275" s="2">
        <f t="shared" si="17"/>
        <v>745682.42857143283</v>
      </c>
      <c r="T275" s="2">
        <f t="shared" si="18"/>
        <v>4317.571428571362</v>
      </c>
      <c r="U275" s="2">
        <f t="shared" si="19"/>
        <v>750000</v>
      </c>
      <c r="V275" s="2">
        <f t="shared" si="34"/>
        <v>102461166.2052338</v>
      </c>
      <c r="W275" s="2">
        <f t="shared" si="20"/>
        <v>745682.42857143283</v>
      </c>
      <c r="X275" s="2">
        <f t="shared" si="6"/>
        <v>4317.5714285671711</v>
      </c>
      <c r="Y275" s="2">
        <f t="shared" si="43"/>
        <v>64015753.969723009</v>
      </c>
      <c r="Z275" s="2" t="str">
        <f t="shared" si="8"/>
        <v>MEEP</v>
      </c>
      <c r="AA275" s="2">
        <f>IF(Z275="HERE",Y275,AA274+Graph!$G$1*1000)</f>
        <v>105391240.25543749</v>
      </c>
      <c r="AB275" s="2">
        <f t="shared" si="21"/>
        <v>800000</v>
      </c>
      <c r="AC275" s="2">
        <f t="shared" si="44"/>
        <v>62939997.490947895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210</v>
      </c>
      <c r="C276" s="7"/>
      <c r="D276" s="2" t="e">
        <f t="shared" si="12"/>
        <v>#N/A</v>
      </c>
      <c r="E276" s="2" t="e">
        <f t="shared" si="22"/>
        <v>#N/A</v>
      </c>
      <c r="F276" s="2">
        <v>1718657.5986440182</v>
      </c>
      <c r="G276" s="2">
        <f t="shared" si="47"/>
        <v>745682.42857142852</v>
      </c>
      <c r="H276" s="2">
        <f t="shared" si="45"/>
        <v>165844172.63380557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1453304.9999999995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1718998.7730176449</v>
      </c>
      <c r="Q276" s="2">
        <f t="shared" si="48"/>
        <v>750000</v>
      </c>
      <c r="R276" s="2">
        <f t="shared" si="46"/>
        <v>167226920.17495677</v>
      </c>
      <c r="S276" s="2">
        <f t="shared" si="17"/>
        <v>745682.42857143283</v>
      </c>
      <c r="T276" s="2">
        <f t="shared" si="18"/>
        <v>4317.571428571362</v>
      </c>
      <c r="U276" s="2">
        <f t="shared" si="19"/>
        <v>750000</v>
      </c>
      <c r="V276" s="2">
        <f t="shared" si="34"/>
        <v>103206848.63380523</v>
      </c>
      <c r="W276" s="2">
        <f t="shared" si="20"/>
        <v>745682.42857143283</v>
      </c>
      <c r="X276" s="2">
        <f t="shared" si="6"/>
        <v>4317.5714285671711</v>
      </c>
      <c r="Y276" s="2">
        <f t="shared" si="43"/>
        <v>64020071.541151576</v>
      </c>
      <c r="Z276" s="2" t="str">
        <f t="shared" si="8"/>
        <v>MEEP</v>
      </c>
      <c r="AA276" s="2">
        <f>IF(Z276="HERE",Y276,AA275+Graph!$G$1*1000)</f>
        <v>106191240.25543749</v>
      </c>
      <c r="AB276" s="2">
        <f t="shared" si="21"/>
        <v>800000</v>
      </c>
      <c r="AC276" s="2">
        <f t="shared" si="44"/>
        <v>62939997.490947895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211</v>
      </c>
      <c r="C277" s="7"/>
      <c r="D277" s="2" t="e">
        <f t="shared" si="12"/>
        <v>#N/A</v>
      </c>
      <c r="E277" s="2" t="e">
        <f t="shared" si="22"/>
        <v>#N/A</v>
      </c>
      <c r="F277" s="2">
        <v>1724612.1945441961</v>
      </c>
      <c r="G277" s="2">
        <f t="shared" si="47"/>
        <v>745682.42857142852</v>
      </c>
      <c r="H277" s="2">
        <f t="shared" si="45"/>
        <v>166589855.06237701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1457622.5714285709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1724939.9952328205</v>
      </c>
      <c r="Q277" s="2">
        <f t="shared" si="48"/>
        <v>750000</v>
      </c>
      <c r="R277" s="2">
        <f t="shared" si="46"/>
        <v>167976920.17495677</v>
      </c>
      <c r="S277" s="2">
        <f t="shared" si="17"/>
        <v>745682.42857143283</v>
      </c>
      <c r="T277" s="2">
        <f t="shared" si="18"/>
        <v>4317.571428571362</v>
      </c>
      <c r="U277" s="2">
        <f t="shared" si="19"/>
        <v>750000</v>
      </c>
      <c r="V277" s="2">
        <f t="shared" si="34"/>
        <v>103952531.06237666</v>
      </c>
      <c r="W277" s="2">
        <f t="shared" si="20"/>
        <v>745682.42857143283</v>
      </c>
      <c r="X277" s="2">
        <f t="shared" si="6"/>
        <v>4317.5714285671711</v>
      </c>
      <c r="Y277" s="2">
        <f t="shared" si="43"/>
        <v>64024389.112580143</v>
      </c>
      <c r="Z277" s="2" t="str">
        <f t="shared" si="8"/>
        <v>MEEP</v>
      </c>
      <c r="AA277" s="2">
        <f>IF(Z277="HERE",Y277,AA276+Graph!$G$1*1000)</f>
        <v>106991240.25543749</v>
      </c>
      <c r="AB277" s="2">
        <f t="shared" si="21"/>
        <v>800000</v>
      </c>
      <c r="AC277" s="2">
        <f t="shared" si="44"/>
        <v>62939997.490947895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212</v>
      </c>
      <c r="C278" s="7"/>
      <c r="D278" s="2" t="e">
        <f t="shared" si="12"/>
        <v>#N/A</v>
      </c>
      <c r="E278" s="2" t="e">
        <f t="shared" si="22"/>
        <v>#N/A</v>
      </c>
      <c r="F278" s="2">
        <v>1730566.7904444039</v>
      </c>
      <c r="G278" s="2">
        <f t="shared" si="47"/>
        <v>745682.42857142852</v>
      </c>
      <c r="H278" s="2">
        <f t="shared" si="45"/>
        <v>167335537.49094844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1461940.1428571423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1730881.2174479663</v>
      </c>
      <c r="Q278" s="2">
        <f t="shared" si="48"/>
        <v>750000</v>
      </c>
      <c r="R278" s="2">
        <f t="shared" si="46"/>
        <v>168726920.17495677</v>
      </c>
      <c r="S278" s="2">
        <f t="shared" si="17"/>
        <v>745682.42857143283</v>
      </c>
      <c r="T278" s="2">
        <f t="shared" si="18"/>
        <v>4317.571428571362</v>
      </c>
      <c r="U278" s="2">
        <f t="shared" si="19"/>
        <v>750000</v>
      </c>
      <c r="V278" s="2">
        <f t="shared" si="34"/>
        <v>104698213.4909481</v>
      </c>
      <c r="W278" s="2">
        <f t="shared" si="20"/>
        <v>745682.42857143283</v>
      </c>
      <c r="X278" s="2">
        <f t="shared" si="6"/>
        <v>4317.5714285671711</v>
      </c>
      <c r="Y278" s="2">
        <f t="shared" si="43"/>
        <v>64028706.68400871</v>
      </c>
      <c r="Z278" s="2" t="str">
        <f t="shared" si="8"/>
        <v>MEEP</v>
      </c>
      <c r="AA278" s="2">
        <f>IF(Z278="HERE",Y278,AA277+Graph!$G$1*1000)</f>
        <v>107791240.25543749</v>
      </c>
      <c r="AB278" s="2">
        <f t="shared" si="21"/>
        <v>800000</v>
      </c>
      <c r="AC278" s="2">
        <f t="shared" si="44"/>
        <v>62939997.490947895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213</v>
      </c>
      <c r="C279" s="7"/>
      <c r="D279" s="2" t="e">
        <f t="shared" si="12"/>
        <v>#N/A</v>
      </c>
      <c r="E279" s="2" t="e">
        <f t="shared" si="22"/>
        <v>#N/A</v>
      </c>
      <c r="F279" s="2">
        <v>1736521.3863446116</v>
      </c>
      <c r="G279" s="2">
        <f t="shared" si="47"/>
        <v>745682.42857142852</v>
      </c>
      <c r="H279" s="2">
        <f t="shared" si="45"/>
        <v>168081219.91951987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1466257.7142857136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1736822.439663142</v>
      </c>
      <c r="Q279" s="2">
        <f t="shared" si="48"/>
        <v>750000</v>
      </c>
      <c r="R279" s="2">
        <f t="shared" si="46"/>
        <v>169476920.17495677</v>
      </c>
      <c r="S279" s="2">
        <f t="shared" si="17"/>
        <v>745682.42857143283</v>
      </c>
      <c r="T279" s="2">
        <f t="shared" si="18"/>
        <v>4317.571428571362</v>
      </c>
      <c r="U279" s="2">
        <f t="shared" si="19"/>
        <v>750000</v>
      </c>
      <c r="V279" s="2">
        <f t="shared" si="34"/>
        <v>105443895.91951953</v>
      </c>
      <c r="W279" s="2">
        <f t="shared" si="20"/>
        <v>745682.42857143283</v>
      </c>
      <c r="X279" s="2">
        <f t="shared" si="6"/>
        <v>4317.5714285671711</v>
      </c>
      <c r="Y279" s="2">
        <f t="shared" si="43"/>
        <v>64033024.255437277</v>
      </c>
      <c r="Z279" s="2" t="str">
        <f t="shared" si="8"/>
        <v>MEEP</v>
      </c>
      <c r="AA279" s="2">
        <f>IF(Z279="HERE",Y279,AA278+Graph!$G$1*1000)</f>
        <v>108591240.25543749</v>
      </c>
      <c r="AB279" s="2">
        <f t="shared" si="21"/>
        <v>800000</v>
      </c>
      <c r="AC279" s="2">
        <f t="shared" si="44"/>
        <v>62939997.490947895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214</v>
      </c>
      <c r="C280" s="7"/>
      <c r="D280" s="2" t="e">
        <f t="shared" si="12"/>
        <v>#N/A</v>
      </c>
      <c r="E280" s="2" t="e">
        <f t="shared" si="22"/>
        <v>#N/A</v>
      </c>
      <c r="F280" s="2">
        <v>1742475.9822448194</v>
      </c>
      <c r="G280" s="2">
        <f t="shared" si="47"/>
        <v>745682.42857142852</v>
      </c>
      <c r="H280" s="2">
        <f t="shared" si="45"/>
        <v>168826902.3480913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1470575.285714285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1742763.6618782878</v>
      </c>
      <c r="Q280" s="2">
        <f t="shared" si="48"/>
        <v>750000</v>
      </c>
      <c r="R280" s="2">
        <f t="shared" si="46"/>
        <v>170226920.17495677</v>
      </c>
      <c r="S280" s="2">
        <f t="shared" si="17"/>
        <v>745682.42857143283</v>
      </c>
      <c r="T280" s="2">
        <f t="shared" si="18"/>
        <v>4317.571428571362</v>
      </c>
      <c r="U280" s="2">
        <f t="shared" si="19"/>
        <v>750000</v>
      </c>
      <c r="V280" s="2">
        <f t="shared" si="34"/>
        <v>106189578.34809096</v>
      </c>
      <c r="W280" s="2">
        <f t="shared" si="20"/>
        <v>745682.42857143283</v>
      </c>
      <c r="X280" s="2">
        <f t="shared" si="6"/>
        <v>4317.5714285671711</v>
      </c>
      <c r="Y280" s="2">
        <f t="shared" si="43"/>
        <v>64037341.826865844</v>
      </c>
      <c r="Z280" s="2" t="str">
        <f t="shared" si="8"/>
        <v>MEEP</v>
      </c>
      <c r="AA280" s="2">
        <f>IF(Z280="HERE",Y280,AA279+Graph!$G$1*1000)</f>
        <v>109391240.25543749</v>
      </c>
      <c r="AB280" s="2">
        <f t="shared" si="21"/>
        <v>800000</v>
      </c>
      <c r="AC280" s="2">
        <f t="shared" si="44"/>
        <v>62939997.490947895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215</v>
      </c>
      <c r="C281" s="7"/>
      <c r="D281" s="2" t="e">
        <f t="shared" si="12"/>
        <v>#N/A</v>
      </c>
      <c r="E281" s="2" t="e">
        <f t="shared" si="22"/>
        <v>#N/A</v>
      </c>
      <c r="F281" s="2">
        <v>1748430.5781450272</v>
      </c>
      <c r="G281" s="2">
        <f t="shared" si="47"/>
        <v>745682.42857142852</v>
      </c>
      <c r="H281" s="2">
        <f t="shared" si="45"/>
        <v>169572584.77666274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1474892.8571428563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1748704.8840934336</v>
      </c>
      <c r="Q281" s="2">
        <f t="shared" si="48"/>
        <v>750000</v>
      </c>
      <c r="R281" s="2">
        <f t="shared" si="46"/>
        <v>170976920.17495677</v>
      </c>
      <c r="S281" s="2">
        <f t="shared" si="17"/>
        <v>745682.42857143283</v>
      </c>
      <c r="T281" s="2">
        <f t="shared" si="18"/>
        <v>4317.571428571362</v>
      </c>
      <c r="U281" s="2">
        <f t="shared" si="19"/>
        <v>750000</v>
      </c>
      <c r="V281" s="2">
        <f t="shared" si="34"/>
        <v>106935260.77666239</v>
      </c>
      <c r="W281" s="2">
        <f t="shared" si="20"/>
        <v>745682.42857143283</v>
      </c>
      <c r="X281" s="2">
        <f t="shared" si="6"/>
        <v>4317.5714285671711</v>
      </c>
      <c r="Y281" s="2">
        <f t="shared" si="43"/>
        <v>64041659.398294412</v>
      </c>
      <c r="Z281" s="2" t="str">
        <f t="shared" si="8"/>
        <v>MEEP</v>
      </c>
      <c r="AA281" s="2">
        <f>IF(Z281="HERE",Y281,AA280+Graph!$G$1*1000)</f>
        <v>110191240.25543749</v>
      </c>
      <c r="AB281" s="2">
        <f t="shared" si="21"/>
        <v>800000</v>
      </c>
      <c r="AC281" s="2">
        <f t="shared" si="44"/>
        <v>62939997.490947895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216</v>
      </c>
      <c r="C282" s="7"/>
      <c r="D282" s="2" t="e">
        <f t="shared" si="12"/>
        <v>#N/A</v>
      </c>
      <c r="E282" s="2" t="e">
        <f t="shared" si="22"/>
        <v>#N/A</v>
      </c>
      <c r="F282" s="2">
        <v>1754385.1740452349</v>
      </c>
      <c r="G282" s="2">
        <f t="shared" si="47"/>
        <v>745682.42857142852</v>
      </c>
      <c r="H282" s="2">
        <f t="shared" si="45"/>
        <v>170318267.20523417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1479210.4285714277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1754646.1063086092</v>
      </c>
      <c r="Q282" s="2">
        <f t="shared" si="48"/>
        <v>750000</v>
      </c>
      <c r="R282" s="2">
        <f t="shared" si="46"/>
        <v>171726920.17495677</v>
      </c>
      <c r="S282" s="2">
        <f t="shared" si="17"/>
        <v>745682.42857143283</v>
      </c>
      <c r="T282" s="2">
        <f t="shared" si="18"/>
        <v>4317.571428571362</v>
      </c>
      <c r="U282" s="2">
        <f t="shared" si="19"/>
        <v>750000</v>
      </c>
      <c r="V282" s="2">
        <f t="shared" si="34"/>
        <v>107680943.20523383</v>
      </c>
      <c r="W282" s="2">
        <f t="shared" si="20"/>
        <v>745682.42857143283</v>
      </c>
      <c r="X282" s="2">
        <f t="shared" si="6"/>
        <v>4317.5714285671711</v>
      </c>
      <c r="Y282" s="2">
        <f t="shared" si="43"/>
        <v>64045976.969722979</v>
      </c>
      <c r="Z282" s="2" t="str">
        <f t="shared" si="8"/>
        <v>MEEP</v>
      </c>
      <c r="AA282" s="2">
        <f>IF(Z282="HERE",Y282,AA281+Graph!$G$1*1000)</f>
        <v>110991240.25543749</v>
      </c>
      <c r="AB282" s="2">
        <f t="shared" si="21"/>
        <v>800000</v>
      </c>
      <c r="AC282" s="2">
        <f t="shared" si="44"/>
        <v>62939997.490947895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217</v>
      </c>
      <c r="C283" s="7"/>
      <c r="D283" s="2" t="e">
        <f t="shared" si="12"/>
        <v>#N/A</v>
      </c>
      <c r="E283" s="2" t="e">
        <f t="shared" si="22"/>
        <v>#N/A</v>
      </c>
      <c r="F283" s="2">
        <v>1760339.7699454427</v>
      </c>
      <c r="G283" s="2">
        <f t="shared" si="47"/>
        <v>745682.42857142852</v>
      </c>
      <c r="H283" s="2">
        <f t="shared" si="45"/>
        <v>171063949.6338056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1483527.9999999991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1760587.3285237551</v>
      </c>
      <c r="Q283" s="2">
        <f t="shared" si="48"/>
        <v>750000</v>
      </c>
      <c r="R283" s="2">
        <f t="shared" si="46"/>
        <v>172476920.17495677</v>
      </c>
      <c r="S283" s="2">
        <f t="shared" si="17"/>
        <v>745682.42857143283</v>
      </c>
      <c r="T283" s="2">
        <f t="shared" si="18"/>
        <v>4317.571428571362</v>
      </c>
      <c r="U283" s="2">
        <f t="shared" si="19"/>
        <v>750000</v>
      </c>
      <c r="V283" s="2">
        <f t="shared" si="34"/>
        <v>108426625.63380526</v>
      </c>
      <c r="W283" s="2">
        <f t="shared" si="20"/>
        <v>745682.42857143283</v>
      </c>
      <c r="X283" s="2">
        <f t="shared" si="6"/>
        <v>4317.5714285671711</v>
      </c>
      <c r="Y283" s="2">
        <f t="shared" si="43"/>
        <v>64050294.541151546</v>
      </c>
      <c r="Z283" s="2" t="str">
        <f t="shared" si="8"/>
        <v>MEEP</v>
      </c>
      <c r="AA283" s="2">
        <f>IF(Z283="HERE",Y283,AA282+Graph!$G$1*1000)</f>
        <v>111791240.25543749</v>
      </c>
      <c r="AB283" s="2">
        <f t="shared" si="21"/>
        <v>800000</v>
      </c>
      <c r="AC283" s="2">
        <f t="shared" si="44"/>
        <v>62939997.490947895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218</v>
      </c>
      <c r="C284" s="7"/>
      <c r="D284" s="2" t="e">
        <f t="shared" si="12"/>
        <v>#N/A</v>
      </c>
      <c r="E284" s="2" t="e">
        <f t="shared" si="22"/>
        <v>#N/A</v>
      </c>
      <c r="F284" s="2">
        <v>1766294.3658456504</v>
      </c>
      <c r="G284" s="2">
        <f t="shared" si="47"/>
        <v>745682.42857142852</v>
      </c>
      <c r="H284" s="2">
        <f t="shared" si="45"/>
        <v>171809632.06237704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1487845.5714285704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1766528.5507389307</v>
      </c>
      <c r="Q284" s="2">
        <f t="shared" si="48"/>
        <v>750000</v>
      </c>
      <c r="R284" s="2">
        <f t="shared" si="46"/>
        <v>173226920.17495677</v>
      </c>
      <c r="S284" s="2">
        <f t="shared" si="17"/>
        <v>745682.42857143283</v>
      </c>
      <c r="T284" s="2">
        <f t="shared" si="18"/>
        <v>4317.571428571362</v>
      </c>
      <c r="U284" s="2">
        <f t="shared" si="19"/>
        <v>750000</v>
      </c>
      <c r="V284" s="2">
        <f t="shared" si="34"/>
        <v>109172308.06237669</v>
      </c>
      <c r="W284" s="2">
        <f t="shared" si="20"/>
        <v>745682.42857143283</v>
      </c>
      <c r="X284" s="2">
        <f t="shared" si="6"/>
        <v>4317.5714285671711</v>
      </c>
      <c r="Y284" s="2">
        <f t="shared" si="43"/>
        <v>64054612.112580113</v>
      </c>
      <c r="Z284" s="2" t="str">
        <f t="shared" si="8"/>
        <v>MEEP</v>
      </c>
      <c r="AA284" s="2">
        <f>IF(Z284="HERE",Y284,AA283+Graph!$G$1*1000)</f>
        <v>112591240.25543749</v>
      </c>
      <c r="AB284" s="2">
        <f t="shared" si="21"/>
        <v>800000</v>
      </c>
      <c r="AC284" s="2">
        <f t="shared" si="44"/>
        <v>62939997.490947895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219</v>
      </c>
      <c r="C285" s="7"/>
      <c r="D285" s="2" t="e">
        <f t="shared" si="12"/>
        <v>#N/A</v>
      </c>
      <c r="E285" s="2" t="e">
        <f t="shared" si="22"/>
        <v>#N/A</v>
      </c>
      <c r="F285" s="2">
        <v>1772248.9617458582</v>
      </c>
      <c r="G285" s="2">
        <f t="shared" si="47"/>
        <v>745682.42857142852</v>
      </c>
      <c r="H285" s="2">
        <f t="shared" si="45"/>
        <v>172555314.49094847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1492163.1428571418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1772469.7729540765</v>
      </c>
      <c r="Q285" s="2">
        <f t="shared" si="48"/>
        <v>750000</v>
      </c>
      <c r="R285" s="2">
        <f t="shared" si="46"/>
        <v>173976920.17495677</v>
      </c>
      <c r="S285" s="2">
        <f t="shared" si="17"/>
        <v>745682.42857143283</v>
      </c>
      <c r="T285" s="2">
        <f t="shared" si="18"/>
        <v>4317.571428571362</v>
      </c>
      <c r="U285" s="2">
        <f t="shared" si="19"/>
        <v>750000</v>
      </c>
      <c r="V285" s="2">
        <f t="shared" si="34"/>
        <v>109917990.49094813</v>
      </c>
      <c r="W285" s="2">
        <f t="shared" si="20"/>
        <v>745682.42857143283</v>
      </c>
      <c r="X285" s="2">
        <f t="shared" si="6"/>
        <v>4317.5714285671711</v>
      </c>
      <c r="Y285" s="2">
        <f t="shared" si="43"/>
        <v>64058929.68400868</v>
      </c>
      <c r="Z285" s="2" t="str">
        <f t="shared" si="8"/>
        <v>MEEP</v>
      </c>
      <c r="AA285" s="2">
        <f>IF(Z285="HERE",Y285,AA284+Graph!$G$1*1000)</f>
        <v>113391240.25543749</v>
      </c>
      <c r="AB285" s="2">
        <f t="shared" si="21"/>
        <v>800000</v>
      </c>
      <c r="AC285" s="2">
        <f t="shared" si="44"/>
        <v>62939997.490947895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220</v>
      </c>
      <c r="C286" s="7"/>
      <c r="D286" s="2" t="e">
        <f t="shared" si="12"/>
        <v>#N/A</v>
      </c>
      <c r="E286" s="2" t="e">
        <f t="shared" si="22"/>
        <v>#N/A</v>
      </c>
      <c r="F286" s="2">
        <v>1778203.557646066</v>
      </c>
      <c r="G286" s="2">
        <f t="shared" si="47"/>
        <v>745682.42857142852</v>
      </c>
      <c r="H286" s="2">
        <f t="shared" si="45"/>
        <v>173300996.9195199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1496480.7142857132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1778410.9951692522</v>
      </c>
      <c r="Q286" s="2">
        <f t="shared" si="48"/>
        <v>750000</v>
      </c>
      <c r="R286" s="2">
        <f t="shared" si="46"/>
        <v>174726920.17495677</v>
      </c>
      <c r="S286" s="2">
        <f t="shared" si="17"/>
        <v>745682.42857143283</v>
      </c>
      <c r="T286" s="2">
        <f t="shared" si="18"/>
        <v>4317.571428571362</v>
      </c>
      <c r="U286" s="2">
        <f t="shared" si="19"/>
        <v>750000</v>
      </c>
      <c r="V286" s="2">
        <f t="shared" si="34"/>
        <v>110663672.91951956</v>
      </c>
      <c r="W286" s="2">
        <f t="shared" si="20"/>
        <v>745682.42857143283</v>
      </c>
      <c r="X286" s="2">
        <f t="shared" ref="X286:X385" si="51">SUM(U286-W286)</f>
        <v>4317.5714285671711</v>
      </c>
      <c r="Y286" s="2">
        <f t="shared" si="43"/>
        <v>64063247.255437247</v>
      </c>
      <c r="Z286" s="2" t="str">
        <f t="shared" ref="Z286:Z385" si="52">IF(V286&lt;Y286,"HERE","MEEP")</f>
        <v>MEEP</v>
      </c>
      <c r="AA286" s="2">
        <f>IF(Z286="HERE",Y286,AA285+Graph!$G$1*1000)</f>
        <v>114191240.25543749</v>
      </c>
      <c r="AB286" s="2">
        <f t="shared" si="21"/>
        <v>800000</v>
      </c>
      <c r="AC286" s="2">
        <f t="shared" si="44"/>
        <v>62939997.490947895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221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1784158.1535462737</v>
      </c>
      <c r="G287" s="2">
        <f t="shared" si="47"/>
        <v>745682.42857142852</v>
      </c>
      <c r="H287" s="2">
        <f t="shared" si="45"/>
        <v>174046679.34809133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1500798.2857142845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1784352.217384398</v>
      </c>
      <c r="Q287" s="2">
        <f t="shared" si="48"/>
        <v>750000</v>
      </c>
      <c r="R287" s="2">
        <f t="shared" si="46"/>
        <v>175476920.17495677</v>
      </c>
      <c r="S287" s="2">
        <f t="shared" ref="S287:S385" si="58">SUM(H287-H286)</f>
        <v>745682.42857143283</v>
      </c>
      <c r="T287" s="2">
        <f t="shared" ref="T287:T385" si="59">SUM(L287-L286)</f>
        <v>4317.571428571362</v>
      </c>
      <c r="U287" s="2">
        <f t="shared" ref="U287:U385" si="60">SUM(R287-R286)</f>
        <v>750000</v>
      </c>
      <c r="V287" s="2">
        <f t="shared" si="34"/>
        <v>111409355.34809099</v>
      </c>
      <c r="W287" s="2">
        <f t="shared" ref="W287:W385" si="61">SUM(V287-V286)</f>
        <v>745682.42857143283</v>
      </c>
      <c r="X287" s="2">
        <f t="shared" si="51"/>
        <v>4317.5714285671711</v>
      </c>
      <c r="Y287" s="2">
        <f t="shared" ref="Y287:Y350" si="62">IF(COUNT($C288)=0,IF(COUNT($C287)=1,C287,SUM(Y286+X287)),C287)</f>
        <v>64067564.826865815</v>
      </c>
      <c r="Z287" s="2" t="str">
        <f t="shared" si="52"/>
        <v>MEEP</v>
      </c>
      <c r="AA287" s="2">
        <f>IF(Z287="HERE",Y287,AA286+Graph!$G$1*1000)</f>
        <v>114991240.25543749</v>
      </c>
      <c r="AB287" s="2">
        <f t="shared" ref="AB287:AB385" si="63">SUM(AA287-AA286)</f>
        <v>800000</v>
      </c>
      <c r="AC287" s="2">
        <f t="shared" ref="AC287:AC350" si="64">IF(Z288="HERE",V287,AC286)</f>
        <v>62939997.490947895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222</v>
      </c>
      <c r="C288" s="7"/>
      <c r="D288" s="2" t="e">
        <f t="shared" si="55"/>
        <v>#N/A</v>
      </c>
      <c r="E288" s="2" t="e">
        <f t="shared" si="22"/>
        <v>#N/A</v>
      </c>
      <c r="F288" s="2">
        <v>1790112.7494464815</v>
      </c>
      <c r="G288" s="2">
        <f t="shared" si="47"/>
        <v>745682.42857142852</v>
      </c>
      <c r="H288" s="2">
        <f t="shared" ref="H288:H351" si="65">IF(COUNT($C289)=0,IF(COUNT($C288)=1,C288,SUM(H287+G288)),C288)</f>
        <v>174792361.77666277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1505115.8571428559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1790293.4395995736</v>
      </c>
      <c r="Q288" s="2">
        <f t="shared" si="48"/>
        <v>750000</v>
      </c>
      <c r="R288" s="2">
        <f t="shared" ref="R288:R351" si="66">IF(COUNT($C289)=0,IF(COUNT($C288)=1,M288,SUM(R287+Q288)),M288)</f>
        <v>176226920.17495677</v>
      </c>
      <c r="S288" s="2">
        <f t="shared" si="58"/>
        <v>745682.42857143283</v>
      </c>
      <c r="T288" s="2">
        <f t="shared" si="59"/>
        <v>4317.571428571362</v>
      </c>
      <c r="U288" s="2">
        <f t="shared" si="60"/>
        <v>750000</v>
      </c>
      <c r="V288" s="2">
        <f t="shared" si="34"/>
        <v>112155037.77666242</v>
      </c>
      <c r="W288" s="2">
        <f t="shared" si="61"/>
        <v>745682.42857143283</v>
      </c>
      <c r="X288" s="2">
        <f t="shared" si="51"/>
        <v>4317.5714285671711</v>
      </c>
      <c r="Y288" s="2">
        <f t="shared" si="62"/>
        <v>64071882.398294382</v>
      </c>
      <c r="Z288" s="2" t="str">
        <f t="shared" si="52"/>
        <v>MEEP</v>
      </c>
      <c r="AA288" s="2">
        <f>IF(Z288="HERE",Y288,AA287+Graph!$G$1*1000)</f>
        <v>115791240.25543749</v>
      </c>
      <c r="AB288" s="2">
        <f t="shared" si="63"/>
        <v>800000</v>
      </c>
      <c r="AC288" s="2">
        <f t="shared" si="64"/>
        <v>62939997.490947895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223</v>
      </c>
      <c r="C289" s="7"/>
      <c r="D289" s="2" t="e">
        <f t="shared" si="55"/>
        <v>#N/A</v>
      </c>
      <c r="E289" s="2" t="e">
        <f t="shared" si="22"/>
        <v>#N/A</v>
      </c>
      <c r="F289" s="2">
        <v>1796067.3453466892</v>
      </c>
      <c r="G289" s="2">
        <f t="shared" si="47"/>
        <v>745682.42857142852</v>
      </c>
      <c r="H289" s="2">
        <f t="shared" si="65"/>
        <v>175538044.2052342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1509433.4285714272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1796234.6618147194</v>
      </c>
      <c r="Q289" s="2">
        <f t="shared" si="48"/>
        <v>750000</v>
      </c>
      <c r="R289" s="2">
        <f t="shared" si="66"/>
        <v>176976920.17495677</v>
      </c>
      <c r="S289" s="2">
        <f t="shared" si="58"/>
        <v>745682.42857143283</v>
      </c>
      <c r="T289" s="2">
        <f t="shared" si="59"/>
        <v>4317.571428571362</v>
      </c>
      <c r="U289" s="2">
        <f t="shared" si="60"/>
        <v>750000</v>
      </c>
      <c r="V289" s="2">
        <f t="shared" si="34"/>
        <v>112900720.20523386</v>
      </c>
      <c r="W289" s="2">
        <f t="shared" si="61"/>
        <v>745682.42857143283</v>
      </c>
      <c r="X289" s="2">
        <f t="shared" si="51"/>
        <v>4317.5714285671711</v>
      </c>
      <c r="Y289" s="2">
        <f t="shared" si="62"/>
        <v>64076199.969722949</v>
      </c>
      <c r="Z289" s="2" t="str">
        <f t="shared" si="52"/>
        <v>MEEP</v>
      </c>
      <c r="AA289" s="2">
        <f>IF(Z289="HERE",Y289,AA288+Graph!$G$1*1000)</f>
        <v>116591240.25543749</v>
      </c>
      <c r="AB289" s="2">
        <f t="shared" si="63"/>
        <v>800000</v>
      </c>
      <c r="AC289" s="2">
        <f t="shared" si="64"/>
        <v>62939997.490947895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224</v>
      </c>
      <c r="C290" s="7"/>
      <c r="D290" s="2" t="e">
        <f t="shared" si="55"/>
        <v>#N/A</v>
      </c>
      <c r="E290" s="2" t="e">
        <f t="shared" si="22"/>
        <v>#N/A</v>
      </c>
      <c r="F290" s="2">
        <v>1802021.941246897</v>
      </c>
      <c r="G290" s="2">
        <f t="shared" si="47"/>
        <v>745682.42857142852</v>
      </c>
      <c r="H290" s="2">
        <f t="shared" si="65"/>
        <v>176283726.63380563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1513750.9999999986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1802175.8840298951</v>
      </c>
      <c r="Q290" s="2">
        <f t="shared" si="48"/>
        <v>750000</v>
      </c>
      <c r="R290" s="2">
        <f t="shared" si="66"/>
        <v>177726920.17495677</v>
      </c>
      <c r="S290" s="2">
        <f t="shared" si="58"/>
        <v>745682.42857143283</v>
      </c>
      <c r="T290" s="2">
        <f t="shared" si="59"/>
        <v>4317.571428571362</v>
      </c>
      <c r="U290" s="2">
        <f t="shared" si="60"/>
        <v>750000</v>
      </c>
      <c r="V290" s="2">
        <f t="shared" si="34"/>
        <v>113646402.63380529</v>
      </c>
      <c r="W290" s="2">
        <f t="shared" si="61"/>
        <v>745682.42857143283</v>
      </c>
      <c r="X290" s="2">
        <f t="shared" si="51"/>
        <v>4317.5714285671711</v>
      </c>
      <c r="Y290" s="2">
        <f t="shared" si="62"/>
        <v>64080517.541151516</v>
      </c>
      <c r="Z290" s="2" t="str">
        <f t="shared" si="52"/>
        <v>MEEP</v>
      </c>
      <c r="AA290" s="2">
        <f>IF(Z290="HERE",Y290,AA289+Graph!$G$1*1000)</f>
        <v>117391240.25543749</v>
      </c>
      <c r="AB290" s="2">
        <f t="shared" si="63"/>
        <v>800000</v>
      </c>
      <c r="AC290" s="2">
        <f t="shared" si="64"/>
        <v>62939997.490947895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225</v>
      </c>
      <c r="C291" s="7"/>
      <c r="D291" s="2" t="e">
        <f t="shared" si="55"/>
        <v>#N/A</v>
      </c>
      <c r="E291" s="2" t="e">
        <f t="shared" si="22"/>
        <v>#N/A</v>
      </c>
      <c r="F291" s="2">
        <v>1807976.5371471047</v>
      </c>
      <c r="G291" s="2">
        <f t="shared" si="47"/>
        <v>745682.42857142852</v>
      </c>
      <c r="H291" s="2">
        <f t="shared" si="65"/>
        <v>177029409.06237707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1518068.57142857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1808117.1062450409</v>
      </c>
      <c r="Q291" s="2">
        <f t="shared" si="48"/>
        <v>750000</v>
      </c>
      <c r="R291" s="2">
        <f t="shared" si="66"/>
        <v>178476920.17495677</v>
      </c>
      <c r="S291" s="2">
        <f t="shared" si="58"/>
        <v>745682.42857143283</v>
      </c>
      <c r="T291" s="2">
        <f t="shared" si="59"/>
        <v>4317.571428571362</v>
      </c>
      <c r="U291" s="2">
        <f t="shared" si="60"/>
        <v>750000</v>
      </c>
      <c r="V291" s="2">
        <f t="shared" si="34"/>
        <v>114392085.06237672</v>
      </c>
      <c r="W291" s="2">
        <f t="shared" si="61"/>
        <v>745682.42857143283</v>
      </c>
      <c r="X291" s="2">
        <f t="shared" si="51"/>
        <v>4317.5714285671711</v>
      </c>
      <c r="Y291" s="2">
        <f t="shared" si="62"/>
        <v>64084835.112580083</v>
      </c>
      <c r="Z291" s="2" t="str">
        <f t="shared" si="52"/>
        <v>MEEP</v>
      </c>
      <c r="AA291" s="2">
        <f>IF(Z291="HERE",Y291,AA290+Graph!$G$1*1000)</f>
        <v>118191240.25543749</v>
      </c>
      <c r="AB291" s="2">
        <f t="shared" si="63"/>
        <v>800000</v>
      </c>
      <c r="AC291" s="2">
        <f t="shared" si="64"/>
        <v>62939997.490947895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226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1813931.1330473125</v>
      </c>
      <c r="G292" s="2">
        <f t="shared" si="47"/>
        <v>745682.42857142852</v>
      </c>
      <c r="H292" s="2">
        <f t="shared" si="65"/>
        <v>177775091.4909485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1522386.1428571413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1814058.3284602165</v>
      </c>
      <c r="Q292" s="2">
        <f t="shared" si="48"/>
        <v>750000</v>
      </c>
      <c r="R292" s="2">
        <f t="shared" si="66"/>
        <v>179226920.17495677</v>
      </c>
      <c r="S292" s="2">
        <f t="shared" si="58"/>
        <v>745682.42857143283</v>
      </c>
      <c r="T292" s="2">
        <f t="shared" si="59"/>
        <v>4317.571428571362</v>
      </c>
      <c r="U292" s="2">
        <f t="shared" si="60"/>
        <v>750000</v>
      </c>
      <c r="V292" s="2">
        <f t="shared" si="34"/>
        <v>115137767.49094816</v>
      </c>
      <c r="W292" s="2">
        <f t="shared" si="61"/>
        <v>745682.42857143283</v>
      </c>
      <c r="X292" s="2">
        <f t="shared" si="51"/>
        <v>4317.5714285671711</v>
      </c>
      <c r="Y292" s="2">
        <f t="shared" si="62"/>
        <v>64089152.68400865</v>
      </c>
      <c r="Z292" s="2" t="str">
        <f t="shared" si="52"/>
        <v>MEEP</v>
      </c>
      <c r="AA292" s="2">
        <f>IF(Z292="HERE",Y292,AA291+Graph!$G$1*1000)</f>
        <v>118991240.25543749</v>
      </c>
      <c r="AB292" s="2">
        <f t="shared" si="63"/>
        <v>800000</v>
      </c>
      <c r="AC292" s="2">
        <f t="shared" si="64"/>
        <v>62939997.490947895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227</v>
      </c>
      <c r="C293" s="7"/>
      <c r="D293" s="2" t="e">
        <f t="shared" si="55"/>
        <v>#N/A</v>
      </c>
      <c r="E293" s="2" t="e">
        <f t="shared" si="67"/>
        <v>#N/A</v>
      </c>
      <c r="F293" s="2">
        <v>1819885.7289475203</v>
      </c>
      <c r="G293" s="2">
        <f t="shared" si="47"/>
        <v>745682.42857142852</v>
      </c>
      <c r="H293" s="2">
        <f t="shared" si="65"/>
        <v>178520773.91951993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1526703.7142857127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1819999.5506753623</v>
      </c>
      <c r="Q293" s="2">
        <f t="shared" si="48"/>
        <v>750000</v>
      </c>
      <c r="R293" s="2">
        <f t="shared" si="66"/>
        <v>179976920.17495677</v>
      </c>
      <c r="S293" s="2">
        <f t="shared" si="58"/>
        <v>745682.42857143283</v>
      </c>
      <c r="T293" s="2">
        <f t="shared" si="59"/>
        <v>4317.571428571362</v>
      </c>
      <c r="U293" s="2">
        <f t="shared" si="60"/>
        <v>750000</v>
      </c>
      <c r="V293" s="2">
        <f t="shared" si="34"/>
        <v>115883449.91951959</v>
      </c>
      <c r="W293" s="2">
        <f t="shared" si="61"/>
        <v>745682.42857143283</v>
      </c>
      <c r="X293" s="2">
        <f t="shared" si="51"/>
        <v>4317.5714285671711</v>
      </c>
      <c r="Y293" s="2">
        <f t="shared" si="62"/>
        <v>64093470.255437218</v>
      </c>
      <c r="Z293" s="2" t="str">
        <f t="shared" si="52"/>
        <v>MEEP</v>
      </c>
      <c r="AA293" s="2">
        <f>IF(Z293="HERE",Y293,AA292+Graph!$G$1*1000)</f>
        <v>119791240.25543749</v>
      </c>
      <c r="AB293" s="2">
        <f t="shared" si="63"/>
        <v>800000</v>
      </c>
      <c r="AC293" s="2">
        <f t="shared" si="64"/>
        <v>62939997.490947895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228</v>
      </c>
      <c r="C294" s="7"/>
      <c r="D294" s="2" t="e">
        <f t="shared" si="55"/>
        <v>#N/A</v>
      </c>
      <c r="E294" s="2" t="e">
        <f t="shared" si="67"/>
        <v>#N/A</v>
      </c>
      <c r="F294" s="2">
        <v>1825840.324847728</v>
      </c>
      <c r="G294" s="2">
        <f t="shared" ref="G294:G357" si="70">IF(F294&gt;750000,$AK$31*1000,F294)</f>
        <v>745682.42857142852</v>
      </c>
      <c r="H294" s="2">
        <f t="shared" si="65"/>
        <v>179266456.34809136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1531021.2857142841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1825940.772890538</v>
      </c>
      <c r="Q294" s="2">
        <f t="shared" ref="Q294:Q357" si="71">IF(P294&gt;750000,750000,P294)</f>
        <v>750000</v>
      </c>
      <c r="R294" s="2">
        <f t="shared" si="66"/>
        <v>180726920.17495677</v>
      </c>
      <c r="S294" s="2">
        <f t="shared" si="58"/>
        <v>745682.42857143283</v>
      </c>
      <c r="T294" s="2">
        <f t="shared" si="59"/>
        <v>4317.571428571362</v>
      </c>
      <c r="U294" s="2">
        <f t="shared" si="60"/>
        <v>750000</v>
      </c>
      <c r="V294" s="2">
        <f t="shared" si="34"/>
        <v>116629132.34809102</v>
      </c>
      <c r="W294" s="2">
        <f t="shared" si="61"/>
        <v>745682.42857143283</v>
      </c>
      <c r="X294" s="2">
        <f t="shared" si="51"/>
        <v>4317.5714285671711</v>
      </c>
      <c r="Y294" s="2">
        <f t="shared" si="62"/>
        <v>64097787.826865785</v>
      </c>
      <c r="Z294" s="2" t="str">
        <f t="shared" si="52"/>
        <v>MEEP</v>
      </c>
      <c r="AA294" s="2">
        <f>IF(Z294="HERE",Y294,AA293+Graph!$G$1*1000)</f>
        <v>120591240.25543749</v>
      </c>
      <c r="AB294" s="2">
        <f t="shared" si="63"/>
        <v>800000</v>
      </c>
      <c r="AC294" s="2">
        <f t="shared" si="64"/>
        <v>62939997.490947895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229</v>
      </c>
      <c r="C295" s="7"/>
      <c r="D295" s="2" t="e">
        <f t="shared" si="55"/>
        <v>#N/A</v>
      </c>
      <c r="E295" s="2" t="e">
        <f t="shared" si="67"/>
        <v>#N/A</v>
      </c>
      <c r="F295" s="2">
        <v>1831794.9207479358</v>
      </c>
      <c r="G295" s="2">
        <f t="shared" si="70"/>
        <v>745682.42857142852</v>
      </c>
      <c r="H295" s="2">
        <f t="shared" si="65"/>
        <v>180012138.7766628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1535338.8571428554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1831881.9951056838</v>
      </c>
      <c r="Q295" s="2">
        <f t="shared" si="71"/>
        <v>750000</v>
      </c>
      <c r="R295" s="2">
        <f t="shared" si="66"/>
        <v>181476920.17495677</v>
      </c>
      <c r="S295" s="2">
        <f t="shared" si="58"/>
        <v>745682.42857143283</v>
      </c>
      <c r="T295" s="2">
        <f t="shared" si="59"/>
        <v>4317.571428571362</v>
      </c>
      <c r="U295" s="2">
        <f t="shared" si="60"/>
        <v>750000</v>
      </c>
      <c r="V295" s="2">
        <f t="shared" si="34"/>
        <v>117374814.77666245</v>
      </c>
      <c r="W295" s="2">
        <f t="shared" si="61"/>
        <v>745682.42857143283</v>
      </c>
      <c r="X295" s="2">
        <f t="shared" si="51"/>
        <v>4317.5714285671711</v>
      </c>
      <c r="Y295" s="2">
        <f t="shared" si="62"/>
        <v>64102105.398294352</v>
      </c>
      <c r="Z295" s="2" t="str">
        <f t="shared" si="52"/>
        <v>MEEP</v>
      </c>
      <c r="AA295" s="2">
        <f>IF(Z295="HERE",Y295,AA294+Graph!$G$1*1000)</f>
        <v>121391240.25543749</v>
      </c>
      <c r="AB295" s="2">
        <f t="shared" si="63"/>
        <v>800000</v>
      </c>
      <c r="AC295" s="2">
        <f t="shared" si="64"/>
        <v>62939997.490947895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230</v>
      </c>
      <c r="C296" s="7"/>
      <c r="D296" s="2" t="e">
        <f t="shared" si="55"/>
        <v>#N/A</v>
      </c>
      <c r="E296" s="2" t="e">
        <f t="shared" si="67"/>
        <v>#N/A</v>
      </c>
      <c r="F296" s="2">
        <v>1837749.5166481435</v>
      </c>
      <c r="G296" s="2">
        <f t="shared" si="70"/>
        <v>745682.42857142852</v>
      </c>
      <c r="H296" s="2">
        <f t="shared" si="65"/>
        <v>180757821.20523423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1539656.4285714268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1837823.2173208296</v>
      </c>
      <c r="Q296" s="2">
        <f t="shared" si="71"/>
        <v>750000</v>
      </c>
      <c r="R296" s="2">
        <f t="shared" si="66"/>
        <v>182226920.17495677</v>
      </c>
      <c r="S296" s="2">
        <f t="shared" si="58"/>
        <v>745682.42857143283</v>
      </c>
      <c r="T296" s="2">
        <f t="shared" si="59"/>
        <v>4317.571428571362</v>
      </c>
      <c r="U296" s="2">
        <f t="shared" si="60"/>
        <v>750000</v>
      </c>
      <c r="V296" s="2">
        <f t="shared" si="34"/>
        <v>118120497.20523389</v>
      </c>
      <c r="W296" s="2">
        <f t="shared" si="61"/>
        <v>745682.42857143283</v>
      </c>
      <c r="X296" s="2">
        <f t="shared" si="51"/>
        <v>4317.5714285671711</v>
      </c>
      <c r="Y296" s="2">
        <f t="shared" si="62"/>
        <v>64106422.969722919</v>
      </c>
      <c r="Z296" s="2" t="str">
        <f t="shared" si="52"/>
        <v>MEEP</v>
      </c>
      <c r="AA296" s="2">
        <f>IF(Z296="HERE",Y296,AA295+Graph!$G$1*1000)</f>
        <v>122191240.25543749</v>
      </c>
      <c r="AB296" s="2">
        <f t="shared" si="63"/>
        <v>800000</v>
      </c>
      <c r="AC296" s="2">
        <f t="shared" si="64"/>
        <v>62939997.490947895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231</v>
      </c>
      <c r="C297" s="7"/>
      <c r="D297" s="2" t="e">
        <f t="shared" si="55"/>
        <v>#N/A</v>
      </c>
      <c r="E297" s="2" t="e">
        <f t="shared" si="67"/>
        <v>#N/A</v>
      </c>
      <c r="F297" s="2">
        <v>1843704.1125483513</v>
      </c>
      <c r="G297" s="2">
        <f t="shared" si="70"/>
        <v>745682.42857142852</v>
      </c>
      <c r="H297" s="2">
        <f t="shared" si="65"/>
        <v>181503503.63380566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1543973.9999999981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1843764.4395360053</v>
      </c>
      <c r="Q297" s="2">
        <f t="shared" si="71"/>
        <v>750000</v>
      </c>
      <c r="R297" s="2">
        <f t="shared" si="66"/>
        <v>182976920.17495677</v>
      </c>
      <c r="S297" s="2">
        <f t="shared" si="58"/>
        <v>745682.42857143283</v>
      </c>
      <c r="T297" s="2">
        <f t="shared" si="59"/>
        <v>4317.571428571362</v>
      </c>
      <c r="U297" s="2">
        <f t="shared" si="60"/>
        <v>750000</v>
      </c>
      <c r="V297" s="2">
        <f t="shared" si="34"/>
        <v>118866179.63380532</v>
      </c>
      <c r="W297" s="2">
        <f t="shared" si="61"/>
        <v>745682.42857143283</v>
      </c>
      <c r="X297" s="2">
        <f t="shared" si="51"/>
        <v>4317.5714285671711</v>
      </c>
      <c r="Y297" s="2">
        <f t="shared" si="62"/>
        <v>64110740.541151486</v>
      </c>
      <c r="Z297" s="2" t="str">
        <f t="shared" si="52"/>
        <v>MEEP</v>
      </c>
      <c r="AA297" s="2">
        <f>IF(Z297="HERE",Y297,AA296+Graph!$G$1*1000)</f>
        <v>122991240.25543749</v>
      </c>
      <c r="AB297" s="2">
        <f t="shared" si="63"/>
        <v>800000</v>
      </c>
      <c r="AC297" s="2">
        <f t="shared" si="64"/>
        <v>62939997.490947895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232</v>
      </c>
      <c r="C298" s="7"/>
      <c r="D298" s="2" t="e">
        <f t="shared" si="55"/>
        <v>#N/A</v>
      </c>
      <c r="E298" s="2" t="e">
        <f t="shared" si="67"/>
        <v>#N/A</v>
      </c>
      <c r="F298" s="2">
        <v>1849658.708448559</v>
      </c>
      <c r="G298" s="2">
        <f t="shared" si="70"/>
        <v>745682.42857142852</v>
      </c>
      <c r="H298" s="2">
        <f t="shared" si="65"/>
        <v>182249186.0623771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1548291.5714285695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1849705.6617511511</v>
      </c>
      <c r="Q298" s="2">
        <f t="shared" si="71"/>
        <v>750000</v>
      </c>
      <c r="R298" s="2">
        <f t="shared" si="66"/>
        <v>183726920.17495677</v>
      </c>
      <c r="S298" s="2">
        <f t="shared" si="58"/>
        <v>745682.42857143283</v>
      </c>
      <c r="T298" s="2">
        <f t="shared" si="59"/>
        <v>4317.571428571362</v>
      </c>
      <c r="U298" s="2">
        <f t="shared" si="60"/>
        <v>750000</v>
      </c>
      <c r="V298" s="2">
        <f t="shared" si="34"/>
        <v>119611862.06237675</v>
      </c>
      <c r="W298" s="2">
        <f t="shared" si="61"/>
        <v>745682.42857143283</v>
      </c>
      <c r="X298" s="2">
        <f t="shared" si="51"/>
        <v>4317.5714285671711</v>
      </c>
      <c r="Y298" s="2">
        <f t="shared" si="62"/>
        <v>64115058.112580054</v>
      </c>
      <c r="Z298" s="2" t="str">
        <f t="shared" si="52"/>
        <v>MEEP</v>
      </c>
      <c r="AA298" s="2">
        <f>IF(Z298="HERE",Y298,AA297+Graph!$G$1*1000)</f>
        <v>123791240.25543749</v>
      </c>
      <c r="AB298" s="2">
        <f t="shared" si="63"/>
        <v>800000</v>
      </c>
      <c r="AC298" s="2">
        <f t="shared" si="64"/>
        <v>62939997.490947895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233</v>
      </c>
      <c r="C299" s="7"/>
      <c r="D299" s="2" t="e">
        <f t="shared" si="55"/>
        <v>#N/A</v>
      </c>
      <c r="E299" s="2" t="e">
        <f t="shared" si="67"/>
        <v>#N/A</v>
      </c>
      <c r="F299" s="2">
        <v>1855613.3043487668</v>
      </c>
      <c r="G299" s="2">
        <f t="shared" si="70"/>
        <v>745682.42857142852</v>
      </c>
      <c r="H299" s="2">
        <f t="shared" si="65"/>
        <v>182994868.49094853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1552609.1428571409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1855646.8839663267</v>
      </c>
      <c r="Q299" s="2">
        <f t="shared" si="71"/>
        <v>750000</v>
      </c>
      <c r="R299" s="2">
        <f t="shared" si="66"/>
        <v>184476920.17495677</v>
      </c>
      <c r="S299" s="2">
        <f t="shared" si="58"/>
        <v>745682.42857143283</v>
      </c>
      <c r="T299" s="2">
        <f t="shared" si="59"/>
        <v>4317.571428571362</v>
      </c>
      <c r="U299" s="2">
        <f t="shared" si="60"/>
        <v>750000</v>
      </c>
      <c r="V299" s="2">
        <f t="shared" si="34"/>
        <v>120357544.49094819</v>
      </c>
      <c r="W299" s="2">
        <f t="shared" si="61"/>
        <v>745682.42857143283</v>
      </c>
      <c r="X299" s="2">
        <f t="shared" si="51"/>
        <v>4317.5714285671711</v>
      </c>
      <c r="Y299" s="2">
        <f t="shared" si="62"/>
        <v>64119375.684008621</v>
      </c>
      <c r="Z299" s="2" t="str">
        <f t="shared" si="52"/>
        <v>MEEP</v>
      </c>
      <c r="AA299" s="2">
        <f>IF(Z299="HERE",Y299,AA298+Graph!$G$1*1000)</f>
        <v>124591240.25543749</v>
      </c>
      <c r="AB299" s="2">
        <f t="shared" si="63"/>
        <v>800000</v>
      </c>
      <c r="AC299" s="2">
        <f t="shared" si="64"/>
        <v>62939997.490947895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234</v>
      </c>
      <c r="C300" s="7"/>
      <c r="D300" s="2" t="e">
        <f t="shared" si="55"/>
        <v>#N/A</v>
      </c>
      <c r="E300" s="2" t="e">
        <f t="shared" si="67"/>
        <v>#N/A</v>
      </c>
      <c r="F300" s="2">
        <v>1861567.9002489746</v>
      </c>
      <c r="G300" s="2">
        <f t="shared" si="70"/>
        <v>745682.42857142852</v>
      </c>
      <c r="H300" s="2">
        <f t="shared" si="65"/>
        <v>183740550.91951996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1556926.7142857122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1861588.1061814725</v>
      </c>
      <c r="Q300" s="2">
        <f t="shared" si="71"/>
        <v>750000</v>
      </c>
      <c r="R300" s="2">
        <f t="shared" si="66"/>
        <v>185226920.17495677</v>
      </c>
      <c r="S300" s="2">
        <f t="shared" si="58"/>
        <v>745682.42857143283</v>
      </c>
      <c r="T300" s="2">
        <f t="shared" si="59"/>
        <v>4317.571428571362</v>
      </c>
      <c r="U300" s="2">
        <f t="shared" si="60"/>
        <v>750000</v>
      </c>
      <c r="V300" s="2">
        <f t="shared" si="34"/>
        <v>121103226.91951962</v>
      </c>
      <c r="W300" s="2">
        <f t="shared" si="61"/>
        <v>745682.42857143283</v>
      </c>
      <c r="X300" s="2">
        <f t="shared" si="51"/>
        <v>4317.5714285671711</v>
      </c>
      <c r="Y300" s="2">
        <f t="shared" si="62"/>
        <v>64123693.255437188</v>
      </c>
      <c r="Z300" s="2" t="str">
        <f t="shared" si="52"/>
        <v>MEEP</v>
      </c>
      <c r="AA300" s="2">
        <f>IF(Z300="HERE",Y300,AA299+Graph!$G$1*1000)</f>
        <v>125391240.25543749</v>
      </c>
      <c r="AB300" s="2">
        <f t="shared" si="63"/>
        <v>800000</v>
      </c>
      <c r="AC300" s="2">
        <f t="shared" si="64"/>
        <v>62939997.490947895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235</v>
      </c>
      <c r="C301" s="7"/>
      <c r="D301" s="2" t="e">
        <f t="shared" si="55"/>
        <v>#N/A</v>
      </c>
      <c r="E301" s="2" t="e">
        <f t="shared" si="67"/>
        <v>#N/A</v>
      </c>
      <c r="F301" s="2">
        <v>1867522.4961491823</v>
      </c>
      <c r="G301" s="2">
        <f t="shared" si="70"/>
        <v>745682.42857142852</v>
      </c>
      <c r="H301" s="2">
        <f t="shared" si="65"/>
        <v>184486233.34809139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1561244.2857142836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1867529.3283966482</v>
      </c>
      <c r="Q301" s="2">
        <f t="shared" si="71"/>
        <v>750000</v>
      </c>
      <c r="R301" s="2">
        <f t="shared" si="66"/>
        <v>185976920.17495677</v>
      </c>
      <c r="S301" s="2">
        <f t="shared" si="58"/>
        <v>745682.42857143283</v>
      </c>
      <c r="T301" s="2">
        <f t="shared" si="59"/>
        <v>4317.571428571362</v>
      </c>
      <c r="U301" s="2">
        <f t="shared" si="60"/>
        <v>750000</v>
      </c>
      <c r="V301" s="2">
        <f t="shared" si="34"/>
        <v>121848909.34809105</v>
      </c>
      <c r="W301" s="2">
        <f t="shared" si="61"/>
        <v>745682.42857143283</v>
      </c>
      <c r="X301" s="2">
        <f t="shared" si="51"/>
        <v>4317.5714285671711</v>
      </c>
      <c r="Y301" s="2">
        <f t="shared" si="62"/>
        <v>64128010.826865755</v>
      </c>
      <c r="Z301" s="2" t="str">
        <f t="shared" si="52"/>
        <v>MEEP</v>
      </c>
      <c r="AA301" s="2">
        <f>IF(Z301="HERE",Y301,AA300+Graph!$G$1*1000)</f>
        <v>126191240.25543749</v>
      </c>
      <c r="AB301" s="2">
        <f t="shared" si="63"/>
        <v>800000</v>
      </c>
      <c r="AC301" s="2">
        <f t="shared" si="64"/>
        <v>62939997.490947895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236</v>
      </c>
      <c r="C302" s="7"/>
      <c r="D302" s="2" t="e">
        <f t="shared" si="55"/>
        <v>#N/A</v>
      </c>
      <c r="E302" s="2" t="e">
        <f t="shared" si="67"/>
        <v>#N/A</v>
      </c>
      <c r="F302" s="2">
        <v>1873477.0920493901</v>
      </c>
      <c r="G302" s="2">
        <f t="shared" si="70"/>
        <v>745682.42857142852</v>
      </c>
      <c r="H302" s="2">
        <f t="shared" si="65"/>
        <v>185231915.77666283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1565561.8571428549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1873470.550611794</v>
      </c>
      <c r="Q302" s="2">
        <f t="shared" si="71"/>
        <v>750000</v>
      </c>
      <c r="R302" s="2">
        <f t="shared" si="66"/>
        <v>186726920.17495677</v>
      </c>
      <c r="S302" s="2">
        <f t="shared" si="58"/>
        <v>745682.42857143283</v>
      </c>
      <c r="T302" s="2">
        <f t="shared" si="59"/>
        <v>4317.571428571362</v>
      </c>
      <c r="U302" s="2">
        <f t="shared" si="60"/>
        <v>750000</v>
      </c>
      <c r="V302" s="2">
        <f t="shared" si="34"/>
        <v>122594591.77666248</v>
      </c>
      <c r="W302" s="2">
        <f t="shared" si="61"/>
        <v>745682.42857143283</v>
      </c>
      <c r="X302" s="2">
        <f t="shared" si="51"/>
        <v>4317.5714285671711</v>
      </c>
      <c r="Y302" s="2">
        <f t="shared" si="62"/>
        <v>64132328.398294322</v>
      </c>
      <c r="Z302" s="2" t="str">
        <f t="shared" si="52"/>
        <v>MEEP</v>
      </c>
      <c r="AA302" s="2">
        <f>IF(Z302="HERE",Y302,AA301+Graph!$G$1*1000)</f>
        <v>126991240.25543749</v>
      </c>
      <c r="AB302" s="2">
        <f t="shared" si="63"/>
        <v>800000</v>
      </c>
      <c r="AC302" s="2">
        <f t="shared" si="64"/>
        <v>62939997.490947895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237</v>
      </c>
      <c r="C303" s="7"/>
      <c r="D303" s="2" t="e">
        <f t="shared" si="55"/>
        <v>#N/A</v>
      </c>
      <c r="E303" s="2" t="e">
        <f t="shared" si="67"/>
        <v>#N/A</v>
      </c>
      <c r="F303" s="2">
        <v>1879431.687949568</v>
      </c>
      <c r="G303" s="2">
        <f t="shared" si="70"/>
        <v>745682.42857142852</v>
      </c>
      <c r="H303" s="2">
        <f t="shared" si="65"/>
        <v>185977598.20523426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1569879.4285714263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1879411.7728269696</v>
      </c>
      <c r="Q303" s="2">
        <f t="shared" si="71"/>
        <v>750000</v>
      </c>
      <c r="R303" s="2">
        <f t="shared" si="66"/>
        <v>187476920.17495677</v>
      </c>
      <c r="S303" s="2">
        <f t="shared" si="58"/>
        <v>745682.42857143283</v>
      </c>
      <c r="T303" s="2">
        <f t="shared" si="59"/>
        <v>4317.571428571362</v>
      </c>
      <c r="U303" s="2">
        <f t="shared" si="60"/>
        <v>750000</v>
      </c>
      <c r="V303" s="2">
        <f t="shared" si="34"/>
        <v>123340274.20523392</v>
      </c>
      <c r="W303" s="2">
        <f t="shared" si="61"/>
        <v>745682.42857143283</v>
      </c>
      <c r="X303" s="2">
        <f t="shared" si="51"/>
        <v>4317.5714285671711</v>
      </c>
      <c r="Y303" s="2">
        <f t="shared" si="62"/>
        <v>64136645.969722889</v>
      </c>
      <c r="Z303" s="2" t="str">
        <f t="shared" si="52"/>
        <v>MEEP</v>
      </c>
      <c r="AA303" s="2">
        <f>IF(Z303="HERE",Y303,AA302+Graph!$G$1*1000)</f>
        <v>127791240.25543749</v>
      </c>
      <c r="AB303" s="2">
        <f t="shared" si="63"/>
        <v>800000</v>
      </c>
      <c r="AC303" s="2">
        <f t="shared" si="64"/>
        <v>62939997.490947895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238</v>
      </c>
      <c r="C304" s="7"/>
      <c r="D304" s="2" t="e">
        <f t="shared" si="55"/>
        <v>#N/A</v>
      </c>
      <c r="E304" s="2" t="e">
        <f t="shared" si="67"/>
        <v>#N/A</v>
      </c>
      <c r="F304" s="2">
        <v>1885386.2838497758</v>
      </c>
      <c r="G304" s="2">
        <f t="shared" si="70"/>
        <v>745682.42857142852</v>
      </c>
      <c r="H304" s="2">
        <f t="shared" si="65"/>
        <v>186723280.63380569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1574196.9999999977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1885352.9950421154</v>
      </c>
      <c r="Q304" s="2">
        <f t="shared" si="71"/>
        <v>750000</v>
      </c>
      <c r="R304" s="2">
        <f t="shared" si="66"/>
        <v>188226920.17495677</v>
      </c>
      <c r="S304" s="2">
        <f t="shared" si="58"/>
        <v>745682.42857143283</v>
      </c>
      <c r="T304" s="2">
        <f t="shared" si="59"/>
        <v>4317.571428571362</v>
      </c>
      <c r="U304" s="2">
        <f t="shared" si="60"/>
        <v>750000</v>
      </c>
      <c r="V304" s="2">
        <f t="shared" si="34"/>
        <v>124085956.63380535</v>
      </c>
      <c r="W304" s="2">
        <f t="shared" si="61"/>
        <v>745682.42857143283</v>
      </c>
      <c r="X304" s="2">
        <f t="shared" si="51"/>
        <v>4317.5714285671711</v>
      </c>
      <c r="Y304" s="2">
        <f t="shared" si="62"/>
        <v>64140963.541151457</v>
      </c>
      <c r="Z304" s="2" t="str">
        <f t="shared" si="52"/>
        <v>MEEP</v>
      </c>
      <c r="AA304" s="2">
        <f>IF(Z304="HERE",Y304,AA303+Graph!$G$1*1000)</f>
        <v>128591240.25543749</v>
      </c>
      <c r="AB304" s="2">
        <f t="shared" si="63"/>
        <v>800000</v>
      </c>
      <c r="AC304" s="2">
        <f t="shared" si="64"/>
        <v>62939997.490947895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239</v>
      </c>
      <c r="C305" s="7"/>
      <c r="D305" s="2" t="e">
        <f t="shared" si="55"/>
        <v>#N/A</v>
      </c>
      <c r="E305" s="2" t="e">
        <f t="shared" si="67"/>
        <v>#N/A</v>
      </c>
      <c r="F305" s="2">
        <v>1891340.8797499835</v>
      </c>
      <c r="G305" s="2">
        <f t="shared" si="70"/>
        <v>745682.42857142852</v>
      </c>
      <c r="H305" s="2">
        <f t="shared" si="65"/>
        <v>187468963.06237713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1578514.571428569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1891294.2172572911</v>
      </c>
      <c r="Q305" s="2">
        <f t="shared" si="71"/>
        <v>750000</v>
      </c>
      <c r="R305" s="2">
        <f t="shared" si="66"/>
        <v>188976920.17495677</v>
      </c>
      <c r="S305" s="2">
        <f t="shared" si="58"/>
        <v>745682.42857143283</v>
      </c>
      <c r="T305" s="2">
        <f t="shared" si="59"/>
        <v>4317.571428571362</v>
      </c>
      <c r="U305" s="2">
        <f t="shared" si="60"/>
        <v>750000</v>
      </c>
      <c r="V305" s="2">
        <f t="shared" si="34"/>
        <v>124831639.06237678</v>
      </c>
      <c r="W305" s="2">
        <f t="shared" si="61"/>
        <v>745682.42857143283</v>
      </c>
      <c r="X305" s="2">
        <f t="shared" si="51"/>
        <v>4317.5714285671711</v>
      </c>
      <c r="Y305" s="2">
        <f t="shared" si="62"/>
        <v>64145281.112580024</v>
      </c>
      <c r="Z305" s="2" t="str">
        <f t="shared" si="52"/>
        <v>MEEP</v>
      </c>
      <c r="AA305" s="2">
        <f>IF(Z305="HERE",Y305,AA304+Graph!$G$1*1000)</f>
        <v>129391240.25543749</v>
      </c>
      <c r="AB305" s="2">
        <f t="shared" si="63"/>
        <v>800000</v>
      </c>
      <c r="AC305" s="2">
        <f t="shared" si="64"/>
        <v>62939997.490947895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240</v>
      </c>
      <c r="C306" s="7"/>
      <c r="D306" s="2" t="e">
        <f t="shared" si="55"/>
        <v>#N/A</v>
      </c>
      <c r="E306" s="2" t="e">
        <f t="shared" si="67"/>
        <v>#N/A</v>
      </c>
      <c r="F306" s="2">
        <v>1897295.4756501913</v>
      </c>
      <c r="G306" s="2">
        <f t="shared" si="70"/>
        <v>745682.42857142852</v>
      </c>
      <c r="H306" s="2">
        <f t="shared" si="65"/>
        <v>188214645.49094856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1582832.1428571404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1897235.4394724369</v>
      </c>
      <c r="Q306" s="2">
        <f t="shared" si="71"/>
        <v>750000</v>
      </c>
      <c r="R306" s="2">
        <f t="shared" si="66"/>
        <v>189726920.17495677</v>
      </c>
      <c r="S306" s="2">
        <f t="shared" si="58"/>
        <v>745682.42857143283</v>
      </c>
      <c r="T306" s="2">
        <f t="shared" si="59"/>
        <v>4317.571428571362</v>
      </c>
      <c r="U306" s="2">
        <f t="shared" si="60"/>
        <v>750000</v>
      </c>
      <c r="V306" s="2">
        <f t="shared" si="34"/>
        <v>125577321.49094822</v>
      </c>
      <c r="W306" s="2">
        <f t="shared" si="61"/>
        <v>745682.42857143283</v>
      </c>
      <c r="X306" s="2">
        <f t="shared" si="51"/>
        <v>4317.5714285671711</v>
      </c>
      <c r="Y306" s="2">
        <f t="shared" si="62"/>
        <v>64149598.684008591</v>
      </c>
      <c r="Z306" s="2" t="str">
        <f t="shared" si="52"/>
        <v>MEEP</v>
      </c>
      <c r="AA306" s="2">
        <f>IF(Z306="HERE",Y306,AA305+Graph!$G$1*1000)</f>
        <v>130191240.25543749</v>
      </c>
      <c r="AB306" s="2">
        <f t="shared" si="63"/>
        <v>800000</v>
      </c>
      <c r="AC306" s="2">
        <f t="shared" si="64"/>
        <v>62939997.490947895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241</v>
      </c>
      <c r="C307" s="7"/>
      <c r="D307" s="2" t="e">
        <f t="shared" si="55"/>
        <v>#N/A</v>
      </c>
      <c r="E307" s="2" t="e">
        <f t="shared" si="67"/>
        <v>#N/A</v>
      </c>
      <c r="F307" s="2">
        <v>1903250.0715503991</v>
      </c>
      <c r="G307" s="2">
        <f t="shared" si="70"/>
        <v>745682.42857142852</v>
      </c>
      <c r="H307" s="2">
        <f t="shared" si="65"/>
        <v>188960327.91951999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1587149.7142857118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1903176.6616876125</v>
      </c>
      <c r="Q307" s="2">
        <f t="shared" si="71"/>
        <v>750000</v>
      </c>
      <c r="R307" s="2">
        <f t="shared" si="66"/>
        <v>190476920.17495677</v>
      </c>
      <c r="S307" s="2">
        <f t="shared" si="58"/>
        <v>745682.42857143283</v>
      </c>
      <c r="T307" s="2">
        <f t="shared" si="59"/>
        <v>4317.571428571362</v>
      </c>
      <c r="U307" s="2">
        <f t="shared" si="60"/>
        <v>750000</v>
      </c>
      <c r="V307" s="2">
        <f t="shared" si="34"/>
        <v>126323003.91951965</v>
      </c>
      <c r="W307" s="2">
        <f t="shared" si="61"/>
        <v>745682.42857143283</v>
      </c>
      <c r="X307" s="2">
        <f t="shared" si="51"/>
        <v>4317.5714285671711</v>
      </c>
      <c r="Y307" s="2">
        <f t="shared" si="62"/>
        <v>64153916.255437158</v>
      </c>
      <c r="Z307" s="2" t="str">
        <f t="shared" si="52"/>
        <v>MEEP</v>
      </c>
      <c r="AA307" s="2">
        <f>IF(Z307="HERE",Y307,AA306+Graph!$G$1*1000)</f>
        <v>130991240.25543749</v>
      </c>
      <c r="AB307" s="2">
        <f t="shared" si="63"/>
        <v>800000</v>
      </c>
      <c r="AC307" s="2">
        <f t="shared" si="64"/>
        <v>62939997.490947895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242</v>
      </c>
      <c r="C308" s="7"/>
      <c r="D308" s="2" t="e">
        <f t="shared" si="55"/>
        <v>#N/A</v>
      </c>
      <c r="E308" s="2" t="e">
        <f t="shared" si="67"/>
        <v>#N/A</v>
      </c>
      <c r="F308" s="2">
        <v>1909204.6674506068</v>
      </c>
      <c r="G308" s="2">
        <f t="shared" si="70"/>
        <v>745682.42857142852</v>
      </c>
      <c r="H308" s="2">
        <f t="shared" si="65"/>
        <v>189706010.34809142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1591467.2857142831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1909117.8839027584</v>
      </c>
      <c r="Q308" s="2">
        <f t="shared" si="71"/>
        <v>750000</v>
      </c>
      <c r="R308" s="2">
        <f t="shared" si="66"/>
        <v>191226920.17495677</v>
      </c>
      <c r="S308" s="2">
        <f t="shared" si="58"/>
        <v>745682.42857143283</v>
      </c>
      <c r="T308" s="2">
        <f t="shared" si="59"/>
        <v>4317.571428571362</v>
      </c>
      <c r="U308" s="2">
        <f t="shared" si="60"/>
        <v>750000</v>
      </c>
      <c r="V308" s="2">
        <f t="shared" si="34"/>
        <v>127068686.34809108</v>
      </c>
      <c r="W308" s="2">
        <f t="shared" si="61"/>
        <v>745682.42857143283</v>
      </c>
      <c r="X308" s="2">
        <f t="shared" si="51"/>
        <v>4317.5714285671711</v>
      </c>
      <c r="Y308" s="2">
        <f t="shared" si="62"/>
        <v>64158233.826865725</v>
      </c>
      <c r="Z308" s="2" t="str">
        <f t="shared" si="52"/>
        <v>MEEP</v>
      </c>
      <c r="AA308" s="2">
        <f>IF(Z308="HERE",Y308,AA307+Graph!$G$1*1000)</f>
        <v>131791240.25543749</v>
      </c>
      <c r="AB308" s="2">
        <f t="shared" si="63"/>
        <v>800000</v>
      </c>
      <c r="AC308" s="2">
        <f t="shared" si="64"/>
        <v>62939997.490947895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243</v>
      </c>
      <c r="C309" s="7"/>
      <c r="D309" s="2" t="e">
        <f t="shared" si="55"/>
        <v>#N/A</v>
      </c>
      <c r="E309" s="2" t="e">
        <f t="shared" si="67"/>
        <v>#N/A</v>
      </c>
      <c r="F309" s="2">
        <v>1915159.2633508146</v>
      </c>
      <c r="G309" s="2">
        <f t="shared" si="70"/>
        <v>745682.42857142852</v>
      </c>
      <c r="H309" s="2">
        <f t="shared" si="65"/>
        <v>190451692.77666286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1595784.8571428545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1915059.106117934</v>
      </c>
      <c r="Q309" s="2">
        <f t="shared" si="71"/>
        <v>750000</v>
      </c>
      <c r="R309" s="2">
        <f t="shared" si="66"/>
        <v>191976920.17495677</v>
      </c>
      <c r="S309" s="2">
        <f t="shared" si="58"/>
        <v>745682.42857143283</v>
      </c>
      <c r="T309" s="2">
        <f t="shared" si="59"/>
        <v>4317.571428571362</v>
      </c>
      <c r="U309" s="2">
        <f t="shared" si="60"/>
        <v>750000</v>
      </c>
      <c r="V309" s="2">
        <f t="shared" si="34"/>
        <v>127814368.77666251</v>
      </c>
      <c r="W309" s="2">
        <f t="shared" si="61"/>
        <v>745682.42857143283</v>
      </c>
      <c r="X309" s="2">
        <f t="shared" si="51"/>
        <v>4317.5714285671711</v>
      </c>
      <c r="Y309" s="2">
        <f t="shared" si="62"/>
        <v>64162551.398294292</v>
      </c>
      <c r="Z309" s="2" t="str">
        <f t="shared" si="52"/>
        <v>MEEP</v>
      </c>
      <c r="AA309" s="2">
        <f>IF(Z309="HERE",Y309,AA308+Graph!$G$1*1000)</f>
        <v>132591240.25543749</v>
      </c>
      <c r="AB309" s="2">
        <f t="shared" si="63"/>
        <v>800000</v>
      </c>
      <c r="AC309" s="2">
        <f t="shared" si="64"/>
        <v>62939997.490947895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244</v>
      </c>
      <c r="C310" s="7"/>
      <c r="D310" s="2" t="e">
        <f t="shared" si="55"/>
        <v>#N/A</v>
      </c>
      <c r="E310" s="2" t="e">
        <f t="shared" si="67"/>
        <v>#N/A</v>
      </c>
      <c r="F310" s="2">
        <v>1921113.8592510223</v>
      </c>
      <c r="G310" s="2">
        <f t="shared" si="70"/>
        <v>745682.42857142852</v>
      </c>
      <c r="H310" s="2">
        <f t="shared" si="65"/>
        <v>191197375.20523429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1600102.4285714258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1921000.3283330798</v>
      </c>
      <c r="Q310" s="2">
        <f t="shared" si="71"/>
        <v>750000</v>
      </c>
      <c r="R310" s="2">
        <f t="shared" si="66"/>
        <v>192726920.17495677</v>
      </c>
      <c r="S310" s="2">
        <f t="shared" si="58"/>
        <v>745682.42857143283</v>
      </c>
      <c r="T310" s="2">
        <f t="shared" si="59"/>
        <v>4317.571428571362</v>
      </c>
      <c r="U310" s="2">
        <f t="shared" si="60"/>
        <v>750000</v>
      </c>
      <c r="V310" s="2">
        <f t="shared" si="34"/>
        <v>128560051.20523395</v>
      </c>
      <c r="W310" s="2">
        <f t="shared" si="61"/>
        <v>745682.42857143283</v>
      </c>
      <c r="X310" s="2">
        <f t="shared" si="51"/>
        <v>4317.5714285671711</v>
      </c>
      <c r="Y310" s="2">
        <f t="shared" si="62"/>
        <v>64166868.96972286</v>
      </c>
      <c r="Z310" s="2" t="str">
        <f t="shared" si="52"/>
        <v>MEEP</v>
      </c>
      <c r="AA310" s="2">
        <f>IF(Z310="HERE",Y310,AA309+Graph!$G$1*1000)</f>
        <v>133391240.25543749</v>
      </c>
      <c r="AB310" s="2">
        <f t="shared" si="63"/>
        <v>800000</v>
      </c>
      <c r="AC310" s="2">
        <f t="shared" si="64"/>
        <v>62939997.490947895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245</v>
      </c>
      <c r="C311" s="7"/>
      <c r="D311" s="2" t="e">
        <f t="shared" si="55"/>
        <v>#N/A</v>
      </c>
      <c r="E311" s="2" t="e">
        <f t="shared" si="67"/>
        <v>#N/A</v>
      </c>
      <c r="F311" s="2">
        <v>1927068.4551512301</v>
      </c>
      <c r="G311" s="2">
        <f t="shared" si="70"/>
        <v>745682.42857142852</v>
      </c>
      <c r="H311" s="2">
        <f t="shared" si="65"/>
        <v>191943057.63380572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1604419.9999999972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1926941.5505482256</v>
      </c>
      <c r="Q311" s="2">
        <f t="shared" si="71"/>
        <v>750000</v>
      </c>
      <c r="R311" s="2">
        <f t="shared" si="66"/>
        <v>193476920.17495677</v>
      </c>
      <c r="S311" s="2">
        <f t="shared" si="58"/>
        <v>745682.42857143283</v>
      </c>
      <c r="T311" s="2">
        <f t="shared" si="59"/>
        <v>4317.571428571362</v>
      </c>
      <c r="U311" s="2">
        <f t="shared" si="60"/>
        <v>750000</v>
      </c>
      <c r="V311" s="2">
        <f t="shared" si="34"/>
        <v>129305733.63380538</v>
      </c>
      <c r="W311" s="2">
        <f t="shared" si="61"/>
        <v>745682.42857143283</v>
      </c>
      <c r="X311" s="2">
        <f t="shared" si="51"/>
        <v>4317.5714285671711</v>
      </c>
      <c r="Y311" s="2">
        <f t="shared" si="62"/>
        <v>64171186.541151427</v>
      </c>
      <c r="Z311" s="2" t="str">
        <f t="shared" si="52"/>
        <v>MEEP</v>
      </c>
      <c r="AA311" s="2">
        <f>IF(Z311="HERE",Y311,AA310+Graph!$G$1*1000)</f>
        <v>134191240.25543749</v>
      </c>
      <c r="AB311" s="2">
        <f t="shared" si="63"/>
        <v>800000</v>
      </c>
      <c r="AC311" s="2">
        <f t="shared" si="64"/>
        <v>62939997.490947895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246</v>
      </c>
      <c r="C312" s="7"/>
      <c r="D312" s="2" t="e">
        <f t="shared" si="55"/>
        <v>#N/A</v>
      </c>
      <c r="E312" s="2" t="e">
        <f t="shared" si="67"/>
        <v>#N/A</v>
      </c>
      <c r="F312" s="2">
        <v>1933023.0510514379</v>
      </c>
      <c r="G312" s="2">
        <f t="shared" si="70"/>
        <v>745682.42857142852</v>
      </c>
      <c r="H312" s="2">
        <f t="shared" si="65"/>
        <v>192688740.06237715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1608737.5714285686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1932882.7727634013</v>
      </c>
      <c r="Q312" s="2">
        <f t="shared" si="71"/>
        <v>750000</v>
      </c>
      <c r="R312" s="2">
        <f t="shared" si="66"/>
        <v>194226920.17495677</v>
      </c>
      <c r="S312" s="2">
        <f t="shared" si="58"/>
        <v>745682.42857143283</v>
      </c>
      <c r="T312" s="2">
        <f t="shared" si="59"/>
        <v>4317.571428571362</v>
      </c>
      <c r="U312" s="2">
        <f t="shared" si="60"/>
        <v>750000</v>
      </c>
      <c r="V312" s="2">
        <f t="shared" si="34"/>
        <v>130051416.06237681</v>
      </c>
      <c r="W312" s="2">
        <f t="shared" si="61"/>
        <v>745682.42857143283</v>
      </c>
      <c r="X312" s="2">
        <f t="shared" si="51"/>
        <v>4317.5714285671711</v>
      </c>
      <c r="Y312" s="2">
        <f t="shared" si="62"/>
        <v>64175504.112579994</v>
      </c>
      <c r="Z312" s="2" t="str">
        <f t="shared" si="52"/>
        <v>MEEP</v>
      </c>
      <c r="AA312" s="2">
        <f>IF(Z312="HERE",Y312,AA311+Graph!$G$1*1000)</f>
        <v>134991240.25543749</v>
      </c>
      <c r="AB312" s="2">
        <f t="shared" si="63"/>
        <v>800000</v>
      </c>
      <c r="AC312" s="2">
        <f t="shared" si="64"/>
        <v>62939997.490947895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247</v>
      </c>
      <c r="C313" s="7"/>
      <c r="D313" s="2" t="e">
        <f t="shared" si="55"/>
        <v>#N/A</v>
      </c>
      <c r="E313" s="2" t="e">
        <f t="shared" si="67"/>
        <v>#N/A</v>
      </c>
      <c r="F313" s="2">
        <v>1938977.6469516456</v>
      </c>
      <c r="G313" s="2">
        <f t="shared" si="70"/>
        <v>745682.42857142852</v>
      </c>
      <c r="H313" s="2">
        <f t="shared" si="65"/>
        <v>193434422.49094859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1613055.1428571399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1938823.9949785471</v>
      </c>
      <c r="Q313" s="2">
        <f t="shared" si="71"/>
        <v>750000</v>
      </c>
      <c r="R313" s="2">
        <f t="shared" si="66"/>
        <v>194976920.17495677</v>
      </c>
      <c r="S313" s="2">
        <f t="shared" si="58"/>
        <v>745682.42857143283</v>
      </c>
      <c r="T313" s="2">
        <f t="shared" si="59"/>
        <v>4317.571428571362</v>
      </c>
      <c r="U313" s="2">
        <f t="shared" si="60"/>
        <v>750000</v>
      </c>
      <c r="V313" s="2">
        <f t="shared" si="34"/>
        <v>130797098.49094824</v>
      </c>
      <c r="W313" s="2">
        <f t="shared" si="61"/>
        <v>745682.42857143283</v>
      </c>
      <c r="X313" s="2">
        <f t="shared" si="51"/>
        <v>4317.5714285671711</v>
      </c>
      <c r="Y313" s="2">
        <f t="shared" si="62"/>
        <v>64179821.684008561</v>
      </c>
      <c r="Z313" s="2" t="str">
        <f t="shared" si="52"/>
        <v>MEEP</v>
      </c>
      <c r="AA313" s="2">
        <f>IF(Z313="HERE",Y313,AA312+Graph!$G$1*1000)</f>
        <v>135791240.25543749</v>
      </c>
      <c r="AB313" s="2">
        <f t="shared" si="63"/>
        <v>800000</v>
      </c>
      <c r="AC313" s="2">
        <f t="shared" si="64"/>
        <v>62939997.490947895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248</v>
      </c>
      <c r="C314" s="7"/>
      <c r="D314" s="2" t="e">
        <f t="shared" si="55"/>
        <v>#N/A</v>
      </c>
      <c r="E314" s="2" t="e">
        <f t="shared" si="67"/>
        <v>#N/A</v>
      </c>
      <c r="F314" s="2">
        <v>1944932.2428518534</v>
      </c>
      <c r="G314" s="2">
        <f t="shared" si="70"/>
        <v>745682.42857142852</v>
      </c>
      <c r="H314" s="2">
        <f t="shared" si="65"/>
        <v>194180104.91952002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1617372.7142857113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1944765.2171937227</v>
      </c>
      <c r="Q314" s="2">
        <f t="shared" si="71"/>
        <v>750000</v>
      </c>
      <c r="R314" s="2">
        <f t="shared" si="66"/>
        <v>195726920.17495677</v>
      </c>
      <c r="S314" s="2">
        <f t="shared" si="58"/>
        <v>745682.42857143283</v>
      </c>
      <c r="T314" s="2">
        <f t="shared" si="59"/>
        <v>4317.571428571362</v>
      </c>
      <c r="U314" s="2">
        <f t="shared" si="60"/>
        <v>750000</v>
      </c>
      <c r="V314" s="2">
        <f t="shared" si="34"/>
        <v>131542780.91951968</v>
      </c>
      <c r="W314" s="2">
        <f t="shared" si="61"/>
        <v>745682.42857143283</v>
      </c>
      <c r="X314" s="2">
        <f t="shared" si="51"/>
        <v>4317.5714285671711</v>
      </c>
      <c r="Y314" s="2">
        <f t="shared" si="62"/>
        <v>64184139.255437128</v>
      </c>
      <c r="Z314" s="2" t="str">
        <f t="shared" si="52"/>
        <v>MEEP</v>
      </c>
      <c r="AA314" s="2">
        <f>IF(Z314="HERE",Y314,AA313+Graph!$G$1*1000)</f>
        <v>136591240.25543749</v>
      </c>
      <c r="AB314" s="2">
        <f t="shared" si="63"/>
        <v>800000</v>
      </c>
      <c r="AC314" s="2">
        <f t="shared" si="64"/>
        <v>62939997.490947895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249</v>
      </c>
      <c r="C315" s="7"/>
      <c r="D315" s="2" t="e">
        <f t="shared" si="55"/>
        <v>#N/A</v>
      </c>
      <c r="E315" s="2" t="e">
        <f t="shared" si="67"/>
        <v>#N/A</v>
      </c>
      <c r="F315" s="2">
        <v>1950886.8387520611</v>
      </c>
      <c r="G315" s="2">
        <f t="shared" si="70"/>
        <v>745682.42857142852</v>
      </c>
      <c r="H315" s="2">
        <f t="shared" si="65"/>
        <v>194925787.34809145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1621690.2857142827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1950706.4394088686</v>
      </c>
      <c r="Q315" s="2">
        <f t="shared" si="71"/>
        <v>750000</v>
      </c>
      <c r="R315" s="2">
        <f t="shared" si="66"/>
        <v>196476920.17495677</v>
      </c>
      <c r="S315" s="2">
        <f t="shared" si="58"/>
        <v>745682.42857143283</v>
      </c>
      <c r="T315" s="2">
        <f t="shared" si="59"/>
        <v>4317.571428571362</v>
      </c>
      <c r="U315" s="2">
        <f t="shared" si="60"/>
        <v>750000</v>
      </c>
      <c r="V315" s="2">
        <f t="shared" si="34"/>
        <v>132288463.34809111</v>
      </c>
      <c r="W315" s="2">
        <f t="shared" si="61"/>
        <v>745682.42857143283</v>
      </c>
      <c r="X315" s="2">
        <f t="shared" si="51"/>
        <v>4317.5714285671711</v>
      </c>
      <c r="Y315" s="2">
        <f t="shared" si="62"/>
        <v>64188456.826865695</v>
      </c>
      <c r="Z315" s="2" t="str">
        <f t="shared" si="52"/>
        <v>MEEP</v>
      </c>
      <c r="AA315" s="2">
        <f>IF(Z315="HERE",Y315,AA314+Graph!$G$1*1000)</f>
        <v>137391240.25543749</v>
      </c>
      <c r="AB315" s="2">
        <f t="shared" si="63"/>
        <v>800000</v>
      </c>
      <c r="AC315" s="2">
        <f t="shared" si="64"/>
        <v>62939997.490947895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250</v>
      </c>
      <c r="C316" s="7"/>
      <c r="D316" s="2" t="e">
        <f t="shared" si="55"/>
        <v>#N/A</v>
      </c>
      <c r="E316" s="2" t="e">
        <f t="shared" si="67"/>
        <v>#N/A</v>
      </c>
      <c r="F316" s="2">
        <v>1956841.4346522689</v>
      </c>
      <c r="G316" s="2">
        <f t="shared" si="70"/>
        <v>745682.42857142852</v>
      </c>
      <c r="H316" s="2">
        <f t="shared" si="65"/>
        <v>195671469.77666289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1626007.857142854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1956647.6616240442</v>
      </c>
      <c r="Q316" s="2">
        <f t="shared" si="71"/>
        <v>750000</v>
      </c>
      <c r="R316" s="2">
        <f t="shared" si="66"/>
        <v>197226920.17495677</v>
      </c>
      <c r="S316" s="2">
        <f t="shared" si="58"/>
        <v>745682.42857143283</v>
      </c>
      <c r="T316" s="2">
        <f t="shared" si="59"/>
        <v>4317.571428571362</v>
      </c>
      <c r="U316" s="2">
        <f t="shared" si="60"/>
        <v>750000</v>
      </c>
      <c r="V316" s="2">
        <f t="shared" si="34"/>
        <v>133034145.77666254</v>
      </c>
      <c r="W316" s="2">
        <f t="shared" si="61"/>
        <v>745682.42857143283</v>
      </c>
      <c r="X316" s="2">
        <f t="shared" si="51"/>
        <v>4317.5714285671711</v>
      </c>
      <c r="Y316" s="2">
        <f t="shared" si="62"/>
        <v>64192774.398294263</v>
      </c>
      <c r="Z316" s="2" t="str">
        <f t="shared" si="52"/>
        <v>MEEP</v>
      </c>
      <c r="AA316" s="2">
        <f>IF(Z316="HERE",Y316,AA315+Graph!$G$1*1000)</f>
        <v>138191240.25543749</v>
      </c>
      <c r="AB316" s="2">
        <f t="shared" si="63"/>
        <v>800000</v>
      </c>
      <c r="AC316" s="2">
        <f t="shared" si="64"/>
        <v>62939997.490947895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251</v>
      </c>
      <c r="C317" s="7"/>
      <c r="D317" s="2" t="e">
        <f t="shared" si="55"/>
        <v>#N/A</v>
      </c>
      <c r="E317" s="2" t="e">
        <f t="shared" si="67"/>
        <v>#N/A</v>
      </c>
      <c r="F317" s="2">
        <v>1962796.0305524766</v>
      </c>
      <c r="G317" s="2">
        <f t="shared" si="70"/>
        <v>745682.42857142852</v>
      </c>
      <c r="H317" s="2">
        <f t="shared" si="65"/>
        <v>196417152.20523432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1630325.4285714254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1962588.88383919</v>
      </c>
      <c r="Q317" s="2">
        <f t="shared" si="71"/>
        <v>750000</v>
      </c>
      <c r="R317" s="2">
        <f t="shared" si="66"/>
        <v>197976920.17495677</v>
      </c>
      <c r="S317" s="2">
        <f t="shared" si="58"/>
        <v>745682.42857143283</v>
      </c>
      <c r="T317" s="2">
        <f t="shared" si="59"/>
        <v>4317.571428571362</v>
      </c>
      <c r="U317" s="2">
        <f t="shared" si="60"/>
        <v>750000</v>
      </c>
      <c r="V317" s="2">
        <f t="shared" si="34"/>
        <v>133779828.20523398</v>
      </c>
      <c r="W317" s="2">
        <f t="shared" si="61"/>
        <v>745682.42857143283</v>
      </c>
      <c r="X317" s="2">
        <f t="shared" si="51"/>
        <v>4317.5714285671711</v>
      </c>
      <c r="Y317" s="2">
        <f t="shared" si="62"/>
        <v>64197091.96972283</v>
      </c>
      <c r="Z317" s="2" t="str">
        <f t="shared" si="52"/>
        <v>MEEP</v>
      </c>
      <c r="AA317" s="2">
        <f>IF(Z317="HERE",Y317,AA316+Graph!$G$1*1000)</f>
        <v>138991240.25543749</v>
      </c>
      <c r="AB317" s="2">
        <f t="shared" si="63"/>
        <v>800000</v>
      </c>
      <c r="AC317" s="2">
        <f t="shared" si="64"/>
        <v>62939997.490947895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252</v>
      </c>
      <c r="C318" s="7"/>
      <c r="D318" s="2" t="e">
        <f t="shared" si="55"/>
        <v>#N/A</v>
      </c>
      <c r="E318" s="2" t="e">
        <f t="shared" si="67"/>
        <v>#N/A</v>
      </c>
      <c r="F318" s="2">
        <v>1968750.6264526844</v>
      </c>
      <c r="G318" s="2">
        <f t="shared" si="70"/>
        <v>745682.42857142852</v>
      </c>
      <c r="H318" s="2">
        <f t="shared" si="65"/>
        <v>197162834.63380575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1634642.9999999967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1968530.1060543656</v>
      </c>
      <c r="Q318" s="2">
        <f t="shared" si="71"/>
        <v>750000</v>
      </c>
      <c r="R318" s="2">
        <f t="shared" si="66"/>
        <v>198726920.17495677</v>
      </c>
      <c r="S318" s="2">
        <f t="shared" si="58"/>
        <v>745682.42857143283</v>
      </c>
      <c r="T318" s="2">
        <f t="shared" si="59"/>
        <v>4317.571428571362</v>
      </c>
      <c r="U318" s="2">
        <f t="shared" si="60"/>
        <v>750000</v>
      </c>
      <c r="V318" s="2">
        <f t="shared" si="34"/>
        <v>134525510.63380539</v>
      </c>
      <c r="W318" s="2">
        <f t="shared" si="61"/>
        <v>745682.42857141793</v>
      </c>
      <c r="X318" s="2">
        <f t="shared" si="51"/>
        <v>4317.5714285820723</v>
      </c>
      <c r="Y318" s="2">
        <f t="shared" si="62"/>
        <v>64201409.541151412</v>
      </c>
      <c r="Z318" s="2" t="str">
        <f t="shared" si="52"/>
        <v>MEEP</v>
      </c>
      <c r="AA318" s="2">
        <f>IF(Z318="HERE",Y318,AA317+Graph!$G$1*1000)</f>
        <v>139791240.25543749</v>
      </c>
      <c r="AB318" s="2">
        <f t="shared" si="63"/>
        <v>800000</v>
      </c>
      <c r="AC318" s="2">
        <f t="shared" si="64"/>
        <v>62939997.490947895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253</v>
      </c>
      <c r="C319" s="7"/>
      <c r="D319" s="2" t="e">
        <f t="shared" si="55"/>
        <v>#N/A</v>
      </c>
      <c r="E319" s="2" t="e">
        <f t="shared" si="67"/>
        <v>#N/A</v>
      </c>
      <c r="F319" s="2">
        <v>1974705.2223528922</v>
      </c>
      <c r="G319" s="2">
        <f t="shared" si="70"/>
        <v>745682.42857142852</v>
      </c>
      <c r="H319" s="2">
        <f t="shared" si="65"/>
        <v>197908517.06237718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1638960.5714285681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1974471.3282695115</v>
      </c>
      <c r="Q319" s="2">
        <f t="shared" si="71"/>
        <v>750000</v>
      </c>
      <c r="R319" s="2">
        <f t="shared" si="66"/>
        <v>199476920.17495677</v>
      </c>
      <c r="S319" s="2">
        <f t="shared" si="58"/>
        <v>745682.42857143283</v>
      </c>
      <c r="T319" s="2">
        <f t="shared" si="59"/>
        <v>4317.571428571362</v>
      </c>
      <c r="U319" s="2">
        <f t="shared" si="60"/>
        <v>750000</v>
      </c>
      <c r="V319" s="2">
        <f t="shared" si="34"/>
        <v>135271193.06237683</v>
      </c>
      <c r="W319" s="2">
        <f t="shared" si="61"/>
        <v>745682.42857143283</v>
      </c>
      <c r="X319" s="2">
        <f t="shared" si="51"/>
        <v>4317.5714285671711</v>
      </c>
      <c r="Y319" s="2">
        <f t="shared" si="62"/>
        <v>64205727.112579979</v>
      </c>
      <c r="Z319" s="2" t="str">
        <f t="shared" si="52"/>
        <v>MEEP</v>
      </c>
      <c r="AA319" s="2">
        <f>IF(Z319="HERE",Y319,AA318+Graph!$G$1*1000)</f>
        <v>140591240.25543749</v>
      </c>
      <c r="AB319" s="2">
        <f t="shared" si="63"/>
        <v>800000</v>
      </c>
      <c r="AC319" s="2">
        <f t="shared" si="64"/>
        <v>62939997.490947895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254</v>
      </c>
      <c r="C320" s="7"/>
      <c r="D320" s="2" t="e">
        <f t="shared" si="55"/>
        <v>#N/A</v>
      </c>
      <c r="E320" s="2" t="e">
        <f t="shared" si="67"/>
        <v>#N/A</v>
      </c>
      <c r="F320" s="2">
        <v>1980659.8182530999</v>
      </c>
      <c r="G320" s="2">
        <f t="shared" si="70"/>
        <v>745682.42857142852</v>
      </c>
      <c r="H320" s="2">
        <f t="shared" si="65"/>
        <v>198654199.49094862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1643278.1428571395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1980412.5504846871</v>
      </c>
      <c r="Q320" s="2">
        <f t="shared" si="71"/>
        <v>750000</v>
      </c>
      <c r="R320" s="2">
        <f t="shared" si="66"/>
        <v>200226920.17495677</v>
      </c>
      <c r="S320" s="2">
        <f t="shared" si="58"/>
        <v>745682.42857143283</v>
      </c>
      <c r="T320" s="2">
        <f t="shared" si="59"/>
        <v>4317.571428571362</v>
      </c>
      <c r="U320" s="2">
        <f t="shared" si="60"/>
        <v>750000</v>
      </c>
      <c r="V320" s="2">
        <f t="shared" si="34"/>
        <v>136016875.49094826</v>
      </c>
      <c r="W320" s="2">
        <f t="shared" si="61"/>
        <v>745682.42857143283</v>
      </c>
      <c r="X320" s="2">
        <f t="shared" si="51"/>
        <v>4317.5714285671711</v>
      </c>
      <c r="Y320" s="2">
        <f t="shared" si="62"/>
        <v>64210044.684008546</v>
      </c>
      <c r="Z320" s="2" t="str">
        <f t="shared" si="52"/>
        <v>MEEP</v>
      </c>
      <c r="AA320" s="2">
        <f>IF(Z320="HERE",Y320,AA319+Graph!$G$1*1000)</f>
        <v>141391240.25543749</v>
      </c>
      <c r="AB320" s="2">
        <f t="shared" si="63"/>
        <v>800000</v>
      </c>
      <c r="AC320" s="2">
        <f t="shared" si="64"/>
        <v>62939997.490947895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255</v>
      </c>
      <c r="C321" s="7"/>
      <c r="D321" s="2" t="e">
        <f t="shared" si="55"/>
        <v>#N/A</v>
      </c>
      <c r="E321" s="2" t="e">
        <f t="shared" si="67"/>
        <v>#N/A</v>
      </c>
      <c r="F321" s="2">
        <v>1986614.4141533077</v>
      </c>
      <c r="G321" s="2">
        <f t="shared" si="70"/>
        <v>745682.42857142852</v>
      </c>
      <c r="H321" s="2">
        <f t="shared" si="65"/>
        <v>199399881.91952005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1647595.7142857108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1986353.7726998329</v>
      </c>
      <c r="Q321" s="2">
        <f t="shared" si="71"/>
        <v>750000</v>
      </c>
      <c r="R321" s="2">
        <f t="shared" si="66"/>
        <v>200976920.17495677</v>
      </c>
      <c r="S321" s="2">
        <f t="shared" si="58"/>
        <v>745682.42857143283</v>
      </c>
      <c r="T321" s="2">
        <f t="shared" si="59"/>
        <v>4317.571428571362</v>
      </c>
      <c r="U321" s="2">
        <f t="shared" si="60"/>
        <v>750000</v>
      </c>
      <c r="V321" s="2">
        <f t="shared" si="34"/>
        <v>136762557.91951969</v>
      </c>
      <c r="W321" s="2">
        <f t="shared" si="61"/>
        <v>745682.42857143283</v>
      </c>
      <c r="X321" s="2">
        <f t="shared" si="51"/>
        <v>4317.5714285671711</v>
      </c>
      <c r="Y321" s="2">
        <f t="shared" si="62"/>
        <v>64214362.255437113</v>
      </c>
      <c r="Z321" s="2" t="str">
        <f t="shared" si="52"/>
        <v>MEEP</v>
      </c>
      <c r="AA321" s="2">
        <f>IF(Z321="HERE",Y321,AA320+Graph!$G$1*1000)</f>
        <v>142191240.25543749</v>
      </c>
      <c r="AB321" s="2">
        <f t="shared" si="63"/>
        <v>800000</v>
      </c>
      <c r="AC321" s="2">
        <f t="shared" si="64"/>
        <v>62939997.490947895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256</v>
      </c>
      <c r="C322" s="7"/>
      <c r="D322" s="2" t="e">
        <f t="shared" si="55"/>
        <v>#N/A</v>
      </c>
      <c r="E322" s="2" t="e">
        <f t="shared" si="67"/>
        <v>#N/A</v>
      </c>
      <c r="F322" s="2">
        <v>1992569.0100535154</v>
      </c>
      <c r="G322" s="2">
        <f t="shared" si="70"/>
        <v>745682.42857142852</v>
      </c>
      <c r="H322" s="2">
        <f t="shared" si="65"/>
        <v>200145564.34809148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1651913.2857142822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1992294.9949150085</v>
      </c>
      <c r="Q322" s="2">
        <f t="shared" si="71"/>
        <v>750000</v>
      </c>
      <c r="R322" s="2">
        <f t="shared" si="66"/>
        <v>201726920.17495677</v>
      </c>
      <c r="S322" s="2">
        <f t="shared" si="58"/>
        <v>745682.42857143283</v>
      </c>
      <c r="T322" s="2">
        <f t="shared" si="59"/>
        <v>4317.571428571362</v>
      </c>
      <c r="U322" s="2">
        <f t="shared" si="60"/>
        <v>750000</v>
      </c>
      <c r="V322" s="2">
        <f t="shared" si="34"/>
        <v>137508240.34809113</v>
      </c>
      <c r="W322" s="2">
        <f t="shared" si="61"/>
        <v>745682.42857143283</v>
      </c>
      <c r="X322" s="2">
        <f t="shared" si="51"/>
        <v>4317.5714285671711</v>
      </c>
      <c r="Y322" s="2">
        <f t="shared" si="62"/>
        <v>64218679.826865681</v>
      </c>
      <c r="Z322" s="2" t="str">
        <f t="shared" si="52"/>
        <v>MEEP</v>
      </c>
      <c r="AA322" s="2">
        <f>IF(Z322="HERE",Y322,AA321+Graph!$G$1*1000)</f>
        <v>142991240.25543749</v>
      </c>
      <c r="AB322" s="2">
        <f t="shared" si="63"/>
        <v>800000</v>
      </c>
      <c r="AC322" s="2">
        <f t="shared" si="64"/>
        <v>62939997.490947895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257</v>
      </c>
      <c r="C323" s="7"/>
      <c r="D323" s="2" t="e">
        <f t="shared" si="55"/>
        <v>#N/A</v>
      </c>
      <c r="E323" s="2" t="e">
        <f t="shared" si="67"/>
        <v>#N/A</v>
      </c>
      <c r="F323" s="2">
        <v>1998523.6059537232</v>
      </c>
      <c r="G323" s="2">
        <f t="shared" si="70"/>
        <v>745682.42857142852</v>
      </c>
      <c r="H323" s="2">
        <f t="shared" si="65"/>
        <v>200891246.77666292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1656230.8571428536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1998236.2171301544</v>
      </c>
      <c r="Q323" s="2">
        <f t="shared" si="71"/>
        <v>750000</v>
      </c>
      <c r="R323" s="2">
        <f t="shared" si="66"/>
        <v>202476920.17495677</v>
      </c>
      <c r="S323" s="2">
        <f t="shared" si="58"/>
        <v>745682.42857143283</v>
      </c>
      <c r="T323" s="2">
        <f t="shared" si="59"/>
        <v>4317.571428571362</v>
      </c>
      <c r="U323" s="2">
        <f t="shared" si="60"/>
        <v>750000</v>
      </c>
      <c r="V323" s="2">
        <f t="shared" si="34"/>
        <v>138253922.77666256</v>
      </c>
      <c r="W323" s="2">
        <f t="shared" si="61"/>
        <v>745682.42857143283</v>
      </c>
      <c r="X323" s="2">
        <f t="shared" si="51"/>
        <v>4317.5714285671711</v>
      </c>
      <c r="Y323" s="2">
        <f t="shared" si="62"/>
        <v>64222997.398294248</v>
      </c>
      <c r="Z323" s="2" t="str">
        <f t="shared" si="52"/>
        <v>MEEP</v>
      </c>
      <c r="AA323" s="2">
        <f>IF(Z323="HERE",Y323,AA322+Graph!$G$1*1000)</f>
        <v>143791240.25543749</v>
      </c>
      <c r="AB323" s="2">
        <f t="shared" si="63"/>
        <v>800000</v>
      </c>
      <c r="AC323" s="2">
        <f t="shared" si="64"/>
        <v>62939997.490947895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258</v>
      </c>
      <c r="C324" s="7"/>
      <c r="D324" s="2" t="e">
        <f t="shared" si="55"/>
        <v>#N/A</v>
      </c>
      <c r="E324" s="2" t="e">
        <f t="shared" si="67"/>
        <v>#N/A</v>
      </c>
      <c r="F324" s="2">
        <v>2004478.201853931</v>
      </c>
      <c r="G324" s="2">
        <f t="shared" si="70"/>
        <v>745682.42857142852</v>
      </c>
      <c r="H324" s="2">
        <f t="shared" si="65"/>
        <v>201636929.20523435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1660548.4285714249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2004177.4393453002</v>
      </c>
      <c r="Q324" s="2">
        <f t="shared" si="71"/>
        <v>750000</v>
      </c>
      <c r="R324" s="2">
        <f t="shared" si="66"/>
        <v>203226920.17495677</v>
      </c>
      <c r="S324" s="2">
        <f t="shared" si="58"/>
        <v>745682.42857143283</v>
      </c>
      <c r="T324" s="2">
        <f t="shared" si="59"/>
        <v>4317.571428571362</v>
      </c>
      <c r="U324" s="2">
        <f t="shared" si="60"/>
        <v>750000</v>
      </c>
      <c r="V324" s="2">
        <f t="shared" si="34"/>
        <v>138999605.20523399</v>
      </c>
      <c r="W324" s="2">
        <f t="shared" si="61"/>
        <v>745682.42857143283</v>
      </c>
      <c r="X324" s="2">
        <f t="shared" si="51"/>
        <v>4317.5714285671711</v>
      </c>
      <c r="Y324" s="2">
        <f t="shared" si="62"/>
        <v>64227314.969722815</v>
      </c>
      <c r="Z324" s="2" t="str">
        <f t="shared" si="52"/>
        <v>MEEP</v>
      </c>
      <c r="AA324" s="2">
        <f>IF(Z324="HERE",Y324,AA323+Graph!$G$1*1000)</f>
        <v>144591240.25543749</v>
      </c>
      <c r="AB324" s="2">
        <f t="shared" si="63"/>
        <v>800000</v>
      </c>
      <c r="AC324" s="2">
        <f t="shared" si="64"/>
        <v>62939997.490947895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259</v>
      </c>
      <c r="C325" s="7"/>
      <c r="D325" s="2" t="e">
        <f t="shared" si="55"/>
        <v>#N/A</v>
      </c>
      <c r="E325" s="2" t="e">
        <f t="shared" si="67"/>
        <v>#N/A</v>
      </c>
      <c r="F325" s="2">
        <v>2010432.7977541387</v>
      </c>
      <c r="G325" s="2">
        <f t="shared" si="70"/>
        <v>745682.42857142852</v>
      </c>
      <c r="H325" s="2">
        <f t="shared" si="65"/>
        <v>202382611.63380578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1664865.9999999963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2010118.6615604758</v>
      </c>
      <c r="Q325" s="2">
        <f t="shared" si="71"/>
        <v>750000</v>
      </c>
      <c r="R325" s="2">
        <f t="shared" si="66"/>
        <v>203976920.17495677</v>
      </c>
      <c r="S325" s="2">
        <f t="shared" si="58"/>
        <v>745682.42857143283</v>
      </c>
      <c r="T325" s="2">
        <f t="shared" si="59"/>
        <v>4317.571428571362</v>
      </c>
      <c r="U325" s="2">
        <f t="shared" si="60"/>
        <v>750000</v>
      </c>
      <c r="V325" s="2">
        <f t="shared" si="34"/>
        <v>139745287.63380542</v>
      </c>
      <c r="W325" s="2">
        <f t="shared" si="61"/>
        <v>745682.42857143283</v>
      </c>
      <c r="X325" s="2">
        <f t="shared" si="51"/>
        <v>4317.5714285671711</v>
      </c>
      <c r="Y325" s="2">
        <f t="shared" si="62"/>
        <v>64231632.541151382</v>
      </c>
      <c r="Z325" s="2" t="str">
        <f t="shared" si="52"/>
        <v>MEEP</v>
      </c>
      <c r="AA325" s="2">
        <f>IF(Z325="HERE",Y325,AA324+Graph!$G$1*1000)</f>
        <v>145391240.25543749</v>
      </c>
      <c r="AB325" s="2">
        <f t="shared" si="63"/>
        <v>800000</v>
      </c>
      <c r="AC325" s="2">
        <f t="shared" si="64"/>
        <v>62939997.490947895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260</v>
      </c>
      <c r="C326" s="7"/>
      <c r="D326" s="2" t="e">
        <f t="shared" si="55"/>
        <v>#N/A</v>
      </c>
      <c r="E326" s="2" t="e">
        <f t="shared" si="67"/>
        <v>#N/A</v>
      </c>
      <c r="F326" s="2">
        <v>2016387.3936543465</v>
      </c>
      <c r="G326" s="2">
        <f t="shared" si="70"/>
        <v>745682.42857142852</v>
      </c>
      <c r="H326" s="2">
        <f t="shared" si="65"/>
        <v>203128294.06237721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1669183.5714285676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2016059.8837756217</v>
      </c>
      <c r="Q326" s="2">
        <f t="shared" si="71"/>
        <v>750000</v>
      </c>
      <c r="R326" s="2">
        <f t="shared" si="66"/>
        <v>204726920.17495677</v>
      </c>
      <c r="S326" s="2">
        <f t="shared" si="58"/>
        <v>745682.42857143283</v>
      </c>
      <c r="T326" s="2">
        <f t="shared" si="59"/>
        <v>4317.571428571362</v>
      </c>
      <c r="U326" s="2">
        <f t="shared" si="60"/>
        <v>750000</v>
      </c>
      <c r="V326" s="2">
        <f t="shared" si="34"/>
        <v>140490970.06237686</v>
      </c>
      <c r="W326" s="2">
        <f t="shared" si="61"/>
        <v>745682.42857143283</v>
      </c>
      <c r="X326" s="2">
        <f t="shared" si="51"/>
        <v>4317.5714285671711</v>
      </c>
      <c r="Y326" s="2">
        <f t="shared" si="62"/>
        <v>64235950.112579949</v>
      </c>
      <c r="Z326" s="2" t="str">
        <f t="shared" si="52"/>
        <v>MEEP</v>
      </c>
      <c r="AA326" s="2">
        <f>IF(Z326="HERE",Y326,AA325+Graph!$G$1*1000)</f>
        <v>146191240.25543749</v>
      </c>
      <c r="AB326" s="2">
        <f t="shared" si="63"/>
        <v>800000</v>
      </c>
      <c r="AC326" s="2">
        <f t="shared" si="64"/>
        <v>62939997.490947895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261</v>
      </c>
      <c r="C327" s="7"/>
      <c r="D327" s="2" t="e">
        <f t="shared" si="55"/>
        <v>#N/A</v>
      </c>
      <c r="E327" s="2" t="e">
        <f t="shared" si="67"/>
        <v>#N/A</v>
      </c>
      <c r="F327" s="2">
        <v>2022341.9895545542</v>
      </c>
      <c r="G327" s="2">
        <f t="shared" si="70"/>
        <v>745682.42857142852</v>
      </c>
      <c r="H327" s="2">
        <f t="shared" si="65"/>
        <v>203873976.49094865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1673501.142857139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2022001.1059907973</v>
      </c>
      <c r="Q327" s="2">
        <f t="shared" si="71"/>
        <v>750000</v>
      </c>
      <c r="R327" s="2">
        <f t="shared" si="66"/>
        <v>205476920.17495677</v>
      </c>
      <c r="S327" s="2">
        <f t="shared" si="58"/>
        <v>745682.42857143283</v>
      </c>
      <c r="T327" s="2">
        <f t="shared" si="59"/>
        <v>4317.571428571362</v>
      </c>
      <c r="U327" s="2">
        <f t="shared" si="60"/>
        <v>750000</v>
      </c>
      <c r="V327" s="2">
        <f t="shared" si="34"/>
        <v>141236652.49094829</v>
      </c>
      <c r="W327" s="2">
        <f t="shared" si="61"/>
        <v>745682.42857143283</v>
      </c>
      <c r="X327" s="2">
        <f t="shared" si="51"/>
        <v>4317.5714285671711</v>
      </c>
      <c r="Y327" s="2">
        <f t="shared" si="62"/>
        <v>64240267.684008516</v>
      </c>
      <c r="Z327" s="2" t="str">
        <f t="shared" si="52"/>
        <v>MEEP</v>
      </c>
      <c r="AA327" s="2">
        <f>IF(Z327="HERE",Y327,AA326+Graph!$G$1*1000)</f>
        <v>146991240.25543749</v>
      </c>
      <c r="AB327" s="2">
        <f t="shared" si="63"/>
        <v>800000</v>
      </c>
      <c r="AC327" s="2">
        <f t="shared" si="64"/>
        <v>62939997.490947895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262</v>
      </c>
      <c r="C328" s="7"/>
      <c r="D328" s="2" t="e">
        <f t="shared" si="55"/>
        <v>#N/A</v>
      </c>
      <c r="E328" s="2" t="e">
        <f t="shared" si="67"/>
        <v>#N/A</v>
      </c>
      <c r="F328" s="2">
        <v>2028296.5854547322</v>
      </c>
      <c r="G328" s="2">
        <f t="shared" si="70"/>
        <v>745682.42857142852</v>
      </c>
      <c r="H328" s="2">
        <f t="shared" si="65"/>
        <v>204619658.91952008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1677818.7142857104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2027942.3282059431</v>
      </c>
      <c r="Q328" s="2">
        <f t="shared" si="71"/>
        <v>750000</v>
      </c>
      <c r="R328" s="2">
        <f t="shared" si="66"/>
        <v>206226920.17495677</v>
      </c>
      <c r="S328" s="2">
        <f t="shared" si="58"/>
        <v>745682.42857143283</v>
      </c>
      <c r="T328" s="2">
        <f t="shared" si="59"/>
        <v>4317.571428571362</v>
      </c>
      <c r="U328" s="2">
        <f t="shared" si="60"/>
        <v>750000</v>
      </c>
      <c r="V328" s="2">
        <f t="shared" si="34"/>
        <v>141982334.91951972</v>
      </c>
      <c r="W328" s="2">
        <f t="shared" si="61"/>
        <v>745682.42857143283</v>
      </c>
      <c r="X328" s="2">
        <f t="shared" si="51"/>
        <v>4317.5714285671711</v>
      </c>
      <c r="Y328" s="2">
        <f t="shared" si="62"/>
        <v>64244585.255437084</v>
      </c>
      <c r="Z328" s="2" t="str">
        <f t="shared" si="52"/>
        <v>MEEP</v>
      </c>
      <c r="AA328" s="2">
        <f>IF(Z328="HERE",Y328,AA327+Graph!$G$1*1000)</f>
        <v>147791240.25543749</v>
      </c>
      <c r="AB328" s="2">
        <f t="shared" si="63"/>
        <v>800000</v>
      </c>
      <c r="AC328" s="2">
        <f t="shared" si="64"/>
        <v>62939997.490947895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263</v>
      </c>
      <c r="C329" s="7"/>
      <c r="D329" s="2" t="e">
        <f t="shared" si="55"/>
        <v>#N/A</v>
      </c>
      <c r="E329" s="2" t="e">
        <f t="shared" si="67"/>
        <v>#N/A</v>
      </c>
      <c r="F329" s="2">
        <v>2034251.1813549399</v>
      </c>
      <c r="G329" s="2">
        <f t="shared" si="70"/>
        <v>745682.42857142852</v>
      </c>
      <c r="H329" s="2">
        <f t="shared" si="65"/>
        <v>205365341.34809151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1682136.2857142817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2033883.5504211187</v>
      </c>
      <c r="Q329" s="2">
        <f t="shared" si="71"/>
        <v>750000</v>
      </c>
      <c r="R329" s="2">
        <f t="shared" si="66"/>
        <v>206976920.17495677</v>
      </c>
      <c r="S329" s="2">
        <f t="shared" si="58"/>
        <v>745682.42857143283</v>
      </c>
      <c r="T329" s="2">
        <f t="shared" si="59"/>
        <v>4317.571428571362</v>
      </c>
      <c r="U329" s="2">
        <f t="shared" si="60"/>
        <v>750000</v>
      </c>
      <c r="V329" s="2">
        <f t="shared" si="34"/>
        <v>142728017.34809116</v>
      </c>
      <c r="W329" s="2">
        <f t="shared" si="61"/>
        <v>745682.42857143283</v>
      </c>
      <c r="X329" s="2">
        <f t="shared" si="51"/>
        <v>4317.5714285671711</v>
      </c>
      <c r="Y329" s="2">
        <f t="shared" si="62"/>
        <v>64248902.826865651</v>
      </c>
      <c r="Z329" s="2" t="str">
        <f t="shared" si="52"/>
        <v>MEEP</v>
      </c>
      <c r="AA329" s="2">
        <f>IF(Z329="HERE",Y329,AA328+Graph!$G$1*1000)</f>
        <v>148591240.25543749</v>
      </c>
      <c r="AB329" s="2">
        <f t="shared" si="63"/>
        <v>800000</v>
      </c>
      <c r="AC329" s="2">
        <f t="shared" si="64"/>
        <v>62939997.490947895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264</v>
      </c>
      <c r="C330" s="7"/>
      <c r="D330" s="2" t="e">
        <f t="shared" si="55"/>
        <v>#N/A</v>
      </c>
      <c r="E330" s="2" t="e">
        <f t="shared" si="67"/>
        <v>#N/A</v>
      </c>
      <c r="F330" s="2">
        <v>2040205.7772551477</v>
      </c>
      <c r="G330" s="2">
        <f t="shared" si="70"/>
        <v>745682.42857142852</v>
      </c>
      <c r="H330" s="2">
        <f t="shared" si="65"/>
        <v>206111023.77666295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1686453.8571428531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2039824.7726362646</v>
      </c>
      <c r="Q330" s="2">
        <f t="shared" si="71"/>
        <v>750000</v>
      </c>
      <c r="R330" s="2">
        <f t="shared" si="66"/>
        <v>207726920.17495677</v>
      </c>
      <c r="S330" s="2">
        <f t="shared" si="58"/>
        <v>745682.42857143283</v>
      </c>
      <c r="T330" s="2">
        <f t="shared" si="59"/>
        <v>4317.571428571362</v>
      </c>
      <c r="U330" s="2">
        <f t="shared" si="60"/>
        <v>750000</v>
      </c>
      <c r="V330" s="2">
        <f t="shared" si="34"/>
        <v>143473699.77666259</v>
      </c>
      <c r="W330" s="2">
        <f t="shared" si="61"/>
        <v>745682.42857143283</v>
      </c>
      <c r="X330" s="2">
        <f t="shared" si="51"/>
        <v>4317.5714285671711</v>
      </c>
      <c r="Y330" s="2">
        <f t="shared" si="62"/>
        <v>64253220.398294218</v>
      </c>
      <c r="Z330" s="2" t="str">
        <f t="shared" si="52"/>
        <v>MEEP</v>
      </c>
      <c r="AA330" s="2">
        <f>IF(Z330="HERE",Y330,AA329+Graph!$G$1*1000)</f>
        <v>149391240.25543749</v>
      </c>
      <c r="AB330" s="2">
        <f t="shared" si="63"/>
        <v>800000</v>
      </c>
      <c r="AC330" s="2">
        <f t="shared" si="64"/>
        <v>62939997.490947895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265</v>
      </c>
      <c r="C331" s="7"/>
      <c r="D331" s="2" t="e">
        <f t="shared" si="55"/>
        <v>#N/A</v>
      </c>
      <c r="E331" s="2" t="e">
        <f t="shared" si="67"/>
        <v>#N/A</v>
      </c>
      <c r="F331" s="2">
        <v>2046160.3731553555</v>
      </c>
      <c r="G331" s="2">
        <f t="shared" si="70"/>
        <v>745682.42857142852</v>
      </c>
      <c r="H331" s="2">
        <f t="shared" si="65"/>
        <v>206856706.20523438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1690771.4285714244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2045765.9948514402</v>
      </c>
      <c r="Q331" s="2">
        <f t="shared" si="71"/>
        <v>750000</v>
      </c>
      <c r="R331" s="2">
        <f t="shared" si="66"/>
        <v>208476920.17495677</v>
      </c>
      <c r="S331" s="2">
        <f t="shared" si="58"/>
        <v>745682.42857143283</v>
      </c>
      <c r="T331" s="2">
        <f t="shared" si="59"/>
        <v>4317.571428571362</v>
      </c>
      <c r="U331" s="2">
        <f t="shared" si="60"/>
        <v>750000</v>
      </c>
      <c r="V331" s="2">
        <f t="shared" si="34"/>
        <v>144219382.20523402</v>
      </c>
      <c r="W331" s="2">
        <f t="shared" si="61"/>
        <v>745682.42857143283</v>
      </c>
      <c r="X331" s="2">
        <f t="shared" si="51"/>
        <v>4317.5714285671711</v>
      </c>
      <c r="Y331" s="2">
        <f t="shared" si="62"/>
        <v>64257537.969722785</v>
      </c>
      <c r="Z331" s="2" t="str">
        <f t="shared" si="52"/>
        <v>MEEP</v>
      </c>
      <c r="AA331" s="2">
        <f>IF(Z331="HERE",Y331,AA330+Graph!$G$1*1000)</f>
        <v>150191240.25543749</v>
      </c>
      <c r="AB331" s="2">
        <f t="shared" si="63"/>
        <v>800000</v>
      </c>
      <c r="AC331" s="2">
        <f t="shared" si="64"/>
        <v>62939997.490947895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266</v>
      </c>
      <c r="C332" s="7"/>
      <c r="D332" s="2" t="e">
        <f t="shared" si="55"/>
        <v>#N/A</v>
      </c>
      <c r="E332" s="2" t="e">
        <f t="shared" si="67"/>
        <v>#N/A</v>
      </c>
      <c r="F332" s="2">
        <v>2052114.9690555632</v>
      </c>
      <c r="G332" s="2">
        <f t="shared" si="70"/>
        <v>745682.42857142852</v>
      </c>
      <c r="H332" s="2">
        <f t="shared" si="65"/>
        <v>207602388.63380581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1695088.9999999958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2051707.217066586</v>
      </c>
      <c r="Q332" s="2">
        <f t="shared" si="71"/>
        <v>750000</v>
      </c>
      <c r="R332" s="2">
        <f t="shared" si="66"/>
        <v>209226920.17495677</v>
      </c>
      <c r="S332" s="2">
        <f t="shared" si="58"/>
        <v>745682.42857143283</v>
      </c>
      <c r="T332" s="2">
        <f t="shared" si="59"/>
        <v>4317.571428571362</v>
      </c>
      <c r="U332" s="2">
        <f t="shared" si="60"/>
        <v>750000</v>
      </c>
      <c r="V332" s="2">
        <f t="shared" si="34"/>
        <v>144965064.63380545</v>
      </c>
      <c r="W332" s="2">
        <f t="shared" si="61"/>
        <v>745682.42857143283</v>
      </c>
      <c r="X332" s="2">
        <f t="shared" si="51"/>
        <v>4317.5714285671711</v>
      </c>
      <c r="Y332" s="2">
        <f t="shared" si="62"/>
        <v>64261855.541151352</v>
      </c>
      <c r="Z332" s="2" t="str">
        <f t="shared" si="52"/>
        <v>MEEP</v>
      </c>
      <c r="AA332" s="2">
        <f>IF(Z332="HERE",Y332,AA331+Graph!$G$1*1000)</f>
        <v>150991240.25543749</v>
      </c>
      <c r="AB332" s="2">
        <f t="shared" si="63"/>
        <v>800000</v>
      </c>
      <c r="AC332" s="2">
        <f t="shared" si="64"/>
        <v>62939997.490947895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267</v>
      </c>
      <c r="C333" s="7"/>
      <c r="D333" s="2" t="e">
        <f t="shared" si="55"/>
        <v>#N/A</v>
      </c>
      <c r="E333" s="2" t="e">
        <f t="shared" si="67"/>
        <v>#N/A</v>
      </c>
      <c r="F333" s="2">
        <v>2058069.564955771</v>
      </c>
      <c r="G333" s="2">
        <f t="shared" si="70"/>
        <v>745682.42857142852</v>
      </c>
      <c r="H333" s="2">
        <f t="shared" si="65"/>
        <v>208348071.06237724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1699406.5714285672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2057648.4392817616</v>
      </c>
      <c r="Q333" s="2">
        <f t="shared" si="71"/>
        <v>750000</v>
      </c>
      <c r="R333" s="2">
        <f t="shared" si="66"/>
        <v>209976920.17495677</v>
      </c>
      <c r="S333" s="2">
        <f t="shared" si="58"/>
        <v>745682.42857143283</v>
      </c>
      <c r="T333" s="2">
        <f t="shared" si="59"/>
        <v>4317.571428571362</v>
      </c>
      <c r="U333" s="2">
        <f t="shared" si="60"/>
        <v>750000</v>
      </c>
      <c r="V333" s="2">
        <f t="shared" si="34"/>
        <v>145710747.06237689</v>
      </c>
      <c r="W333" s="2">
        <f t="shared" si="61"/>
        <v>745682.42857143283</v>
      </c>
      <c r="X333" s="2">
        <f t="shared" si="51"/>
        <v>4317.5714285671711</v>
      </c>
      <c r="Y333" s="2">
        <f t="shared" si="62"/>
        <v>64266173.112579919</v>
      </c>
      <c r="Z333" s="2" t="str">
        <f t="shared" si="52"/>
        <v>MEEP</v>
      </c>
      <c r="AA333" s="2">
        <f>IF(Z333="HERE",Y333,AA332+Graph!$G$1*1000)</f>
        <v>151791240.25543749</v>
      </c>
      <c r="AB333" s="2">
        <f t="shared" si="63"/>
        <v>800000</v>
      </c>
      <c r="AC333" s="2">
        <f t="shared" si="64"/>
        <v>62939997.490947895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268</v>
      </c>
      <c r="C334" s="7"/>
      <c r="D334" s="2" t="e">
        <f t="shared" si="55"/>
        <v>#N/A</v>
      </c>
      <c r="E334" s="2" t="e">
        <f t="shared" si="67"/>
        <v>#N/A</v>
      </c>
      <c r="F334" s="2">
        <v>2064024.1608559787</v>
      </c>
      <c r="G334" s="2">
        <f t="shared" si="70"/>
        <v>745682.42857142852</v>
      </c>
      <c r="H334" s="2">
        <f t="shared" si="65"/>
        <v>209093753.49094868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1703724.1428571385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2063589.6614969075</v>
      </c>
      <c r="Q334" s="2">
        <f t="shared" si="71"/>
        <v>750000</v>
      </c>
      <c r="R334" s="2">
        <f t="shared" si="66"/>
        <v>210726920.17495677</v>
      </c>
      <c r="S334" s="2">
        <f t="shared" si="58"/>
        <v>745682.42857143283</v>
      </c>
      <c r="T334" s="2">
        <f t="shared" si="59"/>
        <v>4317.571428571362</v>
      </c>
      <c r="U334" s="2">
        <f t="shared" si="60"/>
        <v>750000</v>
      </c>
      <c r="V334" s="2">
        <f t="shared" si="34"/>
        <v>146456429.49094832</v>
      </c>
      <c r="W334" s="2">
        <f t="shared" si="61"/>
        <v>745682.42857143283</v>
      </c>
      <c r="X334" s="2">
        <f t="shared" si="51"/>
        <v>4317.5714285671711</v>
      </c>
      <c r="Y334" s="2">
        <f t="shared" si="62"/>
        <v>64270490.684008487</v>
      </c>
      <c r="Z334" s="2" t="str">
        <f t="shared" si="52"/>
        <v>MEEP</v>
      </c>
      <c r="AA334" s="2">
        <f>IF(Z334="HERE",Y334,AA333+Graph!$G$1*1000)</f>
        <v>152591240.25543749</v>
      </c>
      <c r="AB334" s="2">
        <f t="shared" si="63"/>
        <v>800000</v>
      </c>
      <c r="AC334" s="2">
        <f t="shared" si="64"/>
        <v>62939997.490947895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269</v>
      </c>
      <c r="C335" s="7"/>
      <c r="D335" s="2" t="e">
        <f t="shared" si="55"/>
        <v>#N/A</v>
      </c>
      <c r="E335" s="2" t="e">
        <f t="shared" si="67"/>
        <v>#N/A</v>
      </c>
      <c r="F335" s="2">
        <v>2069978.7567561865</v>
      </c>
      <c r="G335" s="2">
        <f t="shared" si="70"/>
        <v>745682.42857142852</v>
      </c>
      <c r="H335" s="2">
        <f t="shared" si="65"/>
        <v>209839435.91952011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1708041.7142857099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2069530.8837120831</v>
      </c>
      <c r="Q335" s="2">
        <f t="shared" si="71"/>
        <v>750000</v>
      </c>
      <c r="R335" s="2">
        <f t="shared" si="66"/>
        <v>211476920.17495677</v>
      </c>
      <c r="S335" s="2">
        <f t="shared" si="58"/>
        <v>745682.42857143283</v>
      </c>
      <c r="T335" s="2">
        <f t="shared" si="59"/>
        <v>4317.571428571362</v>
      </c>
      <c r="U335" s="2">
        <f t="shared" si="60"/>
        <v>750000</v>
      </c>
      <c r="V335" s="2">
        <f t="shared" si="34"/>
        <v>147202111.91951975</v>
      </c>
      <c r="W335" s="2">
        <f t="shared" si="61"/>
        <v>745682.42857143283</v>
      </c>
      <c r="X335" s="2">
        <f t="shared" si="51"/>
        <v>4317.5714285671711</v>
      </c>
      <c r="Y335" s="2">
        <f t="shared" si="62"/>
        <v>64274808.255437054</v>
      </c>
      <c r="Z335" s="2" t="str">
        <f t="shared" si="52"/>
        <v>MEEP</v>
      </c>
      <c r="AA335" s="2">
        <f>IF(Z335="HERE",Y335,AA334+Graph!$G$1*1000)</f>
        <v>153391240.25543749</v>
      </c>
      <c r="AB335" s="2">
        <f t="shared" si="63"/>
        <v>800000</v>
      </c>
      <c r="AC335" s="2">
        <f t="shared" si="64"/>
        <v>62939997.490947895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270</v>
      </c>
      <c r="C336" s="7"/>
      <c r="D336" s="2" t="e">
        <f t="shared" si="55"/>
        <v>#N/A</v>
      </c>
      <c r="E336" s="2" t="e">
        <f t="shared" si="67"/>
        <v>#N/A</v>
      </c>
      <c r="F336" s="2">
        <v>2075933.3526563942</v>
      </c>
      <c r="G336" s="2">
        <f t="shared" si="70"/>
        <v>745682.42857142852</v>
      </c>
      <c r="H336" s="2">
        <f t="shared" si="65"/>
        <v>210585118.34809154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1712359.2857142813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2075472.1059272289</v>
      </c>
      <c r="Q336" s="2">
        <f t="shared" si="71"/>
        <v>750000</v>
      </c>
      <c r="R336" s="2">
        <f t="shared" si="66"/>
        <v>212226920.17495677</v>
      </c>
      <c r="S336" s="2">
        <f t="shared" si="58"/>
        <v>745682.42857143283</v>
      </c>
      <c r="T336" s="2">
        <f t="shared" si="59"/>
        <v>4317.571428571362</v>
      </c>
      <c r="U336" s="2">
        <f t="shared" si="60"/>
        <v>750000</v>
      </c>
      <c r="V336" s="2">
        <f t="shared" si="34"/>
        <v>147947794.34809119</v>
      </c>
      <c r="W336" s="2">
        <f t="shared" si="61"/>
        <v>745682.42857143283</v>
      </c>
      <c r="X336" s="2">
        <f t="shared" si="51"/>
        <v>4317.5714285671711</v>
      </c>
      <c r="Y336" s="2">
        <f t="shared" si="62"/>
        <v>64279125.826865621</v>
      </c>
      <c r="Z336" s="2" t="str">
        <f t="shared" si="52"/>
        <v>MEEP</v>
      </c>
      <c r="AA336" s="2">
        <f>IF(Z336="HERE",Y336,AA335+Graph!$G$1*1000)</f>
        <v>154191240.25543749</v>
      </c>
      <c r="AB336" s="2">
        <f t="shared" si="63"/>
        <v>800000</v>
      </c>
      <c r="AC336" s="2">
        <f t="shared" si="64"/>
        <v>62939997.490947895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271</v>
      </c>
      <c r="C337" s="7"/>
      <c r="D337" s="2" t="e">
        <f t="shared" si="55"/>
        <v>#N/A</v>
      </c>
      <c r="E337" s="2" t="e">
        <f t="shared" si="67"/>
        <v>#N/A</v>
      </c>
      <c r="F337" s="2">
        <v>2081887.948556602</v>
      </c>
      <c r="G337" s="2">
        <f t="shared" si="70"/>
        <v>745682.42857142852</v>
      </c>
      <c r="H337" s="2">
        <f t="shared" si="65"/>
        <v>211330800.77666298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1716676.8571428526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2081413.3281424046</v>
      </c>
      <c r="Q337" s="2">
        <f t="shared" si="71"/>
        <v>750000</v>
      </c>
      <c r="R337" s="2">
        <f t="shared" si="66"/>
        <v>212976920.17495677</v>
      </c>
      <c r="S337" s="2">
        <f t="shared" si="58"/>
        <v>745682.42857143283</v>
      </c>
      <c r="T337" s="2">
        <f t="shared" si="59"/>
        <v>4317.571428571362</v>
      </c>
      <c r="U337" s="2">
        <f t="shared" si="60"/>
        <v>750000</v>
      </c>
      <c r="V337" s="2">
        <f t="shared" si="34"/>
        <v>148693476.77666262</v>
      </c>
      <c r="W337" s="2">
        <f t="shared" si="61"/>
        <v>745682.42857143283</v>
      </c>
      <c r="X337" s="2">
        <f t="shared" si="51"/>
        <v>4317.5714285671711</v>
      </c>
      <c r="Y337" s="2">
        <f t="shared" si="62"/>
        <v>64283443.398294188</v>
      </c>
      <c r="Z337" s="2" t="str">
        <f t="shared" si="52"/>
        <v>MEEP</v>
      </c>
      <c r="AA337" s="2">
        <f>IF(Z337="HERE",Y337,AA336+Graph!$G$1*1000)</f>
        <v>154991240.25543749</v>
      </c>
      <c r="AB337" s="2">
        <f t="shared" si="63"/>
        <v>800000</v>
      </c>
      <c r="AC337" s="2">
        <f t="shared" si="64"/>
        <v>62939997.490947895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272</v>
      </c>
      <c r="C338" s="7"/>
      <c r="D338" s="2" t="e">
        <f t="shared" si="55"/>
        <v>#N/A</v>
      </c>
      <c r="E338" s="2" t="e">
        <f t="shared" si="67"/>
        <v>#N/A</v>
      </c>
      <c r="F338" s="2">
        <v>2087842.5444568098</v>
      </c>
      <c r="G338" s="2">
        <f t="shared" si="70"/>
        <v>745682.42857142852</v>
      </c>
      <c r="H338" s="2">
        <f t="shared" si="65"/>
        <v>212076483.20523441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1720994.428571424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2087354.5503575504</v>
      </c>
      <c r="Q338" s="2">
        <f t="shared" si="71"/>
        <v>750000</v>
      </c>
      <c r="R338" s="2">
        <f t="shared" si="66"/>
        <v>213726920.17495677</v>
      </c>
      <c r="S338" s="2">
        <f t="shared" si="58"/>
        <v>745682.42857143283</v>
      </c>
      <c r="T338" s="2">
        <f t="shared" si="59"/>
        <v>4317.571428571362</v>
      </c>
      <c r="U338" s="2">
        <f t="shared" si="60"/>
        <v>750000</v>
      </c>
      <c r="V338" s="2">
        <f t="shared" si="34"/>
        <v>149439159.20523405</v>
      </c>
      <c r="W338" s="2">
        <f t="shared" si="61"/>
        <v>745682.42857143283</v>
      </c>
      <c r="X338" s="2">
        <f t="shared" si="51"/>
        <v>4317.5714285671711</v>
      </c>
      <c r="Y338" s="2">
        <f t="shared" si="62"/>
        <v>64287760.969722755</v>
      </c>
      <c r="Z338" s="2" t="str">
        <f t="shared" si="52"/>
        <v>MEEP</v>
      </c>
      <c r="AA338" s="2">
        <f>IF(Z338="HERE",Y338,AA337+Graph!$G$1*1000)</f>
        <v>155791240.25543749</v>
      </c>
      <c r="AB338" s="2">
        <f t="shared" si="63"/>
        <v>800000</v>
      </c>
      <c r="AC338" s="2">
        <f t="shared" si="64"/>
        <v>62939997.490947895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273</v>
      </c>
      <c r="C339" s="7"/>
      <c r="D339" s="2" t="e">
        <f t="shared" si="55"/>
        <v>#N/A</v>
      </c>
      <c r="E339" s="2" t="e">
        <f t="shared" si="67"/>
        <v>#N/A</v>
      </c>
      <c r="F339" s="2">
        <v>2093797.1403570175</v>
      </c>
      <c r="G339" s="2">
        <f t="shared" si="70"/>
        <v>745682.42857142852</v>
      </c>
      <c r="H339" s="2">
        <f t="shared" si="65"/>
        <v>212822165.63380584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1725311.9999999953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2093295.7725726962</v>
      </c>
      <c r="Q339" s="2">
        <f t="shared" si="71"/>
        <v>750000</v>
      </c>
      <c r="R339" s="2">
        <f t="shared" si="66"/>
        <v>214476920.17495677</v>
      </c>
      <c r="S339" s="2">
        <f t="shared" si="58"/>
        <v>745682.42857143283</v>
      </c>
      <c r="T339" s="2">
        <f t="shared" si="59"/>
        <v>4317.571428571362</v>
      </c>
      <c r="U339" s="2">
        <f t="shared" si="60"/>
        <v>750000</v>
      </c>
      <c r="V339" s="2">
        <f t="shared" si="34"/>
        <v>150184841.63380548</v>
      </c>
      <c r="W339" s="2">
        <f t="shared" si="61"/>
        <v>745682.42857143283</v>
      </c>
      <c r="X339" s="2">
        <f t="shared" si="51"/>
        <v>4317.5714285671711</v>
      </c>
      <c r="Y339" s="2">
        <f t="shared" si="62"/>
        <v>64292078.541151322</v>
      </c>
      <c r="Z339" s="2" t="str">
        <f t="shared" si="52"/>
        <v>MEEP</v>
      </c>
      <c r="AA339" s="2">
        <f>IF(Z339="HERE",Y339,AA338+Graph!$G$1*1000)</f>
        <v>156591240.25543749</v>
      </c>
      <c r="AB339" s="2">
        <f t="shared" si="63"/>
        <v>800000</v>
      </c>
      <c r="AC339" s="2">
        <f t="shared" si="64"/>
        <v>62939997.490947895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274</v>
      </c>
      <c r="C340" s="7"/>
      <c r="D340" s="2" t="e">
        <f t="shared" si="55"/>
        <v>#N/A</v>
      </c>
      <c r="E340" s="2" t="e">
        <f t="shared" si="67"/>
        <v>#N/A</v>
      </c>
      <c r="F340" s="2">
        <v>2099751.7362572253</v>
      </c>
      <c r="G340" s="2">
        <f t="shared" si="70"/>
        <v>745682.42857142852</v>
      </c>
      <c r="H340" s="2">
        <f t="shared" si="65"/>
        <v>213567848.06237727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1729629.5714285667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2099236.9947878718</v>
      </c>
      <c r="Q340" s="2">
        <f t="shared" si="71"/>
        <v>750000</v>
      </c>
      <c r="R340" s="2">
        <f t="shared" si="66"/>
        <v>215226920.17495677</v>
      </c>
      <c r="S340" s="2">
        <f t="shared" si="58"/>
        <v>745682.42857143283</v>
      </c>
      <c r="T340" s="2">
        <f t="shared" si="59"/>
        <v>4317.571428571362</v>
      </c>
      <c r="U340" s="2">
        <f t="shared" si="60"/>
        <v>750000</v>
      </c>
      <c r="V340" s="2">
        <f t="shared" si="34"/>
        <v>150930524.06237692</v>
      </c>
      <c r="W340" s="2">
        <f t="shared" si="61"/>
        <v>745682.42857143283</v>
      </c>
      <c r="X340" s="2">
        <f t="shared" si="51"/>
        <v>4317.5714285671711</v>
      </c>
      <c r="Y340" s="2">
        <f t="shared" si="62"/>
        <v>64296396.11257989</v>
      </c>
      <c r="Z340" s="2" t="str">
        <f t="shared" si="52"/>
        <v>MEEP</v>
      </c>
      <c r="AA340" s="2">
        <f>IF(Z340="HERE",Y340,AA339+Graph!$G$1*1000)</f>
        <v>157391240.25543749</v>
      </c>
      <c r="AB340" s="2">
        <f t="shared" si="63"/>
        <v>800000</v>
      </c>
      <c r="AC340" s="2">
        <f t="shared" si="64"/>
        <v>62939997.490947895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275</v>
      </c>
      <c r="C341" s="7"/>
      <c r="D341" s="2" t="e">
        <f t="shared" si="55"/>
        <v>#N/A</v>
      </c>
      <c r="E341" s="2" t="e">
        <f t="shared" si="67"/>
        <v>#N/A</v>
      </c>
      <c r="F341" s="2">
        <v>2105706.332157433</v>
      </c>
      <c r="G341" s="2">
        <f t="shared" si="70"/>
        <v>745682.42857142852</v>
      </c>
      <c r="H341" s="2">
        <f t="shared" si="65"/>
        <v>214313530.49094871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1733947.1428571381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2105178.2170030177</v>
      </c>
      <c r="Q341" s="2">
        <f t="shared" si="71"/>
        <v>750000</v>
      </c>
      <c r="R341" s="2">
        <f t="shared" si="66"/>
        <v>215976920.17495677</v>
      </c>
      <c r="S341" s="2">
        <f t="shared" si="58"/>
        <v>745682.42857143283</v>
      </c>
      <c r="T341" s="2">
        <f t="shared" si="59"/>
        <v>4317.571428571362</v>
      </c>
      <c r="U341" s="2">
        <f t="shared" si="60"/>
        <v>750000</v>
      </c>
      <c r="V341" s="2">
        <f t="shared" si="34"/>
        <v>151676206.49094835</v>
      </c>
      <c r="W341" s="2">
        <f t="shared" si="61"/>
        <v>745682.42857143283</v>
      </c>
      <c r="X341" s="2">
        <f t="shared" si="51"/>
        <v>4317.5714285671711</v>
      </c>
      <c r="Y341" s="2">
        <f t="shared" si="62"/>
        <v>64300713.684008457</v>
      </c>
      <c r="Z341" s="2" t="str">
        <f t="shared" si="52"/>
        <v>MEEP</v>
      </c>
      <c r="AA341" s="2">
        <f>IF(Z341="HERE",Y341,AA340+Graph!$G$1*1000)</f>
        <v>158191240.25543749</v>
      </c>
      <c r="AB341" s="2">
        <f t="shared" si="63"/>
        <v>800000</v>
      </c>
      <c r="AC341" s="2">
        <f t="shared" si="64"/>
        <v>62939997.490947895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276</v>
      </c>
      <c r="C342" s="7"/>
      <c r="D342" s="2" t="e">
        <f t="shared" si="55"/>
        <v>#N/A</v>
      </c>
      <c r="E342" s="2" t="e">
        <f t="shared" si="67"/>
        <v>#N/A</v>
      </c>
      <c r="F342" s="2">
        <v>2111660.9280576408</v>
      </c>
      <c r="G342" s="2">
        <f t="shared" si="70"/>
        <v>745682.42857142852</v>
      </c>
      <c r="H342" s="2">
        <f t="shared" si="65"/>
        <v>215059212.91952014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1738264.7142857094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2111119.4392181933</v>
      </c>
      <c r="Q342" s="2">
        <f t="shared" si="71"/>
        <v>750000</v>
      </c>
      <c r="R342" s="2">
        <f t="shared" si="66"/>
        <v>216726920.17495677</v>
      </c>
      <c r="S342" s="2">
        <f t="shared" si="58"/>
        <v>745682.42857143283</v>
      </c>
      <c r="T342" s="2">
        <f t="shared" si="59"/>
        <v>4317.571428571362</v>
      </c>
      <c r="U342" s="2">
        <f t="shared" si="60"/>
        <v>750000</v>
      </c>
      <c r="V342" s="2">
        <f t="shared" si="34"/>
        <v>152421888.91951978</v>
      </c>
      <c r="W342" s="2">
        <f t="shared" si="61"/>
        <v>745682.42857143283</v>
      </c>
      <c r="X342" s="2">
        <f t="shared" si="51"/>
        <v>4317.5714285671711</v>
      </c>
      <c r="Y342" s="2">
        <f t="shared" si="62"/>
        <v>64305031.255437024</v>
      </c>
      <c r="Z342" s="2" t="str">
        <f t="shared" si="52"/>
        <v>MEEP</v>
      </c>
      <c r="AA342" s="2">
        <f>IF(Z342="HERE",Y342,AA341+Graph!$G$1*1000)</f>
        <v>158991240.25543749</v>
      </c>
      <c r="AB342" s="2">
        <f t="shared" si="63"/>
        <v>800000</v>
      </c>
      <c r="AC342" s="2">
        <f t="shared" si="64"/>
        <v>62939997.490947895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277</v>
      </c>
      <c r="C343" s="7"/>
      <c r="D343" s="2" t="e">
        <f t="shared" si="55"/>
        <v>#N/A</v>
      </c>
      <c r="E343" s="2" t="e">
        <f t="shared" si="67"/>
        <v>#N/A</v>
      </c>
      <c r="F343" s="2">
        <v>2117615.5239578485</v>
      </c>
      <c r="G343" s="2">
        <f t="shared" si="70"/>
        <v>745682.42857142852</v>
      </c>
      <c r="H343" s="2">
        <f t="shared" si="65"/>
        <v>215804895.34809157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1742582.2857142808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2117060.6614333391</v>
      </c>
      <c r="Q343" s="2">
        <f t="shared" si="71"/>
        <v>750000</v>
      </c>
      <c r="R343" s="2">
        <f t="shared" si="66"/>
        <v>217476920.17495677</v>
      </c>
      <c r="S343" s="2">
        <f t="shared" si="58"/>
        <v>745682.42857143283</v>
      </c>
      <c r="T343" s="2">
        <f t="shared" si="59"/>
        <v>4317.571428571362</v>
      </c>
      <c r="U343" s="2">
        <f t="shared" si="60"/>
        <v>750000</v>
      </c>
      <c r="V343" s="2">
        <f t="shared" si="34"/>
        <v>153167571.34809121</v>
      </c>
      <c r="W343" s="2">
        <f t="shared" si="61"/>
        <v>745682.42857143283</v>
      </c>
      <c r="X343" s="2">
        <f t="shared" si="51"/>
        <v>4317.5714285671711</v>
      </c>
      <c r="Y343" s="2">
        <f t="shared" si="62"/>
        <v>64309348.826865591</v>
      </c>
      <c r="Z343" s="2" t="str">
        <f t="shared" si="52"/>
        <v>MEEP</v>
      </c>
      <c r="AA343" s="2">
        <f>IF(Z343="HERE",Y343,AA342+Graph!$G$1*1000)</f>
        <v>159791240.25543749</v>
      </c>
      <c r="AB343" s="2">
        <f t="shared" si="63"/>
        <v>800000</v>
      </c>
      <c r="AC343" s="2">
        <f t="shared" si="64"/>
        <v>62939997.490947895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278</v>
      </c>
      <c r="C344" s="7"/>
      <c r="D344" s="2" t="e">
        <f t="shared" si="55"/>
        <v>#N/A</v>
      </c>
      <c r="E344" s="2" t="e">
        <f t="shared" si="67"/>
        <v>#N/A</v>
      </c>
      <c r="F344" s="2">
        <v>2123570.1198580563</v>
      </c>
      <c r="G344" s="2">
        <f t="shared" si="70"/>
        <v>745682.42857142852</v>
      </c>
      <c r="H344" s="2">
        <f t="shared" si="65"/>
        <v>216550577.77666301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1746899.8571428522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2123001.8836485147</v>
      </c>
      <c r="Q344" s="2">
        <f t="shared" si="71"/>
        <v>750000</v>
      </c>
      <c r="R344" s="2">
        <f t="shared" si="66"/>
        <v>218226920.17495677</v>
      </c>
      <c r="S344" s="2">
        <f t="shared" si="58"/>
        <v>745682.42857143283</v>
      </c>
      <c r="T344" s="2">
        <f t="shared" si="59"/>
        <v>4317.571428571362</v>
      </c>
      <c r="U344" s="2">
        <f t="shared" si="60"/>
        <v>750000</v>
      </c>
      <c r="V344" s="2">
        <f t="shared" si="34"/>
        <v>153913253.77666265</v>
      </c>
      <c r="W344" s="2">
        <f t="shared" si="61"/>
        <v>745682.42857143283</v>
      </c>
      <c r="X344" s="2">
        <f t="shared" si="51"/>
        <v>4317.5714285671711</v>
      </c>
      <c r="Y344" s="2">
        <f t="shared" si="62"/>
        <v>64313666.398294158</v>
      </c>
      <c r="Z344" s="2" t="str">
        <f t="shared" si="52"/>
        <v>MEEP</v>
      </c>
      <c r="AA344" s="2">
        <f>IF(Z344="HERE",Y344,AA343+Graph!$G$1*1000)</f>
        <v>160591240.25543749</v>
      </c>
      <c r="AB344" s="2">
        <f t="shared" si="63"/>
        <v>800000</v>
      </c>
      <c r="AC344" s="2">
        <f t="shared" si="64"/>
        <v>62939997.490947895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279</v>
      </c>
      <c r="C345" s="7"/>
      <c r="D345" s="2" t="e">
        <f t="shared" si="55"/>
        <v>#N/A</v>
      </c>
      <c r="E345" s="2" t="e">
        <f t="shared" si="67"/>
        <v>#N/A</v>
      </c>
      <c r="F345" s="2">
        <v>2129524.7157582641</v>
      </c>
      <c r="G345" s="2">
        <f t="shared" si="70"/>
        <v>745682.42857142852</v>
      </c>
      <c r="H345" s="2">
        <f t="shared" si="65"/>
        <v>217296260.20523444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1751217.4285714235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2128943.1058636606</v>
      </c>
      <c r="Q345" s="2">
        <f t="shared" si="71"/>
        <v>750000</v>
      </c>
      <c r="R345" s="2">
        <f t="shared" si="66"/>
        <v>218976920.17495677</v>
      </c>
      <c r="S345" s="2">
        <f t="shared" si="58"/>
        <v>745682.42857143283</v>
      </c>
      <c r="T345" s="2">
        <f t="shared" si="59"/>
        <v>4317.571428571362</v>
      </c>
      <c r="U345" s="2">
        <f t="shared" si="60"/>
        <v>750000</v>
      </c>
      <c r="V345" s="2">
        <f t="shared" si="34"/>
        <v>154658936.20523408</v>
      </c>
      <c r="W345" s="2">
        <f t="shared" si="61"/>
        <v>745682.42857143283</v>
      </c>
      <c r="X345" s="2">
        <f t="shared" si="51"/>
        <v>4317.5714285671711</v>
      </c>
      <c r="Y345" s="2">
        <f t="shared" si="62"/>
        <v>64317983.969722725</v>
      </c>
      <c r="Z345" s="2" t="str">
        <f t="shared" si="52"/>
        <v>MEEP</v>
      </c>
      <c r="AA345" s="2">
        <f>IF(Z345="HERE",Y345,AA344+Graph!$G$1*1000)</f>
        <v>161391240.25543749</v>
      </c>
      <c r="AB345" s="2">
        <f t="shared" si="63"/>
        <v>800000</v>
      </c>
      <c r="AC345" s="2">
        <f t="shared" si="64"/>
        <v>62939997.490947895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280</v>
      </c>
      <c r="C346" s="7"/>
      <c r="D346" s="2" t="e">
        <f t="shared" si="55"/>
        <v>#N/A</v>
      </c>
      <c r="E346" s="2" t="e">
        <f t="shared" si="67"/>
        <v>#N/A</v>
      </c>
      <c r="F346" s="2">
        <v>2135479.3116584718</v>
      </c>
      <c r="G346" s="2">
        <f t="shared" si="70"/>
        <v>745682.42857142852</v>
      </c>
      <c r="H346" s="2">
        <f t="shared" si="65"/>
        <v>218041942.63380587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1755534.9999999949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2134884.3280788362</v>
      </c>
      <c r="Q346" s="2">
        <f t="shared" si="71"/>
        <v>750000</v>
      </c>
      <c r="R346" s="2">
        <f t="shared" si="66"/>
        <v>219726920.17495677</v>
      </c>
      <c r="S346" s="2">
        <f t="shared" si="58"/>
        <v>745682.42857143283</v>
      </c>
      <c r="T346" s="2">
        <f t="shared" si="59"/>
        <v>4317.571428571362</v>
      </c>
      <c r="U346" s="2">
        <f t="shared" si="60"/>
        <v>750000</v>
      </c>
      <c r="V346" s="2">
        <f t="shared" si="34"/>
        <v>155404618.63380551</v>
      </c>
      <c r="W346" s="2">
        <f t="shared" si="61"/>
        <v>745682.42857143283</v>
      </c>
      <c r="X346" s="2">
        <f t="shared" si="51"/>
        <v>4317.5714285671711</v>
      </c>
      <c r="Y346" s="2">
        <f t="shared" si="62"/>
        <v>64322301.541151293</v>
      </c>
      <c r="Z346" s="2" t="str">
        <f t="shared" si="52"/>
        <v>MEEP</v>
      </c>
      <c r="AA346" s="2">
        <f>IF(Z346="HERE",Y346,AA345+Graph!$G$1*1000)</f>
        <v>162191240.25543749</v>
      </c>
      <c r="AB346" s="2">
        <f t="shared" si="63"/>
        <v>800000</v>
      </c>
      <c r="AC346" s="2">
        <f t="shared" si="64"/>
        <v>62939997.490947895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281</v>
      </c>
      <c r="C347" s="7"/>
      <c r="D347" s="2" t="e">
        <f t="shared" si="55"/>
        <v>#N/A</v>
      </c>
      <c r="E347" s="2" t="e">
        <f t="shared" si="67"/>
        <v>#N/A</v>
      </c>
      <c r="F347" s="2">
        <v>2141433.9075586796</v>
      </c>
      <c r="G347" s="2">
        <f t="shared" si="70"/>
        <v>745682.42857142852</v>
      </c>
      <c r="H347" s="2">
        <f t="shared" si="65"/>
        <v>218787625.0623773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1759852.5714285662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2140825.550293982</v>
      </c>
      <c r="Q347" s="2">
        <f t="shared" si="71"/>
        <v>750000</v>
      </c>
      <c r="R347" s="2">
        <f t="shared" si="66"/>
        <v>220476920.17495677</v>
      </c>
      <c r="S347" s="2">
        <f t="shared" si="58"/>
        <v>745682.42857143283</v>
      </c>
      <c r="T347" s="2">
        <f t="shared" si="59"/>
        <v>4317.571428571362</v>
      </c>
      <c r="U347" s="2">
        <f t="shared" si="60"/>
        <v>750000</v>
      </c>
      <c r="V347" s="2">
        <f t="shared" si="34"/>
        <v>156150301.06237695</v>
      </c>
      <c r="W347" s="2">
        <f t="shared" si="61"/>
        <v>745682.42857143283</v>
      </c>
      <c r="X347" s="2">
        <f t="shared" si="51"/>
        <v>4317.5714285671711</v>
      </c>
      <c r="Y347" s="2">
        <f t="shared" si="62"/>
        <v>64326619.11257986</v>
      </c>
      <c r="Z347" s="2" t="str">
        <f t="shared" si="52"/>
        <v>MEEP</v>
      </c>
      <c r="AA347" s="2">
        <f>IF(Z347="HERE",Y347,AA346+Graph!$G$1*1000)</f>
        <v>162991240.25543749</v>
      </c>
      <c r="AB347" s="2">
        <f t="shared" si="63"/>
        <v>800000</v>
      </c>
      <c r="AC347" s="2">
        <f t="shared" si="64"/>
        <v>62939997.490947895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282</v>
      </c>
      <c r="C348" s="7"/>
      <c r="D348" s="2" t="e">
        <f t="shared" si="55"/>
        <v>#N/A</v>
      </c>
      <c r="E348" s="2" t="e">
        <f t="shared" si="67"/>
        <v>#N/A</v>
      </c>
      <c r="F348" s="2">
        <v>2147388.5034588873</v>
      </c>
      <c r="G348" s="2">
        <f t="shared" si="70"/>
        <v>745682.42857142852</v>
      </c>
      <c r="H348" s="2">
        <f t="shared" si="65"/>
        <v>219533307.49094874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1764170.1428571376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2146766.7725091577</v>
      </c>
      <c r="Q348" s="2">
        <f t="shared" si="71"/>
        <v>750000</v>
      </c>
      <c r="R348" s="2">
        <f t="shared" si="66"/>
        <v>221226920.17495677</v>
      </c>
      <c r="S348" s="2">
        <f t="shared" si="58"/>
        <v>745682.42857143283</v>
      </c>
      <c r="T348" s="2">
        <f t="shared" si="59"/>
        <v>4317.571428571362</v>
      </c>
      <c r="U348" s="2">
        <f t="shared" si="60"/>
        <v>750000</v>
      </c>
      <c r="V348" s="2">
        <f t="shared" si="34"/>
        <v>156895983.49094838</v>
      </c>
      <c r="W348" s="2">
        <f t="shared" si="61"/>
        <v>745682.42857143283</v>
      </c>
      <c r="X348" s="2">
        <f t="shared" si="51"/>
        <v>4317.5714285671711</v>
      </c>
      <c r="Y348" s="2">
        <f t="shared" si="62"/>
        <v>64330936.684008427</v>
      </c>
      <c r="Z348" s="2" t="str">
        <f t="shared" si="52"/>
        <v>MEEP</v>
      </c>
      <c r="AA348" s="2">
        <f>IF(Z348="HERE",Y348,AA347+Graph!$G$1*1000)</f>
        <v>163791240.25543749</v>
      </c>
      <c r="AB348" s="2">
        <f t="shared" si="63"/>
        <v>800000</v>
      </c>
      <c r="AC348" s="2">
        <f t="shared" si="64"/>
        <v>62939997.490947895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283</v>
      </c>
      <c r="C349" s="7"/>
      <c r="D349" s="2" t="e">
        <f t="shared" si="55"/>
        <v>#N/A</v>
      </c>
      <c r="E349" s="2" t="e">
        <f t="shared" si="67"/>
        <v>#N/A</v>
      </c>
      <c r="F349" s="2">
        <v>2153343.0993590951</v>
      </c>
      <c r="G349" s="2">
        <f t="shared" si="70"/>
        <v>745682.42857142852</v>
      </c>
      <c r="H349" s="2">
        <f t="shared" si="65"/>
        <v>220278989.91952017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1768487.714285709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2152707.9947243035</v>
      </c>
      <c r="Q349" s="2">
        <f t="shared" si="71"/>
        <v>750000</v>
      </c>
      <c r="R349" s="2">
        <f t="shared" si="66"/>
        <v>221976920.17495677</v>
      </c>
      <c r="S349" s="2">
        <f t="shared" si="58"/>
        <v>745682.42857143283</v>
      </c>
      <c r="T349" s="2">
        <f t="shared" si="59"/>
        <v>4317.571428571362</v>
      </c>
      <c r="U349" s="2">
        <f t="shared" si="60"/>
        <v>750000</v>
      </c>
      <c r="V349" s="2">
        <f t="shared" si="34"/>
        <v>157641665.91951981</v>
      </c>
      <c r="W349" s="2">
        <f t="shared" si="61"/>
        <v>745682.42857143283</v>
      </c>
      <c r="X349" s="2">
        <f t="shared" si="51"/>
        <v>4317.5714285671711</v>
      </c>
      <c r="Y349" s="2">
        <f t="shared" si="62"/>
        <v>64335254.255436994</v>
      </c>
      <c r="Z349" s="2" t="str">
        <f t="shared" si="52"/>
        <v>MEEP</v>
      </c>
      <c r="AA349" s="2">
        <f>IF(Z349="HERE",Y349,AA348+Graph!$G$1*1000)</f>
        <v>164591240.25543749</v>
      </c>
      <c r="AB349" s="2">
        <f t="shared" si="63"/>
        <v>800000</v>
      </c>
      <c r="AC349" s="2">
        <f t="shared" si="64"/>
        <v>62939997.490947895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284</v>
      </c>
      <c r="C350" s="7"/>
      <c r="D350" s="2" t="e">
        <f t="shared" si="55"/>
        <v>#N/A</v>
      </c>
      <c r="E350" s="2" t="e">
        <f t="shared" si="67"/>
        <v>#N/A</v>
      </c>
      <c r="F350" s="2">
        <v>2159297.6952593029</v>
      </c>
      <c r="G350" s="2">
        <f t="shared" si="70"/>
        <v>745682.42857142852</v>
      </c>
      <c r="H350" s="2">
        <f t="shared" si="65"/>
        <v>221024672.3480916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1772805.2857142803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2158649.2169394791</v>
      </c>
      <c r="Q350" s="2">
        <f t="shared" si="71"/>
        <v>750000</v>
      </c>
      <c r="R350" s="2">
        <f t="shared" si="66"/>
        <v>222726920.17495677</v>
      </c>
      <c r="S350" s="2">
        <f t="shared" si="58"/>
        <v>745682.42857143283</v>
      </c>
      <c r="T350" s="2">
        <f t="shared" si="59"/>
        <v>4317.571428571362</v>
      </c>
      <c r="U350" s="2">
        <f t="shared" si="60"/>
        <v>750000</v>
      </c>
      <c r="V350" s="2">
        <f t="shared" si="34"/>
        <v>158387348.34809124</v>
      </c>
      <c r="W350" s="2">
        <f t="shared" si="61"/>
        <v>745682.42857143283</v>
      </c>
      <c r="X350" s="2">
        <f t="shared" si="51"/>
        <v>4317.5714285671711</v>
      </c>
      <c r="Y350" s="2">
        <f t="shared" si="62"/>
        <v>64339571.826865561</v>
      </c>
      <c r="Z350" s="2" t="str">
        <f t="shared" si="52"/>
        <v>MEEP</v>
      </c>
      <c r="AA350" s="2">
        <f>IF(Z350="HERE",Y350,AA349+Graph!$G$1*1000)</f>
        <v>165391240.25543749</v>
      </c>
      <c r="AB350" s="2">
        <f t="shared" si="63"/>
        <v>800000</v>
      </c>
      <c r="AC350" s="2">
        <f t="shared" si="64"/>
        <v>62939997.490947895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285</v>
      </c>
      <c r="C351" s="7"/>
      <c r="D351" s="2" t="e">
        <f t="shared" si="55"/>
        <v>#N/A</v>
      </c>
      <c r="E351" s="2" t="e">
        <f t="shared" si="67"/>
        <v>#N/A</v>
      </c>
      <c r="F351" s="2">
        <v>2165252.2911595106</v>
      </c>
      <c r="G351" s="2">
        <f t="shared" si="70"/>
        <v>745682.42857142852</v>
      </c>
      <c r="H351" s="2">
        <f t="shared" si="65"/>
        <v>221770354.77666304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1777122.8571428517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2164590.4391546249</v>
      </c>
      <c r="Q351" s="2">
        <f t="shared" si="71"/>
        <v>750000</v>
      </c>
      <c r="R351" s="2">
        <f t="shared" si="66"/>
        <v>223476920.17495677</v>
      </c>
      <c r="S351" s="2">
        <f t="shared" si="58"/>
        <v>745682.42857143283</v>
      </c>
      <c r="T351" s="2">
        <f t="shared" si="59"/>
        <v>4317.571428571362</v>
      </c>
      <c r="U351" s="2">
        <f t="shared" si="60"/>
        <v>750000</v>
      </c>
      <c r="V351" s="2">
        <f t="shared" si="34"/>
        <v>159133030.77666268</v>
      </c>
      <c r="W351" s="2">
        <f t="shared" si="61"/>
        <v>745682.42857143283</v>
      </c>
      <c r="X351" s="2">
        <f t="shared" si="51"/>
        <v>4317.5714285671711</v>
      </c>
      <c r="Y351" s="2">
        <f t="shared" ref="Y351:Y385" si="74">IF(COUNT($C352)=0,IF(COUNT($C351)=1,C351,SUM(Y350+X351)),C351)</f>
        <v>64343889.398294128</v>
      </c>
      <c r="Z351" s="2" t="str">
        <f t="shared" si="52"/>
        <v>MEEP</v>
      </c>
      <c r="AA351" s="2">
        <f>IF(Z351="HERE",Y351,AA350+Graph!$G$1*1000)</f>
        <v>166191240.25543749</v>
      </c>
      <c r="AB351" s="2">
        <f t="shared" si="63"/>
        <v>800000</v>
      </c>
      <c r="AC351" s="2">
        <f t="shared" ref="AC351:AC385" si="75">IF(Z352="HERE",V351,AC350)</f>
        <v>62939997.490947895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286</v>
      </c>
      <c r="C352" s="7"/>
      <c r="D352" s="2" t="e">
        <f t="shared" si="55"/>
        <v>#N/A</v>
      </c>
      <c r="E352" s="2" t="e">
        <f t="shared" si="67"/>
        <v>#N/A</v>
      </c>
      <c r="F352" s="2">
        <v>2171206.8870597184</v>
      </c>
      <c r="G352" s="2">
        <f t="shared" si="70"/>
        <v>745682.42857142852</v>
      </c>
      <c r="H352" s="2">
        <f t="shared" ref="H352:H385" si="76">IF(COUNT($C353)=0,IF(COUNT($C352)=1,C352,SUM(H351+G352)),C352)</f>
        <v>222516037.20523447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1781440.4285714231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2170531.6613698006</v>
      </c>
      <c r="Q352" s="2">
        <f t="shared" si="71"/>
        <v>750000</v>
      </c>
      <c r="R352" s="2">
        <f t="shared" ref="R352:R385" si="77">IF(COUNT($C353)=0,IF(COUNT($C352)=1,M352,SUM(R351+Q352)),M352)</f>
        <v>224226920.17495677</v>
      </c>
      <c r="S352" s="2">
        <f t="shared" si="58"/>
        <v>745682.42857143283</v>
      </c>
      <c r="T352" s="2">
        <f t="shared" si="59"/>
        <v>4317.571428571362</v>
      </c>
      <c r="U352" s="2">
        <f t="shared" si="60"/>
        <v>750000</v>
      </c>
      <c r="V352" s="2">
        <f t="shared" si="34"/>
        <v>159878713.20523411</v>
      </c>
      <c r="W352" s="2">
        <f t="shared" si="61"/>
        <v>745682.42857143283</v>
      </c>
      <c r="X352" s="2">
        <f t="shared" si="51"/>
        <v>4317.5714285671711</v>
      </c>
      <c r="Y352" s="2">
        <f t="shared" si="74"/>
        <v>64348206.969722696</v>
      </c>
      <c r="Z352" s="2" t="str">
        <f t="shared" si="52"/>
        <v>MEEP</v>
      </c>
      <c r="AA352" s="2">
        <f>IF(Z352="HERE",Y352,AA351+Graph!$G$1*1000)</f>
        <v>166991240.25543749</v>
      </c>
      <c r="AB352" s="2">
        <f t="shared" si="63"/>
        <v>800000</v>
      </c>
      <c r="AC352" s="2">
        <f t="shared" si="75"/>
        <v>62939997.490947895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287</v>
      </c>
      <c r="C353" s="7"/>
      <c r="D353" s="2" t="e">
        <f t="shared" si="55"/>
        <v>#N/A</v>
      </c>
      <c r="E353" s="2" t="e">
        <f t="shared" si="67"/>
        <v>#N/A</v>
      </c>
      <c r="F353" s="2">
        <v>2177161.4829598963</v>
      </c>
      <c r="G353" s="2">
        <f t="shared" si="70"/>
        <v>745682.42857142852</v>
      </c>
      <c r="H353" s="2">
        <f t="shared" si="76"/>
        <v>223261719.6338059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1785757.9999999944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2176472.8835849464</v>
      </c>
      <c r="Q353" s="2">
        <f t="shared" si="71"/>
        <v>750000</v>
      </c>
      <c r="R353" s="2">
        <f t="shared" si="77"/>
        <v>224976920.17495677</v>
      </c>
      <c r="S353" s="2">
        <f t="shared" si="58"/>
        <v>745682.42857143283</v>
      </c>
      <c r="T353" s="2">
        <f t="shared" si="59"/>
        <v>4317.571428571362</v>
      </c>
      <c r="U353" s="2">
        <f t="shared" si="60"/>
        <v>750000</v>
      </c>
      <c r="V353" s="2">
        <f t="shared" si="34"/>
        <v>160624395.63380554</v>
      </c>
      <c r="W353" s="2">
        <f t="shared" si="61"/>
        <v>745682.42857143283</v>
      </c>
      <c r="X353" s="2">
        <f t="shared" si="51"/>
        <v>4317.5714285671711</v>
      </c>
      <c r="Y353" s="2">
        <f t="shared" si="74"/>
        <v>64352524.541151263</v>
      </c>
      <c r="Z353" s="2" t="str">
        <f t="shared" si="52"/>
        <v>MEEP</v>
      </c>
      <c r="AA353" s="2">
        <f>IF(Z353="HERE",Y353,AA352+Graph!$G$1*1000)</f>
        <v>167791240.25543749</v>
      </c>
      <c r="AB353" s="2">
        <f t="shared" si="63"/>
        <v>800000</v>
      </c>
      <c r="AC353" s="2">
        <f t="shared" si="75"/>
        <v>62939997.490947895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288</v>
      </c>
      <c r="C354" s="7"/>
      <c r="D354" s="2" t="e">
        <f t="shared" si="55"/>
        <v>#N/A</v>
      </c>
      <c r="E354" s="2" t="e">
        <f t="shared" si="67"/>
        <v>#N/A</v>
      </c>
      <c r="F354" s="2">
        <v>2183116.0788601041</v>
      </c>
      <c r="G354" s="2">
        <f t="shared" si="70"/>
        <v>745682.42857142852</v>
      </c>
      <c r="H354" s="2">
        <f t="shared" si="76"/>
        <v>224007402.06237733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1790075.5714285658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2182414.1058000922</v>
      </c>
      <c r="Q354" s="2">
        <f t="shared" si="71"/>
        <v>750000</v>
      </c>
      <c r="R354" s="2">
        <f t="shared" si="77"/>
        <v>225726920.17495677</v>
      </c>
      <c r="S354" s="2">
        <f t="shared" si="58"/>
        <v>745682.42857143283</v>
      </c>
      <c r="T354" s="2">
        <f t="shared" si="59"/>
        <v>4317.571428571362</v>
      </c>
      <c r="U354" s="2">
        <f t="shared" si="60"/>
        <v>750000</v>
      </c>
      <c r="V354" s="2">
        <f t="shared" si="34"/>
        <v>161370078.06237698</v>
      </c>
      <c r="W354" s="2">
        <f t="shared" si="61"/>
        <v>745682.42857143283</v>
      </c>
      <c r="X354" s="2">
        <f t="shared" si="51"/>
        <v>4317.5714285671711</v>
      </c>
      <c r="Y354" s="2">
        <f t="shared" si="74"/>
        <v>64356842.11257983</v>
      </c>
      <c r="Z354" s="2" t="str">
        <f t="shared" si="52"/>
        <v>MEEP</v>
      </c>
      <c r="AA354" s="2">
        <f>IF(Z354="HERE",Y354,AA353+Graph!$G$1*1000)</f>
        <v>168591240.25543749</v>
      </c>
      <c r="AB354" s="2">
        <f t="shared" si="63"/>
        <v>800000</v>
      </c>
      <c r="AC354" s="2">
        <f t="shared" si="75"/>
        <v>62939997.490947895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289</v>
      </c>
      <c r="C355" s="7"/>
      <c r="D355" s="2" t="e">
        <f t="shared" si="55"/>
        <v>#N/A</v>
      </c>
      <c r="E355" s="2" t="e">
        <f t="shared" si="67"/>
        <v>#N/A</v>
      </c>
      <c r="F355" s="2">
        <v>2189070.6747603118</v>
      </c>
      <c r="G355" s="2">
        <f t="shared" si="70"/>
        <v>745682.42857142852</v>
      </c>
      <c r="H355" s="2">
        <f t="shared" si="76"/>
        <v>224753084.49094877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1794393.1428571371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2188355.3280152678</v>
      </c>
      <c r="Q355" s="2">
        <f t="shared" si="71"/>
        <v>750000</v>
      </c>
      <c r="R355" s="2">
        <f t="shared" si="77"/>
        <v>226476920.17495677</v>
      </c>
      <c r="S355" s="2">
        <f t="shared" si="58"/>
        <v>745682.42857143283</v>
      </c>
      <c r="T355" s="2">
        <f t="shared" si="59"/>
        <v>4317.571428571362</v>
      </c>
      <c r="U355" s="2">
        <f t="shared" si="60"/>
        <v>750000</v>
      </c>
      <c r="V355" s="2">
        <f t="shared" si="34"/>
        <v>162115760.49094841</v>
      </c>
      <c r="W355" s="2">
        <f t="shared" si="61"/>
        <v>745682.42857143283</v>
      </c>
      <c r="X355" s="2">
        <f t="shared" si="51"/>
        <v>4317.5714285671711</v>
      </c>
      <c r="Y355" s="2">
        <f t="shared" si="74"/>
        <v>64361159.684008397</v>
      </c>
      <c r="Z355" s="2" t="str">
        <f t="shared" si="52"/>
        <v>MEEP</v>
      </c>
      <c r="AA355" s="2">
        <f>IF(Z355="HERE",Y355,AA354+Graph!$G$1*1000)</f>
        <v>169391240.25543749</v>
      </c>
      <c r="AB355" s="2">
        <f t="shared" si="63"/>
        <v>800000</v>
      </c>
      <c r="AC355" s="2">
        <f t="shared" si="75"/>
        <v>62939997.490947895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290</v>
      </c>
      <c r="C356" s="7"/>
      <c r="D356" s="2" t="e">
        <f t="shared" si="55"/>
        <v>#N/A</v>
      </c>
      <c r="E356" s="2" t="e">
        <f t="shared" si="67"/>
        <v>#N/A</v>
      </c>
      <c r="F356" s="2">
        <v>2195025.2706605196</v>
      </c>
      <c r="G356" s="2">
        <f t="shared" si="70"/>
        <v>745682.42857142852</v>
      </c>
      <c r="H356" s="2">
        <f t="shared" si="76"/>
        <v>225498766.9195202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1798710.7142857085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2194296.5502304137</v>
      </c>
      <c r="Q356" s="2">
        <f t="shared" si="71"/>
        <v>750000</v>
      </c>
      <c r="R356" s="2">
        <f t="shared" si="77"/>
        <v>227226920.17495677</v>
      </c>
      <c r="S356" s="2">
        <f t="shared" si="58"/>
        <v>745682.42857143283</v>
      </c>
      <c r="T356" s="2">
        <f t="shared" si="59"/>
        <v>4317.571428571362</v>
      </c>
      <c r="U356" s="2">
        <f t="shared" si="60"/>
        <v>750000</v>
      </c>
      <c r="V356" s="2">
        <f t="shared" ref="V356:V385" si="78">H272</f>
        <v>162861442.91951984</v>
      </c>
      <c r="W356" s="2">
        <f t="shared" si="61"/>
        <v>745682.42857143283</v>
      </c>
      <c r="X356" s="2">
        <f t="shared" si="51"/>
        <v>4317.5714285671711</v>
      </c>
      <c r="Y356" s="2">
        <f t="shared" si="74"/>
        <v>64365477.255436964</v>
      </c>
      <c r="Z356" s="2" t="str">
        <f t="shared" si="52"/>
        <v>MEEP</v>
      </c>
      <c r="AA356" s="2">
        <f>IF(Z356="HERE",Y356,AA355+Graph!$G$1*1000)</f>
        <v>170191240.25543749</v>
      </c>
      <c r="AB356" s="2">
        <f t="shared" si="63"/>
        <v>800000</v>
      </c>
      <c r="AC356" s="2">
        <f t="shared" si="75"/>
        <v>62939997.490947895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291</v>
      </c>
      <c r="C357" s="7"/>
      <c r="D357" s="2" t="e">
        <f t="shared" si="55"/>
        <v>#N/A</v>
      </c>
      <c r="E357" s="2" t="e">
        <f t="shared" si="67"/>
        <v>#N/A</v>
      </c>
      <c r="F357" s="2">
        <v>2200979.8665607274</v>
      </c>
      <c r="G357" s="2">
        <f t="shared" si="70"/>
        <v>745682.42857142852</v>
      </c>
      <c r="H357" s="2">
        <f t="shared" si="76"/>
        <v>226244449.34809163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1803028.2857142799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2200237.7724455893</v>
      </c>
      <c r="Q357" s="2">
        <f t="shared" si="71"/>
        <v>750000</v>
      </c>
      <c r="R357" s="2">
        <f t="shared" si="77"/>
        <v>227976920.17495677</v>
      </c>
      <c r="S357" s="2">
        <f t="shared" si="58"/>
        <v>745682.42857143283</v>
      </c>
      <c r="T357" s="2">
        <f t="shared" si="59"/>
        <v>4317.571428571362</v>
      </c>
      <c r="U357" s="2">
        <f t="shared" si="60"/>
        <v>750000</v>
      </c>
      <c r="V357" s="2">
        <f t="shared" si="78"/>
        <v>163607125.34809127</v>
      </c>
      <c r="W357" s="2">
        <f t="shared" si="61"/>
        <v>745682.42857143283</v>
      </c>
      <c r="X357" s="2">
        <f t="shared" si="51"/>
        <v>4317.5714285671711</v>
      </c>
      <c r="Y357" s="2">
        <f t="shared" si="74"/>
        <v>64369794.826865532</v>
      </c>
      <c r="Z357" s="2" t="str">
        <f t="shared" si="52"/>
        <v>MEEP</v>
      </c>
      <c r="AA357" s="2">
        <f>IF(Z357="HERE",Y357,AA356+Graph!$G$1*1000)</f>
        <v>170991240.25543749</v>
      </c>
      <c r="AB357" s="2">
        <f t="shared" si="63"/>
        <v>800000</v>
      </c>
      <c r="AC357" s="2">
        <f t="shared" si="75"/>
        <v>62939997.490947895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292</v>
      </c>
      <c r="C358" s="7"/>
      <c r="D358" s="2" t="e">
        <f t="shared" si="55"/>
        <v>#N/A</v>
      </c>
      <c r="E358" s="2" t="e">
        <f t="shared" si="67"/>
        <v>#N/A</v>
      </c>
      <c r="F358" s="2">
        <v>2206934.4624609351</v>
      </c>
      <c r="G358" s="2">
        <f t="shared" ref="G358:G385" si="79">IF(F358&gt;750000,$AK$31*1000,F358)</f>
        <v>745682.42857142852</v>
      </c>
      <c r="H358" s="2">
        <f t="shared" si="76"/>
        <v>226990131.77666306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1807345.8571428512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2206178.9946607351</v>
      </c>
      <c r="Q358" s="2">
        <f t="shared" ref="Q358:Q385" si="80">IF(P358&gt;750000,750000,P358)</f>
        <v>750000</v>
      </c>
      <c r="R358" s="2">
        <f t="shared" si="77"/>
        <v>228726920.17495677</v>
      </c>
      <c r="S358" s="2">
        <f t="shared" si="58"/>
        <v>745682.42857143283</v>
      </c>
      <c r="T358" s="2">
        <f t="shared" si="59"/>
        <v>4317.571428571362</v>
      </c>
      <c r="U358" s="2">
        <f t="shared" si="60"/>
        <v>750000</v>
      </c>
      <c r="V358" s="2">
        <f t="shared" si="78"/>
        <v>164352807.77666271</v>
      </c>
      <c r="W358" s="2">
        <f t="shared" si="61"/>
        <v>745682.42857143283</v>
      </c>
      <c r="X358" s="2">
        <f t="shared" si="51"/>
        <v>4317.5714285671711</v>
      </c>
      <c r="Y358" s="2">
        <f t="shared" si="74"/>
        <v>64374112.398294099</v>
      </c>
      <c r="Z358" s="2" t="str">
        <f t="shared" si="52"/>
        <v>MEEP</v>
      </c>
      <c r="AA358" s="2">
        <f>IF(Z358="HERE",Y358,AA357+Graph!$G$1*1000)</f>
        <v>171791240.25543749</v>
      </c>
      <c r="AB358" s="2">
        <f t="shared" si="63"/>
        <v>800000</v>
      </c>
      <c r="AC358" s="2">
        <f t="shared" si="75"/>
        <v>62939997.490947895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293</v>
      </c>
      <c r="C359" s="7"/>
      <c r="D359" s="2" t="e">
        <f t="shared" si="55"/>
        <v>#N/A</v>
      </c>
      <c r="E359" s="2" t="e">
        <f t="shared" si="67"/>
        <v>#N/A</v>
      </c>
      <c r="F359" s="2">
        <v>2212889.0583611429</v>
      </c>
      <c r="G359" s="2">
        <f t="shared" si="79"/>
        <v>745682.42857142852</v>
      </c>
      <c r="H359" s="2">
        <f t="shared" si="76"/>
        <v>227735814.2052345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1811663.4285714226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2212120.2168759108</v>
      </c>
      <c r="Q359" s="2">
        <f t="shared" si="80"/>
        <v>750000</v>
      </c>
      <c r="R359" s="2">
        <f t="shared" si="77"/>
        <v>229476920.17495677</v>
      </c>
      <c r="S359" s="2">
        <f t="shared" si="58"/>
        <v>745682.42857143283</v>
      </c>
      <c r="T359" s="2">
        <f t="shared" si="59"/>
        <v>4317.571428571362</v>
      </c>
      <c r="U359" s="2">
        <f t="shared" si="60"/>
        <v>750000</v>
      </c>
      <c r="V359" s="2">
        <f t="shared" si="78"/>
        <v>165098490.20523414</v>
      </c>
      <c r="W359" s="2">
        <f t="shared" si="61"/>
        <v>745682.42857143283</v>
      </c>
      <c r="X359" s="2">
        <f t="shared" si="51"/>
        <v>4317.5714285671711</v>
      </c>
      <c r="Y359" s="2">
        <f t="shared" si="74"/>
        <v>64378429.969722666</v>
      </c>
      <c r="Z359" s="2" t="str">
        <f t="shared" si="52"/>
        <v>MEEP</v>
      </c>
      <c r="AA359" s="2">
        <f>IF(Z359="HERE",Y359,AA358+Graph!$G$1*1000)</f>
        <v>172591240.25543749</v>
      </c>
      <c r="AB359" s="2">
        <f t="shared" si="63"/>
        <v>800000</v>
      </c>
      <c r="AC359" s="2">
        <f t="shared" si="75"/>
        <v>62939997.490947895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294</v>
      </c>
      <c r="C360" s="7"/>
      <c r="D360" s="2" t="e">
        <f t="shared" si="55"/>
        <v>#N/A</v>
      </c>
      <c r="E360" s="2" t="e">
        <f t="shared" si="67"/>
        <v>#N/A</v>
      </c>
      <c r="F360" s="2">
        <v>2218843.6542613506</v>
      </c>
      <c r="G360" s="2">
        <f t="shared" si="79"/>
        <v>745682.42857142852</v>
      </c>
      <c r="H360" s="2">
        <f t="shared" si="76"/>
        <v>228481496.63380593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1815980.9999999939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2218061.4390910566</v>
      </c>
      <c r="Q360" s="2">
        <f t="shared" si="80"/>
        <v>750000</v>
      </c>
      <c r="R360" s="2">
        <f t="shared" si="77"/>
        <v>230226920.17495677</v>
      </c>
      <c r="S360" s="2">
        <f t="shared" si="58"/>
        <v>745682.42857143283</v>
      </c>
      <c r="T360" s="2">
        <f t="shared" si="59"/>
        <v>4317.571428571362</v>
      </c>
      <c r="U360" s="2">
        <f t="shared" si="60"/>
        <v>750000</v>
      </c>
      <c r="V360" s="2">
        <f t="shared" si="78"/>
        <v>165844172.63380557</v>
      </c>
      <c r="W360" s="2">
        <f t="shared" si="61"/>
        <v>745682.42857143283</v>
      </c>
      <c r="X360" s="2">
        <f t="shared" si="51"/>
        <v>4317.5714285671711</v>
      </c>
      <c r="Y360" s="2">
        <f t="shared" si="74"/>
        <v>64382747.541151233</v>
      </c>
      <c r="Z360" s="2" t="str">
        <f t="shared" si="52"/>
        <v>MEEP</v>
      </c>
      <c r="AA360" s="2">
        <f>IF(Z360="HERE",Y360,AA359+Graph!$G$1*1000)</f>
        <v>173391240.25543749</v>
      </c>
      <c r="AB360" s="2">
        <f t="shared" si="63"/>
        <v>800000</v>
      </c>
      <c r="AC360" s="2">
        <f t="shared" si="75"/>
        <v>62939997.490947895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295</v>
      </c>
      <c r="C361" s="7"/>
      <c r="D361" s="2" t="e">
        <f t="shared" si="55"/>
        <v>#N/A</v>
      </c>
      <c r="E361" s="2" t="e">
        <f t="shared" si="67"/>
        <v>#N/A</v>
      </c>
      <c r="F361" s="2">
        <v>2224798.2501615584</v>
      </c>
      <c r="G361" s="2">
        <f t="shared" si="79"/>
        <v>745682.42857142852</v>
      </c>
      <c r="H361" s="2">
        <f t="shared" si="76"/>
        <v>229227179.06237736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1820298.5714285653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2224002.6613062322</v>
      </c>
      <c r="Q361" s="2">
        <f t="shared" si="80"/>
        <v>750000</v>
      </c>
      <c r="R361" s="2">
        <f t="shared" si="77"/>
        <v>230976920.17495677</v>
      </c>
      <c r="S361" s="2">
        <f t="shared" si="58"/>
        <v>745682.42857143283</v>
      </c>
      <c r="T361" s="2">
        <f t="shared" si="59"/>
        <v>4317.571428571362</v>
      </c>
      <c r="U361" s="2">
        <f t="shared" si="60"/>
        <v>750000</v>
      </c>
      <c r="V361" s="2">
        <f t="shared" si="78"/>
        <v>166589855.06237701</v>
      </c>
      <c r="W361" s="2">
        <f t="shared" si="61"/>
        <v>745682.42857143283</v>
      </c>
      <c r="X361" s="2">
        <f t="shared" si="51"/>
        <v>4317.5714285671711</v>
      </c>
      <c r="Y361" s="2">
        <f t="shared" si="74"/>
        <v>64387065.1125798</v>
      </c>
      <c r="Z361" s="2" t="str">
        <f t="shared" si="52"/>
        <v>MEEP</v>
      </c>
      <c r="AA361" s="2">
        <f>IF(Z361="HERE",Y361,AA360+Graph!$G$1*1000)</f>
        <v>174191240.25543749</v>
      </c>
      <c r="AB361" s="2">
        <f t="shared" si="63"/>
        <v>800000</v>
      </c>
      <c r="AC361" s="2">
        <f t="shared" si="75"/>
        <v>62939997.490947895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296</v>
      </c>
      <c r="C362" s="7"/>
      <c r="D362" s="2" t="e">
        <f t="shared" si="55"/>
        <v>#N/A</v>
      </c>
      <c r="E362" s="2" t="e">
        <f t="shared" si="67"/>
        <v>#N/A</v>
      </c>
      <c r="F362" s="2">
        <v>2230752.8460617661</v>
      </c>
      <c r="G362" s="2">
        <f t="shared" si="79"/>
        <v>745682.42857142852</v>
      </c>
      <c r="H362" s="2">
        <f t="shared" si="76"/>
        <v>229972861.4909488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1824616.1428571367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2229943.883521378</v>
      </c>
      <c r="Q362" s="2">
        <f t="shared" si="80"/>
        <v>750000</v>
      </c>
      <c r="R362" s="2">
        <f t="shared" si="77"/>
        <v>231726920.17495677</v>
      </c>
      <c r="S362" s="2">
        <f t="shared" si="58"/>
        <v>745682.42857143283</v>
      </c>
      <c r="T362" s="2">
        <f t="shared" si="59"/>
        <v>4317.571428571362</v>
      </c>
      <c r="U362" s="2">
        <f t="shared" si="60"/>
        <v>750000</v>
      </c>
      <c r="V362" s="2">
        <f t="shared" si="78"/>
        <v>167335537.49094844</v>
      </c>
      <c r="W362" s="2">
        <f t="shared" si="61"/>
        <v>745682.42857143283</v>
      </c>
      <c r="X362" s="2">
        <f t="shared" si="51"/>
        <v>4317.5714285671711</v>
      </c>
      <c r="Y362" s="2">
        <f t="shared" si="74"/>
        <v>64391382.684008367</v>
      </c>
      <c r="Z362" s="2" t="str">
        <f t="shared" si="52"/>
        <v>MEEP</v>
      </c>
      <c r="AA362" s="2">
        <f>IF(Z362="HERE",Y362,AA361+Graph!$G$1*1000)</f>
        <v>174991240.25543749</v>
      </c>
      <c r="AB362" s="2">
        <f t="shared" si="63"/>
        <v>800000</v>
      </c>
      <c r="AC362" s="2">
        <f t="shared" si="75"/>
        <v>62939997.490947895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297</v>
      </c>
      <c r="C363" s="7"/>
      <c r="D363" s="2" t="e">
        <f t="shared" si="55"/>
        <v>#N/A</v>
      </c>
      <c r="E363" s="2" t="e">
        <f t="shared" si="67"/>
        <v>#N/A</v>
      </c>
      <c r="F363" s="2">
        <v>2236707.4419619739</v>
      </c>
      <c r="G363" s="2">
        <f t="shared" si="79"/>
        <v>745682.42857142852</v>
      </c>
      <c r="H363" s="2">
        <f t="shared" si="76"/>
        <v>230718543.91952023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1828933.714285708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2235885.1057365537</v>
      </c>
      <c r="Q363" s="2">
        <f t="shared" si="80"/>
        <v>750000</v>
      </c>
      <c r="R363" s="2">
        <f t="shared" si="77"/>
        <v>232476920.17495677</v>
      </c>
      <c r="S363" s="2">
        <f t="shared" si="58"/>
        <v>745682.42857143283</v>
      </c>
      <c r="T363" s="2">
        <f t="shared" si="59"/>
        <v>4317.571428571362</v>
      </c>
      <c r="U363" s="2">
        <f t="shared" si="60"/>
        <v>750000</v>
      </c>
      <c r="V363" s="2">
        <f t="shared" si="78"/>
        <v>168081219.91951987</v>
      </c>
      <c r="W363" s="2">
        <f t="shared" si="61"/>
        <v>745682.42857143283</v>
      </c>
      <c r="X363" s="2">
        <f t="shared" si="51"/>
        <v>4317.5714285671711</v>
      </c>
      <c r="Y363" s="2">
        <f t="shared" si="74"/>
        <v>64395700.255436935</v>
      </c>
      <c r="Z363" s="2" t="str">
        <f t="shared" si="52"/>
        <v>MEEP</v>
      </c>
      <c r="AA363" s="2">
        <f>IF(Z363="HERE",Y363,AA362+Graph!$G$1*1000)</f>
        <v>175791240.25543749</v>
      </c>
      <c r="AB363" s="2">
        <f t="shared" si="63"/>
        <v>800000</v>
      </c>
      <c r="AC363" s="2">
        <f t="shared" si="75"/>
        <v>62939997.490947895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298</v>
      </c>
      <c r="C364" s="7"/>
      <c r="D364" s="2" t="e">
        <f t="shared" si="55"/>
        <v>#N/A</v>
      </c>
      <c r="E364" s="2" t="e">
        <f t="shared" si="67"/>
        <v>#N/A</v>
      </c>
      <c r="F364" s="2">
        <v>2242662.0378621817</v>
      </c>
      <c r="G364" s="2">
        <f t="shared" si="79"/>
        <v>745682.42857142852</v>
      </c>
      <c r="H364" s="2">
        <f t="shared" si="76"/>
        <v>231464226.34809166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1833251.2857142794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2241826.3279516995</v>
      </c>
      <c r="Q364" s="2">
        <f t="shared" si="80"/>
        <v>750000</v>
      </c>
      <c r="R364" s="2">
        <f t="shared" si="77"/>
        <v>233226920.17495677</v>
      </c>
      <c r="S364" s="2">
        <f t="shared" si="58"/>
        <v>745682.42857143283</v>
      </c>
      <c r="T364" s="2">
        <f t="shared" si="59"/>
        <v>4317.571428571362</v>
      </c>
      <c r="U364" s="2">
        <f t="shared" si="60"/>
        <v>750000</v>
      </c>
      <c r="V364" s="2">
        <f t="shared" si="78"/>
        <v>168826902.3480913</v>
      </c>
      <c r="W364" s="2">
        <f t="shared" si="61"/>
        <v>745682.42857143283</v>
      </c>
      <c r="X364" s="2">
        <f t="shared" si="51"/>
        <v>4317.5714285671711</v>
      </c>
      <c r="Y364" s="2">
        <f t="shared" si="74"/>
        <v>64400017.826865502</v>
      </c>
      <c r="Z364" s="2" t="str">
        <f t="shared" si="52"/>
        <v>MEEP</v>
      </c>
      <c r="AA364" s="2">
        <f>IF(Z364="HERE",Y364,AA363+Graph!$G$1*1000)</f>
        <v>176591240.25543749</v>
      </c>
      <c r="AB364" s="2">
        <f t="shared" si="63"/>
        <v>800000</v>
      </c>
      <c r="AC364" s="2">
        <f t="shared" si="75"/>
        <v>62939997.490947895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299</v>
      </c>
      <c r="C365" s="7"/>
      <c r="D365" s="2" t="e">
        <f t="shared" si="55"/>
        <v>#N/A</v>
      </c>
      <c r="E365" s="2" t="e">
        <f t="shared" si="67"/>
        <v>#N/A</v>
      </c>
      <c r="F365" s="2">
        <v>2248616.6337623894</v>
      </c>
      <c r="G365" s="2">
        <f t="shared" si="79"/>
        <v>745682.42857142852</v>
      </c>
      <c r="H365" s="2">
        <f t="shared" si="76"/>
        <v>232209908.77666309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1837568.8571428508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2247767.5501668751</v>
      </c>
      <c r="Q365" s="2">
        <f t="shared" si="80"/>
        <v>750000</v>
      </c>
      <c r="R365" s="2">
        <f t="shared" si="77"/>
        <v>233976920.17495677</v>
      </c>
      <c r="S365" s="2">
        <f t="shared" si="58"/>
        <v>745682.42857143283</v>
      </c>
      <c r="T365" s="2">
        <f t="shared" si="59"/>
        <v>4317.571428571362</v>
      </c>
      <c r="U365" s="2">
        <f t="shared" si="60"/>
        <v>750000</v>
      </c>
      <c r="V365" s="2">
        <f t="shared" si="78"/>
        <v>169572584.77666274</v>
      </c>
      <c r="W365" s="2">
        <f t="shared" si="61"/>
        <v>745682.42857143283</v>
      </c>
      <c r="X365" s="2">
        <f t="shared" si="51"/>
        <v>4317.5714285671711</v>
      </c>
      <c r="Y365" s="2">
        <f t="shared" si="74"/>
        <v>64404335.398294069</v>
      </c>
      <c r="Z365" s="2" t="str">
        <f t="shared" si="52"/>
        <v>MEEP</v>
      </c>
      <c r="AA365" s="2">
        <f>IF(Z365="HERE",Y365,AA364+Graph!$G$1*1000)</f>
        <v>177391240.25543749</v>
      </c>
      <c r="AB365" s="2">
        <f t="shared" si="63"/>
        <v>800000</v>
      </c>
      <c r="AC365" s="2">
        <f t="shared" si="75"/>
        <v>62939997.490947895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300</v>
      </c>
      <c r="C366" s="7"/>
      <c r="D366" s="2" t="e">
        <f t="shared" si="55"/>
        <v>#N/A</v>
      </c>
      <c r="E366" s="2" t="e">
        <f t="shared" si="67"/>
        <v>#N/A</v>
      </c>
      <c r="F366" s="2">
        <v>2254571.2296625972</v>
      </c>
      <c r="G366" s="2">
        <f t="shared" si="79"/>
        <v>745682.42857142852</v>
      </c>
      <c r="H366" s="2">
        <f t="shared" si="76"/>
        <v>232955591.20523453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1841886.4285714221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2253708.772382021</v>
      </c>
      <c r="Q366" s="2">
        <f t="shared" si="80"/>
        <v>750000</v>
      </c>
      <c r="R366" s="2">
        <f t="shared" si="77"/>
        <v>234726920.17495677</v>
      </c>
      <c r="S366" s="2">
        <f t="shared" si="58"/>
        <v>745682.42857143283</v>
      </c>
      <c r="T366" s="2">
        <f t="shared" si="59"/>
        <v>4317.571428571362</v>
      </c>
      <c r="U366" s="2">
        <f t="shared" si="60"/>
        <v>750000</v>
      </c>
      <c r="V366" s="2">
        <f t="shared" si="78"/>
        <v>170318267.20523417</v>
      </c>
      <c r="W366" s="2">
        <f t="shared" si="61"/>
        <v>745682.42857143283</v>
      </c>
      <c r="X366" s="2">
        <f t="shared" si="51"/>
        <v>4317.5714285671711</v>
      </c>
      <c r="Y366" s="2">
        <f t="shared" si="74"/>
        <v>64408652.969722636</v>
      </c>
      <c r="Z366" s="2" t="str">
        <f t="shared" si="52"/>
        <v>MEEP</v>
      </c>
      <c r="AA366" s="2">
        <f>IF(Z366="HERE",Y366,AA365+Graph!$G$1*1000)</f>
        <v>178191240.25543749</v>
      </c>
      <c r="AB366" s="2">
        <f t="shared" si="63"/>
        <v>800000</v>
      </c>
      <c r="AC366" s="2">
        <f t="shared" si="75"/>
        <v>62939997.490947895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301</v>
      </c>
      <c r="C367" s="7"/>
      <c r="D367" s="2" t="e">
        <f t="shared" si="55"/>
        <v>#N/A</v>
      </c>
      <c r="E367" s="2" t="e">
        <f t="shared" si="67"/>
        <v>#N/A</v>
      </c>
      <c r="F367" s="2">
        <v>2260525.8255628049</v>
      </c>
      <c r="G367" s="2">
        <f t="shared" si="79"/>
        <v>745682.42857142852</v>
      </c>
      <c r="H367" s="2">
        <f t="shared" si="76"/>
        <v>233701273.63380596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1846203.9999999935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2259649.9945971966</v>
      </c>
      <c r="Q367" s="2">
        <f t="shared" si="80"/>
        <v>750000</v>
      </c>
      <c r="R367" s="2">
        <f t="shared" si="77"/>
        <v>235476920.17495677</v>
      </c>
      <c r="S367" s="2">
        <f t="shared" si="58"/>
        <v>745682.42857143283</v>
      </c>
      <c r="T367" s="2">
        <f t="shared" si="59"/>
        <v>4317.571428571362</v>
      </c>
      <c r="U367" s="2">
        <f t="shared" si="60"/>
        <v>750000</v>
      </c>
      <c r="V367" s="2">
        <f t="shared" si="78"/>
        <v>171063949.6338056</v>
      </c>
      <c r="W367" s="2">
        <f t="shared" si="61"/>
        <v>745682.42857143283</v>
      </c>
      <c r="X367" s="2">
        <f t="shared" si="51"/>
        <v>4317.5714285671711</v>
      </c>
      <c r="Y367" s="2">
        <f t="shared" si="74"/>
        <v>64412970.541151203</v>
      </c>
      <c r="Z367" s="2" t="str">
        <f t="shared" si="52"/>
        <v>MEEP</v>
      </c>
      <c r="AA367" s="2">
        <f>IF(Z367="HERE",Y367,AA366+Graph!$G$1*1000)</f>
        <v>178991240.25543749</v>
      </c>
      <c r="AB367" s="2">
        <f t="shared" si="63"/>
        <v>800000</v>
      </c>
      <c r="AC367" s="2">
        <f t="shared" si="75"/>
        <v>62939997.490947895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302</v>
      </c>
      <c r="C368" s="7"/>
      <c r="D368" s="2" t="e">
        <f t="shared" si="55"/>
        <v>#N/A</v>
      </c>
      <c r="E368" s="2" t="e">
        <f t="shared" si="67"/>
        <v>#N/A</v>
      </c>
      <c r="F368" s="2">
        <v>2266480.4214630127</v>
      </c>
      <c r="G368" s="2">
        <f t="shared" si="79"/>
        <v>745682.42857142852</v>
      </c>
      <c r="H368" s="2">
        <f t="shared" si="76"/>
        <v>234446956.06237739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1850521.5714285648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2265591.2168123424</v>
      </c>
      <c r="Q368" s="2">
        <f t="shared" si="80"/>
        <v>750000</v>
      </c>
      <c r="R368" s="2">
        <f t="shared" si="77"/>
        <v>236226920.17495677</v>
      </c>
      <c r="S368" s="2">
        <f t="shared" si="58"/>
        <v>745682.42857143283</v>
      </c>
      <c r="T368" s="2">
        <f t="shared" si="59"/>
        <v>4317.571428571362</v>
      </c>
      <c r="U368" s="2">
        <f t="shared" si="60"/>
        <v>750000</v>
      </c>
      <c r="V368" s="2">
        <f t="shared" si="78"/>
        <v>171809632.06237704</v>
      </c>
      <c r="W368" s="2">
        <f t="shared" si="61"/>
        <v>745682.42857143283</v>
      </c>
      <c r="X368" s="2">
        <f t="shared" si="51"/>
        <v>4317.5714285671711</v>
      </c>
      <c r="Y368" s="2">
        <f t="shared" si="74"/>
        <v>64417288.11257977</v>
      </c>
      <c r="Z368" s="2" t="str">
        <f t="shared" si="52"/>
        <v>MEEP</v>
      </c>
      <c r="AA368" s="2">
        <f>IF(Z368="HERE",Y368,AA367+Graph!$G$1*1000)</f>
        <v>179791240.25543749</v>
      </c>
      <c r="AB368" s="2">
        <f t="shared" si="63"/>
        <v>800000</v>
      </c>
      <c r="AC368" s="2">
        <f t="shared" si="75"/>
        <v>62939997.490947895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303</v>
      </c>
      <c r="C369" s="7"/>
      <c r="D369" s="2" t="e">
        <f t="shared" si="55"/>
        <v>#N/A</v>
      </c>
      <c r="E369" s="2" t="e">
        <f t="shared" si="67"/>
        <v>#N/A</v>
      </c>
      <c r="F369" s="2">
        <v>2272435.0173632205</v>
      </c>
      <c r="G369" s="2">
        <f t="shared" si="79"/>
        <v>745682.42857142852</v>
      </c>
      <c r="H369" s="2">
        <f t="shared" si="76"/>
        <v>235192638.49094883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1854839.1428571362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2271532.4390274882</v>
      </c>
      <c r="Q369" s="2">
        <f t="shared" si="80"/>
        <v>750000</v>
      </c>
      <c r="R369" s="2">
        <f t="shared" si="77"/>
        <v>236976920.17495677</v>
      </c>
      <c r="S369" s="2">
        <f t="shared" si="58"/>
        <v>745682.42857143283</v>
      </c>
      <c r="T369" s="2">
        <f t="shared" si="59"/>
        <v>4317.571428571362</v>
      </c>
      <c r="U369" s="2">
        <f t="shared" si="60"/>
        <v>750000</v>
      </c>
      <c r="V369" s="2">
        <f t="shared" si="78"/>
        <v>172555314.49094847</v>
      </c>
      <c r="W369" s="2">
        <f t="shared" si="61"/>
        <v>745682.42857143283</v>
      </c>
      <c r="X369" s="2">
        <f t="shared" si="51"/>
        <v>4317.5714285671711</v>
      </c>
      <c r="Y369" s="2">
        <f t="shared" si="74"/>
        <v>64421605.684008338</v>
      </c>
      <c r="Z369" s="2" t="str">
        <f t="shared" si="52"/>
        <v>MEEP</v>
      </c>
      <c r="AA369" s="2">
        <f>IF(Z369="HERE",Y369,AA368+Graph!$G$1*1000)</f>
        <v>180591240.25543749</v>
      </c>
      <c r="AB369" s="2">
        <f t="shared" si="63"/>
        <v>800000</v>
      </c>
      <c r="AC369" s="2">
        <f t="shared" si="75"/>
        <v>62939997.490947895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304</v>
      </c>
      <c r="C370" s="7"/>
      <c r="D370" s="2" t="e">
        <f t="shared" si="55"/>
        <v>#N/A</v>
      </c>
      <c r="E370" s="2" t="e">
        <f t="shared" si="67"/>
        <v>#N/A</v>
      </c>
      <c r="F370" s="2">
        <v>2278389.6132634282</v>
      </c>
      <c r="G370" s="2">
        <f t="shared" si="79"/>
        <v>745682.42857142852</v>
      </c>
      <c r="H370" s="2">
        <f t="shared" si="76"/>
        <v>235938320.91952026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1859156.7142857076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2277473.6612426639</v>
      </c>
      <c r="Q370" s="2">
        <f t="shared" si="80"/>
        <v>750000</v>
      </c>
      <c r="R370" s="2">
        <f t="shared" si="77"/>
        <v>237726920.17495677</v>
      </c>
      <c r="S370" s="2">
        <f t="shared" si="58"/>
        <v>745682.42857143283</v>
      </c>
      <c r="T370" s="2">
        <f t="shared" si="59"/>
        <v>4317.571428571362</v>
      </c>
      <c r="U370" s="2">
        <f t="shared" si="60"/>
        <v>750000</v>
      </c>
      <c r="V370" s="2">
        <f t="shared" si="78"/>
        <v>173300996.9195199</v>
      </c>
      <c r="W370" s="2">
        <f t="shared" si="61"/>
        <v>745682.42857143283</v>
      </c>
      <c r="X370" s="2">
        <f t="shared" si="51"/>
        <v>4317.5714285671711</v>
      </c>
      <c r="Y370" s="2">
        <f t="shared" si="74"/>
        <v>64425923.255436905</v>
      </c>
      <c r="Z370" s="2" t="str">
        <f t="shared" si="52"/>
        <v>MEEP</v>
      </c>
      <c r="AA370" s="2">
        <f>IF(Z370="HERE",Y370,AA369+Graph!$G$1*1000)</f>
        <v>181391240.25543749</v>
      </c>
      <c r="AB370" s="2">
        <f t="shared" si="63"/>
        <v>800000</v>
      </c>
      <c r="AC370" s="2">
        <f t="shared" si="75"/>
        <v>62939997.490947895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305</v>
      </c>
      <c r="C371" s="7"/>
      <c r="D371" s="2" t="e">
        <f t="shared" si="55"/>
        <v>#N/A</v>
      </c>
      <c r="E371" s="2" t="e">
        <f t="shared" si="67"/>
        <v>#N/A</v>
      </c>
      <c r="F371" s="2">
        <v>2284344.209163636</v>
      </c>
      <c r="G371" s="2">
        <f t="shared" si="79"/>
        <v>745682.42857142852</v>
      </c>
      <c r="H371" s="2">
        <f t="shared" si="76"/>
        <v>236684003.34809169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1863474.2857142789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2283414.8834578097</v>
      </c>
      <c r="Q371" s="2">
        <f t="shared" si="80"/>
        <v>750000</v>
      </c>
      <c r="R371" s="2">
        <f t="shared" si="77"/>
        <v>238476920.17495677</v>
      </c>
      <c r="S371" s="2">
        <f t="shared" si="58"/>
        <v>745682.42857143283</v>
      </c>
      <c r="T371" s="2">
        <f t="shared" si="59"/>
        <v>4317.571428571362</v>
      </c>
      <c r="U371" s="2">
        <f t="shared" si="60"/>
        <v>750000</v>
      </c>
      <c r="V371" s="2">
        <f t="shared" si="78"/>
        <v>174046679.34809133</v>
      </c>
      <c r="W371" s="2">
        <f t="shared" si="61"/>
        <v>745682.42857143283</v>
      </c>
      <c r="X371" s="2">
        <f t="shared" si="51"/>
        <v>4317.5714285671711</v>
      </c>
      <c r="Y371" s="2">
        <f t="shared" si="74"/>
        <v>64430240.826865472</v>
      </c>
      <c r="Z371" s="2" t="str">
        <f t="shared" si="52"/>
        <v>MEEP</v>
      </c>
      <c r="AA371" s="2">
        <f>IF(Z371="HERE",Y371,AA370+Graph!$G$1*1000)</f>
        <v>182191240.25543749</v>
      </c>
      <c r="AB371" s="2">
        <f t="shared" si="63"/>
        <v>800000</v>
      </c>
      <c r="AC371" s="2">
        <f t="shared" si="75"/>
        <v>62939997.490947895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306</v>
      </c>
      <c r="C372" s="7"/>
      <c r="D372" s="2" t="e">
        <f t="shared" si="55"/>
        <v>#N/A</v>
      </c>
      <c r="E372" s="2" t="e">
        <f t="shared" si="67"/>
        <v>#N/A</v>
      </c>
      <c r="F372" s="2">
        <v>2290298.8050638437</v>
      </c>
      <c r="G372" s="2">
        <f t="shared" si="79"/>
        <v>745682.42857142852</v>
      </c>
      <c r="H372" s="2">
        <f t="shared" si="76"/>
        <v>237429685.77666312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1867791.8571428503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2289356.1056729853</v>
      </c>
      <c r="Q372" s="2">
        <f t="shared" si="80"/>
        <v>750000</v>
      </c>
      <c r="R372" s="2">
        <f t="shared" si="77"/>
        <v>239226920.17495677</v>
      </c>
      <c r="S372" s="2">
        <f t="shared" si="58"/>
        <v>745682.42857143283</v>
      </c>
      <c r="T372" s="2">
        <f t="shared" si="59"/>
        <v>4317.571428571362</v>
      </c>
      <c r="U372" s="2">
        <f t="shared" si="60"/>
        <v>750000</v>
      </c>
      <c r="V372" s="2">
        <f t="shared" si="78"/>
        <v>174792361.77666277</v>
      </c>
      <c r="W372" s="2">
        <f t="shared" si="61"/>
        <v>745682.42857143283</v>
      </c>
      <c r="X372" s="2">
        <f t="shared" si="51"/>
        <v>4317.5714285671711</v>
      </c>
      <c r="Y372" s="2">
        <f t="shared" si="74"/>
        <v>64434558.398294039</v>
      </c>
      <c r="Z372" s="2" t="str">
        <f t="shared" si="52"/>
        <v>MEEP</v>
      </c>
      <c r="AA372" s="2">
        <f>IF(Z372="HERE",Y372,AA371+Graph!$G$1*1000)</f>
        <v>182991240.25543749</v>
      </c>
      <c r="AB372" s="2">
        <f t="shared" si="63"/>
        <v>800000</v>
      </c>
      <c r="AC372" s="2">
        <f t="shared" si="75"/>
        <v>62939997.490947895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307</v>
      </c>
      <c r="C373" s="7"/>
      <c r="D373" s="2" t="e">
        <f t="shared" si="55"/>
        <v>#N/A</v>
      </c>
      <c r="E373" s="2" t="e">
        <f t="shared" si="67"/>
        <v>#N/A</v>
      </c>
      <c r="F373" s="2">
        <v>2296253.4009640515</v>
      </c>
      <c r="G373" s="2">
        <f t="shared" si="79"/>
        <v>745682.42857142852</v>
      </c>
      <c r="H373" s="2">
        <f t="shared" si="76"/>
        <v>238175368.20523456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1872109.4285714217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2295297.3278881311</v>
      </c>
      <c r="Q373" s="2">
        <f t="shared" si="80"/>
        <v>750000</v>
      </c>
      <c r="R373" s="2">
        <f t="shared" si="77"/>
        <v>239976920.17495677</v>
      </c>
      <c r="S373" s="2">
        <f t="shared" si="58"/>
        <v>745682.42857143283</v>
      </c>
      <c r="T373" s="2">
        <f t="shared" si="59"/>
        <v>4317.571428571362</v>
      </c>
      <c r="U373" s="2">
        <f t="shared" si="60"/>
        <v>750000</v>
      </c>
      <c r="V373" s="2">
        <f t="shared" si="78"/>
        <v>175538044.2052342</v>
      </c>
      <c r="W373" s="2">
        <f t="shared" si="61"/>
        <v>745682.42857143283</v>
      </c>
      <c r="X373" s="2">
        <f t="shared" si="51"/>
        <v>4317.5714285671711</v>
      </c>
      <c r="Y373" s="2">
        <f t="shared" si="74"/>
        <v>64438875.969722606</v>
      </c>
      <c r="Z373" s="2" t="str">
        <f t="shared" si="52"/>
        <v>MEEP</v>
      </c>
      <c r="AA373" s="2">
        <f>IF(Z373="HERE",Y373,AA372+Graph!$G$1*1000)</f>
        <v>183791240.25543749</v>
      </c>
      <c r="AB373" s="2">
        <f t="shared" si="63"/>
        <v>800000</v>
      </c>
      <c r="AC373" s="2">
        <f t="shared" si="75"/>
        <v>62939997.490947895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308</v>
      </c>
      <c r="C374" s="7"/>
      <c r="D374" s="2" t="e">
        <f t="shared" si="55"/>
        <v>#N/A</v>
      </c>
      <c r="E374" s="2" t="e">
        <f t="shared" si="67"/>
        <v>#N/A</v>
      </c>
      <c r="F374" s="2">
        <v>2302207.9968642592</v>
      </c>
      <c r="G374" s="2">
        <f t="shared" si="79"/>
        <v>745682.42857142852</v>
      </c>
      <c r="H374" s="2">
        <f t="shared" si="76"/>
        <v>238921050.63380599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1876426.999999993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2301238.5501033068</v>
      </c>
      <c r="Q374" s="2">
        <f t="shared" si="80"/>
        <v>750000</v>
      </c>
      <c r="R374" s="2">
        <f t="shared" si="77"/>
        <v>240726920.17495677</v>
      </c>
      <c r="S374" s="2">
        <f t="shared" si="58"/>
        <v>745682.42857143283</v>
      </c>
      <c r="T374" s="2">
        <f t="shared" si="59"/>
        <v>4317.571428571362</v>
      </c>
      <c r="U374" s="2">
        <f t="shared" si="60"/>
        <v>750000</v>
      </c>
      <c r="V374" s="2">
        <f t="shared" si="78"/>
        <v>176283726.63380563</v>
      </c>
      <c r="W374" s="2">
        <f t="shared" si="61"/>
        <v>745682.42857143283</v>
      </c>
      <c r="X374" s="2">
        <f t="shared" si="51"/>
        <v>4317.5714285671711</v>
      </c>
      <c r="Y374" s="2">
        <f t="shared" si="74"/>
        <v>64443193.541151173</v>
      </c>
      <c r="Z374" s="2" t="str">
        <f t="shared" si="52"/>
        <v>MEEP</v>
      </c>
      <c r="AA374" s="2">
        <f>IF(Z374="HERE",Y374,AA373+Graph!$G$1*1000)</f>
        <v>184591240.25543749</v>
      </c>
      <c r="AB374" s="2">
        <f t="shared" si="63"/>
        <v>800000</v>
      </c>
      <c r="AC374" s="2">
        <f t="shared" si="75"/>
        <v>62939997.490947895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309</v>
      </c>
      <c r="C375" s="7"/>
      <c r="D375" s="2" t="e">
        <f t="shared" si="55"/>
        <v>#N/A</v>
      </c>
      <c r="E375" s="2" t="e">
        <f t="shared" si="67"/>
        <v>#N/A</v>
      </c>
      <c r="F375" s="2">
        <v>2308162.592764467</v>
      </c>
      <c r="G375" s="2">
        <f t="shared" si="79"/>
        <v>745682.42857142852</v>
      </c>
      <c r="H375" s="2">
        <f t="shared" si="76"/>
        <v>239666733.06237742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1880744.5714285644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2307179.7723184526</v>
      </c>
      <c r="Q375" s="2">
        <f t="shared" si="80"/>
        <v>750000</v>
      </c>
      <c r="R375" s="2">
        <f t="shared" si="77"/>
        <v>241476920.17495677</v>
      </c>
      <c r="S375" s="2">
        <f t="shared" si="58"/>
        <v>745682.42857143283</v>
      </c>
      <c r="T375" s="2">
        <f t="shared" si="59"/>
        <v>4317.571428571362</v>
      </c>
      <c r="U375" s="2">
        <f t="shared" si="60"/>
        <v>750000</v>
      </c>
      <c r="V375" s="2">
        <f t="shared" si="78"/>
        <v>177029409.06237707</v>
      </c>
      <c r="W375" s="2">
        <f t="shared" si="61"/>
        <v>745682.42857143283</v>
      </c>
      <c r="X375" s="2">
        <f t="shared" si="51"/>
        <v>4317.5714285671711</v>
      </c>
      <c r="Y375" s="2">
        <f t="shared" si="74"/>
        <v>64447511.112579741</v>
      </c>
      <c r="Z375" s="2" t="str">
        <f t="shared" si="52"/>
        <v>MEEP</v>
      </c>
      <c r="AA375" s="2">
        <f>IF(Z375="HERE",Y375,AA374+Graph!$G$1*1000)</f>
        <v>185391240.25543749</v>
      </c>
      <c r="AB375" s="2">
        <f t="shared" si="63"/>
        <v>800000</v>
      </c>
      <c r="AC375" s="2">
        <f t="shared" si="75"/>
        <v>62939997.490947895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310</v>
      </c>
      <c r="C376" s="7"/>
      <c r="D376" s="2" t="e">
        <f t="shared" si="55"/>
        <v>#N/A</v>
      </c>
      <c r="E376" s="2" t="e">
        <f t="shared" si="67"/>
        <v>#N/A</v>
      </c>
      <c r="F376" s="2">
        <v>2314117.1886646748</v>
      </c>
      <c r="G376" s="2">
        <f t="shared" si="79"/>
        <v>745682.42857142852</v>
      </c>
      <c r="H376" s="2">
        <f t="shared" si="76"/>
        <v>240412415.49094886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1885062.1428571357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2313120.9945336282</v>
      </c>
      <c r="Q376" s="2">
        <f t="shared" si="80"/>
        <v>750000</v>
      </c>
      <c r="R376" s="2">
        <f t="shared" si="77"/>
        <v>242226920.17495677</v>
      </c>
      <c r="S376" s="2">
        <f t="shared" si="58"/>
        <v>745682.42857143283</v>
      </c>
      <c r="T376" s="2">
        <f t="shared" si="59"/>
        <v>4317.571428571362</v>
      </c>
      <c r="U376" s="2">
        <f t="shared" si="60"/>
        <v>750000</v>
      </c>
      <c r="V376" s="2">
        <f t="shared" si="78"/>
        <v>177775091.4909485</v>
      </c>
      <c r="W376" s="2">
        <f t="shared" si="61"/>
        <v>745682.42857143283</v>
      </c>
      <c r="X376" s="2">
        <f t="shared" si="51"/>
        <v>4317.5714285671711</v>
      </c>
      <c r="Y376" s="2">
        <f t="shared" si="74"/>
        <v>64451828.684008308</v>
      </c>
      <c r="Z376" s="2" t="str">
        <f t="shared" si="52"/>
        <v>MEEP</v>
      </c>
      <c r="AA376" s="2">
        <f>IF(Z376="HERE",Y376,AA375+Graph!$G$1*1000)</f>
        <v>186191240.25543749</v>
      </c>
      <c r="AB376" s="2">
        <f t="shared" si="63"/>
        <v>800000</v>
      </c>
      <c r="AC376" s="2">
        <f t="shared" si="75"/>
        <v>62939997.490947895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311</v>
      </c>
      <c r="C377" s="7"/>
      <c r="D377" s="2" t="e">
        <f t="shared" si="55"/>
        <v>#N/A</v>
      </c>
      <c r="E377" s="2" t="e">
        <f t="shared" si="67"/>
        <v>#N/A</v>
      </c>
      <c r="F377" s="2">
        <v>2320071.7845648825</v>
      </c>
      <c r="G377" s="2">
        <f t="shared" si="79"/>
        <v>745682.42857142852</v>
      </c>
      <c r="H377" s="2">
        <f t="shared" si="76"/>
        <v>241158097.91952029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1889379.7142857071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2319062.2167487741</v>
      </c>
      <c r="Q377" s="2">
        <f t="shared" si="80"/>
        <v>750000</v>
      </c>
      <c r="R377" s="2">
        <f t="shared" si="77"/>
        <v>242976920.17495677</v>
      </c>
      <c r="S377" s="2">
        <f t="shared" si="58"/>
        <v>745682.42857143283</v>
      </c>
      <c r="T377" s="2">
        <f t="shared" si="59"/>
        <v>4317.571428571362</v>
      </c>
      <c r="U377" s="2">
        <f t="shared" si="60"/>
        <v>750000</v>
      </c>
      <c r="V377" s="2">
        <f t="shared" si="78"/>
        <v>178520773.91951993</v>
      </c>
      <c r="W377" s="2">
        <f t="shared" si="61"/>
        <v>745682.42857143283</v>
      </c>
      <c r="X377" s="2">
        <f t="shared" si="51"/>
        <v>4317.5714285671711</v>
      </c>
      <c r="Y377" s="2">
        <f t="shared" si="74"/>
        <v>64456146.255436875</v>
      </c>
      <c r="Z377" s="2" t="str">
        <f t="shared" si="52"/>
        <v>MEEP</v>
      </c>
      <c r="AA377" s="2">
        <f>IF(Z377="HERE",Y377,AA376+Graph!$G$1*1000)</f>
        <v>186991240.25543749</v>
      </c>
      <c r="AB377" s="2">
        <f t="shared" si="63"/>
        <v>800000</v>
      </c>
      <c r="AC377" s="2">
        <f t="shared" si="75"/>
        <v>62939997.490947895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312</v>
      </c>
      <c r="C378" s="7"/>
      <c r="D378" s="2" t="e">
        <f t="shared" si="55"/>
        <v>#N/A</v>
      </c>
      <c r="E378" s="2" t="e">
        <f t="shared" si="67"/>
        <v>#N/A</v>
      </c>
      <c r="F378" s="2">
        <v>2326026.3804650605</v>
      </c>
      <c r="G378" s="2">
        <f t="shared" si="79"/>
        <v>745682.42857142852</v>
      </c>
      <c r="H378" s="2">
        <f t="shared" si="76"/>
        <v>241903780.34809172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1893697.2857142785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2325003.4389639497</v>
      </c>
      <c r="Q378" s="2">
        <f t="shared" si="80"/>
        <v>750000</v>
      </c>
      <c r="R378" s="2">
        <f t="shared" si="77"/>
        <v>243726920.17495677</v>
      </c>
      <c r="S378" s="2">
        <f t="shared" si="58"/>
        <v>745682.42857143283</v>
      </c>
      <c r="T378" s="2">
        <f t="shared" si="59"/>
        <v>4317.571428571362</v>
      </c>
      <c r="U378" s="2">
        <f t="shared" si="60"/>
        <v>750000</v>
      </c>
      <c r="V378" s="2">
        <f t="shared" si="78"/>
        <v>179266456.34809136</v>
      </c>
      <c r="W378" s="2">
        <f t="shared" si="61"/>
        <v>745682.42857143283</v>
      </c>
      <c r="X378" s="2">
        <f t="shared" si="51"/>
        <v>4317.5714285671711</v>
      </c>
      <c r="Y378" s="2">
        <f t="shared" si="74"/>
        <v>64460463.826865442</v>
      </c>
      <c r="Z378" s="2" t="str">
        <f t="shared" si="52"/>
        <v>MEEP</v>
      </c>
      <c r="AA378" s="2">
        <f>IF(Z378="HERE",Y378,AA377+Graph!$G$1*1000)</f>
        <v>187791240.25543749</v>
      </c>
      <c r="AB378" s="2">
        <f t="shared" si="63"/>
        <v>800000</v>
      </c>
      <c r="AC378" s="2">
        <f t="shared" si="75"/>
        <v>62939997.490947895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313</v>
      </c>
      <c r="C379" s="7"/>
      <c r="D379" s="2" t="e">
        <f t="shared" si="55"/>
        <v>#N/A</v>
      </c>
      <c r="E379" s="2" t="e">
        <f t="shared" si="67"/>
        <v>#N/A</v>
      </c>
      <c r="F379" s="2">
        <v>2331980.9763652682</v>
      </c>
      <c r="G379" s="2">
        <f t="shared" si="79"/>
        <v>745682.42857142852</v>
      </c>
      <c r="H379" s="2">
        <f t="shared" si="76"/>
        <v>242649462.77666315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1898014.8571428498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2330944.6611790955</v>
      </c>
      <c r="Q379" s="2">
        <f t="shared" si="80"/>
        <v>750000</v>
      </c>
      <c r="R379" s="2">
        <f t="shared" si="77"/>
        <v>244476920.17495677</v>
      </c>
      <c r="S379" s="2">
        <f t="shared" si="58"/>
        <v>745682.42857143283</v>
      </c>
      <c r="T379" s="2">
        <f t="shared" si="59"/>
        <v>4317.571428571362</v>
      </c>
      <c r="U379" s="2">
        <f t="shared" si="60"/>
        <v>750000</v>
      </c>
      <c r="V379" s="2">
        <f t="shared" si="78"/>
        <v>180012138.7766628</v>
      </c>
      <c r="W379" s="2">
        <f t="shared" si="61"/>
        <v>745682.42857143283</v>
      </c>
      <c r="X379" s="2">
        <f t="shared" si="51"/>
        <v>4317.5714285671711</v>
      </c>
      <c r="Y379" s="2">
        <f t="shared" si="74"/>
        <v>64464781.398294009</v>
      </c>
      <c r="Z379" s="2" t="str">
        <f t="shared" si="52"/>
        <v>MEEP</v>
      </c>
      <c r="AA379" s="2">
        <f>IF(Z379="HERE",Y379,AA378+Graph!$G$1*1000)</f>
        <v>188591240.25543749</v>
      </c>
      <c r="AB379" s="2">
        <f t="shared" si="63"/>
        <v>800000</v>
      </c>
      <c r="AC379" s="2">
        <f t="shared" si="75"/>
        <v>62939997.490947895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314</v>
      </c>
      <c r="C380" s="7"/>
      <c r="D380" s="2" t="e">
        <f t="shared" si="55"/>
        <v>#N/A</v>
      </c>
      <c r="E380" s="2" t="e">
        <f t="shared" si="67"/>
        <v>#N/A</v>
      </c>
      <c r="F380" s="2">
        <v>2337935.572265476</v>
      </c>
      <c r="G380" s="2">
        <f t="shared" si="79"/>
        <v>745682.42857142852</v>
      </c>
      <c r="H380" s="2">
        <f t="shared" si="76"/>
        <v>243395145.20523459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1902332.4285714212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2336885.8833942711</v>
      </c>
      <c r="Q380" s="2">
        <f t="shared" si="80"/>
        <v>750000</v>
      </c>
      <c r="R380" s="2">
        <f t="shared" si="77"/>
        <v>245226920.17495677</v>
      </c>
      <c r="S380" s="2">
        <f t="shared" si="58"/>
        <v>745682.42857143283</v>
      </c>
      <c r="T380" s="2">
        <f t="shared" si="59"/>
        <v>4317.571428571362</v>
      </c>
      <c r="U380" s="2">
        <f t="shared" si="60"/>
        <v>750000</v>
      </c>
      <c r="V380" s="2">
        <f t="shared" si="78"/>
        <v>180757821.20523423</v>
      </c>
      <c r="W380" s="2">
        <f t="shared" si="61"/>
        <v>745682.42857143283</v>
      </c>
      <c r="X380" s="2">
        <f t="shared" si="51"/>
        <v>4317.5714285671711</v>
      </c>
      <c r="Y380" s="2">
        <f t="shared" si="74"/>
        <v>64469098.969722576</v>
      </c>
      <c r="Z380" s="2" t="str">
        <f t="shared" si="52"/>
        <v>MEEP</v>
      </c>
      <c r="AA380" s="2">
        <f>IF(Z380="HERE",Y380,AA379+Graph!$G$1*1000)</f>
        <v>189391240.25543749</v>
      </c>
      <c r="AB380" s="2">
        <f t="shared" si="63"/>
        <v>800000</v>
      </c>
      <c r="AC380" s="2">
        <f t="shared" si="75"/>
        <v>62939997.490947895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315</v>
      </c>
      <c r="C381" s="7"/>
      <c r="D381" s="2" t="e">
        <f t="shared" si="55"/>
        <v>#N/A</v>
      </c>
      <c r="E381" s="2" t="e">
        <f t="shared" si="67"/>
        <v>#N/A</v>
      </c>
      <c r="F381" s="2">
        <v>2343890.1681656837</v>
      </c>
      <c r="G381" s="2">
        <f t="shared" si="79"/>
        <v>745682.42857142852</v>
      </c>
      <c r="H381" s="2">
        <f t="shared" si="76"/>
        <v>244140827.63380602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1906649.9999999925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2342827.105609417</v>
      </c>
      <c r="Q381" s="2">
        <f t="shared" si="80"/>
        <v>750000</v>
      </c>
      <c r="R381" s="2">
        <f t="shared" si="77"/>
        <v>245976920.17495677</v>
      </c>
      <c r="S381" s="2">
        <f t="shared" si="58"/>
        <v>745682.42857143283</v>
      </c>
      <c r="T381" s="2">
        <f t="shared" si="59"/>
        <v>4317.571428571362</v>
      </c>
      <c r="U381" s="2">
        <f t="shared" si="60"/>
        <v>750000</v>
      </c>
      <c r="V381" s="2">
        <f t="shared" si="78"/>
        <v>181503503.63380566</v>
      </c>
      <c r="W381" s="2">
        <f t="shared" si="61"/>
        <v>745682.42857143283</v>
      </c>
      <c r="X381" s="2">
        <f t="shared" si="51"/>
        <v>4317.5714285671711</v>
      </c>
      <c r="Y381" s="2">
        <f t="shared" si="74"/>
        <v>64473416.541151144</v>
      </c>
      <c r="Z381" s="2" t="str">
        <f t="shared" si="52"/>
        <v>MEEP</v>
      </c>
      <c r="AA381" s="2">
        <f>IF(Z381="HERE",Y381,AA380+Graph!$G$1*1000)</f>
        <v>190191240.25543749</v>
      </c>
      <c r="AB381" s="2">
        <f t="shared" si="63"/>
        <v>800000</v>
      </c>
      <c r="AC381" s="2">
        <f t="shared" si="75"/>
        <v>62939997.490947895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316</v>
      </c>
      <c r="C382" s="7"/>
      <c r="D382" s="2" t="e">
        <f t="shared" si="55"/>
        <v>#N/A</v>
      </c>
      <c r="E382" s="2" t="e">
        <f t="shared" si="67"/>
        <v>#N/A</v>
      </c>
      <c r="F382" s="2">
        <v>2349844.7640658915</v>
      </c>
      <c r="G382" s="2">
        <f t="shared" si="79"/>
        <v>745682.42857142852</v>
      </c>
      <c r="H382" s="2">
        <f t="shared" si="76"/>
        <v>244886510.06237745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1910967.5714285639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2348768.3278245926</v>
      </c>
      <c r="Q382" s="2">
        <f t="shared" si="80"/>
        <v>750000</v>
      </c>
      <c r="R382" s="2">
        <f t="shared" si="77"/>
        <v>246726920.17495677</v>
      </c>
      <c r="S382" s="2">
        <f t="shared" si="58"/>
        <v>745682.42857143283</v>
      </c>
      <c r="T382" s="2">
        <f t="shared" si="59"/>
        <v>4317.571428571362</v>
      </c>
      <c r="U382" s="2">
        <f t="shared" si="60"/>
        <v>750000</v>
      </c>
      <c r="V382" s="2">
        <f t="shared" si="78"/>
        <v>182249186.0623771</v>
      </c>
      <c r="W382" s="2">
        <f t="shared" si="61"/>
        <v>745682.42857143283</v>
      </c>
      <c r="X382" s="2">
        <f t="shared" si="51"/>
        <v>4317.5714285671711</v>
      </c>
      <c r="Y382" s="2">
        <f t="shared" si="74"/>
        <v>64477734.112579711</v>
      </c>
      <c r="Z382" s="2" t="str">
        <f t="shared" si="52"/>
        <v>MEEP</v>
      </c>
      <c r="AA382" s="2">
        <f>IF(Z382="HERE",Y382,AA381+Graph!$G$1*1000)</f>
        <v>190991240.25543749</v>
      </c>
      <c r="AB382" s="2">
        <f t="shared" si="63"/>
        <v>800000</v>
      </c>
      <c r="AC382" s="2">
        <f t="shared" si="75"/>
        <v>62939997.490947895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317</v>
      </c>
      <c r="C383" s="7"/>
      <c r="D383" s="2" t="e">
        <f t="shared" si="55"/>
        <v>#N/A</v>
      </c>
      <c r="E383" s="2" t="e">
        <f t="shared" si="67"/>
        <v>#N/A</v>
      </c>
      <c r="F383" s="2">
        <v>2355799.3599660993</v>
      </c>
      <c r="G383" s="2">
        <f t="shared" si="79"/>
        <v>745682.42857142852</v>
      </c>
      <c r="H383" s="2">
        <f t="shared" si="76"/>
        <v>245632192.49094889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1915285.1428571353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2354709.5500397384</v>
      </c>
      <c r="Q383" s="2">
        <f t="shared" si="80"/>
        <v>750000</v>
      </c>
      <c r="R383" s="2">
        <f t="shared" si="77"/>
        <v>247476920.17495677</v>
      </c>
      <c r="S383" s="2">
        <f t="shared" si="58"/>
        <v>745682.42857143283</v>
      </c>
      <c r="T383" s="2">
        <f t="shared" si="59"/>
        <v>4317.571428571362</v>
      </c>
      <c r="U383" s="2">
        <f t="shared" si="60"/>
        <v>750000</v>
      </c>
      <c r="V383" s="2">
        <f t="shared" si="78"/>
        <v>182994868.49094853</v>
      </c>
      <c r="W383" s="2">
        <f t="shared" si="61"/>
        <v>745682.42857143283</v>
      </c>
      <c r="X383" s="2">
        <f t="shared" si="51"/>
        <v>4317.5714285671711</v>
      </c>
      <c r="Y383" s="2">
        <f t="shared" si="74"/>
        <v>64482051.684008278</v>
      </c>
      <c r="Z383" s="2" t="str">
        <f t="shared" si="52"/>
        <v>MEEP</v>
      </c>
      <c r="AA383" s="2">
        <f>IF(Z383="HERE",Y383,AA382+Graph!$G$1*1000)</f>
        <v>191791240.25543749</v>
      </c>
      <c r="AB383" s="2">
        <f t="shared" si="63"/>
        <v>800000</v>
      </c>
      <c r="AC383" s="2">
        <f t="shared" si="75"/>
        <v>62939997.490947895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318</v>
      </c>
      <c r="C384" s="7"/>
      <c r="D384" s="2" t="e">
        <f t="shared" si="55"/>
        <v>#N/A</v>
      </c>
      <c r="E384" s="2" t="e">
        <f t="shared" si="67"/>
        <v>#N/A</v>
      </c>
      <c r="F384" s="2">
        <v>2361753.955866307</v>
      </c>
      <c r="G384" s="2">
        <f t="shared" si="79"/>
        <v>745682.42857142852</v>
      </c>
      <c r="H384" s="2">
        <f t="shared" si="76"/>
        <v>246377874.91952032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1919602.7142857066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2360650.7722548842</v>
      </c>
      <c r="Q384" s="2">
        <f t="shared" si="80"/>
        <v>750000</v>
      </c>
      <c r="R384" s="2">
        <f t="shared" si="77"/>
        <v>248226920.17495677</v>
      </c>
      <c r="S384" s="2">
        <f t="shared" si="58"/>
        <v>745682.42857143283</v>
      </c>
      <c r="T384" s="2">
        <f t="shared" si="59"/>
        <v>4317.571428571362</v>
      </c>
      <c r="U384" s="2">
        <f t="shared" si="60"/>
        <v>750000</v>
      </c>
      <c r="V384" s="2">
        <f t="shared" si="78"/>
        <v>183740550.91951996</v>
      </c>
      <c r="W384" s="2">
        <f t="shared" si="61"/>
        <v>745682.42857143283</v>
      </c>
      <c r="X384" s="2">
        <f t="shared" si="51"/>
        <v>4317.5714285671711</v>
      </c>
      <c r="Y384" s="2">
        <f t="shared" si="74"/>
        <v>64486369.255436845</v>
      </c>
      <c r="Z384" s="2" t="str">
        <f t="shared" si="52"/>
        <v>MEEP</v>
      </c>
      <c r="AA384" s="2">
        <f>IF(Z384="HERE",Y384,AA383+Graph!$G$1*1000)</f>
        <v>192591240.25543749</v>
      </c>
      <c r="AB384" s="2">
        <f t="shared" si="63"/>
        <v>800000</v>
      </c>
      <c r="AC384" s="2">
        <f t="shared" si="75"/>
        <v>62939997.490947895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319</v>
      </c>
      <c r="C385" s="7"/>
      <c r="D385" s="2" t="e">
        <f t="shared" si="55"/>
        <v>#N/A</v>
      </c>
      <c r="E385" s="2" t="e">
        <f t="shared" si="67"/>
        <v>#N/A</v>
      </c>
      <c r="F385" s="2">
        <v>2367708.5517665148</v>
      </c>
      <c r="G385" s="2">
        <f t="shared" si="79"/>
        <v>745682.42857142852</v>
      </c>
      <c r="H385" s="2">
        <f t="shared" si="76"/>
        <v>247123557.34809175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1923920.285714278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2366591.9944700599</v>
      </c>
      <c r="Q385" s="2">
        <f t="shared" si="80"/>
        <v>750000</v>
      </c>
      <c r="R385" s="2">
        <f t="shared" si="77"/>
        <v>248976920.17495677</v>
      </c>
      <c r="S385" s="2">
        <f t="shared" si="58"/>
        <v>745682.42857143283</v>
      </c>
      <c r="T385" s="2">
        <f t="shared" si="59"/>
        <v>4317.571428571362</v>
      </c>
      <c r="U385" s="2">
        <f t="shared" si="60"/>
        <v>750000</v>
      </c>
      <c r="V385" s="2">
        <f t="shared" si="78"/>
        <v>184486233.34809139</v>
      </c>
      <c r="W385" s="2">
        <f t="shared" si="61"/>
        <v>745682.42857143283</v>
      </c>
      <c r="X385" s="2">
        <f t="shared" si="51"/>
        <v>4317.5714285671711</v>
      </c>
      <c r="Y385" s="2">
        <f t="shared" si="74"/>
        <v>64490686.826865412</v>
      </c>
      <c r="Z385" s="2" t="str">
        <f t="shared" si="52"/>
        <v>MEEP</v>
      </c>
      <c r="AA385" s="2">
        <f>IF(Z385="HERE",Y385,AA384+Graph!$G$1*1000)</f>
        <v>193391240.25543749</v>
      </c>
      <c r="AB385" s="2">
        <f t="shared" si="63"/>
        <v>800000</v>
      </c>
      <c r="AC385" s="2">
        <f t="shared" si="75"/>
        <v>62939997.490947895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67:I385">
    <cfRule type="cellIs" dxfId="27" priority="7" operator="greaterThan">
      <formula>0</formula>
    </cfRule>
  </conditionalFormatting>
  <conditionalFormatting sqref="C31:C64 C117:C385 C67:C114">
    <cfRule type="cellIs" dxfId="26" priority="8" operator="greaterThan">
      <formula>0</formula>
    </cfRule>
  </conditionalFormatting>
  <conditionalFormatting sqref="C31:C64 C117:C385 C67:C11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25" priority="10" operator="greaterThan">
      <formula>0</formula>
    </cfRule>
  </conditionalFormatting>
  <conditionalFormatting sqref="C115">
    <cfRule type="cellIs" dxfId="24" priority="11" operator="greaterThan">
      <formula>0</formula>
    </cfRule>
  </conditionalFormatting>
  <conditionalFormatting sqref="C65">
    <cfRule type="cellIs" dxfId="23" priority="5" operator="greaterThan">
      <formula>0</formula>
    </cfRule>
  </conditionalFormatting>
  <conditionalFormatting sqref="C65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22" priority="4" operator="greaterThan">
      <formula>0</formula>
    </cfRule>
  </conditionalFormatting>
  <conditionalFormatting sqref="C66">
    <cfRule type="cellIs" dxfId="9" priority="2" operator="greaterThan">
      <formula>0</formula>
    </cfRule>
  </conditionalFormatting>
  <conditionalFormatting sqref="C6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" priority="1" operator="greater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2090B-FD0F-4CB3-B0CB-96F7138D7C6B}">
  <dimension ref="A1:AK385"/>
  <sheetViews>
    <sheetView workbookViewId="0">
      <selection activeCell="I66" sqref="I66"/>
    </sheetView>
  </sheetViews>
  <sheetFormatPr defaultRowHeight="14.25" x14ac:dyDescent="0.2"/>
  <cols>
    <col min="1" max="29" width="9" customWidth="1"/>
    <col min="30" max="30" width="10.75" bestFit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63</v>
      </c>
      <c r="AE1" s="2" t="s">
        <v>24</v>
      </c>
      <c r="AF1" s="21" t="s">
        <v>64</v>
      </c>
      <c r="AG1" s="21" t="s">
        <v>65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-64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-63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-62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-61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-60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-59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-58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-57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-56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-55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-54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-53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-52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-51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-50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-49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-48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-47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-46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-45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-44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-43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-42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-41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-40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-39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-38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-37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-36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-35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SUM((800000-LOOKUP(2,1/(ISNUMBER($K$1:$K$194)),$K$1:$K$194))/1000)</f>
        <v>795.68242857142855</v>
      </c>
    </row>
    <row r="32" spans="1:37" ht="15" x14ac:dyDescent="0.25">
      <c r="A32" s="1">
        <v>44208</v>
      </c>
      <c r="B32" s="2">
        <f t="shared" si="0"/>
        <v>-34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-33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-32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-31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-30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-29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TREND(E37:INDEX(firstdoses800,1-$B37),$A37:INDEX(dates800,1-$B37),$A37:$A385)</f>
        <v>295509.17849463224</v>
      </c>
      <c r="G37" s="2">
        <f>IF(F37&gt;800000,$AK$31*1000,F37)</f>
        <v>295509.17849463224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TREND(O37:INDEX(bothdoses800,1-$B37),$A37:INDEX(dates800,1-$B37),$A37:$A385)</f>
        <v>299046.66359448433</v>
      </c>
      <c r="Q37" s="2">
        <f>IF(P37&gt;800000,800000,P37)</f>
        <v>299046.66359448433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-28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301463.77439484</v>
      </c>
      <c r="G38" s="2">
        <f t="shared" ref="G38:G101" si="25">IF(F38&gt;800000,$AK$31*1000,F38)</f>
        <v>301463.77439484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304987.88580963016</v>
      </c>
      <c r="Q38" s="2">
        <f t="shared" ref="Q38:Q101" si="26">IF(P38&gt;800000,800000,P38)</f>
        <v>304987.88580963016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-27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307418.37029504776</v>
      </c>
      <c r="G39" s="2">
        <f t="shared" si="25"/>
        <v>307418.37029504776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310929.10802480578</v>
      </c>
      <c r="Q39" s="2">
        <f t="shared" si="26"/>
        <v>310929.10802480578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-26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313372.96619525552</v>
      </c>
      <c r="G40" s="2">
        <f t="shared" si="25"/>
        <v>313372.96619525552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316870.33023995161</v>
      </c>
      <c r="Q40" s="2">
        <f t="shared" si="26"/>
        <v>316870.33023995161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-25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319327.56209546328</v>
      </c>
      <c r="G41" s="2">
        <f t="shared" si="25"/>
        <v>319327.56209546328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322811.55245512724</v>
      </c>
      <c r="Q41" s="2">
        <f t="shared" si="26"/>
        <v>322811.55245512724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-24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325282.15799567103</v>
      </c>
      <c r="G42" s="2">
        <f t="shared" si="25"/>
        <v>325282.15799567103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328752.77467027307</v>
      </c>
      <c r="Q42" s="2">
        <f t="shared" si="26"/>
        <v>328752.77467027307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-23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331236.75389587879</v>
      </c>
      <c r="G43" s="2">
        <f t="shared" si="25"/>
        <v>331236.75389587879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334693.99688544869</v>
      </c>
      <c r="Q43" s="2">
        <f t="shared" si="26"/>
        <v>334693.99688544869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-22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337191.34979608655</v>
      </c>
      <c r="G44" s="2">
        <f t="shared" si="25"/>
        <v>337191.34979608655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340635.21910059452</v>
      </c>
      <c r="Q44" s="2">
        <f t="shared" si="26"/>
        <v>340635.21910059452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-21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343145.94569629431</v>
      </c>
      <c r="G45" s="2">
        <f t="shared" si="25"/>
        <v>343145.94569629431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346576.44131577015</v>
      </c>
      <c r="Q45" s="2">
        <f t="shared" si="26"/>
        <v>346576.44131577015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-20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349100.54159650207</v>
      </c>
      <c r="G46" s="2">
        <f t="shared" si="25"/>
        <v>349100.54159650207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352517.66353091598</v>
      </c>
      <c r="Q46" s="2">
        <f t="shared" si="26"/>
        <v>352517.66353091598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-19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355055.13749670982</v>
      </c>
      <c r="G47" s="2">
        <f t="shared" si="25"/>
        <v>355055.13749670982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358458.8857460916</v>
      </c>
      <c r="Q47" s="2">
        <f t="shared" si="26"/>
        <v>358458.8857460916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-18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361009.73339691758</v>
      </c>
      <c r="G48" s="2">
        <f t="shared" si="25"/>
        <v>361009.73339691758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364400.10796123743</v>
      </c>
      <c r="Q48" s="2">
        <f t="shared" si="26"/>
        <v>364400.10796123743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-17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366964.32929712534</v>
      </c>
      <c r="G49" s="2">
        <f t="shared" si="25"/>
        <v>366964.32929712534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370341.33017638326</v>
      </c>
      <c r="Q49" s="2">
        <f t="shared" si="26"/>
        <v>370341.33017638326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-16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372918.9251973033</v>
      </c>
      <c r="G50" s="2">
        <f t="shared" si="25"/>
        <v>372918.9251973033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376282.55239155889</v>
      </c>
      <c r="Q50" s="2">
        <f t="shared" si="26"/>
        <v>376282.55239155889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-15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378873.52109751105</v>
      </c>
      <c r="G51" s="2">
        <f t="shared" si="25"/>
        <v>378873.52109751105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382223.77460670471</v>
      </c>
      <c r="Q51" s="2">
        <f t="shared" si="26"/>
        <v>382223.77460670471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-14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384828.11699771881</v>
      </c>
      <c r="G52" s="2">
        <f t="shared" si="25"/>
        <v>384828.11699771881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388164.99682188034</v>
      </c>
      <c r="Q52" s="2">
        <f t="shared" si="26"/>
        <v>388164.99682188034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-13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390782.71289792657</v>
      </c>
      <c r="G53" s="2">
        <f t="shared" si="25"/>
        <v>390782.71289792657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394106.21903702617</v>
      </c>
      <c r="Q53" s="2">
        <f t="shared" si="26"/>
        <v>394106.21903702617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-12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396737.30879813433</v>
      </c>
      <c r="G54" s="2">
        <f t="shared" si="25"/>
        <v>396737.30879813433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400047.4412522018</v>
      </c>
      <c r="Q54" s="2">
        <f t="shared" si="26"/>
        <v>400047.4412522018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-11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402691.90469834208</v>
      </c>
      <c r="G55" s="2">
        <f t="shared" si="25"/>
        <v>402691.90469834208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405988.66346734762</v>
      </c>
      <c r="Q55" s="2">
        <f t="shared" si="26"/>
        <v>405988.66346734762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-10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408646.50059854984</v>
      </c>
      <c r="G56" s="2">
        <f t="shared" si="25"/>
        <v>408646.50059854984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411929.88568252325</v>
      </c>
      <c r="Q56" s="2">
        <f t="shared" si="26"/>
        <v>411929.88568252325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-9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414601.0964987576</v>
      </c>
      <c r="G57" s="2">
        <f t="shared" si="25"/>
        <v>414601.0964987576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417871.10789766908</v>
      </c>
      <c r="Q57" s="2">
        <f t="shared" si="26"/>
        <v>417871.10789766908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-8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420555.69239896536</v>
      </c>
      <c r="G58" s="2">
        <f t="shared" si="25"/>
        <v>420555.69239896536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423812.33011284471</v>
      </c>
      <c r="Q58" s="2">
        <f t="shared" si="26"/>
        <v>423812.33011284471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-7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426510.28829917312</v>
      </c>
      <c r="G59" s="2">
        <f t="shared" si="25"/>
        <v>426510.28829917312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429753.55232799053</v>
      </c>
      <c r="Q59" s="2">
        <f t="shared" si="26"/>
        <v>429753.55232799053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-6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432464.88419938087</v>
      </c>
      <c r="G60" s="2">
        <f t="shared" si="25"/>
        <v>432464.88419938087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435694.77454316616</v>
      </c>
      <c r="Q60" s="2">
        <f t="shared" si="26"/>
        <v>435694.77454316616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-5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438419.48009958863</v>
      </c>
      <c r="G61" s="2">
        <f t="shared" si="25"/>
        <v>438419.48009958863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441635.99675831199</v>
      </c>
      <c r="Q61" s="2">
        <f t="shared" si="26"/>
        <v>441635.99675831199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-4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444374.07599979639</v>
      </c>
      <c r="G62" s="2">
        <f t="shared" si="25"/>
        <v>444374.07599979639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447577.21897348762</v>
      </c>
      <c r="Q62" s="2">
        <f t="shared" si="26"/>
        <v>447577.21897348762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-3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450328.67190000415</v>
      </c>
      <c r="G63" s="2">
        <f t="shared" si="25"/>
        <v>450328.67190000415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453518.44118863344</v>
      </c>
      <c r="Q63" s="2">
        <f t="shared" si="26"/>
        <v>453518.44118863344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-2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456283.26780021191</v>
      </c>
      <c r="G64" s="2">
        <f t="shared" si="25"/>
        <v>456283.26780021191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459459.66340377927</v>
      </c>
      <c r="Q64" s="2">
        <f t="shared" si="26"/>
        <v>459459.66340377927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462237.86370041966</v>
      </c>
      <c r="G65" s="2">
        <f t="shared" si="25"/>
        <v>462237.86370041966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465400.8856189549</v>
      </c>
      <c r="Q65" s="2">
        <f t="shared" si="26"/>
        <v>465400.8856189549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0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468192.45960062742</v>
      </c>
      <c r="G66" s="2">
        <f t="shared" si="25"/>
        <v>468192.45960062742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471342.10783410072</v>
      </c>
      <c r="Q66" s="2">
        <f t="shared" si="26"/>
        <v>471342.10783410072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1</v>
      </c>
      <c r="C67" s="7"/>
      <c r="D67" s="2" t="e">
        <f t="shared" si="12"/>
        <v>#N/A</v>
      </c>
      <c r="E67" s="2" t="e">
        <f t="shared" si="22"/>
        <v>#N/A</v>
      </c>
      <c r="F67" s="2">
        <v>474147.05550083518</v>
      </c>
      <c r="G67" s="2">
        <f t="shared" si="25"/>
        <v>474147.05550083518</v>
      </c>
      <c r="H67" s="2">
        <f t="shared" si="13"/>
        <v>16050254.055500835</v>
      </c>
      <c r="I67" s="7"/>
      <c r="J67" s="2" t="e">
        <f t="shared" si="14"/>
        <v>#N/A</v>
      </c>
      <c r="K67" s="2" t="e">
        <f t="shared" si="23"/>
        <v>#N/A</v>
      </c>
      <c r="L67" s="2">
        <f t="array" ref="L67">IF(COUNT($C68)=0,IF(COUNT($C67)=1,I67,SUM(L66+LOOKUP(2,1/(ISNUMBER($K$1:$K$194)),$K$1:$K$194))),I67)</f>
        <v>550932.57142857148</v>
      </c>
      <c r="M67" s="8" t="e">
        <f t="shared" si="28"/>
        <v>#N/A</v>
      </c>
      <c r="N67" s="2" t="e">
        <f t="shared" si="15"/>
        <v>#N/A</v>
      </c>
      <c r="O67" s="2" t="e">
        <f t="shared" si="24"/>
        <v>#N/A</v>
      </c>
      <c r="P67" s="2">
        <v>477283.33004927635</v>
      </c>
      <c r="Q67" s="2">
        <f t="shared" si="26"/>
        <v>477283.33004927635</v>
      </c>
      <c r="R67" s="2">
        <f t="shared" si="16"/>
        <v>16600005.330049276</v>
      </c>
      <c r="S67" s="2">
        <f t="shared" si="17"/>
        <v>474147.05550083518</v>
      </c>
      <c r="T67" s="2">
        <f t="shared" si="18"/>
        <v>4317.5714285714785</v>
      </c>
      <c r="U67" s="2">
        <f t="shared" si="19"/>
        <v>477283.33004927635</v>
      </c>
      <c r="V67" s="2">
        <f t="shared" si="5"/>
        <v>560036.0294117647</v>
      </c>
      <c r="W67" s="2">
        <f t="shared" si="20"/>
        <v>13421.029411764699</v>
      </c>
      <c r="X67" s="2">
        <f t="shared" si="6"/>
        <v>463862.30063751165</v>
      </c>
      <c r="Y67" s="2">
        <f t="shared" si="7"/>
        <v>16039969.300637512</v>
      </c>
      <c r="Z67" s="2" t="str">
        <f t="shared" si="8"/>
        <v>HERE</v>
      </c>
      <c r="AA67" s="2">
        <f>IF(Z67="HERE",Y67,AA66+Graph!$G$1*1000)</f>
        <v>16039969.300637512</v>
      </c>
      <c r="AB67" s="2">
        <f t="shared" si="21"/>
        <v>463862.30063751154</v>
      </c>
      <c r="AC67" s="2">
        <f t="shared" si="9"/>
        <v>560036.0294117647</v>
      </c>
      <c r="AD67" s="3">
        <f t="shared" si="10"/>
        <v>16039969.300637512</v>
      </c>
      <c r="AE67" s="2">
        <f>IF(AE65&gt;=52800000,52800000,IF(AB46=Graph!G$1*1000,AE66+Graph!G$1*1000,AC67))</f>
        <v>560036.0294117647</v>
      </c>
      <c r="AF67" s="3">
        <f t="shared" si="11"/>
        <v>560036.0294117647</v>
      </c>
      <c r="AG67" s="3">
        <f t="shared" si="29"/>
        <v>6471656.0999999996</v>
      </c>
      <c r="AH67" s="3" t="e">
        <f t="shared" si="3"/>
        <v>#N/A</v>
      </c>
    </row>
    <row r="68" spans="1:34" ht="15" x14ac:dyDescent="0.25">
      <c r="A68" s="1">
        <v>44244</v>
      </c>
      <c r="B68" s="2">
        <f t="shared" si="0"/>
        <v>2</v>
      </c>
      <c r="C68" s="7"/>
      <c r="D68" s="2" t="e">
        <f t="shared" si="12"/>
        <v>#N/A</v>
      </c>
      <c r="E68" s="2" t="e">
        <f t="shared" si="22"/>
        <v>#N/A</v>
      </c>
      <c r="F68" s="2">
        <v>480101.65140104294</v>
      </c>
      <c r="G68" s="2">
        <f t="shared" si="25"/>
        <v>480101.65140104294</v>
      </c>
      <c r="H68" s="2">
        <f t="shared" si="13"/>
        <v>16530355.706901878</v>
      </c>
      <c r="I68" s="7"/>
      <c r="J68" s="2" t="e">
        <f t="shared" si="14"/>
        <v>#N/A</v>
      </c>
      <c r="K68" s="2" t="e">
        <f t="shared" si="23"/>
        <v>#N/A</v>
      </c>
      <c r="L68" s="2">
        <f t="array" ref="L68">IF(COUNT($C69)=0,IF(COUNT($C68)=1,I68,SUM(L67+LOOKUP(2,1/(ISNUMBER($K$1:$K$194)),$K$1:$K$194))),I68)</f>
        <v>555250.14285714296</v>
      </c>
      <c r="M68" s="8" t="e">
        <f t="shared" si="28"/>
        <v>#N/A</v>
      </c>
      <c r="N68" s="2" t="e">
        <f t="shared" si="15"/>
        <v>#N/A</v>
      </c>
      <c r="O68" s="2" t="e">
        <f t="shared" si="24"/>
        <v>#N/A</v>
      </c>
      <c r="P68" s="2">
        <v>483224.55226442218</v>
      </c>
      <c r="Q68" s="2">
        <f t="shared" si="26"/>
        <v>483224.55226442218</v>
      </c>
      <c r="R68" s="2">
        <f t="shared" si="16"/>
        <v>17083229.882313699</v>
      </c>
      <c r="S68" s="2">
        <f t="shared" si="17"/>
        <v>480101.65140104294</v>
      </c>
      <c r="T68" s="2">
        <f t="shared" si="18"/>
        <v>4317.5714285714785</v>
      </c>
      <c r="U68" s="2">
        <f t="shared" si="19"/>
        <v>483224.55226442218</v>
      </c>
      <c r="V68" s="2">
        <f t="shared" si="5"/>
        <v>573457.0588235294</v>
      </c>
      <c r="W68" s="2">
        <f t="shared" si="20"/>
        <v>13421.029411764699</v>
      </c>
      <c r="X68" s="2">
        <f t="shared" si="6"/>
        <v>469803.52285265748</v>
      </c>
      <c r="Y68" s="2">
        <f t="shared" si="7"/>
        <v>16509772.823490169</v>
      </c>
      <c r="Z68" s="2" t="str">
        <f t="shared" si="8"/>
        <v>HERE</v>
      </c>
      <c r="AA68" s="2">
        <f>IF(Z68="HERE",Y68,AA67+Graph!$G$1*1000)</f>
        <v>16509772.823490169</v>
      </c>
      <c r="AB68" s="2">
        <f t="shared" si="21"/>
        <v>469803.52285265736</v>
      </c>
      <c r="AC68" s="2">
        <f t="shared" si="9"/>
        <v>573457.0588235294</v>
      </c>
      <c r="AD68" s="3">
        <f t="shared" si="10"/>
        <v>16509772.823490169</v>
      </c>
      <c r="AE68" s="2">
        <f>IF(AE66&gt;=52800000,52800000,IF(AB47=Graph!G$1*1000,AE67+Graph!G$1*1000,AC68))</f>
        <v>573457.0588235294</v>
      </c>
      <c r="AF68" s="3">
        <f t="shared" si="11"/>
        <v>573457.0588235294</v>
      </c>
      <c r="AG68" s="3">
        <f t="shared" si="29"/>
        <v>6726303.3500000006</v>
      </c>
      <c r="AH68" s="3" t="e">
        <f t="shared" si="3"/>
        <v>#N/A</v>
      </c>
    </row>
    <row r="69" spans="1:34" ht="15" x14ac:dyDescent="0.25">
      <c r="A69" s="1">
        <v>44245</v>
      </c>
      <c r="B69" s="2">
        <f t="shared" si="0"/>
        <v>3</v>
      </c>
      <c r="C69" s="7"/>
      <c r="D69" s="2" t="e">
        <f t="shared" si="12"/>
        <v>#N/A</v>
      </c>
      <c r="E69" s="2" t="e">
        <f t="shared" si="22"/>
        <v>#N/A</v>
      </c>
      <c r="F69" s="2">
        <v>486056.2473012507</v>
      </c>
      <c r="G69" s="2">
        <f t="shared" si="25"/>
        <v>486056.2473012507</v>
      </c>
      <c r="H69" s="2">
        <f t="shared" si="13"/>
        <v>17016411.954203129</v>
      </c>
      <c r="I69" s="7"/>
      <c r="J69" s="2" t="e">
        <f t="shared" si="14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559567.71428571444</v>
      </c>
      <c r="M69" s="8" t="e">
        <f t="shared" si="28"/>
        <v>#N/A</v>
      </c>
      <c r="N69" s="2" t="e">
        <f t="shared" si="15"/>
        <v>#N/A</v>
      </c>
      <c r="O69" s="2" t="e">
        <f t="shared" si="24"/>
        <v>#N/A</v>
      </c>
      <c r="P69" s="2">
        <v>489165.77447959781</v>
      </c>
      <c r="Q69" s="2">
        <f t="shared" si="26"/>
        <v>489165.77447959781</v>
      </c>
      <c r="R69" s="2">
        <f t="shared" si="16"/>
        <v>17572395.656793296</v>
      </c>
      <c r="S69" s="2">
        <f t="shared" si="17"/>
        <v>486056.2473012507</v>
      </c>
      <c r="T69" s="2">
        <f t="shared" si="18"/>
        <v>4317.5714285714785</v>
      </c>
      <c r="U69" s="2">
        <f t="shared" si="19"/>
        <v>489165.77447959781</v>
      </c>
      <c r="V69" s="2">
        <f t="shared" si="5"/>
        <v>586878.0882352941</v>
      </c>
      <c r="W69" s="2">
        <f t="shared" si="20"/>
        <v>13421.029411764699</v>
      </c>
      <c r="X69" s="2">
        <f t="shared" si="6"/>
        <v>475744.74506783311</v>
      </c>
      <c r="Y69" s="2">
        <f t="shared" si="7"/>
        <v>16985517.568558004</v>
      </c>
      <c r="Z69" s="2" t="str">
        <f t="shared" si="8"/>
        <v>HERE</v>
      </c>
      <c r="AA69" s="2">
        <f>IF(Z69="HERE",Y69,AA68+Graph!$G$1*1000)</f>
        <v>16985517.568558004</v>
      </c>
      <c r="AB69" s="2">
        <f t="shared" si="21"/>
        <v>475744.74506783485</v>
      </c>
      <c r="AC69" s="2">
        <f t="shared" si="9"/>
        <v>586878.0882352941</v>
      </c>
      <c r="AD69" s="3">
        <f t="shared" si="10"/>
        <v>16985517.568558004</v>
      </c>
      <c r="AE69" s="2">
        <f>IF(AE67&gt;=52800000,52800000,IF(AB48=Graph!G$1*1000,AE68+Graph!G$1*1000,AC69))</f>
        <v>586878.0882352941</v>
      </c>
      <c r="AF69" s="3">
        <f t="shared" si="11"/>
        <v>586878.0882352941</v>
      </c>
      <c r="AG69" s="3">
        <f t="shared" si="29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4</v>
      </c>
      <c r="C70" s="7"/>
      <c r="D70" s="2" t="e">
        <f t="shared" si="12"/>
        <v>#N/A</v>
      </c>
      <c r="E70" s="2" t="e">
        <f t="shared" si="22"/>
        <v>#N/A</v>
      </c>
      <c r="F70" s="2">
        <v>492010.84320145845</v>
      </c>
      <c r="G70" s="2">
        <f t="shared" si="25"/>
        <v>492010.84320145845</v>
      </c>
      <c r="H70" s="2">
        <f t="shared" si="13"/>
        <v>17508422.797404587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563885.28571428591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495106.99669474363</v>
      </c>
      <c r="Q70" s="2">
        <f t="shared" si="26"/>
        <v>495106.99669474363</v>
      </c>
      <c r="R70" s="2">
        <f t="shared" si="16"/>
        <v>18067502.65348804</v>
      </c>
      <c r="S70" s="2">
        <f t="shared" si="17"/>
        <v>492010.84320145845</v>
      </c>
      <c r="T70" s="2">
        <f t="shared" si="18"/>
        <v>4317.5714285714785</v>
      </c>
      <c r="U70" s="2">
        <f t="shared" si="19"/>
        <v>495106.99669474363</v>
      </c>
      <c r="V70" s="2">
        <f t="shared" si="5"/>
        <v>600299.1176470588</v>
      </c>
      <c r="W70" s="2">
        <f t="shared" si="20"/>
        <v>13421.029411764699</v>
      </c>
      <c r="X70" s="2">
        <f t="shared" si="6"/>
        <v>481685.96728297893</v>
      </c>
      <c r="Y70" s="2">
        <f t="shared" si="7"/>
        <v>17467203.535840984</v>
      </c>
      <c r="Z70" s="2" t="str">
        <f t="shared" si="8"/>
        <v>HERE</v>
      </c>
      <c r="AA70" s="2">
        <f>IF(Z70="HERE",Y70,AA69+Graph!$G$1*1000)</f>
        <v>17467203.535840984</v>
      </c>
      <c r="AB70" s="2">
        <f t="shared" si="21"/>
        <v>481685.96728298068</v>
      </c>
      <c r="AC70" s="2">
        <f t="shared" si="9"/>
        <v>600299.1176470588</v>
      </c>
      <c r="AD70" s="3">
        <f t="shared" si="10"/>
        <v>17467203.535840984</v>
      </c>
      <c r="AE70" s="2">
        <f>IF(AE68&gt;=52800000,52800000,IF(AB49=Graph!G$1*1000,AE69+Graph!G$1*1000,AC70))</f>
        <v>600299.1176470588</v>
      </c>
      <c r="AF70" s="3">
        <f t="shared" si="11"/>
        <v>600299.1176470588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5</v>
      </c>
      <c r="C71" s="7"/>
      <c r="D71" s="2" t="e">
        <f t="shared" si="12"/>
        <v>#N/A</v>
      </c>
      <c r="E71" s="2" t="e">
        <f t="shared" si="22"/>
        <v>#N/A</v>
      </c>
      <c r="F71" s="2">
        <v>497965.43910166621</v>
      </c>
      <c r="G71" s="2">
        <f t="shared" si="25"/>
        <v>497965.43910166621</v>
      </c>
      <c r="H71" s="2">
        <f t="shared" si="13"/>
        <v>18006388.236506253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568202.85714285739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501048.21890991926</v>
      </c>
      <c r="Q71" s="2">
        <f t="shared" si="26"/>
        <v>501048.21890991926</v>
      </c>
      <c r="R71" s="2">
        <f t="shared" si="16"/>
        <v>18568550.872397959</v>
      </c>
      <c r="S71" s="2">
        <f t="shared" si="17"/>
        <v>497965.43910166621</v>
      </c>
      <c r="T71" s="2">
        <f t="shared" si="18"/>
        <v>4317.5714285714785</v>
      </c>
      <c r="U71" s="2">
        <f t="shared" si="19"/>
        <v>501048.21890991926</v>
      </c>
      <c r="V71" s="2">
        <f t="shared" si="5"/>
        <v>613720.1470588235</v>
      </c>
      <c r="W71" s="2">
        <f t="shared" si="20"/>
        <v>13421.029411764699</v>
      </c>
      <c r="X71" s="2">
        <f t="shared" si="6"/>
        <v>487627.18949815456</v>
      </c>
      <c r="Y71" s="2">
        <f t="shared" si="7"/>
        <v>17954830.725339141</v>
      </c>
      <c r="Z71" s="2" t="str">
        <f t="shared" si="8"/>
        <v>HERE</v>
      </c>
      <c r="AA71" s="2">
        <f>IF(Z71="HERE",Y71,AA70+Graph!$G$1*1000)</f>
        <v>17954830.725339141</v>
      </c>
      <c r="AB71" s="2">
        <f t="shared" si="21"/>
        <v>487627.18949815631</v>
      </c>
      <c r="AC71" s="2">
        <f t="shared" si="9"/>
        <v>613720.1470588235</v>
      </c>
      <c r="AD71" s="3">
        <f t="shared" si="10"/>
        <v>17954830.725339141</v>
      </c>
      <c r="AE71" s="2">
        <f>IF(AE69&gt;=52800000,52800000,IF(AB50=Graph!G$1*1000,AE70+Graph!G$1*1000,AC71))</f>
        <v>613720.1470588235</v>
      </c>
      <c r="AF71" s="3">
        <f t="shared" si="11"/>
        <v>613720.1470588235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6</v>
      </c>
      <c r="C72" s="7"/>
      <c r="D72" s="2" t="e">
        <f t="shared" si="12"/>
        <v>#N/A</v>
      </c>
      <c r="E72" s="2" t="e">
        <f t="shared" si="22"/>
        <v>#N/A</v>
      </c>
      <c r="F72" s="2">
        <v>503920.03500187397</v>
      </c>
      <c r="G72" s="2">
        <f t="shared" si="25"/>
        <v>503920.03500187397</v>
      </c>
      <c r="H72" s="2">
        <f t="shared" si="13"/>
        <v>18510308.271508127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572520.42857142887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506989.44112506509</v>
      </c>
      <c r="Q72" s="2">
        <f t="shared" si="26"/>
        <v>506989.44112506509</v>
      </c>
      <c r="R72" s="2">
        <f t="shared" si="16"/>
        <v>19075540.313523024</v>
      </c>
      <c r="S72" s="2">
        <f t="shared" si="17"/>
        <v>503920.03500187397</v>
      </c>
      <c r="T72" s="2">
        <f t="shared" si="18"/>
        <v>4317.5714285714785</v>
      </c>
      <c r="U72" s="2">
        <f t="shared" si="19"/>
        <v>506989.44112506509</v>
      </c>
      <c r="V72" s="2">
        <f t="shared" si="5"/>
        <v>627141.17647058819</v>
      </c>
      <c r="W72" s="2">
        <f t="shared" si="20"/>
        <v>13421.029411764699</v>
      </c>
      <c r="X72" s="2">
        <f t="shared" si="6"/>
        <v>493568.41171330039</v>
      </c>
      <c r="Y72" s="2">
        <f t="shared" si="7"/>
        <v>18448399.137052443</v>
      </c>
      <c r="Z72" s="2" t="str">
        <f t="shared" si="8"/>
        <v>HERE</v>
      </c>
      <c r="AA72" s="2">
        <f>IF(Z72="HERE",Y72,AA71+Graph!$G$1*1000)</f>
        <v>18448399.137052443</v>
      </c>
      <c r="AB72" s="2">
        <f t="shared" si="21"/>
        <v>493568.41171330214</v>
      </c>
      <c r="AC72" s="2">
        <f t="shared" si="9"/>
        <v>627141.17647058819</v>
      </c>
      <c r="AD72" s="3">
        <f t="shared" si="10"/>
        <v>18448399.137052443</v>
      </c>
      <c r="AE72" s="2">
        <f>IF(AE70&gt;=52800000,52800000,IF(AB51=Graph!G$1*1000,AE71+Graph!G$1*1000,AC72))</f>
        <v>627141.17647058819</v>
      </c>
      <c r="AF72" s="3">
        <f t="shared" si="11"/>
        <v>627141.17647058819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7</v>
      </c>
      <c r="C73" s="7"/>
      <c r="D73" s="2" t="e">
        <f t="shared" si="12"/>
        <v>#N/A</v>
      </c>
      <c r="E73" s="2" t="e">
        <f t="shared" si="22"/>
        <v>#N/A</v>
      </c>
      <c r="F73" s="2">
        <v>509874.63090208173</v>
      </c>
      <c r="G73" s="2">
        <f t="shared" si="25"/>
        <v>509874.63090208173</v>
      </c>
      <c r="H73" s="2">
        <f t="shared" si="13"/>
        <v>19020182.902410209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576838.00000000035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512930.66334024072</v>
      </c>
      <c r="Q73" s="2">
        <f t="shared" si="26"/>
        <v>512930.66334024072</v>
      </c>
      <c r="R73" s="2">
        <f t="shared" si="16"/>
        <v>19588470.976863265</v>
      </c>
      <c r="S73" s="2">
        <f t="shared" si="17"/>
        <v>509874.63090208173</v>
      </c>
      <c r="T73" s="2">
        <f t="shared" si="18"/>
        <v>4317.5714285714785</v>
      </c>
      <c r="U73" s="2">
        <f t="shared" si="19"/>
        <v>512930.66334024072</v>
      </c>
      <c r="V73" s="2">
        <f t="shared" si="5"/>
        <v>640562.20588235301</v>
      </c>
      <c r="W73" s="2">
        <f t="shared" si="20"/>
        <v>13421.029411764815</v>
      </c>
      <c r="X73" s="2">
        <f t="shared" si="6"/>
        <v>499509.6339284759</v>
      </c>
      <c r="Y73" s="2">
        <f t="shared" si="7"/>
        <v>18947908.770980917</v>
      </c>
      <c r="Z73" s="2" t="str">
        <f t="shared" si="8"/>
        <v>HERE</v>
      </c>
      <c r="AA73" s="2">
        <f>IF(Z73="HERE",Y73,AA72+Graph!$G$1*1000)</f>
        <v>18947908.770980917</v>
      </c>
      <c r="AB73" s="2">
        <f t="shared" si="21"/>
        <v>499509.63392847404</v>
      </c>
      <c r="AC73" s="2">
        <f t="shared" si="9"/>
        <v>640562.20588235301</v>
      </c>
      <c r="AD73" s="3">
        <f t="shared" si="10"/>
        <v>18947908.770980917</v>
      </c>
      <c r="AE73" s="2">
        <f>IF(AE71&gt;=52800000,52800000,IF(AB52=Graph!G$1*1000,AE72+Graph!G$1*1000,AC73))</f>
        <v>640562.20588235301</v>
      </c>
      <c r="AF73" s="3">
        <f t="shared" si="11"/>
        <v>640562.20588235301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8</v>
      </c>
      <c r="C74" s="7"/>
      <c r="D74" s="2" t="e">
        <f t="shared" si="12"/>
        <v>#N/A</v>
      </c>
      <c r="E74" s="2" t="e">
        <f t="shared" si="22"/>
        <v>#N/A</v>
      </c>
      <c r="F74" s="2">
        <v>515829.22680228949</v>
      </c>
      <c r="G74" s="2">
        <f t="shared" si="25"/>
        <v>515829.22680228949</v>
      </c>
      <c r="H74" s="2">
        <f t="shared" si="13"/>
        <v>19536012.129212499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581155.57142857183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518871.88555538654</v>
      </c>
      <c r="Q74" s="2">
        <f t="shared" si="26"/>
        <v>518871.88555538654</v>
      </c>
      <c r="R74" s="2">
        <f t="shared" si="16"/>
        <v>20107342.862418652</v>
      </c>
      <c r="S74" s="2">
        <f t="shared" si="17"/>
        <v>515829.22680228949</v>
      </c>
      <c r="T74" s="2">
        <f t="shared" si="18"/>
        <v>4317.5714285714785</v>
      </c>
      <c r="U74" s="2">
        <f t="shared" si="19"/>
        <v>518871.88555538654</v>
      </c>
      <c r="V74" s="2">
        <f t="shared" si="5"/>
        <v>653983.23529411759</v>
      </c>
      <c r="W74" s="2">
        <f t="shared" si="20"/>
        <v>13421.029411764583</v>
      </c>
      <c r="X74" s="2">
        <f t="shared" si="6"/>
        <v>505450.85614362196</v>
      </c>
      <c r="Y74" s="2">
        <f t="shared" si="7"/>
        <v>19453359.627124541</v>
      </c>
      <c r="Z74" s="2" t="str">
        <f t="shared" si="8"/>
        <v>HERE</v>
      </c>
      <c r="AA74" s="2">
        <f>IF(Z74="HERE",Y74,AA73+Graph!$G$1*1000)</f>
        <v>19453359.627124541</v>
      </c>
      <c r="AB74" s="2">
        <f t="shared" si="21"/>
        <v>505450.85614362359</v>
      </c>
      <c r="AC74" s="2">
        <f t="shared" si="9"/>
        <v>653983.23529411759</v>
      </c>
      <c r="AD74" s="3">
        <f t="shared" si="10"/>
        <v>19453359.627124541</v>
      </c>
      <c r="AE74" s="2">
        <f>IF(AE72&gt;=52800000,52800000,IF(AB53=Graph!G$1*1000,AE73+Graph!G$1*1000,AC74))</f>
        <v>653983.23529411759</v>
      </c>
      <c r="AF74" s="3">
        <f t="shared" si="11"/>
        <v>653983.23529411759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9</v>
      </c>
      <c r="C75" s="7"/>
      <c r="D75" s="2" t="e">
        <f t="shared" si="12"/>
        <v>#N/A</v>
      </c>
      <c r="E75" s="2" t="e">
        <f t="shared" si="22"/>
        <v>#N/A</v>
      </c>
      <c r="F75" s="2">
        <v>521783.82270246744</v>
      </c>
      <c r="G75" s="2">
        <f t="shared" si="25"/>
        <v>521783.82270246744</v>
      </c>
      <c r="H75" s="2">
        <f t="shared" si="13"/>
        <v>20057795.951914966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585473.14285714331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524813.10777056217</v>
      </c>
      <c r="Q75" s="2">
        <f t="shared" si="26"/>
        <v>524813.10777056217</v>
      </c>
      <c r="R75" s="2">
        <f t="shared" si="16"/>
        <v>20632155.970189214</v>
      </c>
      <c r="S75" s="2">
        <f t="shared" si="17"/>
        <v>521783.82270246744</v>
      </c>
      <c r="T75" s="2">
        <f t="shared" si="18"/>
        <v>4317.5714285714785</v>
      </c>
      <c r="U75" s="2">
        <f t="shared" si="19"/>
        <v>524813.10777056217</v>
      </c>
      <c r="V75" s="2">
        <f t="shared" si="5"/>
        <v>667404.26470588241</v>
      </c>
      <c r="W75" s="2">
        <f t="shared" si="20"/>
        <v>13421.029411764815</v>
      </c>
      <c r="X75" s="2">
        <f t="shared" si="6"/>
        <v>511392.07835879736</v>
      </c>
      <c r="Y75" s="2">
        <f t="shared" si="7"/>
        <v>19964751.70548334</v>
      </c>
      <c r="Z75" s="2" t="str">
        <f t="shared" si="8"/>
        <v>HERE</v>
      </c>
      <c r="AA75" s="2">
        <f>IF(Z75="HERE",Y75,AA74+Graph!$G$1*1000)</f>
        <v>19964751.70548334</v>
      </c>
      <c r="AB75" s="2">
        <f t="shared" si="21"/>
        <v>511392.07835879922</v>
      </c>
      <c r="AC75" s="2">
        <f t="shared" si="9"/>
        <v>667404.26470588241</v>
      </c>
      <c r="AD75" s="3">
        <f t="shared" si="10"/>
        <v>19964751.70548334</v>
      </c>
      <c r="AE75" s="2">
        <f>IF(AE73&gt;=52800000,52800000,IF(AB54=Graph!G$1*1000,AE74+Graph!G$1*1000,AC75))</f>
        <v>667404.26470588241</v>
      </c>
      <c r="AF75" s="3">
        <f t="shared" si="11"/>
        <v>667404.26470588241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10</v>
      </c>
      <c r="C76" s="7"/>
      <c r="D76" s="2" t="e">
        <f t="shared" si="12"/>
        <v>#N/A</v>
      </c>
      <c r="E76" s="2" t="e">
        <f t="shared" si="22"/>
        <v>#N/A</v>
      </c>
      <c r="F76" s="2">
        <v>527738.4186026752</v>
      </c>
      <c r="G76" s="2">
        <f t="shared" si="25"/>
        <v>527738.4186026752</v>
      </c>
      <c r="H76" s="2">
        <f t="shared" si="13"/>
        <v>20585534.370517641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589790.71428571478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530754.329985708</v>
      </c>
      <c r="Q76" s="2">
        <f t="shared" si="26"/>
        <v>530754.329985708</v>
      </c>
      <c r="R76" s="2">
        <f t="shared" si="16"/>
        <v>21162910.300174922</v>
      </c>
      <c r="S76" s="2">
        <f t="shared" si="17"/>
        <v>527738.4186026752</v>
      </c>
      <c r="T76" s="2">
        <f t="shared" si="18"/>
        <v>4317.5714285714785</v>
      </c>
      <c r="U76" s="2">
        <f t="shared" si="19"/>
        <v>530754.329985708</v>
      </c>
      <c r="V76" s="2">
        <f t="shared" si="5"/>
        <v>680825.29411764699</v>
      </c>
      <c r="W76" s="2">
        <f t="shared" si="20"/>
        <v>13421.029411764583</v>
      </c>
      <c r="X76" s="2">
        <f t="shared" si="6"/>
        <v>517333.30057394342</v>
      </c>
      <c r="Y76" s="2">
        <f t="shared" si="7"/>
        <v>20482085.006057285</v>
      </c>
      <c r="Z76" s="2" t="str">
        <f t="shared" si="8"/>
        <v>HERE</v>
      </c>
      <c r="AA76" s="2">
        <f>IF(Z76="HERE",Y76,AA75+Graph!$G$1*1000)</f>
        <v>20482085.006057285</v>
      </c>
      <c r="AB76" s="2">
        <f t="shared" si="21"/>
        <v>517333.30057394505</v>
      </c>
      <c r="AC76" s="2">
        <f t="shared" si="9"/>
        <v>680825.29411764699</v>
      </c>
      <c r="AD76" s="3">
        <f t="shared" si="10"/>
        <v>20482085.006057285</v>
      </c>
      <c r="AE76" s="2">
        <f>IF(AE74&gt;=52800000,52800000,IF(AB55=Graph!G$1*1000,AE75+Graph!G$1*1000,AC76))</f>
        <v>680825.29411764699</v>
      </c>
      <c r="AF76" s="3">
        <f t="shared" si="11"/>
        <v>680825.29411764699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11</v>
      </c>
      <c r="C77" s="7"/>
      <c r="D77" s="2" t="e">
        <f t="shared" si="12"/>
        <v>#N/A</v>
      </c>
      <c r="E77" s="2" t="e">
        <f t="shared" si="22"/>
        <v>#N/A</v>
      </c>
      <c r="F77" s="2">
        <v>533693.01450288296</v>
      </c>
      <c r="G77" s="2">
        <f t="shared" si="25"/>
        <v>533693.01450288296</v>
      </c>
      <c r="H77" s="2">
        <f t="shared" si="13"/>
        <v>21119227.385020524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594108.28571428626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536695.55220085382</v>
      </c>
      <c r="Q77" s="2">
        <f t="shared" si="26"/>
        <v>536695.55220085382</v>
      </c>
      <c r="R77" s="2">
        <f t="shared" si="16"/>
        <v>21699605.852375776</v>
      </c>
      <c r="S77" s="2">
        <f t="shared" si="17"/>
        <v>533693.01450288296</v>
      </c>
      <c r="T77" s="2">
        <f t="shared" si="18"/>
        <v>4317.5714285714785</v>
      </c>
      <c r="U77" s="2">
        <f t="shared" si="19"/>
        <v>536695.55220085382</v>
      </c>
      <c r="V77" s="2">
        <f t="shared" si="5"/>
        <v>694246.32352941181</v>
      </c>
      <c r="W77" s="2">
        <f t="shared" si="20"/>
        <v>13421.029411764815</v>
      </c>
      <c r="X77" s="2">
        <f t="shared" si="6"/>
        <v>523274.52278908901</v>
      </c>
      <c r="Y77" s="2">
        <f t="shared" si="7"/>
        <v>21005359.528846376</v>
      </c>
      <c r="Z77" s="2" t="str">
        <f t="shared" si="8"/>
        <v>HERE</v>
      </c>
      <c r="AA77" s="2">
        <f>IF(Z77="HERE",Y77,AA76+Graph!$G$1*1000)</f>
        <v>21005359.528846376</v>
      </c>
      <c r="AB77" s="2">
        <f t="shared" si="21"/>
        <v>523274.52278909087</v>
      </c>
      <c r="AC77" s="2">
        <f t="shared" si="9"/>
        <v>694246.32352941181</v>
      </c>
      <c r="AD77" s="3">
        <f t="shared" si="10"/>
        <v>21005359.528846376</v>
      </c>
      <c r="AE77" s="2">
        <f>IF(AE75&gt;=52800000,52800000,IF(AB56=Graph!G$1*1000,AE76+Graph!G$1*1000,AC77))</f>
        <v>694246.32352941181</v>
      </c>
      <c r="AF77" s="3">
        <f t="shared" si="11"/>
        <v>694246.32352941181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12</v>
      </c>
      <c r="C78" s="7"/>
      <c r="D78" s="2" t="e">
        <f t="shared" si="12"/>
        <v>#N/A</v>
      </c>
      <c r="E78" s="2" t="e">
        <f t="shared" si="22"/>
        <v>#N/A</v>
      </c>
      <c r="F78" s="2">
        <v>539647.61040309072</v>
      </c>
      <c r="G78" s="2">
        <f t="shared" si="25"/>
        <v>539647.61040309072</v>
      </c>
      <c r="H78" s="2">
        <f t="shared" si="13"/>
        <v>21658874.995423615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598425.85714285774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542636.77441602945</v>
      </c>
      <c r="Q78" s="2">
        <f t="shared" si="26"/>
        <v>542636.77441602945</v>
      </c>
      <c r="R78" s="2">
        <f t="shared" si="16"/>
        <v>22242242.626791805</v>
      </c>
      <c r="S78" s="2">
        <f t="shared" si="17"/>
        <v>539647.61040309072</v>
      </c>
      <c r="T78" s="2">
        <f t="shared" si="18"/>
        <v>4317.5714285714785</v>
      </c>
      <c r="U78" s="2">
        <f t="shared" si="19"/>
        <v>542636.77441602945</v>
      </c>
      <c r="V78" s="2">
        <f t="shared" si="5"/>
        <v>707667.3529411765</v>
      </c>
      <c r="W78" s="2">
        <f t="shared" si="20"/>
        <v>13421.029411764699</v>
      </c>
      <c r="X78" s="2">
        <f t="shared" si="6"/>
        <v>529215.74500426475</v>
      </c>
      <c r="Y78" s="2">
        <f t="shared" si="7"/>
        <v>21534575.273850642</v>
      </c>
      <c r="Z78" s="2" t="str">
        <f t="shared" si="8"/>
        <v>HERE</v>
      </c>
      <c r="AA78" s="2">
        <f>IF(Z78="HERE",Y78,AA77+Graph!$G$1*1000)</f>
        <v>21534575.273850642</v>
      </c>
      <c r="AB78" s="2">
        <f t="shared" si="21"/>
        <v>529215.7450042665</v>
      </c>
      <c r="AC78" s="2">
        <f t="shared" si="9"/>
        <v>707667.3529411765</v>
      </c>
      <c r="AD78" s="3">
        <f t="shared" si="10"/>
        <v>21534575.273850642</v>
      </c>
      <c r="AE78" s="2">
        <f>IF(AE76&gt;=52800000,52800000,IF(AB57=Graph!G$1*1000,AE77+Graph!G$1*1000,AC78))</f>
        <v>707667.3529411765</v>
      </c>
      <c r="AF78" s="3">
        <f t="shared" si="11"/>
        <v>707667.3529411765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13</v>
      </c>
      <c r="C79" s="7"/>
      <c r="D79" s="2" t="e">
        <f t="shared" si="12"/>
        <v>#N/A</v>
      </c>
      <c r="E79" s="2" t="e">
        <f t="shared" si="22"/>
        <v>#N/A</v>
      </c>
      <c r="F79" s="2">
        <v>545602.20630329847</v>
      </c>
      <c r="G79" s="2">
        <f t="shared" si="25"/>
        <v>545602.20630329847</v>
      </c>
      <c r="H79" s="2">
        <f t="shared" si="13"/>
        <v>22204477.201726913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602743.42857142922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548577.99663117528</v>
      </c>
      <c r="Q79" s="2">
        <f t="shared" si="26"/>
        <v>548577.99663117528</v>
      </c>
      <c r="R79" s="2">
        <f t="shared" si="16"/>
        <v>22790820.62342298</v>
      </c>
      <c r="S79" s="2">
        <f t="shared" si="17"/>
        <v>545602.20630329847</v>
      </c>
      <c r="T79" s="2">
        <f t="shared" si="18"/>
        <v>4317.5714285714785</v>
      </c>
      <c r="U79" s="2">
        <f t="shared" si="19"/>
        <v>548577.99663117528</v>
      </c>
      <c r="V79" s="2">
        <f t="shared" si="5"/>
        <v>721088.3823529412</v>
      </c>
      <c r="W79" s="2">
        <f t="shared" si="20"/>
        <v>13421.029411764699</v>
      </c>
      <c r="X79" s="2">
        <f t="shared" si="6"/>
        <v>535156.96721941058</v>
      </c>
      <c r="Y79" s="2">
        <f t="shared" si="7"/>
        <v>22069732.241070054</v>
      </c>
      <c r="Z79" s="2" t="str">
        <f t="shared" si="8"/>
        <v>HERE</v>
      </c>
      <c r="AA79" s="2">
        <f>IF(Z79="HERE",Y79,AA78+Graph!$G$1*1000)</f>
        <v>22069732.241070054</v>
      </c>
      <c r="AB79" s="2">
        <f t="shared" si="21"/>
        <v>535156.96721941233</v>
      </c>
      <c r="AC79" s="2">
        <f t="shared" si="9"/>
        <v>721088.3823529412</v>
      </c>
      <c r="AD79" s="3">
        <f t="shared" si="10"/>
        <v>22069732.241070054</v>
      </c>
      <c r="AE79" s="2">
        <f>IF(AE77&gt;=52800000,52800000,IF(AB58=Graph!G$1*1000,AE78+Graph!G$1*1000,AC79))</f>
        <v>721088.3823529412</v>
      </c>
      <c r="AF79" s="3">
        <f t="shared" si="11"/>
        <v>721088.3823529412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14</v>
      </c>
      <c r="C80" s="7"/>
      <c r="D80" s="2" t="e">
        <f t="shared" si="12"/>
        <v>#N/A</v>
      </c>
      <c r="E80" s="2" t="e">
        <f t="shared" si="22"/>
        <v>#N/A</v>
      </c>
      <c r="F80" s="2">
        <v>551556.80220350623</v>
      </c>
      <c r="G80" s="2">
        <f t="shared" si="25"/>
        <v>551556.80220350623</v>
      </c>
      <c r="H80" s="2">
        <f t="shared" si="13"/>
        <v>22756034.00393042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607061.0000000007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554519.21884635091</v>
      </c>
      <c r="Q80" s="2">
        <f t="shared" si="26"/>
        <v>554519.21884635091</v>
      </c>
      <c r="R80" s="2">
        <f t="shared" si="16"/>
        <v>23345339.842269331</v>
      </c>
      <c r="S80" s="2">
        <f t="shared" si="17"/>
        <v>551556.80220350623</v>
      </c>
      <c r="T80" s="2">
        <f t="shared" si="18"/>
        <v>4317.5714285714785</v>
      </c>
      <c r="U80" s="2">
        <f t="shared" si="19"/>
        <v>554519.21884635091</v>
      </c>
      <c r="V80" s="2">
        <f t="shared" si="5"/>
        <v>734509.4117647059</v>
      </c>
      <c r="W80" s="2">
        <f t="shared" si="20"/>
        <v>13421.029411764699</v>
      </c>
      <c r="X80" s="2">
        <f t="shared" si="6"/>
        <v>541098.18943458621</v>
      </c>
      <c r="Y80" s="2">
        <f t="shared" si="7"/>
        <v>22610830.430504642</v>
      </c>
      <c r="Z80" s="2" t="str">
        <f t="shared" si="8"/>
        <v>HERE</v>
      </c>
      <c r="AA80" s="2">
        <f>IF(Z80="HERE",Y80,AA79+Graph!$G$1*1000)</f>
        <v>22610830.430504642</v>
      </c>
      <c r="AB80" s="2">
        <f t="shared" si="21"/>
        <v>541098.18943458796</v>
      </c>
      <c r="AC80" s="2">
        <f t="shared" si="9"/>
        <v>734509.4117647059</v>
      </c>
      <c r="AD80" s="3">
        <f t="shared" si="10"/>
        <v>22610830.430504642</v>
      </c>
      <c r="AE80" s="2">
        <f>IF(AE78&gt;=52800000,52800000,IF(AB59=Graph!G$1*1000,AE79+Graph!G$1*1000,AC80))</f>
        <v>734509.4117647059</v>
      </c>
      <c r="AF80" s="3">
        <f t="shared" si="11"/>
        <v>734509.4117647059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15</v>
      </c>
      <c r="C81" s="7"/>
      <c r="D81" s="2" t="e">
        <f t="shared" si="12"/>
        <v>#N/A</v>
      </c>
      <c r="E81" s="2" t="e">
        <f t="shared" si="22"/>
        <v>#N/A</v>
      </c>
      <c r="F81" s="2">
        <v>557511.39810371399</v>
      </c>
      <c r="G81" s="2">
        <f t="shared" si="25"/>
        <v>557511.39810371399</v>
      </c>
      <c r="H81" s="2">
        <f t="shared" si="13"/>
        <v>23313545.402034134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611378.57142857218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560460.44106149673</v>
      </c>
      <c r="Q81" s="2">
        <f t="shared" si="26"/>
        <v>560460.44106149673</v>
      </c>
      <c r="R81" s="2">
        <f t="shared" si="16"/>
        <v>23905800.283330828</v>
      </c>
      <c r="S81" s="2">
        <f t="shared" si="17"/>
        <v>557511.39810371399</v>
      </c>
      <c r="T81" s="2">
        <f t="shared" si="18"/>
        <v>4317.5714285714785</v>
      </c>
      <c r="U81" s="2">
        <f t="shared" si="19"/>
        <v>560460.44106149673</v>
      </c>
      <c r="V81" s="2">
        <f t="shared" si="5"/>
        <v>747930.4411764706</v>
      </c>
      <c r="W81" s="2">
        <f t="shared" si="20"/>
        <v>13421.029411764699</v>
      </c>
      <c r="X81" s="2">
        <f t="shared" si="6"/>
        <v>547039.41164973204</v>
      </c>
      <c r="Y81" s="2">
        <f t="shared" si="7"/>
        <v>23157869.842154376</v>
      </c>
      <c r="Z81" s="2" t="str">
        <f t="shared" si="8"/>
        <v>HERE</v>
      </c>
      <c r="AA81" s="2">
        <f>IF(Z81="HERE",Y81,AA80+Graph!$G$1*1000)</f>
        <v>23157869.842154376</v>
      </c>
      <c r="AB81" s="2">
        <f t="shared" si="21"/>
        <v>547039.41164973378</v>
      </c>
      <c r="AC81" s="2">
        <f t="shared" si="9"/>
        <v>747930.4411764706</v>
      </c>
      <c r="AD81" s="3">
        <f t="shared" si="10"/>
        <v>23157869.842154376</v>
      </c>
      <c r="AE81" s="2">
        <f>IF(AE79&gt;=52800000,52800000,IF(AB60=Graph!G$1*1000,AE80+Graph!G$1*1000,AC81))</f>
        <v>747930.4411764706</v>
      </c>
      <c r="AF81" s="3">
        <f t="shared" si="11"/>
        <v>747930.4411764706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16</v>
      </c>
      <c r="C82" s="7"/>
      <c r="D82" s="2" t="e">
        <f t="shared" si="12"/>
        <v>#N/A</v>
      </c>
      <c r="E82" s="2" t="e">
        <f t="shared" si="22"/>
        <v>#N/A</v>
      </c>
      <c r="F82" s="2">
        <v>563465.99400392175</v>
      </c>
      <c r="G82" s="2">
        <f t="shared" si="25"/>
        <v>563465.99400392175</v>
      </c>
      <c r="H82" s="2">
        <f t="shared" si="13"/>
        <v>23877011.396038055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615696.14285714366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566401.66327667236</v>
      </c>
      <c r="Q82" s="2">
        <f t="shared" si="26"/>
        <v>566401.66327667236</v>
      </c>
      <c r="R82" s="2">
        <f t="shared" si="16"/>
        <v>24472201.9466075</v>
      </c>
      <c r="S82" s="2">
        <f t="shared" si="17"/>
        <v>563465.99400392175</v>
      </c>
      <c r="T82" s="2">
        <f t="shared" si="18"/>
        <v>4317.5714285714785</v>
      </c>
      <c r="U82" s="2">
        <f t="shared" si="19"/>
        <v>566401.66327667236</v>
      </c>
      <c r="V82" s="2">
        <f t="shared" si="5"/>
        <v>761351.4705882353</v>
      </c>
      <c r="W82" s="2">
        <f t="shared" si="20"/>
        <v>13421.029411764699</v>
      </c>
      <c r="X82" s="2">
        <f t="shared" si="6"/>
        <v>552980.63386490766</v>
      </c>
      <c r="Y82" s="2">
        <f t="shared" si="7"/>
        <v>23710850.476019286</v>
      </c>
      <c r="Z82" s="2" t="str">
        <f t="shared" si="8"/>
        <v>HERE</v>
      </c>
      <c r="AA82" s="2">
        <f>IF(Z82="HERE",Y82,AA81+Graph!$G$1*1000)</f>
        <v>23710850.476019286</v>
      </c>
      <c r="AB82" s="2">
        <f t="shared" si="21"/>
        <v>552980.63386490941</v>
      </c>
      <c r="AC82" s="2">
        <f t="shared" si="9"/>
        <v>761351.4705882353</v>
      </c>
      <c r="AD82" s="3">
        <f t="shared" si="10"/>
        <v>23710850.476019286</v>
      </c>
      <c r="AE82" s="2">
        <f>IF(AE80&gt;=52800000,52800000,IF(AB61=Graph!G$1*1000,AE81+Graph!G$1*1000,AC82))</f>
        <v>761351.4705882353</v>
      </c>
      <c r="AF82" s="3">
        <f t="shared" si="11"/>
        <v>761351.4705882353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17</v>
      </c>
      <c r="C83" s="7"/>
      <c r="D83" s="2" t="e">
        <f t="shared" si="12"/>
        <v>#N/A</v>
      </c>
      <c r="E83" s="2" t="e">
        <f t="shared" si="22"/>
        <v>#N/A</v>
      </c>
      <c r="F83" s="2">
        <v>569420.58990412951</v>
      </c>
      <c r="G83" s="2">
        <f t="shared" si="25"/>
        <v>569420.58990412951</v>
      </c>
      <c r="H83" s="2">
        <f t="shared" si="13"/>
        <v>24446431.985942185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620013.71428571513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572342.88549181819</v>
      </c>
      <c r="Q83" s="2">
        <f t="shared" si="26"/>
        <v>572342.88549181819</v>
      </c>
      <c r="R83" s="2">
        <f t="shared" si="16"/>
        <v>25044544.832099319</v>
      </c>
      <c r="S83" s="2">
        <f t="shared" si="17"/>
        <v>569420.58990412951</v>
      </c>
      <c r="T83" s="2">
        <f t="shared" si="18"/>
        <v>4317.5714285714785</v>
      </c>
      <c r="U83" s="2">
        <f t="shared" si="19"/>
        <v>572342.88549181819</v>
      </c>
      <c r="V83" s="2">
        <f t="shared" si="5"/>
        <v>774772.5</v>
      </c>
      <c r="W83" s="2">
        <f t="shared" si="20"/>
        <v>13421.029411764699</v>
      </c>
      <c r="X83" s="2">
        <f t="shared" si="6"/>
        <v>558921.85608005349</v>
      </c>
      <c r="Y83" s="2">
        <f t="shared" si="7"/>
        <v>24269772.332099341</v>
      </c>
      <c r="Z83" s="2" t="str">
        <f t="shared" si="8"/>
        <v>HERE</v>
      </c>
      <c r="AA83" s="2">
        <f>IF(Z83="HERE",Y83,AA82+Graph!$G$1*1000)</f>
        <v>24269772.332099341</v>
      </c>
      <c r="AB83" s="2">
        <f t="shared" si="21"/>
        <v>558921.85608005524</v>
      </c>
      <c r="AC83" s="2">
        <f t="shared" si="9"/>
        <v>774772.5</v>
      </c>
      <c r="AD83" s="3">
        <f t="shared" si="10"/>
        <v>24269772.332099341</v>
      </c>
      <c r="AE83" s="2">
        <f>IF(AE81&gt;=52800000,52800000,IF(AB62=Graph!G$1*1000,AE82+Graph!G$1*1000,AC83))</f>
        <v>774772.5</v>
      </c>
      <c r="AF83" s="3">
        <f t="shared" si="11"/>
        <v>774772.5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18</v>
      </c>
      <c r="C84" s="7"/>
      <c r="D84" s="2" t="e">
        <f t="shared" si="12"/>
        <v>#N/A</v>
      </c>
      <c r="E84" s="2" t="e">
        <f t="shared" si="22"/>
        <v>#N/A</v>
      </c>
      <c r="F84" s="2">
        <v>575375.18580433726</v>
      </c>
      <c r="G84" s="2">
        <f t="shared" si="25"/>
        <v>575375.18580433726</v>
      </c>
      <c r="H84" s="2">
        <f t="shared" si="13"/>
        <v>25021807.171746522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624331.28571428661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578284.10770699382</v>
      </c>
      <c r="Q84" s="2">
        <f t="shared" si="26"/>
        <v>578284.10770699382</v>
      </c>
      <c r="R84" s="2">
        <f t="shared" si="16"/>
        <v>25622828.939806312</v>
      </c>
      <c r="S84" s="2">
        <f t="shared" si="17"/>
        <v>575375.18580433726</v>
      </c>
      <c r="T84" s="2">
        <f t="shared" si="18"/>
        <v>4317.5714285714785</v>
      </c>
      <c r="U84" s="2">
        <f t="shared" si="19"/>
        <v>578284.10770699382</v>
      </c>
      <c r="V84" s="2">
        <f t="shared" si="5"/>
        <v>788193.5294117647</v>
      </c>
      <c r="W84" s="2">
        <f t="shared" si="20"/>
        <v>13421.029411764699</v>
      </c>
      <c r="X84" s="2">
        <f t="shared" si="6"/>
        <v>564863.07829522912</v>
      </c>
      <c r="Y84" s="2">
        <f t="shared" si="7"/>
        <v>24834635.410394572</v>
      </c>
      <c r="Z84" s="2" t="str">
        <f t="shared" si="8"/>
        <v>HERE</v>
      </c>
      <c r="AA84" s="2">
        <f>IF(Z84="HERE",Y84,AA83+Graph!$G$1*1000)</f>
        <v>24834635.410394572</v>
      </c>
      <c r="AB84" s="2">
        <f t="shared" si="21"/>
        <v>564863.07829523087</v>
      </c>
      <c r="AC84" s="2">
        <f t="shared" si="9"/>
        <v>788193.5294117647</v>
      </c>
      <c r="AD84" s="3">
        <f t="shared" si="10"/>
        <v>24834635.410394572</v>
      </c>
      <c r="AE84" s="2">
        <f>IF(AE82&gt;=52800000,52800000,IF(AB63=Graph!G$1*1000,AE83+Graph!G$1*1000,AC84))</f>
        <v>788193.5294117647</v>
      </c>
      <c r="AF84" s="3">
        <f t="shared" si="11"/>
        <v>788193.5294117647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19</v>
      </c>
      <c r="C85" s="7"/>
      <c r="D85" s="2" t="e">
        <f t="shared" si="12"/>
        <v>#N/A</v>
      </c>
      <c r="E85" s="2" t="e">
        <f t="shared" si="22"/>
        <v>#N/A</v>
      </c>
      <c r="F85" s="2">
        <v>581329.78170454502</v>
      </c>
      <c r="G85" s="2">
        <f t="shared" si="25"/>
        <v>581329.78170454502</v>
      </c>
      <c r="H85" s="2">
        <f t="shared" si="13"/>
        <v>25603136.953451067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628648.85714285809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584225.32992213964</v>
      </c>
      <c r="Q85" s="2">
        <f t="shared" si="26"/>
        <v>584225.32992213964</v>
      </c>
      <c r="R85" s="2">
        <f t="shared" si="16"/>
        <v>26207054.269728452</v>
      </c>
      <c r="S85" s="2">
        <f t="shared" si="17"/>
        <v>581329.78170454502</v>
      </c>
      <c r="T85" s="2">
        <f t="shared" si="18"/>
        <v>4317.5714285714785</v>
      </c>
      <c r="U85" s="2">
        <f t="shared" si="19"/>
        <v>584225.32992213964</v>
      </c>
      <c r="V85" s="2">
        <f t="shared" si="5"/>
        <v>801614.5588235294</v>
      </c>
      <c r="W85" s="2">
        <f t="shared" si="20"/>
        <v>13421.029411764699</v>
      </c>
      <c r="X85" s="2">
        <f t="shared" si="6"/>
        <v>570804.30051037495</v>
      </c>
      <c r="Y85" s="2">
        <f t="shared" si="7"/>
        <v>25405439.710904948</v>
      </c>
      <c r="Z85" s="2" t="str">
        <f t="shared" si="8"/>
        <v>HERE</v>
      </c>
      <c r="AA85" s="2">
        <f>IF(Z85="HERE",Y85,AA84+Graph!$G$1*1000)</f>
        <v>25405439.710904948</v>
      </c>
      <c r="AB85" s="2">
        <f t="shared" si="21"/>
        <v>570804.30051037669</v>
      </c>
      <c r="AC85" s="2">
        <f t="shared" si="9"/>
        <v>801614.5588235294</v>
      </c>
      <c r="AD85" s="3">
        <f t="shared" si="10"/>
        <v>25405439.710904948</v>
      </c>
      <c r="AE85" s="2">
        <f>IF(AE83&gt;=52800000,52800000,IF(AB64=Graph!G$1*1000,AE84+Graph!G$1*1000,AC85))</f>
        <v>801614.5588235294</v>
      </c>
      <c r="AF85" s="3">
        <f t="shared" si="11"/>
        <v>801614.5588235294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20</v>
      </c>
      <c r="C86" s="7"/>
      <c r="D86" s="2" t="e">
        <f t="shared" si="12"/>
        <v>#N/A</v>
      </c>
      <c r="E86" s="2" t="e">
        <f t="shared" si="22"/>
        <v>#N/A</v>
      </c>
      <c r="F86" s="2">
        <v>587284.37760475278</v>
      </c>
      <c r="G86" s="2">
        <f t="shared" si="25"/>
        <v>587284.37760475278</v>
      </c>
      <c r="H86" s="2">
        <f t="shared" si="13"/>
        <v>26190421.33105582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632966.42857142957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590166.55213731527</v>
      </c>
      <c r="Q86" s="2">
        <f t="shared" si="26"/>
        <v>590166.55213731527</v>
      </c>
      <c r="R86" s="2">
        <f t="shared" si="16"/>
        <v>26797220.821865767</v>
      </c>
      <c r="S86" s="2">
        <f t="shared" si="17"/>
        <v>587284.37760475278</v>
      </c>
      <c r="T86" s="2">
        <f t="shared" si="18"/>
        <v>4317.5714285714785</v>
      </c>
      <c r="U86" s="2">
        <f t="shared" si="19"/>
        <v>590166.55213731527</v>
      </c>
      <c r="V86" s="2">
        <f t="shared" si="5"/>
        <v>815035.5882352941</v>
      </c>
      <c r="W86" s="2">
        <f t="shared" si="20"/>
        <v>13421.029411764699</v>
      </c>
      <c r="X86" s="2">
        <f t="shared" si="6"/>
        <v>576745.52272555057</v>
      </c>
      <c r="Y86" s="2">
        <f t="shared" si="7"/>
        <v>25982185.233630501</v>
      </c>
      <c r="Z86" s="2" t="str">
        <f t="shared" si="8"/>
        <v>HERE</v>
      </c>
      <c r="AA86" s="2">
        <f>IF(Z86="HERE",Y86,AA85+Graph!$G$1*1000)</f>
        <v>25982185.233630501</v>
      </c>
      <c r="AB86" s="2">
        <f t="shared" si="21"/>
        <v>576745.52272555232</v>
      </c>
      <c r="AC86" s="2">
        <f t="shared" si="9"/>
        <v>815035.5882352941</v>
      </c>
      <c r="AD86" s="3">
        <f t="shared" si="10"/>
        <v>25982185.233630501</v>
      </c>
      <c r="AE86" s="2">
        <f>IF(AE84&gt;=52800000,52800000,IF(AB65=Graph!G$1*1000,AE85+Graph!G$1*1000,AC86))</f>
        <v>815035.5882352941</v>
      </c>
      <c r="AF86" s="3">
        <f t="shared" si="11"/>
        <v>815035.5882352941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21</v>
      </c>
      <c r="C87" s="7"/>
      <c r="D87" s="2" t="e">
        <f t="shared" si="12"/>
        <v>#N/A</v>
      </c>
      <c r="E87" s="2" t="e">
        <f t="shared" si="22"/>
        <v>#N/A</v>
      </c>
      <c r="F87" s="2">
        <v>593238.97350496054</v>
      </c>
      <c r="G87" s="2">
        <f t="shared" si="25"/>
        <v>593238.97350496054</v>
      </c>
      <c r="H87" s="2">
        <f t="shared" si="13"/>
        <v>26783660.304560781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637284.00000000105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596107.7743524611</v>
      </c>
      <c r="Q87" s="2">
        <f t="shared" si="26"/>
        <v>596107.7743524611</v>
      </c>
      <c r="R87" s="2">
        <f t="shared" si="16"/>
        <v>27393328.596218228</v>
      </c>
      <c r="S87" s="2">
        <f t="shared" si="17"/>
        <v>593238.97350496054</v>
      </c>
      <c r="T87" s="2">
        <f t="shared" si="18"/>
        <v>4317.5714285714785</v>
      </c>
      <c r="U87" s="2">
        <f t="shared" si="19"/>
        <v>596107.7743524611</v>
      </c>
      <c r="V87" s="2">
        <f t="shared" si="5"/>
        <v>828456.6176470588</v>
      </c>
      <c r="W87" s="2">
        <f t="shared" si="20"/>
        <v>13421.029411764699</v>
      </c>
      <c r="X87" s="2">
        <f t="shared" si="6"/>
        <v>582686.7449406964</v>
      </c>
      <c r="Y87" s="2">
        <f t="shared" si="7"/>
        <v>26564871.978571199</v>
      </c>
      <c r="Z87" s="2" t="str">
        <f t="shared" si="8"/>
        <v>HERE</v>
      </c>
      <c r="AA87" s="2">
        <f>IF(Z87="HERE",Y87,AA86+Graph!$G$1*1000)</f>
        <v>26564871.978571199</v>
      </c>
      <c r="AB87" s="2">
        <f t="shared" si="21"/>
        <v>582686.74494069815</v>
      </c>
      <c r="AC87" s="2">
        <f t="shared" si="9"/>
        <v>828456.6176470588</v>
      </c>
      <c r="AD87" s="3">
        <f t="shared" si="10"/>
        <v>26564871.978571199</v>
      </c>
      <c r="AE87" s="2">
        <f>IF(AE85&gt;=52800000,52800000,IF(AB66=Graph!G$1*1000,AE86+Graph!G$1*1000,AC87))</f>
        <v>828456.6176470588</v>
      </c>
      <c r="AF87" s="3">
        <f t="shared" si="11"/>
        <v>828456.6176470588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22</v>
      </c>
      <c r="C88" s="7"/>
      <c r="D88" s="2" t="e">
        <f t="shared" si="12"/>
        <v>#N/A</v>
      </c>
      <c r="E88" s="2" t="e">
        <f t="shared" si="22"/>
        <v>#N/A</v>
      </c>
      <c r="F88" s="2">
        <v>599193.56940516829</v>
      </c>
      <c r="G88" s="2">
        <f t="shared" si="25"/>
        <v>599193.56940516829</v>
      </c>
      <c r="H88" s="2">
        <f t="shared" si="13"/>
        <v>27382853.873965949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641601.57142857253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602048.99656763673</v>
      </c>
      <c r="Q88" s="2">
        <f t="shared" si="26"/>
        <v>602048.99656763673</v>
      </c>
      <c r="R88" s="2">
        <f t="shared" si="16"/>
        <v>27995377.592785865</v>
      </c>
      <c r="S88" s="2">
        <f t="shared" si="17"/>
        <v>599193.56940516829</v>
      </c>
      <c r="T88" s="2">
        <f t="shared" si="18"/>
        <v>4317.5714285714785</v>
      </c>
      <c r="U88" s="2">
        <f t="shared" si="19"/>
        <v>602048.99656763673</v>
      </c>
      <c r="V88" s="2">
        <f t="shared" si="5"/>
        <v>841877.64705882361</v>
      </c>
      <c r="W88" s="2">
        <f t="shared" si="20"/>
        <v>13421.029411764815</v>
      </c>
      <c r="X88" s="2">
        <f t="shared" si="6"/>
        <v>588627.96715587191</v>
      </c>
      <c r="Y88" s="2">
        <f t="shared" si="7"/>
        <v>27153499.945727073</v>
      </c>
      <c r="Z88" s="2" t="str">
        <f t="shared" si="8"/>
        <v>HERE</v>
      </c>
      <c r="AA88" s="2">
        <f>IF(Z88="HERE",Y88,AA87+Graph!$G$1*1000)</f>
        <v>27153499.945727073</v>
      </c>
      <c r="AB88" s="2">
        <f t="shared" si="21"/>
        <v>588627.96715587378</v>
      </c>
      <c r="AC88" s="2">
        <f t="shared" si="9"/>
        <v>841877.64705882361</v>
      </c>
      <c r="AD88" s="3">
        <f t="shared" si="10"/>
        <v>27153499.945727073</v>
      </c>
      <c r="AE88" s="2">
        <f>IF(AE86&gt;=52800000,52800000,IF(AB67=Graph!G$1*1000,AE87+Graph!G$1*1000,AC88))</f>
        <v>841877.64705882361</v>
      </c>
      <c r="AF88" s="3">
        <f t="shared" si="11"/>
        <v>841877.64705882361</v>
      </c>
      <c r="AG88" s="3">
        <f t="shared" si="29"/>
        <v>14463974.17204435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23</v>
      </c>
      <c r="C89" s="7"/>
      <c r="D89" s="2" t="e">
        <f t="shared" si="12"/>
        <v>#N/A</v>
      </c>
      <c r="E89" s="2" t="e">
        <f t="shared" si="22"/>
        <v>#N/A</v>
      </c>
      <c r="F89" s="2">
        <v>605148.16530537605</v>
      </c>
      <c r="G89" s="2">
        <f t="shared" si="25"/>
        <v>605148.16530537605</v>
      </c>
      <c r="H89" s="2">
        <f t="shared" si="13"/>
        <v>27988002.039271325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645919.142857144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607990.21878278255</v>
      </c>
      <c r="Q89" s="2">
        <f t="shared" si="26"/>
        <v>607990.21878278255</v>
      </c>
      <c r="R89" s="2">
        <f t="shared" si="16"/>
        <v>28603367.811568648</v>
      </c>
      <c r="S89" s="2">
        <f t="shared" si="17"/>
        <v>605148.16530537605</v>
      </c>
      <c r="T89" s="2">
        <f t="shared" si="18"/>
        <v>4317.5714285714785</v>
      </c>
      <c r="U89" s="2">
        <f t="shared" si="19"/>
        <v>607990.21878278255</v>
      </c>
      <c r="V89" s="2">
        <f t="shared" si="5"/>
        <v>855298.67647058819</v>
      </c>
      <c r="W89" s="2">
        <f t="shared" si="20"/>
        <v>13421.029411764583</v>
      </c>
      <c r="X89" s="2">
        <f t="shared" si="6"/>
        <v>594569.18937101797</v>
      </c>
      <c r="Y89" s="2">
        <f t="shared" si="7"/>
        <v>27748069.135098092</v>
      </c>
      <c r="Z89" s="2" t="str">
        <f t="shared" si="8"/>
        <v>HERE</v>
      </c>
      <c r="AA89" s="2">
        <f>IF(Z89="HERE",Y89,AA88+Graph!$G$1*1000)</f>
        <v>27748069.135098092</v>
      </c>
      <c r="AB89" s="2">
        <f t="shared" si="21"/>
        <v>594569.1893710196</v>
      </c>
      <c r="AC89" s="2">
        <f t="shared" si="9"/>
        <v>855298.67647058819</v>
      </c>
      <c r="AD89" s="3">
        <f t="shared" si="10"/>
        <v>27748069.135098092</v>
      </c>
      <c r="AE89" s="2">
        <f>IF(AE87&gt;=52800000,52800000,IF(AB68=Graph!G$1*1000,AE88+Graph!G$1*1000,AC89))</f>
        <v>855298.67647058819</v>
      </c>
      <c r="AF89" s="3">
        <f t="shared" si="11"/>
        <v>855298.67647058819</v>
      </c>
      <c r="AG89" s="3">
        <f t="shared" si="29"/>
        <v>14887468.394082328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24</v>
      </c>
      <c r="C90" s="7"/>
      <c r="D90" s="2" t="e">
        <f t="shared" si="12"/>
        <v>#N/A</v>
      </c>
      <c r="E90" s="2" t="e">
        <f t="shared" si="22"/>
        <v>#N/A</v>
      </c>
      <c r="F90" s="2">
        <v>611102.76120558381</v>
      </c>
      <c r="G90" s="2">
        <f t="shared" si="25"/>
        <v>611102.76120558381</v>
      </c>
      <c r="H90" s="2">
        <f t="shared" si="13"/>
        <v>28599104.800476909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650236.71428571548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613931.44099795818</v>
      </c>
      <c r="Q90" s="2">
        <f t="shared" si="26"/>
        <v>613931.44099795818</v>
      </c>
      <c r="R90" s="2">
        <f t="shared" si="16"/>
        <v>29217299.252566606</v>
      </c>
      <c r="S90" s="2">
        <f t="shared" si="17"/>
        <v>611102.76120558381</v>
      </c>
      <c r="T90" s="2">
        <f t="shared" si="18"/>
        <v>4317.5714285714785</v>
      </c>
      <c r="U90" s="2">
        <f t="shared" si="19"/>
        <v>613931.44099795818</v>
      </c>
      <c r="V90" s="2">
        <f t="shared" si="5"/>
        <v>868719.70588235301</v>
      </c>
      <c r="W90" s="2">
        <f t="shared" si="20"/>
        <v>13421.029411764815</v>
      </c>
      <c r="X90" s="2">
        <f t="shared" si="6"/>
        <v>600510.41158619337</v>
      </c>
      <c r="Y90" s="2">
        <f t="shared" si="7"/>
        <v>28348579.546684287</v>
      </c>
      <c r="Z90" s="2" t="str">
        <f t="shared" si="8"/>
        <v>HERE</v>
      </c>
      <c r="AA90" s="2">
        <f>IF(Z90="HERE",Y90,AA89+Graph!$G$1*1000)</f>
        <v>28348579.546684287</v>
      </c>
      <c r="AB90" s="2">
        <f t="shared" si="21"/>
        <v>600510.41158619523</v>
      </c>
      <c r="AC90" s="2">
        <f t="shared" si="9"/>
        <v>868719.70588235301</v>
      </c>
      <c r="AD90" s="3">
        <f t="shared" si="10"/>
        <v>28348579.546684287</v>
      </c>
      <c r="AE90" s="2">
        <f>IF(AE88&gt;=52800000,52800000,IF(AB69=Graph!G$1*1000,AE89+Graph!G$1*1000,AC90))</f>
        <v>868719.70588235301</v>
      </c>
      <c r="AF90" s="3">
        <f t="shared" si="11"/>
        <v>868719.70588235301</v>
      </c>
      <c r="AG90" s="3">
        <f t="shared" si="29"/>
        <v>15316309.716113968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25</v>
      </c>
      <c r="C91" s="7"/>
      <c r="D91" s="2" t="e">
        <f t="shared" si="12"/>
        <v>#N/A</v>
      </c>
      <c r="E91" s="2" t="e">
        <f t="shared" si="22"/>
        <v>#N/A</v>
      </c>
      <c r="F91" s="2">
        <v>617057.35710579157</v>
      </c>
      <c r="G91" s="2">
        <f t="shared" si="25"/>
        <v>617057.35710579157</v>
      </c>
      <c r="H91" s="2">
        <f t="shared" si="13"/>
        <v>29216162.1575827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654554.28571428696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619872.66321310401</v>
      </c>
      <c r="Q91" s="2">
        <f t="shared" si="26"/>
        <v>619872.66321310401</v>
      </c>
      <c r="R91" s="2">
        <f t="shared" si="16"/>
        <v>29837171.91577971</v>
      </c>
      <c r="S91" s="2">
        <f t="shared" si="17"/>
        <v>617057.35710579157</v>
      </c>
      <c r="T91" s="2">
        <f t="shared" si="18"/>
        <v>4317.5714285714785</v>
      </c>
      <c r="U91" s="2">
        <f t="shared" si="19"/>
        <v>619872.66321310401</v>
      </c>
      <c r="V91" s="2">
        <f t="shared" si="5"/>
        <v>882140.73529411759</v>
      </c>
      <c r="W91" s="2">
        <f t="shared" si="20"/>
        <v>13421.029411764583</v>
      </c>
      <c r="X91" s="2">
        <f t="shared" si="6"/>
        <v>606451.63380133943</v>
      </c>
      <c r="Y91" s="2">
        <f t="shared" si="7"/>
        <v>28955031.180485629</v>
      </c>
      <c r="Z91" s="2" t="str">
        <f t="shared" si="8"/>
        <v>HERE</v>
      </c>
      <c r="AA91" s="2">
        <f>IF(Z91="HERE",Y91,AA90+Graph!$G$1*1000)</f>
        <v>28955031.180485629</v>
      </c>
      <c r="AB91" s="2">
        <f t="shared" si="21"/>
        <v>606451.63380134106</v>
      </c>
      <c r="AC91" s="2">
        <f t="shared" si="9"/>
        <v>882140.73529411759</v>
      </c>
      <c r="AD91" s="3">
        <f t="shared" si="10"/>
        <v>28955031.180485629</v>
      </c>
      <c r="AE91" s="2">
        <f>IF(AE89&gt;=52800000,52800000,IF(AB70=Graph!G$1*1000,AE90+Graph!G$1*1000,AC91))</f>
        <v>882140.73529411759</v>
      </c>
      <c r="AF91" s="3">
        <f t="shared" si="11"/>
        <v>882140.73529411759</v>
      </c>
      <c r="AG91" s="3">
        <f t="shared" si="29"/>
        <v>15750498.13813924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26</v>
      </c>
      <c r="C92" s="7"/>
      <c r="D92" s="2" t="e">
        <f t="shared" si="12"/>
        <v>#N/A</v>
      </c>
      <c r="E92" s="2" t="e">
        <f t="shared" si="22"/>
        <v>#N/A</v>
      </c>
      <c r="F92" s="2">
        <v>623011.95300599933</v>
      </c>
      <c r="G92" s="2">
        <f t="shared" si="25"/>
        <v>623011.95300599933</v>
      </c>
      <c r="H92" s="2">
        <f t="shared" si="13"/>
        <v>29839174.1105887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658871.85714285844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625813.88542824984</v>
      </c>
      <c r="Q92" s="2">
        <f t="shared" si="26"/>
        <v>625813.88542824984</v>
      </c>
      <c r="R92" s="2">
        <f t="shared" si="16"/>
        <v>30462985.80120796</v>
      </c>
      <c r="S92" s="2">
        <f t="shared" si="17"/>
        <v>623011.95300599933</v>
      </c>
      <c r="T92" s="2">
        <f t="shared" si="18"/>
        <v>4317.5714285714785</v>
      </c>
      <c r="U92" s="2">
        <f t="shared" si="19"/>
        <v>625813.88542824984</v>
      </c>
      <c r="V92" s="2">
        <f t="shared" si="5"/>
        <v>895561.76470588241</v>
      </c>
      <c r="W92" s="2">
        <f t="shared" si="20"/>
        <v>13421.029411764815</v>
      </c>
      <c r="X92" s="2">
        <f t="shared" si="6"/>
        <v>612392.85601648502</v>
      </c>
      <c r="Y92" s="2">
        <f t="shared" si="7"/>
        <v>29567424.036502115</v>
      </c>
      <c r="Z92" s="2" t="str">
        <f t="shared" si="8"/>
        <v>HERE</v>
      </c>
      <c r="AA92" s="2">
        <f>IF(Z92="HERE",Y92,AA91+Graph!$G$1*1000)</f>
        <v>29567424.036502115</v>
      </c>
      <c r="AB92" s="2">
        <f t="shared" si="21"/>
        <v>612392.85601648688</v>
      </c>
      <c r="AC92" s="2">
        <f t="shared" si="9"/>
        <v>895561.76470588241</v>
      </c>
      <c r="AD92" s="3">
        <f t="shared" si="10"/>
        <v>29567424.036502115</v>
      </c>
      <c r="AE92" s="2">
        <f>IF(AE90&gt;=52800000,52800000,IF(AB71=Graph!G$1*1000,AE91+Graph!G$1*1000,AC92))</f>
        <v>895561.76470588241</v>
      </c>
      <c r="AF92" s="3">
        <f t="shared" si="11"/>
        <v>895561.76470588241</v>
      </c>
      <c r="AG92" s="3">
        <f t="shared" si="29"/>
        <v>16190033.660158169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27</v>
      </c>
      <c r="C93" s="7"/>
      <c r="D93" s="2" t="e">
        <f t="shared" si="12"/>
        <v>#N/A</v>
      </c>
      <c r="E93" s="2" t="e">
        <f t="shared" si="22"/>
        <v>#N/A</v>
      </c>
      <c r="F93" s="2">
        <v>628966.54890620708</v>
      </c>
      <c r="G93" s="2">
        <f t="shared" si="25"/>
        <v>628966.54890620708</v>
      </c>
      <c r="H93" s="2">
        <f t="shared" si="13"/>
        <v>30468140.659494907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663189.42857142992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631755.10764342546</v>
      </c>
      <c r="Q93" s="2">
        <f t="shared" si="26"/>
        <v>631755.10764342546</v>
      </c>
      <c r="R93" s="2">
        <f t="shared" si="16"/>
        <v>31094740.908851385</v>
      </c>
      <c r="S93" s="2">
        <f t="shared" si="17"/>
        <v>628966.54890620708</v>
      </c>
      <c r="T93" s="2">
        <f t="shared" si="18"/>
        <v>4317.5714285714785</v>
      </c>
      <c r="U93" s="2">
        <f t="shared" si="19"/>
        <v>631755.10764342546</v>
      </c>
      <c r="V93" s="2">
        <f t="shared" si="5"/>
        <v>908982.79411764699</v>
      </c>
      <c r="W93" s="2">
        <f t="shared" si="20"/>
        <v>13421.029411764583</v>
      </c>
      <c r="X93" s="2">
        <f t="shared" si="6"/>
        <v>618334.07823166088</v>
      </c>
      <c r="Y93" s="2">
        <f t="shared" si="7"/>
        <v>30185758.114733778</v>
      </c>
      <c r="Z93" s="2" t="str">
        <f t="shared" si="8"/>
        <v>HERE</v>
      </c>
      <c r="AA93" s="2">
        <f>IF(Z93="HERE",Y93,AA92+Graph!$G$1*1000)</f>
        <v>30185758.114733778</v>
      </c>
      <c r="AB93" s="2">
        <f t="shared" si="21"/>
        <v>618334.07823166251</v>
      </c>
      <c r="AC93" s="2">
        <f t="shared" si="9"/>
        <v>908982.79411764699</v>
      </c>
      <c r="AD93" s="3">
        <f t="shared" si="10"/>
        <v>30185758.114733778</v>
      </c>
      <c r="AE93" s="2">
        <f>IF(AE91&gt;=52800000,52800000,IF(AB72=Graph!G$1*1000,AE92+Graph!G$1*1000,AC93))</f>
        <v>908982.79411764699</v>
      </c>
      <c r="AF93" s="3">
        <f t="shared" si="11"/>
        <v>908982.79411764699</v>
      </c>
      <c r="AG93" s="3">
        <f t="shared" si="29"/>
        <v>16634916.282170728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28</v>
      </c>
      <c r="C94" s="7"/>
      <c r="D94" s="2" t="e">
        <f t="shared" si="12"/>
        <v>#N/A</v>
      </c>
      <c r="E94" s="2" t="e">
        <f t="shared" si="22"/>
        <v>#N/A</v>
      </c>
      <c r="F94" s="2">
        <v>634921.14480641484</v>
      </c>
      <c r="G94" s="2">
        <f t="shared" si="25"/>
        <v>634921.14480641484</v>
      </c>
      <c r="H94" s="2">
        <f t="shared" si="13"/>
        <v>31103061.804301322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667507.0000000014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637696.32985857129</v>
      </c>
      <c r="Q94" s="2">
        <f t="shared" si="26"/>
        <v>637696.32985857129</v>
      </c>
      <c r="R94" s="2">
        <f t="shared" si="16"/>
        <v>31732437.238709956</v>
      </c>
      <c r="S94" s="2">
        <f t="shared" si="17"/>
        <v>634921.14480641484</v>
      </c>
      <c r="T94" s="2">
        <f t="shared" si="18"/>
        <v>4317.5714285714785</v>
      </c>
      <c r="U94" s="2">
        <f t="shared" si="19"/>
        <v>637696.32985857129</v>
      </c>
      <c r="V94" s="2">
        <f t="shared" si="5"/>
        <v>922403.82352941181</v>
      </c>
      <c r="W94" s="2">
        <f t="shared" si="20"/>
        <v>13421.029411764815</v>
      </c>
      <c r="X94" s="2">
        <f t="shared" si="6"/>
        <v>624275.30044680648</v>
      </c>
      <c r="Y94" s="2">
        <f t="shared" si="7"/>
        <v>30810033.415180586</v>
      </c>
      <c r="Z94" s="2" t="str">
        <f t="shared" si="8"/>
        <v>HERE</v>
      </c>
      <c r="AA94" s="2">
        <f>IF(Z94="HERE",Y94,AA93+Graph!$G$1*1000)</f>
        <v>30810033.415180586</v>
      </c>
      <c r="AB94" s="2">
        <f t="shared" si="21"/>
        <v>624275.30044680834</v>
      </c>
      <c r="AC94" s="2">
        <f t="shared" si="9"/>
        <v>922403.82352941181</v>
      </c>
      <c r="AD94" s="3">
        <f t="shared" si="10"/>
        <v>30810033.415180586</v>
      </c>
      <c r="AE94" s="2">
        <f>IF(AE92&gt;=52800000,52800000,IF(AB73=Graph!G$1*1000,AE93+Graph!G$1*1000,AC94))</f>
        <v>922403.82352941181</v>
      </c>
      <c r="AF94" s="3">
        <f t="shared" si="11"/>
        <v>922403.82352941181</v>
      </c>
      <c r="AG94" s="3">
        <f t="shared" si="29"/>
        <v>17085146.004176944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29</v>
      </c>
      <c r="C95" s="7"/>
      <c r="D95" s="2" t="e">
        <f t="shared" si="12"/>
        <v>#N/A</v>
      </c>
      <c r="E95" s="2" t="e">
        <f t="shared" si="22"/>
        <v>#N/A</v>
      </c>
      <c r="F95" s="2">
        <v>640875.7407066226</v>
      </c>
      <c r="G95" s="2">
        <f t="shared" si="25"/>
        <v>640875.7407066226</v>
      </c>
      <c r="H95" s="2">
        <f t="shared" si="13"/>
        <v>31743937.545007944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671824.57142857288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643637.55207374692</v>
      </c>
      <c r="Q95" s="2">
        <f t="shared" si="26"/>
        <v>643637.55207374692</v>
      </c>
      <c r="R95" s="2">
        <f t="shared" si="16"/>
        <v>32376074.790783703</v>
      </c>
      <c r="S95" s="2">
        <f t="shared" si="17"/>
        <v>640875.7407066226</v>
      </c>
      <c r="T95" s="2">
        <f t="shared" si="18"/>
        <v>4317.5714285714785</v>
      </c>
      <c r="U95" s="2">
        <f t="shared" si="19"/>
        <v>643637.55207374692</v>
      </c>
      <c r="V95" s="2">
        <f t="shared" si="5"/>
        <v>935824.8529411765</v>
      </c>
      <c r="W95" s="2">
        <f t="shared" si="20"/>
        <v>13421.029411764699</v>
      </c>
      <c r="X95" s="2">
        <f t="shared" si="6"/>
        <v>630216.52266198222</v>
      </c>
      <c r="Y95" s="2">
        <f t="shared" ref="Y95:Y158" si="30">IF(COUNT($C96)=0,IF(COUNT($C95)=1,C95,SUM(Y94+X95)),C95)</f>
        <v>31440249.93784257</v>
      </c>
      <c r="Z95" s="2" t="str">
        <f t="shared" si="8"/>
        <v>HERE</v>
      </c>
      <c r="AA95" s="2">
        <f>IF(Z95="HERE",Y95,AA94+Graph!$G$1*1000)</f>
        <v>31440249.93784257</v>
      </c>
      <c r="AB95" s="2">
        <f t="shared" si="21"/>
        <v>630216.52266198397</v>
      </c>
      <c r="AC95" s="2">
        <f t="shared" ref="AC95:AC158" si="31">IF(Z96="HERE",V95,AC94)</f>
        <v>935824.8529411765</v>
      </c>
      <c r="AD95" s="3">
        <f t="shared" si="10"/>
        <v>31440249.93784257</v>
      </c>
      <c r="AE95" s="2">
        <f>IF(AE93&gt;=52800000,52800000,IF(AB74=Graph!G$1*1000,AE94+Graph!G$1*1000,AC95))</f>
        <v>935824.8529411765</v>
      </c>
      <c r="AF95" s="3">
        <f t="shared" si="11"/>
        <v>935824.8529411765</v>
      </c>
      <c r="AG95" s="3">
        <f t="shared" si="29"/>
        <v>17540722.826176796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30</v>
      </c>
      <c r="C96" s="7"/>
      <c r="D96" s="2" t="e">
        <f t="shared" si="12"/>
        <v>#N/A</v>
      </c>
      <c r="E96" s="2" t="e">
        <f t="shared" si="22"/>
        <v>#N/A</v>
      </c>
      <c r="F96" s="2">
        <v>646830.33660683036</v>
      </c>
      <c r="G96" s="2">
        <f t="shared" si="25"/>
        <v>646830.33660683036</v>
      </c>
      <c r="H96" s="2">
        <f t="shared" ref="H96:H159" si="32">IF(COUNT($C97)=0,IF(COUNT($C96)=1,C96,SUM(H95+G96)),C96)</f>
        <v>32390767.881614774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676142.14285714435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649578.77428889275</v>
      </c>
      <c r="Q96" s="2">
        <f t="shared" si="26"/>
        <v>649578.77428889275</v>
      </c>
      <c r="R96" s="2">
        <f t="shared" ref="R96:R159" si="33">IF(COUNT($C97)=0,IF(COUNT($C96)=1,M96,SUM(R95+Q96)),M96)</f>
        <v>33025653.565072596</v>
      </c>
      <c r="S96" s="2">
        <f t="shared" si="17"/>
        <v>646830.33660683036</v>
      </c>
      <c r="T96" s="2">
        <f t="shared" si="18"/>
        <v>4317.5714285714785</v>
      </c>
      <c r="U96" s="2">
        <f t="shared" si="19"/>
        <v>649578.77428889275</v>
      </c>
      <c r="V96" s="2">
        <f t="shared" si="5"/>
        <v>949245.8823529412</v>
      </c>
      <c r="W96" s="2">
        <f t="shared" si="20"/>
        <v>13421.029411764699</v>
      </c>
      <c r="X96" s="2">
        <f t="shared" si="6"/>
        <v>636157.74487712805</v>
      </c>
      <c r="Y96" s="2">
        <f t="shared" si="30"/>
        <v>32076407.6827197</v>
      </c>
      <c r="Z96" s="2" t="str">
        <f t="shared" si="8"/>
        <v>HERE</v>
      </c>
      <c r="AA96" s="2">
        <f>IF(Z96="HERE",Y96,AA95+Graph!$G$1*1000)</f>
        <v>32076407.6827197</v>
      </c>
      <c r="AB96" s="2">
        <f t="shared" si="21"/>
        <v>636157.74487712979</v>
      </c>
      <c r="AC96" s="2">
        <f t="shared" si="31"/>
        <v>949245.8823529412</v>
      </c>
      <c r="AD96" s="3">
        <f t="shared" si="10"/>
        <v>32076407.6827197</v>
      </c>
      <c r="AE96" s="2">
        <f>IF(AE94&gt;=52800000,52800000,IF(AB75=Graph!G$1*1000,AE95+Graph!G$1*1000,AC96))</f>
        <v>949245.8823529412</v>
      </c>
      <c r="AF96" s="3">
        <f t="shared" si="11"/>
        <v>949245.8823529412</v>
      </c>
      <c r="AG96" s="3">
        <f t="shared" si="29"/>
        <v>18001646.748170298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31</v>
      </c>
      <c r="C97" s="7"/>
      <c r="D97" s="2" t="e">
        <f t="shared" si="12"/>
        <v>#N/A</v>
      </c>
      <c r="E97" s="2" t="e">
        <f t="shared" si="22"/>
        <v>#N/A</v>
      </c>
      <c r="F97" s="2">
        <v>652784.93250703812</v>
      </c>
      <c r="G97" s="2">
        <f t="shared" si="25"/>
        <v>652784.93250703812</v>
      </c>
      <c r="H97" s="2">
        <f t="shared" si="32"/>
        <v>33043552.814121813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680459.71428571583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655519.99650406837</v>
      </c>
      <c r="Q97" s="2">
        <f t="shared" si="26"/>
        <v>655519.99650406837</v>
      </c>
      <c r="R97" s="2">
        <f t="shared" si="33"/>
        <v>33681173.561576664</v>
      </c>
      <c r="S97" s="2">
        <f t="shared" si="17"/>
        <v>652784.93250703812</v>
      </c>
      <c r="T97" s="2">
        <f t="shared" si="18"/>
        <v>4317.5714285714785</v>
      </c>
      <c r="U97" s="2">
        <f t="shared" si="19"/>
        <v>655519.99650406837</v>
      </c>
      <c r="V97" s="2">
        <f t="shared" si="5"/>
        <v>962666.9117647059</v>
      </c>
      <c r="W97" s="2">
        <f t="shared" si="20"/>
        <v>13421.029411764699</v>
      </c>
      <c r="X97" s="2">
        <f t="shared" si="6"/>
        <v>642098.96709230368</v>
      </c>
      <c r="Y97" s="2">
        <f t="shared" si="30"/>
        <v>32718506.649812005</v>
      </c>
      <c r="Z97" s="2" t="str">
        <f t="shared" si="8"/>
        <v>HERE</v>
      </c>
      <c r="AA97" s="2">
        <f>IF(Z97="HERE",Y97,AA96+Graph!$G$1*1000)</f>
        <v>32718506.649812005</v>
      </c>
      <c r="AB97" s="2">
        <f t="shared" si="21"/>
        <v>642098.96709230542</v>
      </c>
      <c r="AC97" s="2">
        <f t="shared" si="31"/>
        <v>962666.9117647059</v>
      </c>
      <c r="AD97" s="3">
        <f t="shared" si="10"/>
        <v>32718506.649812005</v>
      </c>
      <c r="AE97" s="2">
        <f>IF(AE95&gt;=52800000,52800000,IF(AB76=Graph!G$1*1000,AE96+Graph!G$1*1000,AC97))</f>
        <v>962666.9117647059</v>
      </c>
      <c r="AF97" s="3">
        <f t="shared" si="11"/>
        <v>962666.9117647059</v>
      </c>
      <c r="AG97" s="3">
        <f t="shared" si="29"/>
        <v>18467917.770157438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32</v>
      </c>
      <c r="C98" s="7"/>
      <c r="D98" s="2" t="e">
        <f t="shared" si="12"/>
        <v>#N/A</v>
      </c>
      <c r="E98" s="2" t="e">
        <f t="shared" si="22"/>
        <v>#N/A</v>
      </c>
      <c r="F98" s="2">
        <v>658739.52840724587</v>
      </c>
      <c r="G98" s="2">
        <f t="shared" si="25"/>
        <v>658739.52840724587</v>
      </c>
      <c r="H98" s="2">
        <f t="shared" si="32"/>
        <v>33702292.342529058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684777.28571428731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661461.2187192142</v>
      </c>
      <c r="Q98" s="2">
        <f t="shared" si="26"/>
        <v>661461.2187192142</v>
      </c>
      <c r="R98" s="2">
        <f t="shared" si="33"/>
        <v>34342634.780295879</v>
      </c>
      <c r="S98" s="2">
        <f t="shared" si="17"/>
        <v>658739.52840724587</v>
      </c>
      <c r="T98" s="2">
        <f t="shared" si="18"/>
        <v>4317.5714285714785</v>
      </c>
      <c r="U98" s="2">
        <f t="shared" si="19"/>
        <v>661461.2187192142</v>
      </c>
      <c r="V98" s="2">
        <f t="shared" si="5"/>
        <v>976087.9411764706</v>
      </c>
      <c r="W98" s="2">
        <f t="shared" si="20"/>
        <v>13421.029411764699</v>
      </c>
      <c r="X98" s="2">
        <f t="shared" si="6"/>
        <v>648040.1893074495</v>
      </c>
      <c r="Y98" s="2">
        <f t="shared" si="30"/>
        <v>33366546.839119457</v>
      </c>
      <c r="Z98" s="2" t="str">
        <f t="shared" si="8"/>
        <v>HERE</v>
      </c>
      <c r="AA98" s="2">
        <f>IF(Z98="HERE",Y98,AA97+Graph!$G$1*1000)</f>
        <v>33366546.839119457</v>
      </c>
      <c r="AB98" s="2">
        <f t="shared" si="21"/>
        <v>648040.18930745125</v>
      </c>
      <c r="AC98" s="2">
        <f t="shared" si="31"/>
        <v>976087.9411764706</v>
      </c>
      <c r="AD98" s="3">
        <f t="shared" si="10"/>
        <v>33366546.839119457</v>
      </c>
      <c r="AE98" s="2">
        <f>IF(AE96&gt;=52800000,52800000,IF(AB77=Graph!G$1*1000,AE97+Graph!G$1*1000,AC98))</f>
        <v>976087.9411764706</v>
      </c>
      <c r="AF98" s="3">
        <f t="shared" si="11"/>
        <v>976087.9411764706</v>
      </c>
      <c r="AG98" s="3">
        <f t="shared" si="29"/>
        <v>18939535.892138209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33</v>
      </c>
      <c r="C99" s="7"/>
      <c r="D99" s="2" t="e">
        <f t="shared" si="12"/>
        <v>#N/A</v>
      </c>
      <c r="E99" s="2" t="e">
        <f t="shared" si="22"/>
        <v>#N/A</v>
      </c>
      <c r="F99" s="2">
        <v>664694.12430745363</v>
      </c>
      <c r="G99" s="2">
        <f t="shared" si="25"/>
        <v>664694.12430745363</v>
      </c>
      <c r="H99" s="2">
        <f t="shared" si="32"/>
        <v>34366986.466836512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689094.85714285879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667402.44093438983</v>
      </c>
      <c r="Q99" s="2">
        <f t="shared" si="26"/>
        <v>667402.44093438983</v>
      </c>
      <c r="R99" s="2">
        <f t="shared" si="33"/>
        <v>35010037.221230268</v>
      </c>
      <c r="S99" s="2">
        <f t="shared" si="17"/>
        <v>664694.12430745363</v>
      </c>
      <c r="T99" s="2">
        <f t="shared" si="18"/>
        <v>4317.5714285714785</v>
      </c>
      <c r="U99" s="2">
        <f t="shared" si="19"/>
        <v>667402.44093438983</v>
      </c>
      <c r="V99" s="2">
        <f t="shared" si="5"/>
        <v>989508.9705882353</v>
      </c>
      <c r="W99" s="2">
        <f t="shared" si="20"/>
        <v>13421.029411764699</v>
      </c>
      <c r="X99" s="2">
        <f t="shared" si="6"/>
        <v>653981.41152262513</v>
      </c>
      <c r="Y99" s="2">
        <f t="shared" si="30"/>
        <v>34020528.250642084</v>
      </c>
      <c r="Z99" s="2" t="str">
        <f t="shared" si="8"/>
        <v>HERE</v>
      </c>
      <c r="AA99" s="2">
        <f>IF(Z99="HERE",Y99,AA98+Graph!$G$1*1000)</f>
        <v>34020528.250642084</v>
      </c>
      <c r="AB99" s="2">
        <f t="shared" si="21"/>
        <v>653981.41152262688</v>
      </c>
      <c r="AC99" s="2">
        <f t="shared" si="31"/>
        <v>989508.9705882353</v>
      </c>
      <c r="AD99" s="3">
        <f t="shared" si="10"/>
        <v>34020528.250642084</v>
      </c>
      <c r="AE99" s="2">
        <f>IF(AE97&gt;=52800000,52800000,IF(AB78=Graph!G$1*1000,AE98+Graph!G$1*1000,AC99))</f>
        <v>989508.9705882353</v>
      </c>
      <c r="AF99" s="3">
        <f t="shared" si="11"/>
        <v>989508.9705882353</v>
      </c>
      <c r="AG99" s="3">
        <f t="shared" si="29"/>
        <v>19416501.114112638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34</v>
      </c>
      <c r="C100" s="14"/>
      <c r="D100" s="13" t="e">
        <f t="shared" si="12"/>
        <v>#N/A</v>
      </c>
      <c r="E100" s="13" t="e">
        <f t="shared" si="22"/>
        <v>#N/A</v>
      </c>
      <c r="F100" s="13">
        <v>670648.72020763159</v>
      </c>
      <c r="G100" s="2">
        <f t="shared" si="25"/>
        <v>670648.72020763159</v>
      </c>
      <c r="H100" s="13">
        <f t="shared" si="32"/>
        <v>35037635.187044144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693412.42857143027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673343.66314953566</v>
      </c>
      <c r="Q100" s="2">
        <f t="shared" si="26"/>
        <v>673343.66314953566</v>
      </c>
      <c r="R100" s="13">
        <f t="shared" si="33"/>
        <v>35683380.884379804</v>
      </c>
      <c r="S100" s="13">
        <f t="shared" si="17"/>
        <v>670648.72020763159</v>
      </c>
      <c r="T100" s="13">
        <f t="shared" si="18"/>
        <v>4317.5714285714785</v>
      </c>
      <c r="U100" s="13">
        <f t="shared" si="19"/>
        <v>673343.66314953566</v>
      </c>
      <c r="V100" s="13">
        <f t="shared" si="5"/>
        <v>1002930</v>
      </c>
      <c r="W100" s="13">
        <f t="shared" si="20"/>
        <v>13421.029411764699</v>
      </c>
      <c r="X100" s="13">
        <f t="shared" si="6"/>
        <v>659922.63373777096</v>
      </c>
      <c r="Y100" s="2">
        <f t="shared" si="30"/>
        <v>34680450.884379856</v>
      </c>
      <c r="Z100" s="2" t="str">
        <f t="shared" si="8"/>
        <v>HERE</v>
      </c>
      <c r="AA100" s="2">
        <f>IF(Z100="HERE",Y100,AA99+Graph!$G$1*1000)</f>
        <v>34680450.884379856</v>
      </c>
      <c r="AB100" s="2">
        <f t="shared" si="21"/>
        <v>659922.6337377727</v>
      </c>
      <c r="AC100" s="2">
        <f t="shared" si="31"/>
        <v>1002930</v>
      </c>
      <c r="AD100" s="3">
        <f t="shared" si="10"/>
        <v>34680450.884379856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19898813.436080698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35</v>
      </c>
      <c r="C101" s="7"/>
      <c r="D101" s="2" t="e">
        <f t="shared" si="12"/>
        <v>#N/A</v>
      </c>
      <c r="E101" s="2" t="e">
        <f t="shared" si="22"/>
        <v>#N/A</v>
      </c>
      <c r="F101" s="2">
        <v>676603.31610783935</v>
      </c>
      <c r="G101" s="2">
        <f t="shared" si="25"/>
        <v>676603.31610783935</v>
      </c>
      <c r="H101" s="2">
        <f t="shared" si="32"/>
        <v>35714238.503151983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697730.00000000175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679284.88536471128</v>
      </c>
      <c r="Q101" s="2">
        <f t="shared" si="26"/>
        <v>679284.88536471128</v>
      </c>
      <c r="R101" s="2">
        <f t="shared" si="33"/>
        <v>36362665.769744515</v>
      </c>
      <c r="S101" s="2">
        <f t="shared" si="17"/>
        <v>676603.31610783935</v>
      </c>
      <c r="T101" s="2">
        <f t="shared" si="18"/>
        <v>4317.5714285714785</v>
      </c>
      <c r="U101" s="2">
        <f t="shared" si="19"/>
        <v>679284.88536471128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625847.17107899697</v>
      </c>
      <c r="Y101" s="2">
        <f t="shared" si="30"/>
        <v>35306298.055458851</v>
      </c>
      <c r="Z101" s="2" t="str">
        <f t="shared" si="8"/>
        <v>HERE</v>
      </c>
      <c r="AA101" s="2">
        <f>IF(Z101="HERE",Y101,AA100+Graph!$G$1*1000)</f>
        <v>35306298.055458851</v>
      </c>
      <c r="AB101" s="2">
        <f t="shared" si="21"/>
        <v>625847.17107899487</v>
      </c>
      <c r="AC101" s="2">
        <f t="shared" si="31"/>
        <v>1056367.7142857143</v>
      </c>
      <c r="AD101" s="3">
        <f t="shared" si="10"/>
        <v>35306298.055458851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20386472.858042415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36</v>
      </c>
      <c r="C102" s="7"/>
      <c r="D102" s="2" t="e">
        <f t="shared" si="12"/>
        <v>#N/A</v>
      </c>
      <c r="E102" s="2" t="e">
        <f t="shared" si="22"/>
        <v>#N/A</v>
      </c>
      <c r="F102" s="2">
        <v>682557.9120080471</v>
      </c>
      <c r="G102" s="2">
        <f t="shared" ref="G102:G165" si="35">IF(F102&gt;800000,$AK$31*1000,F102)</f>
        <v>682557.9120080471</v>
      </c>
      <c r="H102" s="2">
        <f t="shared" si="32"/>
        <v>36396796.41516003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702047.57142857322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685226.10757985711</v>
      </c>
      <c r="Q102" s="2">
        <f t="shared" ref="Q102:Q165" si="36">IF(P102&gt;800000,800000,P102)</f>
        <v>685226.10757985711</v>
      </c>
      <c r="R102" s="2">
        <f t="shared" si="33"/>
        <v>37047891.877324373</v>
      </c>
      <c r="S102" s="2">
        <f t="shared" si="17"/>
        <v>682557.9120080471</v>
      </c>
      <c r="T102" s="2">
        <f t="shared" si="18"/>
        <v>4317.5714285714785</v>
      </c>
      <c r="U102" s="2">
        <f t="shared" si="19"/>
        <v>685226.10757985711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631788.39329414279</v>
      </c>
      <c r="Y102" s="2">
        <f t="shared" si="30"/>
        <v>35938086.448752992</v>
      </c>
      <c r="Z102" s="2" t="str">
        <f t="shared" si="8"/>
        <v>HERE</v>
      </c>
      <c r="AA102" s="2">
        <f>IF(Z102="HERE",Y102,AA101+Graph!$G$1*1000)</f>
        <v>35938086.448752992</v>
      </c>
      <c r="AB102" s="2">
        <f t="shared" si="21"/>
        <v>631788.3932941407</v>
      </c>
      <c r="AC102" s="2">
        <f t="shared" si="31"/>
        <v>1109805.4285714286</v>
      </c>
      <c r="AD102" s="3">
        <f t="shared" si="10"/>
        <v>35938086.448752992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20879479.37999776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37</v>
      </c>
      <c r="C103" s="7"/>
      <c r="D103" s="2" t="e">
        <f t="shared" si="12"/>
        <v>#N/A</v>
      </c>
      <c r="E103" s="2" t="e">
        <f t="shared" si="22"/>
        <v>#N/A</v>
      </c>
      <c r="F103" s="2">
        <v>688512.50790825486</v>
      </c>
      <c r="G103" s="2">
        <f t="shared" si="35"/>
        <v>688512.50790825486</v>
      </c>
      <c r="H103" s="2">
        <f t="shared" si="32"/>
        <v>37085308.923068285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706365.1428571447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691167.32979503274</v>
      </c>
      <c r="Q103" s="2">
        <f t="shared" si="36"/>
        <v>691167.32979503274</v>
      </c>
      <c r="R103" s="2">
        <f t="shared" si="33"/>
        <v>37739059.207119405</v>
      </c>
      <c r="S103" s="2">
        <f t="shared" si="17"/>
        <v>688512.50790825486</v>
      </c>
      <c r="T103" s="2">
        <f t="shared" si="18"/>
        <v>4317.5714285714785</v>
      </c>
      <c r="U103" s="2">
        <f t="shared" si="19"/>
        <v>691167.32979503274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637729.61550931865</v>
      </c>
      <c r="Y103" s="2">
        <f t="shared" si="30"/>
        <v>36575816.064262308</v>
      </c>
      <c r="Z103" s="2" t="str">
        <f t="shared" si="8"/>
        <v>HERE</v>
      </c>
      <c r="AA103" s="2">
        <f>IF(Z103="HERE",Y103,AA102+Graph!$G$1*1000)</f>
        <v>36575816.064262308</v>
      </c>
      <c r="AB103" s="2">
        <f t="shared" si="21"/>
        <v>637729.61550931633</v>
      </c>
      <c r="AC103" s="2">
        <f t="shared" si="31"/>
        <v>1163243.1428571427</v>
      </c>
      <c r="AD103" s="3">
        <f t="shared" si="10"/>
        <v>36575816.064262308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21377833.00194677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38</v>
      </c>
      <c r="C104" s="7"/>
      <c r="D104" s="2" t="e">
        <f t="shared" si="12"/>
        <v>#N/A</v>
      </c>
      <c r="E104" s="2" t="e">
        <f t="shared" si="22"/>
        <v>#N/A</v>
      </c>
      <c r="F104" s="2">
        <v>694467.10380846262</v>
      </c>
      <c r="G104" s="2">
        <f t="shared" si="35"/>
        <v>694467.10380846262</v>
      </c>
      <c r="H104" s="2">
        <f t="shared" si="32"/>
        <v>37779776.026876748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710682.71428571618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697108.55201017857</v>
      </c>
      <c r="Q104" s="2">
        <f t="shared" si="36"/>
        <v>697108.55201017857</v>
      </c>
      <c r="R104" s="2">
        <f t="shared" si="33"/>
        <v>38436167.759129584</v>
      </c>
      <c r="S104" s="2">
        <f t="shared" si="17"/>
        <v>694467.10380846262</v>
      </c>
      <c r="T104" s="2">
        <f t="shared" si="18"/>
        <v>4317.5714285714785</v>
      </c>
      <c r="U104" s="2">
        <f t="shared" si="19"/>
        <v>697108.55201017857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643670.83772446425</v>
      </c>
      <c r="Y104" s="2">
        <f t="shared" si="30"/>
        <v>37219486.90198677</v>
      </c>
      <c r="Z104" s="2" t="str">
        <f t="shared" si="8"/>
        <v>HERE</v>
      </c>
      <c r="AA104" s="2">
        <f>IF(Z104="HERE",Y104,AA103+Graph!$G$1*1000)</f>
        <v>37219486.90198677</v>
      </c>
      <c r="AB104" s="2">
        <f t="shared" si="21"/>
        <v>643670.83772446215</v>
      </c>
      <c r="AC104" s="2">
        <f t="shared" si="31"/>
        <v>1216680.857142857</v>
      </c>
      <c r="AD104" s="3">
        <f t="shared" si="10"/>
        <v>37219486.90198677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21881533.723889407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39</v>
      </c>
      <c r="C105" s="7"/>
      <c r="D105" s="2" t="e">
        <f t="shared" si="12"/>
        <v>#N/A</v>
      </c>
      <c r="E105" s="2" t="e">
        <f t="shared" si="22"/>
        <v>#N/A</v>
      </c>
      <c r="F105" s="2">
        <v>700421.69970867038</v>
      </c>
      <c r="G105" s="2">
        <f t="shared" si="35"/>
        <v>700421.69970867038</v>
      </c>
      <c r="H105" s="2">
        <f t="shared" si="32"/>
        <v>38480197.726585418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715000.28571428766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703049.77422535419</v>
      </c>
      <c r="Q105" s="2">
        <f t="shared" si="36"/>
        <v>703049.77422535419</v>
      </c>
      <c r="R105" s="2">
        <f t="shared" si="33"/>
        <v>39139217.533354938</v>
      </c>
      <c r="S105" s="2">
        <f t="shared" si="17"/>
        <v>700421.69970867038</v>
      </c>
      <c r="T105" s="2">
        <f t="shared" si="18"/>
        <v>4317.5714285714785</v>
      </c>
      <c r="U105" s="2">
        <f t="shared" si="19"/>
        <v>703049.77422535419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649612.05993963988</v>
      </c>
      <c r="Y105" s="2">
        <f t="shared" si="30"/>
        <v>37869098.961926408</v>
      </c>
      <c r="Z105" s="2" t="str">
        <f t="shared" si="8"/>
        <v>HERE</v>
      </c>
      <c r="AA105" s="2">
        <f>IF(Z105="HERE",Y105,AA104+Graph!$G$1*1000)</f>
        <v>37869098.961926408</v>
      </c>
      <c r="AB105" s="2">
        <f t="shared" si="21"/>
        <v>649612.05993963778</v>
      </c>
      <c r="AC105" s="2">
        <f t="shared" si="31"/>
        <v>1270118.5714285714</v>
      </c>
      <c r="AD105" s="3">
        <f t="shared" si="10"/>
        <v>37869098.961926408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22390581.545825705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40</v>
      </c>
      <c r="C106" s="7"/>
      <c r="D106" s="2" t="e">
        <f t="shared" si="12"/>
        <v>#N/A</v>
      </c>
      <c r="E106" s="2" t="e">
        <f t="shared" si="22"/>
        <v>#N/A</v>
      </c>
      <c r="F106" s="2">
        <v>706376.29560887814</v>
      </c>
      <c r="G106" s="2">
        <f t="shared" si="35"/>
        <v>706376.29560887814</v>
      </c>
      <c r="H106" s="2">
        <f t="shared" si="32"/>
        <v>39186574.022194296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719317.85714285914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708990.99644050002</v>
      </c>
      <c r="Q106" s="2">
        <f t="shared" si="36"/>
        <v>708990.99644050002</v>
      </c>
      <c r="R106" s="2">
        <f t="shared" si="33"/>
        <v>39848208.529795438</v>
      </c>
      <c r="S106" s="2">
        <f t="shared" si="17"/>
        <v>706376.29560887814</v>
      </c>
      <c r="T106" s="2">
        <f t="shared" si="18"/>
        <v>4317.5714285714785</v>
      </c>
      <c r="U106" s="2">
        <f t="shared" si="19"/>
        <v>708990.99644050002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655553.2821547857</v>
      </c>
      <c r="Y106" s="2">
        <f t="shared" si="30"/>
        <v>38524652.244081192</v>
      </c>
      <c r="Z106" s="2" t="str">
        <f t="shared" si="8"/>
        <v>HERE</v>
      </c>
      <c r="AA106" s="2">
        <f>IF(Z106="HERE",Y106,AA105+Graph!$G$1*1000)</f>
        <v>38524652.244081192</v>
      </c>
      <c r="AB106" s="2">
        <f t="shared" si="21"/>
        <v>655553.28215478361</v>
      </c>
      <c r="AC106" s="2">
        <f t="shared" si="31"/>
        <v>1323556.2857142857</v>
      </c>
      <c r="AD106" s="3">
        <f t="shared" si="10"/>
        <v>38524652.244081192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22904976.467755631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41</v>
      </c>
      <c r="C107" s="7"/>
      <c r="D107" s="2" t="e">
        <f t="shared" si="12"/>
        <v>#N/A</v>
      </c>
      <c r="E107" s="2" t="e">
        <f t="shared" si="22"/>
        <v>#N/A</v>
      </c>
      <c r="F107" s="2">
        <v>712330.89150908589</v>
      </c>
      <c r="G107" s="2">
        <f t="shared" si="35"/>
        <v>712330.89150908589</v>
      </c>
      <c r="H107" s="2">
        <f t="shared" si="32"/>
        <v>39898904.913703382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723635.42857143062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714932.21865564585</v>
      </c>
      <c r="Q107" s="2">
        <f t="shared" si="36"/>
        <v>714932.21865564585</v>
      </c>
      <c r="R107" s="2">
        <f t="shared" si="33"/>
        <v>40563140.748451084</v>
      </c>
      <c r="S107" s="2">
        <f t="shared" si="17"/>
        <v>712330.89150908589</v>
      </c>
      <c r="T107" s="2">
        <f t="shared" si="18"/>
        <v>4317.5714285714785</v>
      </c>
      <c r="U107" s="2">
        <f t="shared" si="19"/>
        <v>714932.21865564585</v>
      </c>
      <c r="V107" s="2">
        <f t="shared" si="34"/>
        <v>1376994</v>
      </c>
      <c r="W107" s="2">
        <f t="shared" si="20"/>
        <v>53437.714285714319</v>
      </c>
      <c r="X107" s="2">
        <f t="shared" si="6"/>
        <v>661494.50436993153</v>
      </c>
      <c r="Y107" s="2">
        <f t="shared" si="30"/>
        <v>39186146.748451121</v>
      </c>
      <c r="Z107" s="2" t="str">
        <f t="shared" si="8"/>
        <v>HERE</v>
      </c>
      <c r="AA107" s="2">
        <f>IF(Z107="HERE",Y107,AA106+Graph!$G$1*1000)</f>
        <v>39186146.748451121</v>
      </c>
      <c r="AB107" s="2">
        <f t="shared" si="21"/>
        <v>661494.50436992943</v>
      </c>
      <c r="AC107" s="2">
        <f t="shared" si="31"/>
        <v>1376994</v>
      </c>
      <c r="AD107" s="3">
        <f t="shared" si="10"/>
        <v>39186146.748451121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23424718.489679214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42</v>
      </c>
      <c r="C108" s="7"/>
      <c r="D108" s="2" t="e">
        <f t="shared" si="12"/>
        <v>#N/A</v>
      </c>
      <c r="E108" s="2" t="e">
        <f t="shared" si="22"/>
        <v>#N/A</v>
      </c>
      <c r="F108" s="2">
        <v>718285.48740929365</v>
      </c>
      <c r="G108" s="2">
        <f t="shared" si="35"/>
        <v>718285.48740929365</v>
      </c>
      <c r="H108" s="2">
        <f t="shared" si="32"/>
        <v>40617190.401112676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727953.0000000021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720873.44087082148</v>
      </c>
      <c r="Q108" s="2">
        <f t="shared" si="36"/>
        <v>720873.44087082148</v>
      </c>
      <c r="R108" s="2">
        <f t="shared" si="33"/>
        <v>41284014.189321905</v>
      </c>
      <c r="S108" s="2">
        <f t="shared" si="17"/>
        <v>718285.48740929365</v>
      </c>
      <c r="T108" s="2">
        <f t="shared" si="18"/>
        <v>4317.5714285714785</v>
      </c>
      <c r="U108" s="2">
        <f t="shared" si="19"/>
        <v>720873.44087082148</v>
      </c>
      <c r="V108" s="2">
        <f t="shared" si="34"/>
        <v>1508825.75</v>
      </c>
      <c r="W108" s="2">
        <f t="shared" si="20"/>
        <v>131831.75</v>
      </c>
      <c r="X108" s="2">
        <f t="shared" si="6"/>
        <v>589041.69087082148</v>
      </c>
      <c r="Y108" s="2">
        <f t="shared" si="30"/>
        <v>39775188.439321943</v>
      </c>
      <c r="Z108" s="2" t="str">
        <f t="shared" si="8"/>
        <v>HERE</v>
      </c>
      <c r="AA108" s="2">
        <f>IF(Z108="HERE",Y108,AA107+Graph!$G$1*1000)</f>
        <v>39775188.439321943</v>
      </c>
      <c r="AB108" s="2">
        <f t="shared" si="21"/>
        <v>589041.69087082148</v>
      </c>
      <c r="AC108" s="2">
        <f t="shared" si="31"/>
        <v>1508825.75</v>
      </c>
      <c r="AD108" s="3">
        <f t="shared" si="10"/>
        <v>39775188.439321943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23949807.611596432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43</v>
      </c>
      <c r="C109" s="7"/>
      <c r="D109" s="2" t="e">
        <f t="shared" si="12"/>
        <v>#N/A</v>
      </c>
      <c r="E109" s="2" t="e">
        <f t="shared" si="22"/>
        <v>#N/A</v>
      </c>
      <c r="F109" s="2">
        <v>724240.08330950141</v>
      </c>
      <c r="G109" s="2">
        <f t="shared" si="35"/>
        <v>724240.08330950141</v>
      </c>
      <c r="H109" s="2">
        <f t="shared" si="32"/>
        <v>41341430.484422177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732270.57142857357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726814.6630859673</v>
      </c>
      <c r="Q109" s="2">
        <f t="shared" si="36"/>
        <v>726814.6630859673</v>
      </c>
      <c r="R109" s="2">
        <f t="shared" si="33"/>
        <v>42010828.852407873</v>
      </c>
      <c r="S109" s="2">
        <f t="shared" si="17"/>
        <v>724240.08330950141</v>
      </c>
      <c r="T109" s="2">
        <f t="shared" si="18"/>
        <v>4317.5714285714785</v>
      </c>
      <c r="U109" s="2">
        <f t="shared" si="19"/>
        <v>726814.6630859673</v>
      </c>
      <c r="V109" s="2">
        <f t="shared" si="34"/>
        <v>1640657.5</v>
      </c>
      <c r="W109" s="2">
        <f t="shared" si="20"/>
        <v>131831.75</v>
      </c>
      <c r="X109" s="2">
        <f t="shared" si="6"/>
        <v>594982.9130859673</v>
      </c>
      <c r="Y109" s="2">
        <f t="shared" si="30"/>
        <v>40370171.35240791</v>
      </c>
      <c r="Z109" s="2" t="str">
        <f t="shared" si="8"/>
        <v>HERE</v>
      </c>
      <c r="AA109" s="2">
        <f>IF(Z109="HERE",Y109,AA108+Graph!$G$1*1000)</f>
        <v>40370171.35240791</v>
      </c>
      <c r="AB109" s="2">
        <f t="shared" si="21"/>
        <v>594982.9130859673</v>
      </c>
      <c r="AC109" s="2">
        <f t="shared" si="31"/>
        <v>1640657.5</v>
      </c>
      <c r="AD109" s="3">
        <f t="shared" si="10"/>
        <v>40370171.35240791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24480243.833507307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44</v>
      </c>
      <c r="C110" s="7"/>
      <c r="D110" s="2" t="e">
        <f t="shared" si="12"/>
        <v>#N/A</v>
      </c>
      <c r="E110" s="2" t="e">
        <f t="shared" si="22"/>
        <v>#N/A</v>
      </c>
      <c r="F110" s="2">
        <v>730194.67920970917</v>
      </c>
      <c r="G110" s="2">
        <f t="shared" si="35"/>
        <v>730194.67920970917</v>
      </c>
      <c r="H110" s="2">
        <f t="shared" si="32"/>
        <v>42071625.163631886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736588.14285714505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732755.88530114293</v>
      </c>
      <c r="Q110" s="2">
        <f t="shared" si="36"/>
        <v>732755.88530114293</v>
      </c>
      <c r="R110" s="2">
        <f t="shared" si="33"/>
        <v>42743584.737709016</v>
      </c>
      <c r="S110" s="2">
        <f t="shared" si="17"/>
        <v>730194.67920970917</v>
      </c>
      <c r="T110" s="2">
        <f t="shared" si="18"/>
        <v>4317.5714285714785</v>
      </c>
      <c r="U110" s="2">
        <f t="shared" si="19"/>
        <v>732755.88530114293</v>
      </c>
      <c r="V110" s="2">
        <f t="shared" si="34"/>
        <v>1772489.25</v>
      </c>
      <c r="W110" s="2">
        <f t="shared" si="20"/>
        <v>131831.75</v>
      </c>
      <c r="X110" s="2">
        <f t="shared" si="6"/>
        <v>600924.13530114293</v>
      </c>
      <c r="Y110" s="2">
        <f t="shared" si="30"/>
        <v>40971095.487709053</v>
      </c>
      <c r="Z110" s="2" t="str">
        <f t="shared" si="8"/>
        <v>HERE</v>
      </c>
      <c r="AA110" s="2">
        <f>IF(Z110="HERE",Y110,AA109+Graph!$G$1*1000)</f>
        <v>40971095.487709053</v>
      </c>
      <c r="AB110" s="2">
        <f t="shared" si="21"/>
        <v>600924.13530114293</v>
      </c>
      <c r="AC110" s="2">
        <f t="shared" si="31"/>
        <v>1772489.25</v>
      </c>
      <c r="AD110" s="3">
        <f t="shared" si="10"/>
        <v>40971095.487709053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25016027.155411813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45</v>
      </c>
      <c r="C111" s="7"/>
      <c r="D111" s="2" t="e">
        <f t="shared" si="12"/>
        <v>#N/A</v>
      </c>
      <c r="E111" s="2" t="e">
        <f t="shared" si="22"/>
        <v>#N/A</v>
      </c>
      <c r="F111" s="2">
        <v>736149.27510991693</v>
      </c>
      <c r="G111" s="2">
        <f t="shared" si="35"/>
        <v>736149.27510991693</v>
      </c>
      <c r="H111" s="2">
        <f t="shared" si="32"/>
        <v>42807774.438741803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740905.71428571653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738697.10751628876</v>
      </c>
      <c r="Q111" s="2">
        <f t="shared" si="36"/>
        <v>738697.10751628876</v>
      </c>
      <c r="R111" s="2">
        <f t="shared" si="33"/>
        <v>43482281.845225304</v>
      </c>
      <c r="S111" s="2">
        <f t="shared" si="17"/>
        <v>736149.27510991693</v>
      </c>
      <c r="T111" s="2">
        <f t="shared" si="18"/>
        <v>4317.5714285714785</v>
      </c>
      <c r="U111" s="2">
        <f t="shared" si="19"/>
        <v>738697.10751628876</v>
      </c>
      <c r="V111" s="2">
        <f t="shared" si="34"/>
        <v>1904321</v>
      </c>
      <c r="W111" s="2">
        <f t="shared" si="20"/>
        <v>131831.75</v>
      </c>
      <c r="X111" s="2">
        <f t="shared" si="6"/>
        <v>606865.35751628876</v>
      </c>
      <c r="Y111" s="2">
        <f t="shared" si="30"/>
        <v>41577960.845225342</v>
      </c>
      <c r="Z111" s="2" t="str">
        <f t="shared" si="8"/>
        <v>HERE</v>
      </c>
      <c r="AA111" s="2">
        <f>IF(Z111="HERE",Y111,AA110+Graph!$G$1*1000)</f>
        <v>41577960.845225342</v>
      </c>
      <c r="AB111" s="2">
        <f t="shared" si="21"/>
        <v>606865.35751628876</v>
      </c>
      <c r="AC111" s="2">
        <f t="shared" si="31"/>
        <v>1904321</v>
      </c>
      <c r="AD111" s="3">
        <f t="shared" si="10"/>
        <v>41577960.845225342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25557157.577309977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46</v>
      </c>
      <c r="C112" s="7"/>
      <c r="D112" s="2" t="e">
        <f t="shared" si="12"/>
        <v>#N/A</v>
      </c>
      <c r="E112" s="2" t="e">
        <f t="shared" si="22"/>
        <v>#N/A</v>
      </c>
      <c r="F112" s="2">
        <v>742103.87101012468</v>
      </c>
      <c r="G112" s="2">
        <f t="shared" si="35"/>
        <v>742103.87101012468</v>
      </c>
      <c r="H112" s="2">
        <f t="shared" si="32"/>
        <v>43549878.309751928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745223.28571428801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744638.32973146439</v>
      </c>
      <c r="Q112" s="2">
        <f t="shared" si="36"/>
        <v>744638.32973146439</v>
      </c>
      <c r="R112" s="2">
        <f t="shared" si="33"/>
        <v>44226920.174956769</v>
      </c>
      <c r="S112" s="2">
        <f t="shared" si="17"/>
        <v>742103.87101012468</v>
      </c>
      <c r="T112" s="2">
        <f t="shared" si="18"/>
        <v>4317.5714285714785</v>
      </c>
      <c r="U112" s="2">
        <f t="shared" si="19"/>
        <v>744638.32973146439</v>
      </c>
      <c r="V112" s="2">
        <f t="shared" si="34"/>
        <v>2036152.75</v>
      </c>
      <c r="W112" s="2">
        <f t="shared" si="20"/>
        <v>131831.75</v>
      </c>
      <c r="X112" s="2">
        <f t="shared" si="6"/>
        <v>612806.57973146439</v>
      </c>
      <c r="Y112" s="2">
        <f t="shared" si="30"/>
        <v>42190767.424956806</v>
      </c>
      <c r="Z112" s="2" t="str">
        <f t="shared" si="8"/>
        <v>HERE</v>
      </c>
      <c r="AA112" s="2">
        <f>IF(Z112="HERE",Y112,AA111+Graph!$G$1*1000)</f>
        <v>42190767.424956806</v>
      </c>
      <c r="AB112" s="2">
        <f t="shared" si="21"/>
        <v>612806.57973146439</v>
      </c>
      <c r="AC112" s="2">
        <f t="shared" si="31"/>
        <v>2036152.75</v>
      </c>
      <c r="AD112" s="3">
        <f t="shared" si="10"/>
        <v>42190767.424956806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26103635.099201772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47</v>
      </c>
      <c r="C113" s="7"/>
      <c r="D113" s="2" t="e">
        <f t="shared" si="12"/>
        <v>#N/A</v>
      </c>
      <c r="E113" s="2" t="e">
        <f t="shared" si="22"/>
        <v>#N/A</v>
      </c>
      <c r="F113" s="2">
        <v>748058.46691033244</v>
      </c>
      <c r="G113" s="2">
        <f t="shared" si="35"/>
        <v>748058.46691033244</v>
      </c>
      <c r="H113" s="2">
        <f t="shared" si="32"/>
        <v>44297936.77666226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749540.85714285949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750579.55194661021</v>
      </c>
      <c r="Q113" s="2">
        <f t="shared" si="36"/>
        <v>750579.55194661021</v>
      </c>
      <c r="R113" s="2">
        <f t="shared" si="33"/>
        <v>44977499.726903379</v>
      </c>
      <c r="S113" s="2">
        <f t="shared" si="17"/>
        <v>748058.46691033244</v>
      </c>
      <c r="T113" s="2">
        <f t="shared" si="18"/>
        <v>4317.5714285714785</v>
      </c>
      <c r="U113" s="2">
        <f t="shared" si="19"/>
        <v>750579.55194661021</v>
      </c>
      <c r="V113" s="2">
        <f t="shared" si="34"/>
        <v>2167984.5</v>
      </c>
      <c r="W113" s="2">
        <f t="shared" si="20"/>
        <v>131831.75</v>
      </c>
      <c r="X113" s="2">
        <f t="shared" si="6"/>
        <v>618747.80194661021</v>
      </c>
      <c r="Y113" s="2">
        <f t="shared" si="30"/>
        <v>42809515.226903416</v>
      </c>
      <c r="Z113" s="2" t="str">
        <f t="shared" si="8"/>
        <v>HERE</v>
      </c>
      <c r="AA113" s="2">
        <f>IF(Z113="HERE",Y113,AA112+Graph!$G$1*1000)</f>
        <v>42809515.226903416</v>
      </c>
      <c r="AB113" s="2">
        <f t="shared" si="21"/>
        <v>618747.80194661021</v>
      </c>
      <c r="AC113" s="2">
        <f t="shared" si="31"/>
        <v>2167984.5</v>
      </c>
      <c r="AD113" s="3">
        <f t="shared" si="10"/>
        <v>42809515.226903416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26655459.721087199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48</v>
      </c>
      <c r="C114" s="7"/>
      <c r="D114" s="2" t="e">
        <f t="shared" si="12"/>
        <v>#N/A</v>
      </c>
      <c r="E114" s="2" t="e">
        <f t="shared" si="22"/>
        <v>#N/A</v>
      </c>
      <c r="F114" s="2">
        <v>754013.0628105402</v>
      </c>
      <c r="G114" s="2">
        <f t="shared" si="35"/>
        <v>754013.0628105402</v>
      </c>
      <c r="H114" s="2">
        <f t="shared" si="32"/>
        <v>45051949.8394728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753858.42857143097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756520.77416178584</v>
      </c>
      <c r="Q114" s="2">
        <f t="shared" si="36"/>
        <v>756520.77416178584</v>
      </c>
      <c r="R114" s="2">
        <f t="shared" si="33"/>
        <v>45734020.501065165</v>
      </c>
      <c r="S114" s="2">
        <f t="shared" si="17"/>
        <v>754013.0628105402</v>
      </c>
      <c r="T114" s="2">
        <f t="shared" si="18"/>
        <v>4317.5714285714785</v>
      </c>
      <c r="U114" s="2">
        <f t="shared" si="19"/>
        <v>756520.77416178584</v>
      </c>
      <c r="V114" s="2">
        <f t="shared" si="34"/>
        <v>2299816.25</v>
      </c>
      <c r="W114" s="2">
        <f t="shared" si="20"/>
        <v>131831.75</v>
      </c>
      <c r="X114" s="2">
        <f t="shared" si="6"/>
        <v>624689.02416178584</v>
      </c>
      <c r="Y114" s="2">
        <f t="shared" si="30"/>
        <v>43434204.251065202</v>
      </c>
      <c r="Z114" s="2" t="str">
        <f t="shared" si="8"/>
        <v>HERE</v>
      </c>
      <c r="AA114" s="2">
        <f>IF(Z114="HERE",Y114,AA113+Graph!$G$1*1000)</f>
        <v>43434204.251065202</v>
      </c>
      <c r="AB114" s="2">
        <f t="shared" si="21"/>
        <v>624689.02416178584</v>
      </c>
      <c r="AC114" s="2">
        <f t="shared" si="31"/>
        <v>2299816.25</v>
      </c>
      <c r="AD114" s="3">
        <f t="shared" si="10"/>
        <v>43434204.251065202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27212631.442966282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49</v>
      </c>
      <c r="C115" s="7"/>
      <c r="D115" s="2" t="e">
        <f t="shared" si="12"/>
        <v>#N/A</v>
      </c>
      <c r="E115" s="2" t="e">
        <f t="shared" si="22"/>
        <v>#N/A</v>
      </c>
      <c r="F115" s="2">
        <v>759967.65871074796</v>
      </c>
      <c r="G115" s="2">
        <f t="shared" si="35"/>
        <v>759967.65871074796</v>
      </c>
      <c r="H115" s="2">
        <f t="shared" si="32"/>
        <v>45811917.498183548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758176.00000000244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762461.99637693167</v>
      </c>
      <c r="Q115" s="2">
        <f t="shared" si="36"/>
        <v>762461.99637693167</v>
      </c>
      <c r="R115" s="2">
        <f t="shared" si="33"/>
        <v>46496482.497442096</v>
      </c>
      <c r="S115" s="2">
        <f t="shared" si="17"/>
        <v>759967.65871074796</v>
      </c>
      <c r="T115" s="2">
        <f t="shared" si="18"/>
        <v>4317.5714285714785</v>
      </c>
      <c r="U115" s="2">
        <f t="shared" si="19"/>
        <v>762461.99637693167</v>
      </c>
      <c r="V115" s="2">
        <f t="shared" si="34"/>
        <v>2431648</v>
      </c>
      <c r="W115" s="2">
        <f t="shared" si="20"/>
        <v>131831.75</v>
      </c>
      <c r="X115" s="2">
        <f t="shared" si="6"/>
        <v>630630.24637693167</v>
      </c>
      <c r="Y115" s="2">
        <f t="shared" si="30"/>
        <v>44064834.497442134</v>
      </c>
      <c r="Z115" s="2" t="str">
        <f t="shared" si="8"/>
        <v>HERE</v>
      </c>
      <c r="AA115" s="2">
        <f>IF(Z115="HERE",Y115,AA114+Graph!$G$1*1000)</f>
        <v>44064834.497442134</v>
      </c>
      <c r="AB115" s="2">
        <f t="shared" si="21"/>
        <v>630630.24637693167</v>
      </c>
      <c r="AC115" s="2">
        <f t="shared" si="31"/>
        <v>2431648</v>
      </c>
      <c r="AD115" s="3">
        <f t="shared" si="10"/>
        <v>44064834.497442134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27775150.264838997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50</v>
      </c>
      <c r="C116" s="7"/>
      <c r="D116" s="2" t="e">
        <f t="shared" si="12"/>
        <v>#N/A</v>
      </c>
      <c r="E116" s="2" t="e">
        <f t="shared" si="22"/>
        <v>#N/A</v>
      </c>
      <c r="F116" s="2">
        <v>765922.25461095572</v>
      </c>
      <c r="G116" s="2">
        <f t="shared" si="35"/>
        <v>765922.25461095572</v>
      </c>
      <c r="H116" s="2">
        <f t="shared" si="32"/>
        <v>46577839.752794504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762493.57142857392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768403.2185921073</v>
      </c>
      <c r="Q116" s="2">
        <f t="shared" si="36"/>
        <v>768403.2185921073</v>
      </c>
      <c r="R116" s="2">
        <f t="shared" si="33"/>
        <v>47264885.716034204</v>
      </c>
      <c r="S116" s="2">
        <f t="shared" si="17"/>
        <v>765922.25461095572</v>
      </c>
      <c r="T116" s="2">
        <f t="shared" si="18"/>
        <v>4317.5714285714785</v>
      </c>
      <c r="U116" s="2">
        <f t="shared" si="19"/>
        <v>768403.2185921073</v>
      </c>
      <c r="V116" s="2">
        <f t="shared" si="34"/>
        <v>2639309</v>
      </c>
      <c r="W116" s="2">
        <f t="shared" si="20"/>
        <v>207661</v>
      </c>
      <c r="X116" s="2">
        <f t="shared" si="6"/>
        <v>560742.2185921073</v>
      </c>
      <c r="Y116" s="2">
        <f t="shared" si="30"/>
        <v>44625576.716034241</v>
      </c>
      <c r="Z116" s="2" t="str">
        <f t="shared" si="8"/>
        <v>HERE</v>
      </c>
      <c r="AA116" s="2">
        <f>IF(Z116="HERE",Y116,AA115+Graph!$G$1*1000)</f>
        <v>44625576.716034241</v>
      </c>
      <c r="AB116" s="2">
        <f t="shared" si="21"/>
        <v>560742.2185921073</v>
      </c>
      <c r="AC116" s="2">
        <f t="shared" si="31"/>
        <v>2639309</v>
      </c>
      <c r="AD116" s="3">
        <f t="shared" si="10"/>
        <v>44625576.716034241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28343016.186705373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51</v>
      </c>
      <c r="C117" s="7"/>
      <c r="D117" s="2" t="e">
        <f t="shared" si="12"/>
        <v>#N/A</v>
      </c>
      <c r="E117" s="2" t="e">
        <f t="shared" si="22"/>
        <v>#N/A</v>
      </c>
      <c r="F117" s="2">
        <v>771876.85051116347</v>
      </c>
      <c r="G117" s="2">
        <f t="shared" si="35"/>
        <v>771876.85051116347</v>
      </c>
      <c r="H117" s="2">
        <f t="shared" si="32"/>
        <v>47349716.603305668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766811.1428571454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774344.44080725312</v>
      </c>
      <c r="Q117" s="2">
        <f t="shared" si="36"/>
        <v>774344.44080725312</v>
      </c>
      <c r="R117" s="2">
        <f t="shared" si="33"/>
        <v>48039230.156841457</v>
      </c>
      <c r="S117" s="2">
        <f t="shared" si="17"/>
        <v>771876.85051116347</v>
      </c>
      <c r="T117" s="2">
        <f t="shared" si="18"/>
        <v>4317.5714285714785</v>
      </c>
      <c r="U117" s="2">
        <f t="shared" si="19"/>
        <v>774344.44080725312</v>
      </c>
      <c r="V117" s="2">
        <f t="shared" si="34"/>
        <v>2918252</v>
      </c>
      <c r="W117" s="2">
        <f t="shared" si="20"/>
        <v>278943</v>
      </c>
      <c r="X117" s="2">
        <f t="shared" si="6"/>
        <v>495401.44080725312</v>
      </c>
      <c r="Y117" s="2">
        <f t="shared" si="30"/>
        <v>45120978.156841494</v>
      </c>
      <c r="Z117" s="2" t="str">
        <f t="shared" si="8"/>
        <v>HERE</v>
      </c>
      <c r="AA117" s="2">
        <f>IF(Z117="HERE",Y117,AA116+Graph!$G$1*1000)</f>
        <v>45120978.156841494</v>
      </c>
      <c r="AB117" s="2">
        <f t="shared" si="21"/>
        <v>495401.44080725312</v>
      </c>
      <c r="AC117" s="2">
        <f t="shared" si="31"/>
        <v>2918252</v>
      </c>
      <c r="AD117" s="3">
        <f t="shared" si="10"/>
        <v>45120978.156841494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28916229.20856538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52</v>
      </c>
      <c r="C118" s="7"/>
      <c r="D118" s="2" t="e">
        <f t="shared" si="12"/>
        <v>#N/A</v>
      </c>
      <c r="E118" s="2" t="e">
        <f t="shared" si="22"/>
        <v>#N/A</v>
      </c>
      <c r="F118" s="2">
        <v>777831.44641137123</v>
      </c>
      <c r="G118" s="2">
        <f t="shared" si="35"/>
        <v>777831.44641137123</v>
      </c>
      <c r="H118" s="2">
        <f t="shared" si="32"/>
        <v>48127548.049717039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771128.71428571688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780285.66302242875</v>
      </c>
      <c r="Q118" s="2">
        <f t="shared" si="36"/>
        <v>780285.66302242875</v>
      </c>
      <c r="R118" s="2">
        <f t="shared" si="33"/>
        <v>48819515.819863886</v>
      </c>
      <c r="S118" s="2">
        <f t="shared" si="17"/>
        <v>777831.44641137123</v>
      </c>
      <c r="T118" s="2">
        <f t="shared" si="18"/>
        <v>4317.5714285714785</v>
      </c>
      <c r="U118" s="2">
        <f t="shared" si="19"/>
        <v>780285.66302242875</v>
      </c>
      <c r="V118" s="2">
        <f t="shared" si="34"/>
        <v>3234946</v>
      </c>
      <c r="W118" s="2">
        <f t="shared" si="20"/>
        <v>316694</v>
      </c>
      <c r="X118" s="2">
        <f t="shared" si="6"/>
        <v>463591.66302242875</v>
      </c>
      <c r="Y118" s="2">
        <f t="shared" si="30"/>
        <v>45584569.819863923</v>
      </c>
      <c r="Z118" s="2" t="str">
        <f t="shared" si="8"/>
        <v>HERE</v>
      </c>
      <c r="AA118" s="2">
        <f>IF(Z118="HERE",Y118,AA117+Graph!$G$1*1000)</f>
        <v>45584569.819863923</v>
      </c>
      <c r="AB118" s="2">
        <f t="shared" si="21"/>
        <v>463591.66302242875</v>
      </c>
      <c r="AC118" s="2">
        <f t="shared" si="31"/>
        <v>3234946</v>
      </c>
      <c r="AD118" s="3">
        <f t="shared" si="10"/>
        <v>45584569.819863923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29494789.330419041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53</v>
      </c>
      <c r="C119" s="7"/>
      <c r="D119" s="2" t="e">
        <f t="shared" si="12"/>
        <v>#N/A</v>
      </c>
      <c r="E119" s="2" t="e">
        <f t="shared" si="22"/>
        <v>#N/A</v>
      </c>
      <c r="F119" s="2">
        <v>783786.04231157899</v>
      </c>
      <c r="G119" s="2">
        <f t="shared" si="35"/>
        <v>783786.04231157899</v>
      </c>
      <c r="H119" s="2">
        <f t="shared" si="32"/>
        <v>48911334.092028618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775446.28571428836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786226.88523757458</v>
      </c>
      <c r="Q119" s="2">
        <f t="shared" si="36"/>
        <v>786226.88523757458</v>
      </c>
      <c r="R119" s="2">
        <f t="shared" si="33"/>
        <v>49605742.70510146</v>
      </c>
      <c r="S119" s="2">
        <f t="shared" si="17"/>
        <v>783786.04231157899</v>
      </c>
      <c r="T119" s="2">
        <f t="shared" si="18"/>
        <v>4317.5714285714785</v>
      </c>
      <c r="U119" s="2">
        <f t="shared" si="19"/>
        <v>786226.88523757458</v>
      </c>
      <c r="V119" s="2">
        <f t="shared" si="34"/>
        <v>3559179</v>
      </c>
      <c r="W119" s="2">
        <f t="shared" si="20"/>
        <v>324233</v>
      </c>
      <c r="X119" s="2">
        <f t="shared" si="6"/>
        <v>461993.88523757458</v>
      </c>
      <c r="Y119" s="2">
        <f t="shared" si="30"/>
        <v>46046563.705101497</v>
      </c>
      <c r="Z119" s="2" t="str">
        <f t="shared" si="8"/>
        <v>HERE</v>
      </c>
      <c r="AA119" s="2">
        <f>IF(Z119="HERE",Y119,AA118+Graph!$G$1*1000)</f>
        <v>46046563.705101497</v>
      </c>
      <c r="AB119" s="2">
        <f t="shared" si="21"/>
        <v>461993.88523757458</v>
      </c>
      <c r="AC119" s="2">
        <f t="shared" si="31"/>
        <v>3559179</v>
      </c>
      <c r="AD119" s="3">
        <f t="shared" si="10"/>
        <v>46046563.705101497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30078696.552266333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54</v>
      </c>
      <c r="C120" s="7"/>
      <c r="D120" s="2" t="e">
        <f t="shared" si="12"/>
        <v>#N/A</v>
      </c>
      <c r="E120" s="2" t="e">
        <f t="shared" si="22"/>
        <v>#N/A</v>
      </c>
      <c r="F120" s="2">
        <v>789740.63821178675</v>
      </c>
      <c r="G120" s="2">
        <f t="shared" si="35"/>
        <v>789740.63821178675</v>
      </c>
      <c r="H120" s="2">
        <f t="shared" si="32"/>
        <v>49701074.730240405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779763.85714285984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792168.10745275021</v>
      </c>
      <c r="Q120" s="2">
        <f t="shared" si="36"/>
        <v>792168.10745275021</v>
      </c>
      <c r="R120" s="2">
        <f t="shared" si="33"/>
        <v>50397910.81255421</v>
      </c>
      <c r="S120" s="2">
        <f t="shared" si="17"/>
        <v>789740.63821178675</v>
      </c>
      <c r="T120" s="2">
        <f t="shared" si="18"/>
        <v>4317.5714285714785</v>
      </c>
      <c r="U120" s="2">
        <f t="shared" si="19"/>
        <v>792168.10745275021</v>
      </c>
      <c r="V120" s="2">
        <f t="shared" si="34"/>
        <v>3837094</v>
      </c>
      <c r="W120" s="2">
        <f t="shared" si="20"/>
        <v>277915</v>
      </c>
      <c r="X120" s="2">
        <f t="shared" si="6"/>
        <v>514253.10745275021</v>
      </c>
      <c r="Y120" s="2">
        <f t="shared" si="30"/>
        <v>46560816.812554248</v>
      </c>
      <c r="Z120" s="2" t="str">
        <f t="shared" si="8"/>
        <v>HERE</v>
      </c>
      <c r="AA120" s="2">
        <f>IF(Z120="HERE",Y120,AA119+Graph!$G$1*1000)</f>
        <v>46560816.812554248</v>
      </c>
      <c r="AB120" s="2">
        <f t="shared" si="21"/>
        <v>514253.10745275021</v>
      </c>
      <c r="AC120" s="2">
        <f t="shared" si="31"/>
        <v>3837094</v>
      </c>
      <c r="AD120" s="3">
        <f t="shared" si="10"/>
        <v>46560816.812554248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30667950.874107286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55</v>
      </c>
      <c r="C121" s="7"/>
      <c r="D121" s="2" t="e">
        <f t="shared" si="12"/>
        <v>#N/A</v>
      </c>
      <c r="E121" s="2" t="e">
        <f t="shared" si="22"/>
        <v>#N/A</v>
      </c>
      <c r="F121" s="2">
        <v>795695.2341119945</v>
      </c>
      <c r="G121" s="2">
        <f t="shared" si="35"/>
        <v>795695.2341119945</v>
      </c>
      <c r="H121" s="2">
        <f t="shared" si="32"/>
        <v>50496769.964352399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784081.42857143132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798109.32966789603</v>
      </c>
      <c r="Q121" s="2">
        <f t="shared" si="36"/>
        <v>798109.32966789603</v>
      </c>
      <c r="R121" s="2">
        <f t="shared" si="33"/>
        <v>51196020.142222106</v>
      </c>
      <c r="S121" s="2">
        <f t="shared" si="17"/>
        <v>795695.2341119945</v>
      </c>
      <c r="T121" s="2">
        <f t="shared" si="18"/>
        <v>4317.5714285714785</v>
      </c>
      <c r="U121" s="2">
        <f t="shared" si="19"/>
        <v>798109.32966789603</v>
      </c>
      <c r="V121" s="2">
        <f t="shared" si="34"/>
        <v>4062501</v>
      </c>
      <c r="W121" s="2">
        <f t="shared" si="20"/>
        <v>225407</v>
      </c>
      <c r="X121" s="2">
        <f t="shared" si="6"/>
        <v>572702.32966789603</v>
      </c>
      <c r="Y121" s="2">
        <f t="shared" si="30"/>
        <v>47133519.142222144</v>
      </c>
      <c r="Z121" s="2" t="str">
        <f t="shared" si="8"/>
        <v>HERE</v>
      </c>
      <c r="AA121" s="2">
        <f>IF(Z121="HERE",Y121,AA120+Graph!$G$1*1000)</f>
        <v>47133519.142222144</v>
      </c>
      <c r="AB121" s="2">
        <f t="shared" si="21"/>
        <v>572702.32966789603</v>
      </c>
      <c r="AC121" s="2">
        <f t="shared" si="31"/>
        <v>4062501</v>
      </c>
      <c r="AD121" s="3">
        <f t="shared" si="10"/>
        <v>47133519.142222144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31262552.295941871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56</v>
      </c>
      <c r="C122" s="7"/>
      <c r="D122" s="2" t="e">
        <f t="shared" si="12"/>
        <v>#N/A</v>
      </c>
      <c r="E122" s="2" t="e">
        <f t="shared" si="22"/>
        <v>#N/A</v>
      </c>
      <c r="F122" s="2">
        <v>801649.83001220226</v>
      </c>
      <c r="G122" s="2">
        <f t="shared" si="35"/>
        <v>795682.42857142852</v>
      </c>
      <c r="H122" s="2">
        <f t="shared" si="32"/>
        <v>51292452.392923824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788399.00000000279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804050.55188304186</v>
      </c>
      <c r="Q122" s="2">
        <f t="shared" si="36"/>
        <v>800000</v>
      </c>
      <c r="R122" s="2">
        <f t="shared" si="33"/>
        <v>51996020.142222106</v>
      </c>
      <c r="S122" s="2">
        <f t="shared" si="17"/>
        <v>795682.42857142538</v>
      </c>
      <c r="T122" s="2">
        <f t="shared" si="18"/>
        <v>4317.5714285714785</v>
      </c>
      <c r="U122" s="2">
        <f t="shared" si="19"/>
        <v>800000</v>
      </c>
      <c r="V122" s="2">
        <f t="shared" si="34"/>
        <v>4266577</v>
      </c>
      <c r="W122" s="2">
        <f t="shared" si="20"/>
        <v>204076</v>
      </c>
      <c r="X122" s="2">
        <f t="shared" si="6"/>
        <v>595924</v>
      </c>
      <c r="Y122" s="2">
        <f t="shared" si="30"/>
        <v>47729443.142222144</v>
      </c>
      <c r="Z122" s="2" t="str">
        <f t="shared" si="8"/>
        <v>HERE</v>
      </c>
      <c r="AA122" s="2">
        <f>IF(Z122="HERE",Y122,AA121+Graph!$G$1*1000)</f>
        <v>47729443.142222144</v>
      </c>
      <c r="AB122" s="2">
        <f t="shared" si="21"/>
        <v>595924</v>
      </c>
      <c r="AC122" s="2">
        <f t="shared" si="31"/>
        <v>4266577</v>
      </c>
      <c r="AD122" s="3">
        <f t="shared" si="10"/>
        <v>47729443.142222144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31828486.635627251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57</v>
      </c>
      <c r="C123" s="7"/>
      <c r="D123" s="2" t="e">
        <f t="shared" si="12"/>
        <v>#N/A</v>
      </c>
      <c r="E123" s="2" t="e">
        <f t="shared" si="22"/>
        <v>#N/A</v>
      </c>
      <c r="F123" s="2">
        <v>807604.42591241002</v>
      </c>
      <c r="G123" s="2">
        <f t="shared" si="35"/>
        <v>795682.42857142852</v>
      </c>
      <c r="H123" s="2">
        <f t="shared" si="32"/>
        <v>52088134.82149525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792716.57142857427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809991.77409821749</v>
      </c>
      <c r="Q123" s="2">
        <f t="shared" si="36"/>
        <v>800000</v>
      </c>
      <c r="R123" s="2">
        <f t="shared" si="33"/>
        <v>52796020.142222106</v>
      </c>
      <c r="S123" s="2">
        <f t="shared" si="17"/>
        <v>795682.42857142538</v>
      </c>
      <c r="T123" s="2">
        <f t="shared" si="18"/>
        <v>4317.5714285714785</v>
      </c>
      <c r="U123" s="2">
        <f t="shared" si="19"/>
        <v>800000</v>
      </c>
      <c r="V123" s="2">
        <f t="shared" si="34"/>
        <v>4609740</v>
      </c>
      <c r="W123" s="2">
        <f t="shared" si="20"/>
        <v>343163</v>
      </c>
      <c r="X123" s="2">
        <f t="shared" si="6"/>
        <v>456837</v>
      </c>
      <c r="Y123" s="2">
        <f t="shared" si="30"/>
        <v>48186280.142222144</v>
      </c>
      <c r="Z123" s="2" t="str">
        <f t="shared" si="8"/>
        <v>HERE</v>
      </c>
      <c r="AA123" s="2">
        <f>IF(Z123="HERE",Y123,AA122+Graph!$G$1*1000)</f>
        <v>48186280.142222144</v>
      </c>
      <c r="AB123" s="2">
        <f t="shared" si="21"/>
        <v>456837</v>
      </c>
      <c r="AC123" s="2">
        <f t="shared" si="31"/>
        <v>4609740</v>
      </c>
      <c r="AD123" s="3">
        <f t="shared" si="10"/>
        <v>48186280.142222144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32399768.075306263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58</v>
      </c>
      <c r="C124" s="7"/>
      <c r="D124" s="2" t="e">
        <f t="shared" si="12"/>
        <v>#N/A</v>
      </c>
      <c r="E124" s="2" t="e">
        <f t="shared" si="22"/>
        <v>#N/A</v>
      </c>
      <c r="F124" s="2">
        <v>813559.02181261778</v>
      </c>
      <c r="G124" s="2">
        <f t="shared" si="35"/>
        <v>795682.42857142852</v>
      </c>
      <c r="H124" s="2">
        <f t="shared" si="32"/>
        <v>52883817.250066675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797034.14285714575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815932.99631336331</v>
      </c>
      <c r="Q124" s="2">
        <f t="shared" si="36"/>
        <v>800000</v>
      </c>
      <c r="R124" s="2">
        <f t="shared" si="33"/>
        <v>53596020.142222106</v>
      </c>
      <c r="S124" s="2">
        <f t="shared" si="17"/>
        <v>795682.42857142538</v>
      </c>
      <c r="T124" s="2">
        <f t="shared" si="18"/>
        <v>4317.5714285714785</v>
      </c>
      <c r="U124" s="2">
        <f t="shared" si="19"/>
        <v>800000</v>
      </c>
      <c r="V124" s="2">
        <f t="shared" si="34"/>
        <v>4973248</v>
      </c>
      <c r="W124" s="2">
        <f t="shared" si="20"/>
        <v>363508</v>
      </c>
      <c r="X124" s="2">
        <f t="shared" si="6"/>
        <v>436492</v>
      </c>
      <c r="Y124" s="2">
        <f t="shared" si="30"/>
        <v>48622772.142222144</v>
      </c>
      <c r="Z124" s="2" t="str">
        <f t="shared" si="8"/>
        <v>HERE</v>
      </c>
      <c r="AA124" s="2">
        <f>IF(Z124="HERE",Y124,AA123+Graph!$G$1*1000)</f>
        <v>48622772.142222144</v>
      </c>
      <c r="AB124" s="2">
        <f t="shared" si="21"/>
        <v>436492</v>
      </c>
      <c r="AC124" s="2">
        <f t="shared" si="31"/>
        <v>4973248</v>
      </c>
      <c r="AD124" s="3">
        <f t="shared" si="10"/>
        <v>48622772.142222144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32976396.614978936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59</v>
      </c>
      <c r="C125" s="7"/>
      <c r="D125" s="2" t="e">
        <f t="shared" si="12"/>
        <v>#N/A</v>
      </c>
      <c r="E125" s="2" t="e">
        <f t="shared" si="22"/>
        <v>#N/A</v>
      </c>
      <c r="F125" s="2">
        <v>819513.61771282554</v>
      </c>
      <c r="G125" s="2">
        <f t="shared" si="35"/>
        <v>795682.42857142852</v>
      </c>
      <c r="H125" s="2">
        <f t="shared" si="32"/>
        <v>53679499.678638101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801351.71428571723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821874.21852853894</v>
      </c>
      <c r="Q125" s="2">
        <f t="shared" si="36"/>
        <v>800000</v>
      </c>
      <c r="R125" s="2">
        <f t="shared" si="33"/>
        <v>54396020.142222106</v>
      </c>
      <c r="S125" s="2">
        <f t="shared" si="17"/>
        <v>795682.42857142538</v>
      </c>
      <c r="T125" s="2">
        <f t="shared" si="18"/>
        <v>4317.5714285714785</v>
      </c>
      <c r="U125" s="2">
        <f t="shared" si="19"/>
        <v>800000</v>
      </c>
      <c r="V125" s="2">
        <f t="shared" si="34"/>
        <v>5383103</v>
      </c>
      <c r="W125" s="2">
        <f t="shared" si="20"/>
        <v>409855</v>
      </c>
      <c r="X125" s="2">
        <f t="shared" si="6"/>
        <v>390145</v>
      </c>
      <c r="Y125" s="2">
        <f t="shared" si="30"/>
        <v>49012917.142222144</v>
      </c>
      <c r="Z125" s="2" t="str">
        <f t="shared" si="8"/>
        <v>HERE</v>
      </c>
      <c r="AA125" s="2">
        <f>IF(Z125="HERE",Y125,AA124+Graph!$G$1*1000)</f>
        <v>49012917.142222144</v>
      </c>
      <c r="AB125" s="2">
        <f t="shared" si="21"/>
        <v>390145</v>
      </c>
      <c r="AC125" s="2">
        <f t="shared" si="31"/>
        <v>5383103</v>
      </c>
      <c r="AD125" s="3">
        <f t="shared" si="10"/>
        <v>49012917.142222144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33558372.254645236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60</v>
      </c>
      <c r="C126" s="7"/>
      <c r="D126" s="2" t="e">
        <f t="shared" si="12"/>
        <v>#N/A</v>
      </c>
      <c r="E126" s="2" t="e">
        <f t="shared" si="22"/>
        <v>#N/A</v>
      </c>
      <c r="F126" s="2">
        <v>825468.21361300349</v>
      </c>
      <c r="G126" s="2">
        <f t="shared" si="35"/>
        <v>795682.42857142852</v>
      </c>
      <c r="H126" s="2">
        <f t="shared" si="32"/>
        <v>54475182.107209526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805669.28571428871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827815.44074368477</v>
      </c>
      <c r="Q126" s="2">
        <f t="shared" si="36"/>
        <v>800000</v>
      </c>
      <c r="R126" s="2">
        <f t="shared" si="33"/>
        <v>55196020.142222106</v>
      </c>
      <c r="S126" s="2">
        <f t="shared" si="17"/>
        <v>795682.42857142538</v>
      </c>
      <c r="T126" s="2">
        <f t="shared" si="18"/>
        <v>4317.5714285714785</v>
      </c>
      <c r="U126" s="2">
        <f t="shared" si="19"/>
        <v>800000</v>
      </c>
      <c r="V126" s="2">
        <f t="shared" si="34"/>
        <v>5861351</v>
      </c>
      <c r="W126" s="2">
        <f t="shared" si="20"/>
        <v>478248</v>
      </c>
      <c r="X126" s="2">
        <f t="shared" si="6"/>
        <v>321752</v>
      </c>
      <c r="Y126" s="2">
        <f t="shared" si="30"/>
        <v>49334669.142222144</v>
      </c>
      <c r="Z126" s="2" t="str">
        <f t="shared" si="8"/>
        <v>HERE</v>
      </c>
      <c r="AA126" s="2">
        <f>IF(Z126="HERE",Y126,AA125+Graph!$G$1*1000)</f>
        <v>49334669.142222144</v>
      </c>
      <c r="AB126" s="2">
        <f t="shared" si="21"/>
        <v>321752</v>
      </c>
      <c r="AC126" s="2">
        <f t="shared" si="31"/>
        <v>5861351</v>
      </c>
      <c r="AD126" s="3">
        <f t="shared" si="10"/>
        <v>49334669.142222144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34145694.994305193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61</v>
      </c>
      <c r="C127" s="7"/>
      <c r="D127" s="2" t="e">
        <f t="shared" si="12"/>
        <v>#N/A</v>
      </c>
      <c r="E127" s="2" t="e">
        <f t="shared" si="22"/>
        <v>#N/A</v>
      </c>
      <c r="F127" s="2">
        <v>831422.80951321125</v>
      </c>
      <c r="G127" s="2">
        <f t="shared" si="35"/>
        <v>795682.42857142852</v>
      </c>
      <c r="H127" s="2">
        <f t="shared" si="32"/>
        <v>55270864.535780951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809986.85714286019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833756.6629588604</v>
      </c>
      <c r="Q127" s="2">
        <f t="shared" si="36"/>
        <v>800000</v>
      </c>
      <c r="R127" s="2">
        <f t="shared" si="33"/>
        <v>55996020.142222106</v>
      </c>
      <c r="S127" s="2">
        <f t="shared" si="17"/>
        <v>795682.42857142538</v>
      </c>
      <c r="T127" s="2">
        <f t="shared" si="18"/>
        <v>4317.5714285714785</v>
      </c>
      <c r="U127" s="2">
        <f t="shared" si="19"/>
        <v>800000</v>
      </c>
      <c r="V127" s="2">
        <f t="shared" si="34"/>
        <v>6353321</v>
      </c>
      <c r="W127" s="2">
        <f t="shared" si="20"/>
        <v>491970</v>
      </c>
      <c r="X127" s="2">
        <f t="shared" si="6"/>
        <v>308030</v>
      </c>
      <c r="Y127" s="2">
        <f t="shared" si="30"/>
        <v>49642699.142222144</v>
      </c>
      <c r="Z127" s="2" t="str">
        <f t="shared" si="8"/>
        <v>HERE</v>
      </c>
      <c r="AA127" s="2">
        <f>IF(Z127="HERE",Y127,AA126+Graph!$G$1*1000)</f>
        <v>49642699.142222144</v>
      </c>
      <c r="AB127" s="2">
        <f t="shared" si="21"/>
        <v>308030</v>
      </c>
      <c r="AC127" s="2">
        <f t="shared" si="31"/>
        <v>6353321</v>
      </c>
      <c r="AD127" s="3">
        <f t="shared" si="10"/>
        <v>49642699.142222144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34738364.83395879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62</v>
      </c>
      <c r="C128" s="7"/>
      <c r="D128" s="2" t="e">
        <f t="shared" si="12"/>
        <v>#N/A</v>
      </c>
      <c r="E128" s="2" t="e">
        <f t="shared" si="22"/>
        <v>#N/A</v>
      </c>
      <c r="F128" s="2">
        <v>837377.40541341901</v>
      </c>
      <c r="G128" s="2">
        <f t="shared" si="35"/>
        <v>795682.42857142852</v>
      </c>
      <c r="H128" s="2">
        <f t="shared" si="32"/>
        <v>56066546.964352377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814304.42857143166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839697.88517400622</v>
      </c>
      <c r="Q128" s="2">
        <f t="shared" si="36"/>
        <v>800000</v>
      </c>
      <c r="R128" s="2">
        <f t="shared" si="33"/>
        <v>56796020.142222106</v>
      </c>
      <c r="S128" s="2">
        <f t="shared" si="17"/>
        <v>795682.42857142538</v>
      </c>
      <c r="T128" s="2">
        <f t="shared" si="18"/>
        <v>4317.5714285714785</v>
      </c>
      <c r="U128" s="2">
        <f t="shared" si="19"/>
        <v>800000</v>
      </c>
      <c r="V128" s="2">
        <f t="shared" si="34"/>
        <v>6573570</v>
      </c>
      <c r="W128" s="2">
        <f t="shared" si="20"/>
        <v>220249</v>
      </c>
      <c r="X128" s="2">
        <f t="shared" si="6"/>
        <v>579751</v>
      </c>
      <c r="Y128" s="2">
        <f t="shared" si="30"/>
        <v>50222450.142222144</v>
      </c>
      <c r="Z128" s="2" t="str">
        <f t="shared" si="8"/>
        <v>HERE</v>
      </c>
      <c r="AA128" s="2">
        <f>IF(Z128="HERE",Y128,AA127+Graph!$G$1*1000)</f>
        <v>50222450.142222144</v>
      </c>
      <c r="AB128" s="2">
        <f t="shared" si="21"/>
        <v>579751</v>
      </c>
      <c r="AC128" s="2">
        <f t="shared" si="31"/>
        <v>6573570</v>
      </c>
      <c r="AD128" s="3">
        <f t="shared" si="10"/>
        <v>50222450.142222144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35336381.77360601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63</v>
      </c>
      <c r="C129" s="7"/>
      <c r="D129" s="2" t="e">
        <f t="shared" si="12"/>
        <v>#N/A</v>
      </c>
      <c r="E129" s="2" t="e">
        <f t="shared" si="22"/>
        <v>#N/A</v>
      </c>
      <c r="F129" s="2">
        <v>843332.00131362677</v>
      </c>
      <c r="G129" s="2">
        <f t="shared" si="35"/>
        <v>795682.42857142852</v>
      </c>
      <c r="H129" s="2">
        <f t="shared" si="32"/>
        <v>56862229.392923802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818622.00000000314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845639.10738918185</v>
      </c>
      <c r="Q129" s="2">
        <f t="shared" si="36"/>
        <v>800000</v>
      </c>
      <c r="R129" s="2">
        <f t="shared" si="33"/>
        <v>57596020.142222106</v>
      </c>
      <c r="S129" s="2">
        <f t="shared" si="17"/>
        <v>795682.42857142538</v>
      </c>
      <c r="T129" s="2">
        <f t="shared" si="18"/>
        <v>4317.5714285714785</v>
      </c>
      <c r="U129" s="2">
        <f t="shared" si="19"/>
        <v>800000</v>
      </c>
      <c r="V129" s="2">
        <f t="shared" si="34"/>
        <v>6853372</v>
      </c>
      <c r="W129" s="2">
        <f t="shared" si="20"/>
        <v>279802</v>
      </c>
      <c r="X129" s="2">
        <f t="shared" si="6"/>
        <v>520198</v>
      </c>
      <c r="Y129" s="2">
        <f t="shared" si="30"/>
        <v>50742648.142222144</v>
      </c>
      <c r="Z129" s="2" t="str">
        <f t="shared" si="8"/>
        <v>HERE</v>
      </c>
      <c r="AA129" s="2">
        <f>IF(Z129="HERE",Y129,AA128+Graph!$G$1*1000)</f>
        <v>50742648.142222144</v>
      </c>
      <c r="AB129" s="2">
        <f t="shared" si="21"/>
        <v>520198</v>
      </c>
      <c r="AC129" s="2">
        <f t="shared" si="31"/>
        <v>6853372</v>
      </c>
      <c r="AD129" s="3">
        <f t="shared" si="10"/>
        <v>50742648.142222144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35873110.882889748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64</v>
      </c>
      <c r="C130" s="7"/>
      <c r="D130" s="2" t="e">
        <f t="shared" si="12"/>
        <v>#N/A</v>
      </c>
      <c r="E130" s="2" t="e">
        <f t="shared" si="22"/>
        <v>#N/A</v>
      </c>
      <c r="F130" s="2">
        <v>849286.59721383452</v>
      </c>
      <c r="G130" s="2">
        <f t="shared" si="35"/>
        <v>795682.42857142852</v>
      </c>
      <c r="H130" s="2">
        <f t="shared" si="32"/>
        <v>57657911.821495228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822939.57142857462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851580.32960432768</v>
      </c>
      <c r="Q130" s="2">
        <f t="shared" si="36"/>
        <v>800000</v>
      </c>
      <c r="R130" s="2">
        <f t="shared" si="33"/>
        <v>58396020.142222106</v>
      </c>
      <c r="S130" s="2">
        <f t="shared" si="17"/>
        <v>795682.42857142538</v>
      </c>
      <c r="T130" s="2">
        <f t="shared" si="18"/>
        <v>4317.5714285714785</v>
      </c>
      <c r="U130" s="2">
        <f t="shared" si="19"/>
        <v>800000</v>
      </c>
      <c r="V130" s="2">
        <f t="shared" si="34"/>
        <v>7164387</v>
      </c>
      <c r="W130" s="2">
        <f t="shared" si="20"/>
        <v>311015</v>
      </c>
      <c r="X130" s="2">
        <f t="shared" si="6"/>
        <v>488985</v>
      </c>
      <c r="Y130" s="2">
        <f t="shared" si="30"/>
        <v>51231633.142222144</v>
      </c>
      <c r="Z130" s="2" t="str">
        <f t="shared" si="8"/>
        <v>HERE</v>
      </c>
      <c r="AA130" s="2">
        <f>IF(Z130="HERE",Y130,AA129+Graph!$G$1*1000)</f>
        <v>51231633.142222144</v>
      </c>
      <c r="AB130" s="2">
        <f t="shared" si="21"/>
        <v>488985</v>
      </c>
      <c r="AC130" s="2">
        <f t="shared" si="31"/>
        <v>7164387</v>
      </c>
      <c r="AD130" s="3">
        <f t="shared" si="10"/>
        <v>51231633.142222144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36415187.092167117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65</v>
      </c>
      <c r="C131" s="7"/>
      <c r="D131" s="2" t="e">
        <f t="shared" si="12"/>
        <v>#N/A</v>
      </c>
      <c r="E131" s="2" t="e">
        <f t="shared" si="22"/>
        <v>#N/A</v>
      </c>
      <c r="F131" s="2">
        <v>855241.19311404228</v>
      </c>
      <c r="G131" s="2">
        <f t="shared" si="35"/>
        <v>795682.42857142852</v>
      </c>
      <c r="H131" s="2">
        <f t="shared" si="32"/>
        <v>58453594.250066653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827257.1428571461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857521.55181950331</v>
      </c>
      <c r="Q131" s="2">
        <f t="shared" si="36"/>
        <v>800000</v>
      </c>
      <c r="R131" s="2">
        <f t="shared" si="33"/>
        <v>59196020.142222106</v>
      </c>
      <c r="S131" s="2">
        <f t="shared" si="17"/>
        <v>795682.42857142538</v>
      </c>
      <c r="T131" s="2">
        <f t="shared" si="18"/>
        <v>4317.5714285714785</v>
      </c>
      <c r="U131" s="2">
        <f t="shared" si="19"/>
        <v>800000</v>
      </c>
      <c r="V131" s="2">
        <f t="shared" si="34"/>
        <v>7447199</v>
      </c>
      <c r="W131" s="2">
        <f t="shared" si="20"/>
        <v>282812</v>
      </c>
      <c r="X131" s="2">
        <f t="shared" si="6"/>
        <v>517188</v>
      </c>
      <c r="Y131" s="2">
        <f t="shared" si="30"/>
        <v>51748821.142222144</v>
      </c>
      <c r="Z131" s="2" t="str">
        <f t="shared" si="8"/>
        <v>HERE</v>
      </c>
      <c r="AA131" s="2">
        <f>IF(Z131="HERE",Y131,AA130+Graph!$G$1*1000)</f>
        <v>51748821.142222144</v>
      </c>
      <c r="AB131" s="2">
        <f t="shared" si="21"/>
        <v>517188</v>
      </c>
      <c r="AC131" s="2">
        <f t="shared" si="31"/>
        <v>7447199</v>
      </c>
      <c r="AD131" s="3">
        <f t="shared" si="10"/>
        <v>51748821.142222144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36962610.401438147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66</v>
      </c>
      <c r="C132" s="7"/>
      <c r="D132" s="2" t="e">
        <f t="shared" si="12"/>
        <v>#N/A</v>
      </c>
      <c r="E132" s="2" t="e">
        <f t="shared" si="22"/>
        <v>#N/A</v>
      </c>
      <c r="F132" s="2">
        <v>861195.78901425004</v>
      </c>
      <c r="G132" s="2">
        <f t="shared" si="35"/>
        <v>795682.42857142852</v>
      </c>
      <c r="H132" s="2">
        <f t="shared" si="32"/>
        <v>59249276.678638078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831574.71428571758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863462.77403464913</v>
      </c>
      <c r="Q132" s="2">
        <f t="shared" si="36"/>
        <v>800000</v>
      </c>
      <c r="R132" s="2">
        <f t="shared" si="33"/>
        <v>59996020.142222106</v>
      </c>
      <c r="S132" s="2">
        <f t="shared" si="17"/>
        <v>795682.42857142538</v>
      </c>
      <c r="T132" s="2">
        <f t="shared" si="18"/>
        <v>4317.5714285714785</v>
      </c>
      <c r="U132" s="2">
        <f t="shared" si="19"/>
        <v>800000</v>
      </c>
      <c r="V132" s="2">
        <f t="shared" si="34"/>
        <v>7891184</v>
      </c>
      <c r="W132" s="2">
        <f t="shared" si="20"/>
        <v>443985</v>
      </c>
      <c r="X132" s="2">
        <f t="shared" si="6"/>
        <v>356015</v>
      </c>
      <c r="Y132" s="2">
        <f t="shared" si="30"/>
        <v>52104836.142222144</v>
      </c>
      <c r="Z132" s="2" t="str">
        <f t="shared" si="8"/>
        <v>HERE</v>
      </c>
      <c r="AA132" s="2">
        <f>IF(Z132="HERE",Y132,AA131+Graph!$G$1*1000)</f>
        <v>52104836.142222144</v>
      </c>
      <c r="AB132" s="2">
        <f t="shared" si="21"/>
        <v>356015</v>
      </c>
      <c r="AC132" s="2">
        <f t="shared" si="31"/>
        <v>7891184</v>
      </c>
      <c r="AD132" s="3">
        <f t="shared" si="10"/>
        <v>52104836.142222144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37515380.810702808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67</v>
      </c>
      <c r="C133" s="7"/>
      <c r="D133" s="2" t="e">
        <f t="shared" si="12"/>
        <v>#N/A</v>
      </c>
      <c r="E133" s="2" t="e">
        <f t="shared" si="22"/>
        <v>#N/A</v>
      </c>
      <c r="F133" s="2">
        <v>867150.3849144578</v>
      </c>
      <c r="G133" s="2">
        <f t="shared" si="35"/>
        <v>795682.42857142852</v>
      </c>
      <c r="H133" s="2">
        <f t="shared" si="32"/>
        <v>60044959.107209504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835892.28571428906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869403.99624982476</v>
      </c>
      <c r="Q133" s="2">
        <f t="shared" si="36"/>
        <v>800000</v>
      </c>
      <c r="R133" s="2">
        <f t="shared" si="33"/>
        <v>60796020.142222106</v>
      </c>
      <c r="S133" s="2">
        <f t="shared" si="17"/>
        <v>795682.42857142538</v>
      </c>
      <c r="T133" s="2">
        <f t="shared" si="18"/>
        <v>4317.5714285714785</v>
      </c>
      <c r="U133" s="2">
        <f t="shared" si="19"/>
        <v>800000</v>
      </c>
      <c r="V133" s="2">
        <f t="shared" si="34"/>
        <v>8378940</v>
      </c>
      <c r="W133" s="2">
        <f t="shared" si="20"/>
        <v>487756</v>
      </c>
      <c r="X133" s="2">
        <f t="shared" si="6"/>
        <v>312244</v>
      </c>
      <c r="Y133" s="2">
        <f t="shared" si="30"/>
        <v>52417080.142222144</v>
      </c>
      <c r="Z133" s="2" t="str">
        <f t="shared" si="8"/>
        <v>HERE</v>
      </c>
      <c r="AA133" s="2">
        <f>IF(Z133="HERE",Y133,AA132+Graph!$G$1*1000)</f>
        <v>52417080.142222144</v>
      </c>
      <c r="AB133" s="2">
        <f t="shared" si="21"/>
        <v>312244</v>
      </c>
      <c r="AC133" s="2">
        <f t="shared" si="31"/>
        <v>8378940</v>
      </c>
      <c r="AD133" s="3">
        <f t="shared" si="10"/>
        <v>52417080.142222144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38073498.319961131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68</v>
      </c>
      <c r="C134" s="7"/>
      <c r="D134" s="2" t="e">
        <f t="shared" si="12"/>
        <v>#N/A</v>
      </c>
      <c r="E134" s="2" t="e">
        <f t="shared" si="22"/>
        <v>#N/A</v>
      </c>
      <c r="F134" s="2">
        <v>873104.98081466556</v>
      </c>
      <c r="G134" s="2">
        <f t="shared" si="35"/>
        <v>795682.42857142852</v>
      </c>
      <c r="H134" s="2">
        <f t="shared" si="32"/>
        <v>60840641.535780929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840209.85714286054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875345.21846497059</v>
      </c>
      <c r="Q134" s="2">
        <f t="shared" si="36"/>
        <v>800000</v>
      </c>
      <c r="R134" s="2">
        <f t="shared" si="33"/>
        <v>61596020.142222106</v>
      </c>
      <c r="S134" s="2">
        <f t="shared" si="17"/>
        <v>795682.42857142538</v>
      </c>
      <c r="T134" s="2">
        <f t="shared" si="18"/>
        <v>4317.5714285714785</v>
      </c>
      <c r="U134" s="2">
        <f t="shared" si="19"/>
        <v>800000</v>
      </c>
      <c r="V134" s="2">
        <f t="shared" si="34"/>
        <v>8977329</v>
      </c>
      <c r="W134" s="2">
        <f t="shared" si="20"/>
        <v>598389</v>
      </c>
      <c r="X134" s="2">
        <f t="shared" si="6"/>
        <v>201611</v>
      </c>
      <c r="Y134" s="2">
        <f t="shared" si="30"/>
        <v>52618691.142222144</v>
      </c>
      <c r="Z134" s="2" t="str">
        <f t="shared" si="8"/>
        <v>HERE</v>
      </c>
      <c r="AA134" s="2">
        <f>IF(Z134="HERE",Y134,AA133+Graph!$G$1*1000)</f>
        <v>52618691.142222144</v>
      </c>
      <c r="AB134" s="2">
        <f t="shared" si="21"/>
        <v>201611</v>
      </c>
      <c r="AC134" s="2">
        <f t="shared" si="31"/>
        <v>8977329</v>
      </c>
      <c r="AD134" s="3">
        <f t="shared" si="10"/>
        <v>52618691.142222144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38636962.929213077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69</v>
      </c>
      <c r="C135" s="7"/>
      <c r="D135" s="2" t="e">
        <f t="shared" si="12"/>
        <v>#N/A</v>
      </c>
      <c r="E135" s="2" t="e">
        <f t="shared" si="22"/>
        <v>#N/A</v>
      </c>
      <c r="F135" s="2">
        <v>879059.57671487331</v>
      </c>
      <c r="G135" s="2">
        <f t="shared" si="35"/>
        <v>795682.42857142852</v>
      </c>
      <c r="H135" s="2">
        <f t="shared" si="32"/>
        <v>61636323.964352354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844527.42857143201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881286.44068011642</v>
      </c>
      <c r="Q135" s="2">
        <f t="shared" si="36"/>
        <v>800000</v>
      </c>
      <c r="R135" s="2">
        <f t="shared" si="33"/>
        <v>62396020.142222106</v>
      </c>
      <c r="S135" s="2">
        <f t="shared" si="17"/>
        <v>795682.42857142538</v>
      </c>
      <c r="T135" s="2">
        <f t="shared" si="18"/>
        <v>4317.5714285714785</v>
      </c>
      <c r="U135" s="2">
        <f t="shared" si="19"/>
        <v>800000</v>
      </c>
      <c r="V135" s="2">
        <f t="shared" si="34"/>
        <v>9296367</v>
      </c>
      <c r="W135" s="2">
        <f t="shared" si="20"/>
        <v>319038</v>
      </c>
      <c r="X135" s="2">
        <f t="shared" si="6"/>
        <v>480962</v>
      </c>
      <c r="Y135" s="2">
        <f t="shared" si="30"/>
        <v>53099653.142222144</v>
      </c>
      <c r="Z135" s="2" t="str">
        <f t="shared" si="8"/>
        <v>HERE</v>
      </c>
      <c r="AA135" s="2">
        <f>IF(Z135="HERE",Y135,AA134+Graph!$G$1*1000)</f>
        <v>53099653.142222144</v>
      </c>
      <c r="AB135" s="2">
        <f t="shared" si="21"/>
        <v>480962</v>
      </c>
      <c r="AC135" s="2">
        <f t="shared" si="31"/>
        <v>9296367</v>
      </c>
      <c r="AD135" s="3">
        <f t="shared" si="10"/>
        <v>52800000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39205774.638458684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70</v>
      </c>
      <c r="C136" s="7"/>
      <c r="D136" s="2" t="e">
        <f t="shared" si="12"/>
        <v>#N/A</v>
      </c>
      <c r="E136" s="2" t="e">
        <f t="shared" si="22"/>
        <v>#N/A</v>
      </c>
      <c r="F136" s="2">
        <v>885014.17261508107</v>
      </c>
      <c r="G136" s="2">
        <f t="shared" si="35"/>
        <v>795682.42857142852</v>
      </c>
      <c r="H136" s="2">
        <f t="shared" si="32"/>
        <v>62432006.39292378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848845.00000000349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887227.66289529204</v>
      </c>
      <c r="Q136" s="2">
        <f t="shared" si="36"/>
        <v>800000</v>
      </c>
      <c r="R136" s="2">
        <f t="shared" si="33"/>
        <v>63196020.142222106</v>
      </c>
      <c r="S136" s="2">
        <f t="shared" si="17"/>
        <v>795682.42857142538</v>
      </c>
      <c r="T136" s="2">
        <f t="shared" si="18"/>
        <v>4317.5714285714785</v>
      </c>
      <c r="U136" s="2">
        <f t="shared" si="19"/>
        <v>800000</v>
      </c>
      <c r="V136" s="2">
        <f t="shared" si="34"/>
        <v>9646715</v>
      </c>
      <c r="W136" s="2">
        <f t="shared" si="20"/>
        <v>350348</v>
      </c>
      <c r="X136" s="2">
        <f t="shared" si="6"/>
        <v>449652</v>
      </c>
      <c r="Y136" s="2">
        <f t="shared" si="30"/>
        <v>53549305.142222144</v>
      </c>
      <c r="Z136" s="2" t="str">
        <f t="shared" si="8"/>
        <v>HERE</v>
      </c>
      <c r="AA136" s="2">
        <f>IF(Z136="HERE",Y136,AA135+Graph!$G$1*1000)</f>
        <v>53549305.142222144</v>
      </c>
      <c r="AB136" s="2">
        <f t="shared" si="21"/>
        <v>449652</v>
      </c>
      <c r="AC136" s="2">
        <f t="shared" si="31"/>
        <v>9646715</v>
      </c>
      <c r="AD136" s="3">
        <f t="shared" si="10"/>
        <v>52800000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39779933.447697923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71</v>
      </c>
      <c r="C137" s="7"/>
      <c r="D137" s="2" t="e">
        <f t="shared" si="12"/>
        <v>#N/A</v>
      </c>
      <c r="E137" s="2" t="e">
        <f t="shared" si="22"/>
        <v>#N/A</v>
      </c>
      <c r="F137" s="2">
        <v>890968.76851528883</v>
      </c>
      <c r="G137" s="2">
        <f t="shared" si="35"/>
        <v>795682.42857142852</v>
      </c>
      <c r="H137" s="2">
        <f t="shared" si="32"/>
        <v>63227688.821495205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853162.57142857497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893168.88511043787</v>
      </c>
      <c r="Q137" s="2">
        <f t="shared" si="36"/>
        <v>800000</v>
      </c>
      <c r="R137" s="2">
        <f t="shared" si="33"/>
        <v>63996020.142222106</v>
      </c>
      <c r="S137" s="2">
        <f t="shared" si="17"/>
        <v>795682.42857142538</v>
      </c>
      <c r="T137" s="2">
        <f t="shared" si="18"/>
        <v>4317.5714285714785</v>
      </c>
      <c r="U137" s="2">
        <f t="shared" si="19"/>
        <v>800000</v>
      </c>
      <c r="V137" s="2">
        <f t="shared" si="34"/>
        <v>10021471</v>
      </c>
      <c r="W137" s="2">
        <f t="shared" si="20"/>
        <v>374756</v>
      </c>
      <c r="X137" s="2">
        <f t="shared" si="6"/>
        <v>425244</v>
      </c>
      <c r="Y137" s="2">
        <f t="shared" si="30"/>
        <v>53974549.142222144</v>
      </c>
      <c r="Z137" s="2" t="str">
        <f t="shared" si="8"/>
        <v>HERE</v>
      </c>
      <c r="AA137" s="2">
        <f>IF(Z137="HERE",Y137,AA136+Graph!$G$1*1000)</f>
        <v>53974549.142222144</v>
      </c>
      <c r="AB137" s="2">
        <f t="shared" si="21"/>
        <v>425244</v>
      </c>
      <c r="AC137" s="2">
        <f t="shared" si="31"/>
        <v>10021471</v>
      </c>
      <c r="AD137" s="3">
        <f t="shared" si="10"/>
        <v>52800000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40294984.494430818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72</v>
      </c>
      <c r="C138" s="7"/>
      <c r="D138" s="2" t="e">
        <f t="shared" si="12"/>
        <v>#N/A</v>
      </c>
      <c r="E138" s="2" t="e">
        <f t="shared" si="22"/>
        <v>#N/A</v>
      </c>
      <c r="F138" s="2">
        <v>896923.36441549659</v>
      </c>
      <c r="G138" s="2">
        <f t="shared" si="35"/>
        <v>795682.42857142852</v>
      </c>
      <c r="H138" s="2">
        <f t="shared" si="32"/>
        <v>64023371.250066631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857480.14285714645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899110.1073256135</v>
      </c>
      <c r="Q138" s="2">
        <f t="shared" si="36"/>
        <v>800000</v>
      </c>
      <c r="R138" s="2">
        <f t="shared" si="33"/>
        <v>64796020.142222106</v>
      </c>
      <c r="S138" s="2">
        <f t="shared" si="17"/>
        <v>795682.42857142538</v>
      </c>
      <c r="T138" s="2">
        <f t="shared" si="18"/>
        <v>4317.5714285714785</v>
      </c>
      <c r="U138" s="2">
        <f t="shared" si="19"/>
        <v>800000</v>
      </c>
      <c r="V138" s="2">
        <f t="shared" si="34"/>
        <v>10490487</v>
      </c>
      <c r="W138" s="2">
        <f t="shared" si="20"/>
        <v>469016</v>
      </c>
      <c r="X138" s="2">
        <f t="shared" si="6"/>
        <v>330984</v>
      </c>
      <c r="Y138" s="2">
        <f t="shared" si="30"/>
        <v>54305533.142222144</v>
      </c>
      <c r="Z138" s="2" t="str">
        <f t="shared" si="8"/>
        <v>HERE</v>
      </c>
      <c r="AA138" s="2">
        <f>IF(Z138="HERE",Y138,AA137+Graph!$G$1*1000)</f>
        <v>54305533.142222144</v>
      </c>
      <c r="AB138" s="2">
        <f t="shared" si="21"/>
        <v>330984</v>
      </c>
      <c r="AC138" s="2">
        <f t="shared" si="31"/>
        <v>10490487</v>
      </c>
      <c r="AD138" s="3">
        <f t="shared" si="10"/>
        <v>52800000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40754792.941157348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73</v>
      </c>
      <c r="C139" s="7"/>
      <c r="D139" s="2" t="e">
        <f t="shared" si="12"/>
        <v>#N/A</v>
      </c>
      <c r="E139" s="2" t="e">
        <f t="shared" si="22"/>
        <v>#N/A</v>
      </c>
      <c r="F139" s="2">
        <v>902877.96031570435</v>
      </c>
      <c r="G139" s="2">
        <f t="shared" si="35"/>
        <v>795682.42857142852</v>
      </c>
      <c r="H139" s="2">
        <f t="shared" si="32"/>
        <v>64819053.678638056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861797.71428571793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905051.32954075933</v>
      </c>
      <c r="Q139" s="2">
        <f t="shared" si="36"/>
        <v>800000</v>
      </c>
      <c r="R139" s="2">
        <f t="shared" si="33"/>
        <v>65596020.142222106</v>
      </c>
      <c r="S139" s="2">
        <f t="shared" si="17"/>
        <v>795682.42857142538</v>
      </c>
      <c r="T139" s="2">
        <f t="shared" si="18"/>
        <v>4317.5714285714785</v>
      </c>
      <c r="U139" s="2">
        <f t="shared" si="19"/>
        <v>800000</v>
      </c>
      <c r="V139" s="2">
        <f t="shared" si="34"/>
        <v>10971047</v>
      </c>
      <c r="W139" s="2">
        <f t="shared" si="20"/>
        <v>480560</v>
      </c>
      <c r="X139" s="2">
        <f t="shared" si="6"/>
        <v>319440</v>
      </c>
      <c r="Y139" s="2">
        <f t="shared" si="30"/>
        <v>54624973.142222144</v>
      </c>
      <c r="Z139" s="2" t="str">
        <f t="shared" si="8"/>
        <v>HERE</v>
      </c>
      <c r="AA139" s="2">
        <f>IF(Z139="HERE",Y139,AA138+Graph!$G$1*1000)</f>
        <v>54624973.142222144</v>
      </c>
      <c r="AB139" s="2">
        <f t="shared" si="21"/>
        <v>319440</v>
      </c>
      <c r="AC139" s="2">
        <f t="shared" si="31"/>
        <v>10971047</v>
      </c>
      <c r="AD139" s="3">
        <f t="shared" si="10"/>
        <v>52800000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41187860.137877531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74</v>
      </c>
      <c r="C140" s="7"/>
      <c r="D140" s="2" t="e">
        <f t="shared" si="12"/>
        <v>#N/A</v>
      </c>
      <c r="E140" s="2" t="e">
        <f t="shared" si="22"/>
        <v>#N/A</v>
      </c>
      <c r="F140" s="2">
        <v>908832.5562159121</v>
      </c>
      <c r="G140" s="2">
        <f t="shared" si="35"/>
        <v>795682.42857142852</v>
      </c>
      <c r="H140" s="2">
        <f t="shared" si="32"/>
        <v>65614736.107209481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866115.28571428941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910992.55175593495</v>
      </c>
      <c r="Q140" s="2">
        <f t="shared" si="36"/>
        <v>800000</v>
      </c>
      <c r="R140" s="2">
        <f t="shared" si="33"/>
        <v>66396020.142222106</v>
      </c>
      <c r="S140" s="2">
        <f t="shared" si="17"/>
        <v>795682.42857142538</v>
      </c>
      <c r="T140" s="2">
        <f t="shared" si="18"/>
        <v>4317.5714285714785</v>
      </c>
      <c r="U140" s="2">
        <f t="shared" si="19"/>
        <v>800000</v>
      </c>
      <c r="V140" s="2">
        <f t="shared" si="34"/>
        <v>11465210</v>
      </c>
      <c r="W140" s="2">
        <f t="shared" si="20"/>
        <v>494163</v>
      </c>
      <c r="X140" s="2">
        <f t="shared" si="6"/>
        <v>305837</v>
      </c>
      <c r="Y140" s="2">
        <f t="shared" si="30"/>
        <v>54930810.142222144</v>
      </c>
      <c r="Z140" s="2" t="str">
        <f t="shared" si="8"/>
        <v>HERE</v>
      </c>
      <c r="AA140" s="2">
        <f>IF(Z140="HERE",Y140,AA139+Graph!$G$1*1000)</f>
        <v>54930810.142222144</v>
      </c>
      <c r="AB140" s="2">
        <f t="shared" si="21"/>
        <v>305837</v>
      </c>
      <c r="AC140" s="2">
        <f t="shared" si="31"/>
        <v>11465210</v>
      </c>
      <c r="AD140" s="3">
        <f t="shared" si="10"/>
        <v>52800000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41619866.284591354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75</v>
      </c>
      <c r="C141" s="7"/>
      <c r="D141" s="2" t="e">
        <f t="shared" si="12"/>
        <v>#N/A</v>
      </c>
      <c r="E141" s="2" t="e">
        <f t="shared" si="22"/>
        <v>#N/A</v>
      </c>
      <c r="F141" s="2">
        <v>914787.15211611986</v>
      </c>
      <c r="G141" s="2">
        <f t="shared" si="35"/>
        <v>795682.42857142852</v>
      </c>
      <c r="H141" s="2">
        <f t="shared" si="32"/>
        <v>66410418.535780907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870432.85714286088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916933.77397108078</v>
      </c>
      <c r="Q141" s="2">
        <f t="shared" si="36"/>
        <v>800000</v>
      </c>
      <c r="R141" s="2">
        <f t="shared" si="33"/>
        <v>67196020.142222106</v>
      </c>
      <c r="S141" s="2">
        <f t="shared" si="17"/>
        <v>795682.42857142538</v>
      </c>
      <c r="T141" s="2">
        <f t="shared" si="18"/>
        <v>4317.5714285714785</v>
      </c>
      <c r="U141" s="2">
        <f t="shared" si="19"/>
        <v>800000</v>
      </c>
      <c r="V141" s="2">
        <f t="shared" si="34"/>
        <v>12014288</v>
      </c>
      <c r="W141" s="2">
        <f t="shared" si="20"/>
        <v>549078</v>
      </c>
      <c r="X141" s="2">
        <f t="shared" si="6"/>
        <v>250922</v>
      </c>
      <c r="Y141" s="2">
        <f t="shared" si="30"/>
        <v>55181732.142222144</v>
      </c>
      <c r="Z141" s="2" t="str">
        <f t="shared" si="8"/>
        <v>HERE</v>
      </c>
      <c r="AA141" s="2">
        <f>IF(Z141="HERE",Y141,AA140+Graph!$G$1*1000)</f>
        <v>55181732.142222144</v>
      </c>
      <c r="AB141" s="2">
        <f t="shared" si="21"/>
        <v>250922</v>
      </c>
      <c r="AC141" s="2">
        <f t="shared" si="31"/>
        <v>12014288</v>
      </c>
      <c r="AD141" s="3">
        <f t="shared" si="10"/>
        <v>52800000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42096589.831298828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76</v>
      </c>
      <c r="C142" s="7"/>
      <c r="D142" s="2" t="e">
        <f t="shared" si="12"/>
        <v>#N/A</v>
      </c>
      <c r="E142" s="2" t="e">
        <f t="shared" si="22"/>
        <v>#N/A</v>
      </c>
      <c r="F142" s="2">
        <v>920741.74801632762</v>
      </c>
      <c r="G142" s="2">
        <f t="shared" si="35"/>
        <v>795682.42857142852</v>
      </c>
      <c r="H142" s="2">
        <f t="shared" si="32"/>
        <v>67206100.96435234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874750.42857143236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922874.99618625641</v>
      </c>
      <c r="Q142" s="2">
        <f t="shared" si="36"/>
        <v>800000</v>
      </c>
      <c r="R142" s="2">
        <f t="shared" si="33"/>
        <v>67996020.142222106</v>
      </c>
      <c r="S142" s="2">
        <f t="shared" si="17"/>
        <v>795682.42857143283</v>
      </c>
      <c r="T142" s="2">
        <f t="shared" si="18"/>
        <v>4317.5714285714785</v>
      </c>
      <c r="U142" s="2">
        <f t="shared" si="19"/>
        <v>800000</v>
      </c>
      <c r="V142" s="2">
        <f t="shared" si="34"/>
        <v>12294006</v>
      </c>
      <c r="W142" s="2">
        <f t="shared" si="20"/>
        <v>279718</v>
      </c>
      <c r="X142" s="2">
        <f t="shared" si="6"/>
        <v>520282</v>
      </c>
      <c r="Y142" s="2">
        <f t="shared" si="30"/>
        <v>55702014.142222144</v>
      </c>
      <c r="Z142" s="2" t="str">
        <f t="shared" si="8"/>
        <v>HERE</v>
      </c>
      <c r="AA142" s="2">
        <f>IF(Z142="HERE",Y142,AA141+Graph!$G$1*1000)</f>
        <v>55702014.142222144</v>
      </c>
      <c r="AB142" s="2">
        <f t="shared" si="21"/>
        <v>520282</v>
      </c>
      <c r="AC142" s="2">
        <f t="shared" si="31"/>
        <v>12294006</v>
      </c>
      <c r="AD142" s="3">
        <f t="shared" si="10"/>
        <v>52800000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42623292.27799993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77</v>
      </c>
      <c r="C143" s="7"/>
      <c r="D143" s="2" t="e">
        <f t="shared" si="12"/>
        <v>#N/A</v>
      </c>
      <c r="E143" s="2" t="e">
        <f t="shared" si="22"/>
        <v>#N/A</v>
      </c>
      <c r="F143" s="2">
        <v>926696.34391653538</v>
      </c>
      <c r="G143" s="2">
        <f t="shared" si="35"/>
        <v>795682.42857142852</v>
      </c>
      <c r="H143" s="2">
        <f t="shared" si="32"/>
        <v>68001783.392923772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879068.00000000384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928816.21840140224</v>
      </c>
      <c r="Q143" s="2">
        <f t="shared" si="36"/>
        <v>800000</v>
      </c>
      <c r="R143" s="2">
        <f t="shared" si="33"/>
        <v>68796020.142222106</v>
      </c>
      <c r="S143" s="2">
        <f t="shared" si="17"/>
        <v>795682.42857143283</v>
      </c>
      <c r="T143" s="2">
        <f t="shared" si="18"/>
        <v>4317.5714285714785</v>
      </c>
      <c r="U143" s="2">
        <f t="shared" si="19"/>
        <v>800000</v>
      </c>
      <c r="V143" s="2">
        <f t="shared" si="34"/>
        <v>12646486</v>
      </c>
      <c r="W143" s="2">
        <f t="shared" si="20"/>
        <v>352480</v>
      </c>
      <c r="X143" s="2">
        <f t="shared" si="6"/>
        <v>447520</v>
      </c>
      <c r="Y143" s="2">
        <f t="shared" si="30"/>
        <v>56149534.142222144</v>
      </c>
      <c r="Z143" s="2" t="str">
        <f t="shared" si="8"/>
        <v>HERE</v>
      </c>
      <c r="AA143" s="2">
        <f>IF(Z143="HERE",Y143,AA142+Graph!$G$1*1000)</f>
        <v>56149534.142222144</v>
      </c>
      <c r="AB143" s="2">
        <f t="shared" si="21"/>
        <v>447520</v>
      </c>
      <c r="AC143" s="2">
        <f t="shared" si="31"/>
        <v>12646486</v>
      </c>
      <c r="AD143" s="3">
        <f t="shared" si="10"/>
        <v>52800000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43169827.677999929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78</v>
      </c>
      <c r="C144" s="7"/>
      <c r="D144" s="2" t="e">
        <f t="shared" si="12"/>
        <v>#N/A</v>
      </c>
      <c r="E144" s="2" t="e">
        <f t="shared" si="22"/>
        <v>#N/A</v>
      </c>
      <c r="F144" s="2">
        <v>932650.93981674314</v>
      </c>
      <c r="G144" s="2">
        <f t="shared" si="35"/>
        <v>795682.42857142852</v>
      </c>
      <c r="H144" s="2">
        <f t="shared" si="32"/>
        <v>68797465.821495205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883385.57142857532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934757.44061657786</v>
      </c>
      <c r="Q144" s="2">
        <f t="shared" si="36"/>
        <v>800000</v>
      </c>
      <c r="R144" s="2">
        <f t="shared" si="33"/>
        <v>69596020.142222106</v>
      </c>
      <c r="S144" s="2">
        <f t="shared" si="17"/>
        <v>795682.42857143283</v>
      </c>
      <c r="T144" s="2">
        <f t="shared" si="18"/>
        <v>4317.5714285714785</v>
      </c>
      <c r="U144" s="2">
        <f t="shared" si="19"/>
        <v>800000</v>
      </c>
      <c r="V144" s="2">
        <f t="shared" si="34"/>
        <v>13058298</v>
      </c>
      <c r="W144" s="2">
        <f t="shared" si="20"/>
        <v>411812</v>
      </c>
      <c r="X144" s="2">
        <f t="shared" si="6"/>
        <v>388188</v>
      </c>
      <c r="Y144" s="2">
        <f t="shared" si="30"/>
        <v>56537722.142222144</v>
      </c>
      <c r="Z144" s="2" t="str">
        <f t="shared" si="8"/>
        <v>HERE</v>
      </c>
      <c r="AA144" s="2">
        <f>IF(Z144="HERE",Y144,AA143+Graph!$G$1*1000)</f>
        <v>56537722.142222144</v>
      </c>
      <c r="AB144" s="2">
        <f t="shared" si="21"/>
        <v>388188</v>
      </c>
      <c r="AC144" s="2">
        <f t="shared" si="31"/>
        <v>13058298</v>
      </c>
      <c r="AD144" s="3">
        <f t="shared" si="10"/>
        <v>52800000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43598139.127999932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79</v>
      </c>
      <c r="C145" s="7"/>
      <c r="D145" s="2" t="e">
        <f t="shared" si="12"/>
        <v>#N/A</v>
      </c>
      <c r="E145" s="2" t="e">
        <f t="shared" si="22"/>
        <v>#N/A</v>
      </c>
      <c r="F145" s="2">
        <v>938605.53571695089</v>
      </c>
      <c r="G145" s="2">
        <f t="shared" si="35"/>
        <v>795682.42857142852</v>
      </c>
      <c r="H145" s="2">
        <f t="shared" si="32"/>
        <v>69593148.250066638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887703.1428571468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940698.66283172369</v>
      </c>
      <c r="Q145" s="2">
        <f t="shared" si="36"/>
        <v>800000</v>
      </c>
      <c r="R145" s="2">
        <f t="shared" si="33"/>
        <v>70396020.142222106</v>
      </c>
      <c r="S145" s="2">
        <f t="shared" si="17"/>
        <v>795682.42857143283</v>
      </c>
      <c r="T145" s="2">
        <f t="shared" si="18"/>
        <v>4317.5714285714785</v>
      </c>
      <c r="U145" s="2">
        <f t="shared" si="19"/>
        <v>800000</v>
      </c>
      <c r="V145" s="2">
        <f t="shared" si="34"/>
        <v>13509108</v>
      </c>
      <c r="W145" s="2">
        <f t="shared" si="20"/>
        <v>450810</v>
      </c>
      <c r="X145" s="2">
        <f t="shared" si="6"/>
        <v>349190</v>
      </c>
      <c r="Y145" s="2">
        <f t="shared" si="30"/>
        <v>56886912.142222144</v>
      </c>
      <c r="Z145" s="2" t="str">
        <f t="shared" si="8"/>
        <v>HERE</v>
      </c>
      <c r="AA145" s="2">
        <f>IF(Z145="HERE",Y145,AA144+Graph!$G$1*1000)</f>
        <v>56886912.142222144</v>
      </c>
      <c r="AB145" s="2">
        <f t="shared" si="21"/>
        <v>349190</v>
      </c>
      <c r="AC145" s="2">
        <f t="shared" si="31"/>
        <v>13509108</v>
      </c>
      <c r="AD145" s="3">
        <f t="shared" si="10"/>
        <v>52800000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44009157.327999927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80</v>
      </c>
      <c r="C146" s="7"/>
      <c r="D146" s="2" t="e">
        <f t="shared" si="12"/>
        <v>#N/A</v>
      </c>
      <c r="E146" s="2" t="e">
        <f t="shared" si="22"/>
        <v>#N/A</v>
      </c>
      <c r="F146" s="2">
        <v>944560.13161715865</v>
      </c>
      <c r="G146" s="2">
        <f t="shared" si="35"/>
        <v>795682.42857142852</v>
      </c>
      <c r="H146" s="2">
        <f t="shared" si="32"/>
        <v>70388830.678638071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892020.71428571828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946639.88504689932</v>
      </c>
      <c r="Q146" s="2">
        <f t="shared" si="36"/>
        <v>800000</v>
      </c>
      <c r="R146" s="2">
        <f t="shared" si="33"/>
        <v>71196020.142222106</v>
      </c>
      <c r="S146" s="2">
        <f t="shared" si="17"/>
        <v>795682.42857143283</v>
      </c>
      <c r="T146" s="2">
        <f t="shared" si="18"/>
        <v>4317.5714285714785</v>
      </c>
      <c r="U146" s="2">
        <f t="shared" si="19"/>
        <v>800000</v>
      </c>
      <c r="V146" s="2">
        <f t="shared" si="34"/>
        <v>14012224</v>
      </c>
      <c r="W146" s="2">
        <f t="shared" si="20"/>
        <v>503116</v>
      </c>
      <c r="X146" s="2">
        <f t="shared" si="6"/>
        <v>296884</v>
      </c>
      <c r="Y146" s="2">
        <f t="shared" si="30"/>
        <v>57183796.142222144</v>
      </c>
      <c r="Z146" s="2" t="str">
        <f t="shared" si="8"/>
        <v>HERE</v>
      </c>
      <c r="AA146" s="2">
        <f>IF(Z146="HERE",Y146,AA145+Graph!$G$1*1000)</f>
        <v>57183796.142222144</v>
      </c>
      <c r="AB146" s="2">
        <f t="shared" si="21"/>
        <v>296884</v>
      </c>
      <c r="AC146" s="2">
        <f t="shared" si="31"/>
        <v>14012224</v>
      </c>
      <c r="AD146" s="3">
        <f t="shared" si="10"/>
        <v>52800000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44380780.577999927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81</v>
      </c>
      <c r="C147" s="7"/>
      <c r="D147" s="2" t="e">
        <f t="shared" si="12"/>
        <v>#N/A</v>
      </c>
      <c r="E147" s="2" t="e">
        <f t="shared" si="22"/>
        <v>#N/A</v>
      </c>
      <c r="F147" s="2">
        <v>950514.72751736641</v>
      </c>
      <c r="G147" s="2">
        <f t="shared" si="35"/>
        <v>795682.42857142852</v>
      </c>
      <c r="H147" s="2">
        <f t="shared" si="32"/>
        <v>71184513.107209504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896338.28571428976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952581.10726204515</v>
      </c>
      <c r="Q147" s="2">
        <f t="shared" si="36"/>
        <v>800000</v>
      </c>
      <c r="R147" s="2">
        <f t="shared" si="33"/>
        <v>71996020.142222106</v>
      </c>
      <c r="S147" s="2">
        <f t="shared" si="17"/>
        <v>795682.42857143283</v>
      </c>
      <c r="T147" s="2">
        <f t="shared" si="18"/>
        <v>4317.5714285714785</v>
      </c>
      <c r="U147" s="2">
        <f t="shared" si="19"/>
        <v>800000</v>
      </c>
      <c r="V147" s="2">
        <f t="shared" si="34"/>
        <v>14556827</v>
      </c>
      <c r="W147" s="2">
        <f t="shared" si="20"/>
        <v>544603</v>
      </c>
      <c r="X147" s="2">
        <f t="shared" si="6"/>
        <v>255397</v>
      </c>
      <c r="Y147" s="2">
        <f t="shared" si="30"/>
        <v>57439193.142222144</v>
      </c>
      <c r="Z147" s="2" t="str">
        <f t="shared" si="8"/>
        <v>HERE</v>
      </c>
      <c r="AA147" s="2">
        <f>IF(Z147="HERE",Y147,AA146+Graph!$G$1*1000)</f>
        <v>57439193.142222144</v>
      </c>
      <c r="AB147" s="2">
        <f t="shared" si="21"/>
        <v>255397</v>
      </c>
      <c r="AC147" s="2">
        <f t="shared" si="31"/>
        <v>14556827</v>
      </c>
      <c r="AD147" s="3">
        <f t="shared" si="10"/>
        <v>52800000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44694269.77799993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82</v>
      </c>
      <c r="C148" s="7"/>
      <c r="D148" s="2" t="e">
        <f t="shared" si="12"/>
        <v>#N/A</v>
      </c>
      <c r="E148" s="2" t="e">
        <f t="shared" si="22"/>
        <v>#N/A</v>
      </c>
      <c r="F148" s="2">
        <v>956469.32341757417</v>
      </c>
      <c r="G148" s="2">
        <f t="shared" si="35"/>
        <v>795682.42857142852</v>
      </c>
      <c r="H148" s="2">
        <f t="shared" si="32"/>
        <v>71980195.535780936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900655.85714286123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958522.32947722077</v>
      </c>
      <c r="Q148" s="2">
        <f t="shared" si="36"/>
        <v>800000</v>
      </c>
      <c r="R148" s="2">
        <f t="shared" si="33"/>
        <v>72796020.142222106</v>
      </c>
      <c r="S148" s="2">
        <f t="shared" si="17"/>
        <v>795682.42857143283</v>
      </c>
      <c r="T148" s="2">
        <f t="shared" si="18"/>
        <v>4317.5714285714785</v>
      </c>
      <c r="U148" s="2">
        <f t="shared" si="19"/>
        <v>800000</v>
      </c>
      <c r="V148" s="2">
        <f t="shared" si="34"/>
        <v>15062189</v>
      </c>
      <c r="W148" s="2">
        <f t="shared" si="20"/>
        <v>505362</v>
      </c>
      <c r="X148" s="2">
        <f t="shared" si="6"/>
        <v>294638</v>
      </c>
      <c r="Y148" s="2">
        <f t="shared" si="30"/>
        <v>57733831.142222144</v>
      </c>
      <c r="Z148" s="2" t="str">
        <f t="shared" si="8"/>
        <v>HERE</v>
      </c>
      <c r="AA148" s="2">
        <f>IF(Z148="HERE",Y148,AA147+Graph!$G$1*1000)</f>
        <v>57733831.142222144</v>
      </c>
      <c r="AB148" s="2">
        <f t="shared" si="21"/>
        <v>294638</v>
      </c>
      <c r="AC148" s="2">
        <f t="shared" si="31"/>
        <v>15062189</v>
      </c>
      <c r="AD148" s="3">
        <f t="shared" si="10"/>
        <v>52800000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44996095.27799993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83</v>
      </c>
      <c r="C149" s="7"/>
      <c r="D149" s="2" t="e">
        <f t="shared" si="12"/>
        <v>#N/A</v>
      </c>
      <c r="E149" s="2" t="e">
        <f t="shared" si="22"/>
        <v>#N/A</v>
      </c>
      <c r="F149" s="2">
        <v>962423.91931778193</v>
      </c>
      <c r="G149" s="2">
        <f t="shared" si="35"/>
        <v>795682.42857142852</v>
      </c>
      <c r="H149" s="2">
        <f t="shared" si="32"/>
        <v>72775877.964352369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904973.42857143271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964463.5516923666</v>
      </c>
      <c r="Q149" s="2">
        <f t="shared" si="36"/>
        <v>800000</v>
      </c>
      <c r="R149" s="2">
        <f t="shared" si="33"/>
        <v>73596020.142222106</v>
      </c>
      <c r="S149" s="2">
        <f t="shared" si="17"/>
        <v>795682.42857143283</v>
      </c>
      <c r="T149" s="2">
        <f t="shared" si="18"/>
        <v>4317.5714285714785</v>
      </c>
      <c r="U149" s="2">
        <f t="shared" si="19"/>
        <v>800000</v>
      </c>
      <c r="V149" s="2">
        <f t="shared" si="34"/>
        <v>15300151</v>
      </c>
      <c r="W149" s="2">
        <f t="shared" si="20"/>
        <v>237962</v>
      </c>
      <c r="X149" s="2">
        <f t="shared" si="6"/>
        <v>562038</v>
      </c>
      <c r="Y149" s="2">
        <f t="shared" si="30"/>
        <v>58295869.142222144</v>
      </c>
      <c r="Z149" s="2" t="str">
        <f t="shared" si="8"/>
        <v>HERE</v>
      </c>
      <c r="AA149" s="2">
        <f>IF(Z149="HERE",Y149,AA148+Graph!$G$1*1000)</f>
        <v>58295869.142222144</v>
      </c>
      <c r="AB149" s="2">
        <f t="shared" si="21"/>
        <v>562038</v>
      </c>
      <c r="AC149" s="2">
        <f t="shared" si="31"/>
        <v>15300151</v>
      </c>
      <c r="AD149" s="3">
        <f t="shared" si="10"/>
        <v>52800000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45528883.627999932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84</v>
      </c>
      <c r="C150" s="7"/>
      <c r="D150" s="2" t="e">
        <f t="shared" si="12"/>
        <v>#N/A</v>
      </c>
      <c r="E150" s="2" t="e">
        <f t="shared" si="22"/>
        <v>#N/A</v>
      </c>
      <c r="F150" s="2">
        <v>968378.51521798968</v>
      </c>
      <c r="G150" s="2">
        <f t="shared" si="35"/>
        <v>795682.42857142852</v>
      </c>
      <c r="H150" s="2">
        <f t="shared" si="32"/>
        <v>73571560.392923802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909291.00000000419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970404.77390751243</v>
      </c>
      <c r="Q150" s="2">
        <f t="shared" si="36"/>
        <v>800000</v>
      </c>
      <c r="R150" s="2">
        <f t="shared" si="33"/>
        <v>74396020.142222106</v>
      </c>
      <c r="S150" s="2">
        <f t="shared" si="17"/>
        <v>795682.42857143283</v>
      </c>
      <c r="T150" s="2">
        <f t="shared" si="18"/>
        <v>4317.5714285714785</v>
      </c>
      <c r="U150" s="2">
        <f t="shared" si="19"/>
        <v>800000</v>
      </c>
      <c r="V150" s="2">
        <f t="shared" si="34"/>
        <v>15576107</v>
      </c>
      <c r="W150" s="2">
        <f t="shared" si="20"/>
        <v>275956</v>
      </c>
      <c r="X150" s="2">
        <f t="shared" si="6"/>
        <v>524044</v>
      </c>
      <c r="Y150" s="2">
        <f t="shared" si="30"/>
        <v>58819913.142222144</v>
      </c>
      <c r="Z150" s="2" t="str">
        <f t="shared" si="8"/>
        <v>HERE</v>
      </c>
      <c r="AA150" s="2">
        <f>IF(Z150="HERE",Y150,AA149+Graph!$G$1*1000)</f>
        <v>58819913.142222144</v>
      </c>
      <c r="AB150" s="2">
        <f t="shared" si="21"/>
        <v>524044</v>
      </c>
      <c r="AC150" s="2">
        <f t="shared" si="31"/>
        <v>15576107</v>
      </c>
      <c r="AD150" s="3">
        <f t="shared" si="10"/>
        <v>52800000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46011051.927999929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85</v>
      </c>
      <c r="C151" s="7"/>
      <c r="D151" s="2" t="e">
        <f t="shared" si="12"/>
        <v>#N/A</v>
      </c>
      <c r="E151" s="2" t="e">
        <f t="shared" si="22"/>
        <v>#N/A</v>
      </c>
      <c r="F151" s="2">
        <v>974333.11111816764</v>
      </c>
      <c r="G151" s="2">
        <f t="shared" si="35"/>
        <v>795682.42857142852</v>
      </c>
      <c r="H151" s="2">
        <f t="shared" si="32"/>
        <v>74367242.821495235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913608.57142857567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976345.99612268806</v>
      </c>
      <c r="Q151" s="2">
        <f t="shared" si="36"/>
        <v>800000</v>
      </c>
      <c r="R151" s="2">
        <f t="shared" si="33"/>
        <v>75196020.142222106</v>
      </c>
      <c r="S151" s="2">
        <f t="shared" si="17"/>
        <v>795682.42857143283</v>
      </c>
      <c r="T151" s="2">
        <f t="shared" si="18"/>
        <v>4317.5714285714785</v>
      </c>
      <c r="U151" s="2">
        <f t="shared" si="19"/>
        <v>800000</v>
      </c>
      <c r="V151" s="2">
        <f t="shared" si="34"/>
        <v>16050254.055500835</v>
      </c>
      <c r="W151" s="2">
        <f t="shared" si="20"/>
        <v>474147.05550083518</v>
      </c>
      <c r="X151" s="2">
        <f t="shared" si="6"/>
        <v>325852.94449916482</v>
      </c>
      <c r="Y151" s="2">
        <f t="shared" si="30"/>
        <v>59145766.086721309</v>
      </c>
      <c r="Z151" s="2" t="str">
        <f t="shared" si="8"/>
        <v>HERE</v>
      </c>
      <c r="AA151" s="2">
        <f>IF(Z151="HERE",Y151,AA150+Graph!$G$1*1000)</f>
        <v>59145766.086721309</v>
      </c>
      <c r="AB151" s="2">
        <f t="shared" si="21"/>
        <v>325852.94449916482</v>
      </c>
      <c r="AC151" s="2">
        <f t="shared" si="31"/>
        <v>16050254.055500835</v>
      </c>
      <c r="AD151" s="3">
        <f t="shared" si="10"/>
        <v>52800000</v>
      </c>
      <c r="AE151" s="2">
        <f>IF(AE149&gt;=52800000,52800000,IF(AB130=Graph!G$1*1000,AE150+Graph!G$1*1000,AC151))</f>
        <v>16050254.055500835</v>
      </c>
      <c r="AF151" s="3">
        <f t="shared" si="11"/>
        <v>16050254.055500835</v>
      </c>
      <c r="AG151" s="3">
        <f t="shared" si="29"/>
        <v>46466689.177999929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86</v>
      </c>
      <c r="C152" s="7"/>
      <c r="D152" s="2" t="e">
        <f t="shared" si="12"/>
        <v>#N/A</v>
      </c>
      <c r="E152" s="2" t="e">
        <f t="shared" si="22"/>
        <v>#N/A</v>
      </c>
      <c r="F152" s="2">
        <v>980287.7070183754</v>
      </c>
      <c r="G152" s="2">
        <f t="shared" si="35"/>
        <v>795682.42857142852</v>
      </c>
      <c r="H152" s="2">
        <f t="shared" si="32"/>
        <v>75162925.250066668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917926.14285714715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982287.21833783388</v>
      </c>
      <c r="Q152" s="2">
        <f t="shared" si="36"/>
        <v>800000</v>
      </c>
      <c r="R152" s="2">
        <f t="shared" si="33"/>
        <v>75996020.142222106</v>
      </c>
      <c r="S152" s="2">
        <f t="shared" si="17"/>
        <v>795682.42857143283</v>
      </c>
      <c r="T152" s="2">
        <f t="shared" si="18"/>
        <v>4317.5714285714785</v>
      </c>
      <c r="U152" s="2">
        <f t="shared" si="19"/>
        <v>800000</v>
      </c>
      <c r="V152" s="2">
        <f t="shared" si="34"/>
        <v>16530355.706901878</v>
      </c>
      <c r="W152" s="2">
        <f t="shared" si="20"/>
        <v>480101.65140104294</v>
      </c>
      <c r="X152" s="2">
        <f t="shared" si="6"/>
        <v>319898.34859895706</v>
      </c>
      <c r="Y152" s="2">
        <f t="shared" si="30"/>
        <v>59465664.435320266</v>
      </c>
      <c r="Z152" s="2" t="str">
        <f t="shared" si="8"/>
        <v>HERE</v>
      </c>
      <c r="AA152" s="2">
        <f>IF(Z152="HERE",Y152,AA151+Graph!$G$1*1000)</f>
        <v>59465664.435320266</v>
      </c>
      <c r="AB152" s="2">
        <f t="shared" si="21"/>
        <v>319898.34859895706</v>
      </c>
      <c r="AC152" s="2">
        <f t="shared" si="31"/>
        <v>16530355.706901878</v>
      </c>
      <c r="AD152" s="3">
        <f t="shared" si="10"/>
        <v>52800000</v>
      </c>
      <c r="AE152" s="2">
        <f>IF(AE150&gt;=52800000,52800000,IF(AB131=Graph!G$1*1000,AE151+Graph!G$1*1000,AC152))</f>
        <v>16530355.706901878</v>
      </c>
      <c r="AF152" s="3">
        <f t="shared" si="11"/>
        <v>16530355.706901878</v>
      </c>
      <c r="AG152" s="3">
        <f t="shared" si="29"/>
        <v>46946298.977999933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87</v>
      </c>
      <c r="C153" s="7"/>
      <c r="D153" s="2" t="e">
        <f t="shared" si="12"/>
        <v>#N/A</v>
      </c>
      <c r="E153" s="2" t="e">
        <f t="shared" si="22"/>
        <v>#N/A</v>
      </c>
      <c r="F153" s="2">
        <v>986242.30291858315</v>
      </c>
      <c r="G153" s="2">
        <f t="shared" si="35"/>
        <v>795682.42857142852</v>
      </c>
      <c r="H153" s="2">
        <f t="shared" si="32"/>
        <v>75958607.678638101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922243.71428571863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988228.44055300951</v>
      </c>
      <c r="Q153" s="2">
        <f t="shared" si="36"/>
        <v>800000</v>
      </c>
      <c r="R153" s="2">
        <f t="shared" si="33"/>
        <v>76796020.142222106</v>
      </c>
      <c r="S153" s="2">
        <f t="shared" si="17"/>
        <v>795682.42857143283</v>
      </c>
      <c r="T153" s="2">
        <f t="shared" si="18"/>
        <v>4317.5714285714785</v>
      </c>
      <c r="U153" s="2">
        <f t="shared" si="19"/>
        <v>800000</v>
      </c>
      <c r="V153" s="2">
        <f t="shared" si="34"/>
        <v>17016411.954203129</v>
      </c>
      <c r="W153" s="2">
        <f t="shared" si="20"/>
        <v>486056.2473012507</v>
      </c>
      <c r="X153" s="2">
        <f t="shared" si="6"/>
        <v>313943.7526987493</v>
      </c>
      <c r="Y153" s="2">
        <f t="shared" si="30"/>
        <v>59779608.188019015</v>
      </c>
      <c r="Z153" s="2" t="str">
        <f t="shared" si="8"/>
        <v>HERE</v>
      </c>
      <c r="AA153" s="2">
        <f>IF(Z153="HERE",Y153,AA152+Graph!$G$1*1000)</f>
        <v>59779608.188019015</v>
      </c>
      <c r="AB153" s="2">
        <f t="shared" si="21"/>
        <v>313943.7526987493</v>
      </c>
      <c r="AC153" s="2">
        <f t="shared" si="31"/>
        <v>17016411.954203129</v>
      </c>
      <c r="AD153" s="3">
        <f t="shared" si="10"/>
        <v>52800000</v>
      </c>
      <c r="AE153" s="2">
        <f>IF(AE151&gt;=52800000,52800000,IF(AB132=Graph!G$1*1000,AE152+Graph!G$1*1000,AC153))</f>
        <v>17016411.954203129</v>
      </c>
      <c r="AF153" s="3">
        <f t="shared" si="11"/>
        <v>17016411.954203129</v>
      </c>
      <c r="AG153" s="3">
        <f t="shared" si="29"/>
        <v>47288911.727999933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88</v>
      </c>
      <c r="C154" s="7"/>
      <c r="D154" s="2" t="e">
        <f t="shared" si="12"/>
        <v>#N/A</v>
      </c>
      <c r="E154" s="2" t="e">
        <f t="shared" si="22"/>
        <v>#N/A</v>
      </c>
      <c r="F154" s="2">
        <v>992196.89881879091</v>
      </c>
      <c r="G154" s="2">
        <f t="shared" si="35"/>
        <v>795682.42857142852</v>
      </c>
      <c r="H154" s="2">
        <f t="shared" si="32"/>
        <v>76754290.107209533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926561.2857142901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994169.66276815534</v>
      </c>
      <c r="Q154" s="2">
        <f t="shared" si="36"/>
        <v>800000</v>
      </c>
      <c r="R154" s="2">
        <f t="shared" si="33"/>
        <v>77596020.142222106</v>
      </c>
      <c r="S154" s="2">
        <f t="shared" si="17"/>
        <v>795682.42857143283</v>
      </c>
      <c r="T154" s="2">
        <f t="shared" si="18"/>
        <v>4317.5714285714785</v>
      </c>
      <c r="U154" s="2">
        <f t="shared" si="19"/>
        <v>800000</v>
      </c>
      <c r="V154" s="2">
        <f t="shared" si="34"/>
        <v>17508422.797404587</v>
      </c>
      <c r="W154" s="2">
        <f t="shared" si="20"/>
        <v>492010.84320145845</v>
      </c>
      <c r="X154" s="2">
        <f t="shared" si="6"/>
        <v>307989.15679854155</v>
      </c>
      <c r="Y154" s="2">
        <f t="shared" si="30"/>
        <v>60087597.344817556</v>
      </c>
      <c r="Z154" s="2" t="str">
        <f t="shared" si="8"/>
        <v>HERE</v>
      </c>
      <c r="AA154" s="2">
        <f>IF(Z154="HERE",Y154,AA153+Graph!$G$1*1000)</f>
        <v>60087597.344817556</v>
      </c>
      <c r="AB154" s="2">
        <f t="shared" si="21"/>
        <v>307989.15679854155</v>
      </c>
      <c r="AC154" s="2">
        <f t="shared" si="31"/>
        <v>17508422.797404587</v>
      </c>
      <c r="AD154" s="3">
        <f t="shared" si="10"/>
        <v>52800000</v>
      </c>
      <c r="AE154" s="2">
        <f>IF(AE152&gt;=52800000,52800000,IF(AB133=Graph!G$1*1000,AE153+Graph!G$1*1000,AC154))</f>
        <v>17508422.797404587</v>
      </c>
      <c r="AF154" s="3">
        <f t="shared" si="11"/>
        <v>17508422.797404587</v>
      </c>
      <c r="AG154" s="3">
        <f t="shared" si="29"/>
        <v>47594319.127999932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89</v>
      </c>
      <c r="C155" s="7"/>
      <c r="D155" s="2" t="e">
        <f t="shared" si="12"/>
        <v>#N/A</v>
      </c>
      <c r="E155" s="2" t="e">
        <f t="shared" si="22"/>
        <v>#N/A</v>
      </c>
      <c r="F155" s="2">
        <v>998151.49471899867</v>
      </c>
      <c r="G155" s="2">
        <f t="shared" si="35"/>
        <v>795682.42857142852</v>
      </c>
      <c r="H155" s="2">
        <f t="shared" si="32"/>
        <v>77549972.535780966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930878.85714286158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1000110.884983331</v>
      </c>
      <c r="Q155" s="2">
        <f t="shared" si="36"/>
        <v>800000</v>
      </c>
      <c r="R155" s="2">
        <f t="shared" si="33"/>
        <v>78396020.142222106</v>
      </c>
      <c r="S155" s="2">
        <f t="shared" si="17"/>
        <v>795682.42857143283</v>
      </c>
      <c r="T155" s="2">
        <f t="shared" si="18"/>
        <v>4317.5714285714785</v>
      </c>
      <c r="U155" s="2">
        <f t="shared" si="19"/>
        <v>800000</v>
      </c>
      <c r="V155" s="2">
        <f t="shared" si="34"/>
        <v>18006388.236506253</v>
      </c>
      <c r="W155" s="2">
        <f t="shared" si="20"/>
        <v>497965.43910166621</v>
      </c>
      <c r="X155" s="2">
        <f t="shared" si="6"/>
        <v>302034.56089833379</v>
      </c>
      <c r="Y155" s="2">
        <f t="shared" si="30"/>
        <v>60389631.90571589</v>
      </c>
      <c r="Z155" s="2" t="str">
        <f t="shared" si="8"/>
        <v>HERE</v>
      </c>
      <c r="AA155" s="2">
        <f>IF(Z155="HERE",Y155,AA154+Graph!$G$1*1000)</f>
        <v>60389631.90571589</v>
      </c>
      <c r="AB155" s="2">
        <f t="shared" si="21"/>
        <v>302034.56089833379</v>
      </c>
      <c r="AC155" s="2">
        <f t="shared" si="31"/>
        <v>18006388.236506253</v>
      </c>
      <c r="AD155" s="3">
        <f t="shared" si="10"/>
        <v>52800000</v>
      </c>
      <c r="AE155" s="2">
        <f>IF(AE153&gt;=52800000,52800000,IF(AB134=Graph!G$1*1000,AE154+Graph!G$1*1000,AC155))</f>
        <v>18006388.236506253</v>
      </c>
      <c r="AF155" s="3">
        <f t="shared" si="11"/>
        <v>18006388.236506253</v>
      </c>
      <c r="AG155" s="3">
        <f t="shared" si="29"/>
        <v>47805688.477999933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90</v>
      </c>
      <c r="C156" s="7"/>
      <c r="D156" s="2" t="e">
        <f t="shared" si="12"/>
        <v>#N/A</v>
      </c>
      <c r="E156" s="2" t="e">
        <f t="shared" si="22"/>
        <v>#N/A</v>
      </c>
      <c r="F156" s="2">
        <v>1004106.0906192064</v>
      </c>
      <c r="G156" s="2">
        <f t="shared" si="35"/>
        <v>795682.42857142852</v>
      </c>
      <c r="H156" s="2">
        <f t="shared" si="32"/>
        <v>78345654.964352399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935196.42857143306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1006052.1071984768</v>
      </c>
      <c r="Q156" s="2">
        <f t="shared" si="36"/>
        <v>800000</v>
      </c>
      <c r="R156" s="2">
        <f t="shared" si="33"/>
        <v>79196020.142222106</v>
      </c>
      <c r="S156" s="2">
        <f t="shared" si="17"/>
        <v>795682.42857143283</v>
      </c>
      <c r="T156" s="2">
        <f t="shared" si="18"/>
        <v>4317.5714285714785</v>
      </c>
      <c r="U156" s="2">
        <f t="shared" si="19"/>
        <v>800000</v>
      </c>
      <c r="V156" s="2">
        <f t="shared" si="34"/>
        <v>18510308.271508127</v>
      </c>
      <c r="W156" s="2">
        <f t="shared" si="20"/>
        <v>503920.03500187397</v>
      </c>
      <c r="X156" s="2">
        <f t="shared" si="6"/>
        <v>296079.96499812603</v>
      </c>
      <c r="Y156" s="2">
        <f t="shared" si="30"/>
        <v>60685711.870714016</v>
      </c>
      <c r="Z156" s="2" t="str">
        <f t="shared" si="8"/>
        <v>HERE</v>
      </c>
      <c r="AA156" s="2">
        <f>IF(Z156="HERE",Y156,AA155+Graph!$G$1*1000)</f>
        <v>60685711.870714016</v>
      </c>
      <c r="AB156" s="2">
        <f t="shared" si="21"/>
        <v>296079.96499812603</v>
      </c>
      <c r="AC156" s="2">
        <f t="shared" si="31"/>
        <v>18510308.271508127</v>
      </c>
      <c r="AD156" s="3">
        <f t="shared" si="10"/>
        <v>52800000</v>
      </c>
      <c r="AE156" s="2">
        <f>IF(AE154&gt;=52800000,52800000,IF(AB135=Graph!G$1*1000,AE155+Graph!G$1*1000,AC156))</f>
        <v>18510308.271508127</v>
      </c>
      <c r="AF156" s="3">
        <f t="shared" si="11"/>
        <v>18510308.271508127</v>
      </c>
      <c r="AG156" s="3">
        <f t="shared" si="29"/>
        <v>47984818.350000001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91</v>
      </c>
      <c r="C157" s="7"/>
      <c r="D157" s="2" t="e">
        <f t="shared" si="12"/>
        <v>#N/A</v>
      </c>
      <c r="E157" s="2" t="e">
        <f t="shared" si="22"/>
        <v>#N/A</v>
      </c>
      <c r="F157" s="2">
        <v>1010060.6865194142</v>
      </c>
      <c r="G157" s="2">
        <f t="shared" si="35"/>
        <v>795682.42857142852</v>
      </c>
      <c r="H157" s="2">
        <f t="shared" si="32"/>
        <v>79141337.392923832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939514.00000000454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1011993.3294136524</v>
      </c>
      <c r="Q157" s="2">
        <f t="shared" si="36"/>
        <v>800000</v>
      </c>
      <c r="R157" s="2">
        <f t="shared" si="33"/>
        <v>79996020.142222106</v>
      </c>
      <c r="S157" s="2">
        <f t="shared" si="17"/>
        <v>795682.42857143283</v>
      </c>
      <c r="T157" s="2">
        <f t="shared" si="18"/>
        <v>4317.5714285714785</v>
      </c>
      <c r="U157" s="2">
        <f t="shared" si="19"/>
        <v>800000</v>
      </c>
      <c r="V157" s="2">
        <f t="shared" si="34"/>
        <v>19020182.902410209</v>
      </c>
      <c r="W157" s="2">
        <f t="shared" si="20"/>
        <v>509874.63090208173</v>
      </c>
      <c r="X157" s="2">
        <f t="shared" si="6"/>
        <v>290125.36909791827</v>
      </c>
      <c r="Y157" s="2">
        <f t="shared" si="30"/>
        <v>60975837.239811935</v>
      </c>
      <c r="Z157" s="2" t="str">
        <f t="shared" si="8"/>
        <v>HERE</v>
      </c>
      <c r="AA157" s="2">
        <f>IF(Z157="HERE",Y157,AA156+Graph!$G$1*1000)</f>
        <v>60975837.239811935</v>
      </c>
      <c r="AB157" s="2">
        <f t="shared" si="21"/>
        <v>290125.36909791827</v>
      </c>
      <c r="AC157" s="2">
        <f t="shared" si="31"/>
        <v>19020182.902410209</v>
      </c>
      <c r="AD157" s="3">
        <f t="shared" si="10"/>
        <v>52800000</v>
      </c>
      <c r="AE157" s="2">
        <f>IF(AE155&gt;=52800000,52800000,IF(AB136=Graph!G$1*1000,AE156+Graph!G$1*1000,AC157))</f>
        <v>19020182.902410209</v>
      </c>
      <c r="AF157" s="3">
        <f t="shared" si="11"/>
        <v>19020182.902410209</v>
      </c>
      <c r="AG157" s="3">
        <f t="shared" si="29"/>
        <v>48002335.75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92</v>
      </c>
      <c r="C158" s="7"/>
      <c r="D158" s="2" t="e">
        <f t="shared" si="12"/>
        <v>#N/A</v>
      </c>
      <c r="E158" s="2" t="e">
        <f t="shared" si="22"/>
        <v>#N/A</v>
      </c>
      <c r="F158" s="2">
        <v>1016015.2824196219</v>
      </c>
      <c r="G158" s="2">
        <f t="shared" si="35"/>
        <v>795682.42857142852</v>
      </c>
      <c r="H158" s="2">
        <f t="shared" si="32"/>
        <v>79937019.821495265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943831.57142857602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1017934.5516287982</v>
      </c>
      <c r="Q158" s="2">
        <f t="shared" si="36"/>
        <v>800000</v>
      </c>
      <c r="R158" s="2">
        <f t="shared" si="33"/>
        <v>80796020.142222106</v>
      </c>
      <c r="S158" s="2">
        <f t="shared" si="17"/>
        <v>795682.42857143283</v>
      </c>
      <c r="T158" s="2">
        <f t="shared" si="18"/>
        <v>4317.5714285714785</v>
      </c>
      <c r="U158" s="2">
        <f t="shared" si="19"/>
        <v>800000</v>
      </c>
      <c r="V158" s="2">
        <f t="shared" si="34"/>
        <v>19536012.129212499</v>
      </c>
      <c r="W158" s="2">
        <f t="shared" si="20"/>
        <v>515829.22680228949</v>
      </c>
      <c r="X158" s="2">
        <f t="shared" si="6"/>
        <v>284170.77319771051</v>
      </c>
      <c r="Y158" s="2">
        <f t="shared" si="30"/>
        <v>61260008.013009645</v>
      </c>
      <c r="Z158" s="2" t="str">
        <f t="shared" si="8"/>
        <v>HERE</v>
      </c>
      <c r="AA158" s="2">
        <f>IF(Z158="HERE",Y158,AA157+Graph!$G$1*1000)</f>
        <v>61260008.013009645</v>
      </c>
      <c r="AB158" s="2">
        <f t="shared" si="21"/>
        <v>284170.77319771051</v>
      </c>
      <c r="AC158" s="2">
        <f t="shared" si="31"/>
        <v>19536012.129212499</v>
      </c>
      <c r="AD158" s="3">
        <f t="shared" si="10"/>
        <v>52800000</v>
      </c>
      <c r="AE158" s="2">
        <f>IF(AE156&gt;=52800000,52800000,IF(AB137=Graph!G$1*1000,AE157+Graph!G$1*1000,AC158))</f>
        <v>19536012.129212499</v>
      </c>
      <c r="AF158" s="3">
        <f t="shared" si="11"/>
        <v>19536012.129212499</v>
      </c>
      <c r="AG158" s="3">
        <f t="shared" si="29"/>
        <v>48021073.549999997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93</v>
      </c>
      <c r="C159" s="7"/>
      <c r="D159" s="2" t="e">
        <f t="shared" si="12"/>
        <v>#N/A</v>
      </c>
      <c r="E159" s="2" t="e">
        <f t="shared" si="22"/>
        <v>#N/A</v>
      </c>
      <c r="F159" s="2">
        <v>1021969.8783198297</v>
      </c>
      <c r="G159" s="2">
        <f t="shared" si="35"/>
        <v>795682.42857142852</v>
      </c>
      <c r="H159" s="2">
        <f t="shared" si="32"/>
        <v>80732702.250066698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948149.1428571475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1023875.7738439739</v>
      </c>
      <c r="Q159" s="2">
        <f t="shared" si="36"/>
        <v>800000</v>
      </c>
      <c r="R159" s="2">
        <f t="shared" si="33"/>
        <v>81596020.142222106</v>
      </c>
      <c r="S159" s="2">
        <f t="shared" si="17"/>
        <v>795682.42857143283</v>
      </c>
      <c r="T159" s="2">
        <f t="shared" si="18"/>
        <v>4317.5714285714785</v>
      </c>
      <c r="U159" s="2">
        <f t="shared" si="19"/>
        <v>800000</v>
      </c>
      <c r="V159" s="2">
        <f t="shared" si="34"/>
        <v>20057795.951914966</v>
      </c>
      <c r="W159" s="2">
        <f t="shared" si="20"/>
        <v>521783.82270246744</v>
      </c>
      <c r="X159" s="2">
        <f t="shared" si="6"/>
        <v>278216.17729753256</v>
      </c>
      <c r="Y159" s="2">
        <f t="shared" ref="Y159:Y222" si="37">IF(COUNT($C160)=0,IF(COUNT($C159)=1,C159,SUM(Y158+X159)),C159)</f>
        <v>61538224.190307178</v>
      </c>
      <c r="Z159" s="2" t="str">
        <f t="shared" si="8"/>
        <v>HERE</v>
      </c>
      <c r="AA159" s="2">
        <f>IF(Z159="HERE",Y159,AA158+Graph!$G$1*1000)</f>
        <v>61538224.190307178</v>
      </c>
      <c r="AB159" s="2">
        <f t="shared" si="21"/>
        <v>278216.17729753256</v>
      </c>
      <c r="AC159" s="2">
        <f t="shared" ref="AC159:AC222" si="38">IF(Z160="HERE",V159,AC158)</f>
        <v>20057795.951914966</v>
      </c>
      <c r="AD159" s="3">
        <f t="shared" si="10"/>
        <v>52800000</v>
      </c>
      <c r="AE159" s="2">
        <f>IF(AE157&gt;=52800000,52800000,IF(AB138=Graph!G$1*1000,AE158+Graph!G$1*1000,AC159))</f>
        <v>20057795.951914966</v>
      </c>
      <c r="AF159" s="3">
        <f t="shared" si="11"/>
        <v>20057795.951914966</v>
      </c>
      <c r="AG159" s="3">
        <f t="shared" si="29"/>
        <v>48044524.350000001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94</v>
      </c>
      <c r="C160" s="7"/>
      <c r="D160" s="2" t="e">
        <f t="shared" si="12"/>
        <v>#N/A</v>
      </c>
      <c r="E160" s="2" t="e">
        <f t="shared" si="22"/>
        <v>#N/A</v>
      </c>
      <c r="F160" s="2">
        <v>1027924.4742200375</v>
      </c>
      <c r="G160" s="2">
        <f t="shared" si="35"/>
        <v>795682.42857142852</v>
      </c>
      <c r="H160" s="2">
        <f t="shared" ref="H160:H223" si="39">IF(COUNT($C161)=0,IF(COUNT($C160)=1,C160,SUM(H159+G160)),C160)</f>
        <v>81528384.67863813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952466.71428571898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1029816.9960591197</v>
      </c>
      <c r="Q160" s="2">
        <f t="shared" si="36"/>
        <v>800000</v>
      </c>
      <c r="R160" s="2">
        <f t="shared" ref="R160:R223" si="40">IF(COUNT($C161)=0,IF(COUNT($C160)=1,M160,SUM(R159+Q160)),M160)</f>
        <v>82396020.142222106</v>
      </c>
      <c r="S160" s="2">
        <f t="shared" si="17"/>
        <v>795682.42857143283</v>
      </c>
      <c r="T160" s="2">
        <f t="shared" si="18"/>
        <v>4317.5714285714785</v>
      </c>
      <c r="U160" s="2">
        <f t="shared" si="19"/>
        <v>800000</v>
      </c>
      <c r="V160" s="2">
        <f t="shared" si="34"/>
        <v>20585534.370517641</v>
      </c>
      <c r="W160" s="2">
        <f t="shared" si="20"/>
        <v>527738.4186026752</v>
      </c>
      <c r="X160" s="2">
        <f t="shared" si="6"/>
        <v>272261.5813973248</v>
      </c>
      <c r="Y160" s="2">
        <f t="shared" si="37"/>
        <v>61810485.771704502</v>
      </c>
      <c r="Z160" s="2" t="str">
        <f t="shared" si="8"/>
        <v>HERE</v>
      </c>
      <c r="AA160" s="2">
        <f>IF(Z160="HERE",Y160,AA159+Graph!$G$1*1000)</f>
        <v>61810485.771704502</v>
      </c>
      <c r="AB160" s="2">
        <f t="shared" si="21"/>
        <v>272261.5813973248</v>
      </c>
      <c r="AC160" s="2">
        <f t="shared" si="38"/>
        <v>20585534.370517641</v>
      </c>
      <c r="AD160" s="3">
        <f t="shared" si="10"/>
        <v>52800000</v>
      </c>
      <c r="AE160" s="2">
        <f>IF(AE158&gt;=52800000,52800000,IF(AB139=Graph!G$1*1000,AE159+Graph!G$1*1000,AC160))</f>
        <v>20585534.370517641</v>
      </c>
      <c r="AF160" s="3">
        <f t="shared" si="11"/>
        <v>20585534.370517641</v>
      </c>
      <c r="AG160" s="3">
        <f t="shared" si="29"/>
        <v>48068552.350000001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95</v>
      </c>
      <c r="C161" s="7"/>
      <c r="D161" s="2" t="e">
        <f t="shared" si="12"/>
        <v>#N/A</v>
      </c>
      <c r="E161" s="2" t="e">
        <f t="shared" si="22"/>
        <v>#N/A</v>
      </c>
      <c r="F161" s="2">
        <v>1033879.0701202452</v>
      </c>
      <c r="G161" s="2">
        <f t="shared" si="35"/>
        <v>795682.42857142852</v>
      </c>
      <c r="H161" s="2">
        <f t="shared" si="39"/>
        <v>82324067.107209563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956784.28571429045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1035758.2182742953</v>
      </c>
      <c r="Q161" s="2">
        <f t="shared" si="36"/>
        <v>800000</v>
      </c>
      <c r="R161" s="2">
        <f t="shared" si="40"/>
        <v>83196020.142222106</v>
      </c>
      <c r="S161" s="2">
        <f t="shared" si="17"/>
        <v>795682.42857143283</v>
      </c>
      <c r="T161" s="2">
        <f t="shared" si="18"/>
        <v>4317.5714285714785</v>
      </c>
      <c r="U161" s="2">
        <f t="shared" si="19"/>
        <v>800000</v>
      </c>
      <c r="V161" s="2">
        <f t="shared" si="34"/>
        <v>21119227.385020524</v>
      </c>
      <c r="W161" s="2">
        <f t="shared" si="20"/>
        <v>533693.01450288296</v>
      </c>
      <c r="X161" s="2">
        <f t="shared" si="6"/>
        <v>266306.98549711704</v>
      </c>
      <c r="Y161" s="2">
        <f t="shared" si="37"/>
        <v>62076792.757201619</v>
      </c>
      <c r="Z161" s="2" t="str">
        <f t="shared" si="8"/>
        <v>HERE</v>
      </c>
      <c r="AA161" s="2">
        <f>IF(Z161="HERE",Y161,AA160+Graph!$G$1*1000)</f>
        <v>62076792.757201619</v>
      </c>
      <c r="AB161" s="2">
        <f t="shared" si="21"/>
        <v>266306.98549711704</v>
      </c>
      <c r="AC161" s="2">
        <f t="shared" si="38"/>
        <v>21119227.385020524</v>
      </c>
      <c r="AD161" s="3">
        <f t="shared" si="10"/>
        <v>52800000</v>
      </c>
      <c r="AE161" s="2">
        <f>IF(AE159&gt;=52800000,52800000,IF(AB140=Graph!G$1*1000,AE160+Graph!G$1*1000,AC161))</f>
        <v>21119227.385020524</v>
      </c>
      <c r="AF161" s="3">
        <f t="shared" si="11"/>
        <v>21119227.385020524</v>
      </c>
      <c r="AG161" s="3">
        <f t="shared" si="29"/>
        <v>48093260.5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96</v>
      </c>
      <c r="C162" s="7"/>
      <c r="D162" s="2" t="e">
        <f t="shared" si="12"/>
        <v>#N/A</v>
      </c>
      <c r="E162" s="2" t="e">
        <f t="shared" si="22"/>
        <v>#N/A</v>
      </c>
      <c r="F162" s="2">
        <v>1039833.666020453</v>
      </c>
      <c r="G162" s="2">
        <f t="shared" si="35"/>
        <v>795682.42857142852</v>
      </c>
      <c r="H162" s="2">
        <f t="shared" si="39"/>
        <v>83119749.535780996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961101.85714286193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1041699.4404894412</v>
      </c>
      <c r="Q162" s="2">
        <f t="shared" si="36"/>
        <v>800000</v>
      </c>
      <c r="R162" s="2">
        <f t="shared" si="40"/>
        <v>83996020.142222106</v>
      </c>
      <c r="S162" s="2">
        <f t="shared" si="17"/>
        <v>795682.42857143283</v>
      </c>
      <c r="T162" s="2">
        <f t="shared" si="18"/>
        <v>4317.5714285714785</v>
      </c>
      <c r="U162" s="2">
        <f t="shared" si="19"/>
        <v>800000</v>
      </c>
      <c r="V162" s="2">
        <f t="shared" si="34"/>
        <v>21658874.995423615</v>
      </c>
      <c r="W162" s="2">
        <f t="shared" si="20"/>
        <v>539647.61040309072</v>
      </c>
      <c r="X162" s="2">
        <f t="shared" si="6"/>
        <v>260352.38959690928</v>
      </c>
      <c r="Y162" s="2">
        <f t="shared" si="37"/>
        <v>62337145.146798529</v>
      </c>
      <c r="Z162" s="2" t="str">
        <f t="shared" si="8"/>
        <v>HERE</v>
      </c>
      <c r="AA162" s="2">
        <f>IF(Z162="HERE",Y162,AA161+Graph!$G$1*1000)</f>
        <v>62337145.146798529</v>
      </c>
      <c r="AB162" s="2">
        <f t="shared" si="21"/>
        <v>260352.38959690928</v>
      </c>
      <c r="AC162" s="2">
        <f t="shared" si="38"/>
        <v>21658874.995423615</v>
      </c>
      <c r="AD162" s="3">
        <f t="shared" si="10"/>
        <v>52800000</v>
      </c>
      <c r="AE162" s="2">
        <f>IF(AE160&gt;=52800000,52800000,IF(AB141=Graph!G$1*1000,AE161+Graph!G$1*1000,AC162))</f>
        <v>21658874.995423615</v>
      </c>
      <c r="AF162" s="3">
        <f t="shared" si="11"/>
        <v>21658874.995423615</v>
      </c>
      <c r="AG162" s="3">
        <f t="shared" si="29"/>
        <v>48120714.399999999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97</v>
      </c>
      <c r="C163" s="7"/>
      <c r="D163" s="2" t="e">
        <f t="shared" si="12"/>
        <v>#N/A</v>
      </c>
      <c r="E163" s="2" t="e">
        <f t="shared" si="22"/>
        <v>#N/A</v>
      </c>
      <c r="F163" s="2">
        <v>1045788.2619206607</v>
      </c>
      <c r="G163" s="2">
        <f t="shared" si="35"/>
        <v>795682.42857142852</v>
      </c>
      <c r="H163" s="2">
        <f t="shared" si="39"/>
        <v>83915431.964352429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965419.42857143341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1047640.6627046168</v>
      </c>
      <c r="Q163" s="2">
        <f t="shared" si="36"/>
        <v>800000</v>
      </c>
      <c r="R163" s="2">
        <f t="shared" si="40"/>
        <v>84796020.142222106</v>
      </c>
      <c r="S163" s="2">
        <f t="shared" si="17"/>
        <v>795682.42857143283</v>
      </c>
      <c r="T163" s="2">
        <f t="shared" si="18"/>
        <v>4317.5714285714785</v>
      </c>
      <c r="U163" s="2">
        <f t="shared" si="19"/>
        <v>800000</v>
      </c>
      <c r="V163" s="2">
        <f t="shared" si="34"/>
        <v>22204477.201726913</v>
      </c>
      <c r="W163" s="2">
        <f t="shared" si="20"/>
        <v>545602.20630329847</v>
      </c>
      <c r="X163" s="2">
        <f t="shared" si="6"/>
        <v>254397.79369670153</v>
      </c>
      <c r="Y163" s="2">
        <f t="shared" si="37"/>
        <v>62591542.94049523</v>
      </c>
      <c r="Z163" s="2" t="str">
        <f t="shared" si="8"/>
        <v>HERE</v>
      </c>
      <c r="AA163" s="2">
        <f>IF(Z163="HERE",Y163,AA162+Graph!$G$1*1000)</f>
        <v>62591542.94049523</v>
      </c>
      <c r="AB163" s="2">
        <f t="shared" si="21"/>
        <v>254397.79369670153</v>
      </c>
      <c r="AC163" s="2">
        <f t="shared" si="38"/>
        <v>22204477.201726913</v>
      </c>
      <c r="AD163" s="3">
        <f t="shared" si="10"/>
        <v>52800000</v>
      </c>
      <c r="AE163" s="2">
        <f>IF(AE161&gt;=52800000,52800000,IF(AB142=Graph!G$1*1000,AE162+Graph!G$1*1000,AC163))</f>
        <v>22204477.201726913</v>
      </c>
      <c r="AF163" s="3">
        <f t="shared" si="11"/>
        <v>22204477.201726913</v>
      </c>
      <c r="AG163" s="3">
        <f t="shared" si="29"/>
        <v>48134700.299999997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98</v>
      </c>
      <c r="C164" s="7"/>
      <c r="D164" s="2" t="e">
        <f t="shared" si="12"/>
        <v>#N/A</v>
      </c>
      <c r="E164" s="2" t="e">
        <f t="shared" si="22"/>
        <v>#N/A</v>
      </c>
      <c r="F164" s="2">
        <v>1051742.8578208685</v>
      </c>
      <c r="G164" s="2">
        <f t="shared" si="35"/>
        <v>795682.42857142852</v>
      </c>
      <c r="H164" s="2">
        <f t="shared" si="39"/>
        <v>84711114.392923862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969737.00000000489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1053581.8849197626</v>
      </c>
      <c r="Q164" s="2">
        <f t="shared" si="36"/>
        <v>800000</v>
      </c>
      <c r="R164" s="2">
        <f t="shared" si="40"/>
        <v>85596020.142222106</v>
      </c>
      <c r="S164" s="2">
        <f t="shared" si="17"/>
        <v>795682.42857143283</v>
      </c>
      <c r="T164" s="2">
        <f t="shared" si="18"/>
        <v>4317.5714285714785</v>
      </c>
      <c r="U164" s="2">
        <f t="shared" si="19"/>
        <v>800000</v>
      </c>
      <c r="V164" s="2">
        <f t="shared" si="34"/>
        <v>22756034.00393042</v>
      </c>
      <c r="W164" s="2">
        <f t="shared" si="20"/>
        <v>551556.80220350623</v>
      </c>
      <c r="X164" s="2">
        <f t="shared" si="6"/>
        <v>248443.19779649377</v>
      </c>
      <c r="Y164" s="2">
        <f t="shared" si="37"/>
        <v>62839986.138291724</v>
      </c>
      <c r="Z164" s="2" t="str">
        <f t="shared" si="8"/>
        <v>HERE</v>
      </c>
      <c r="AA164" s="2">
        <f>IF(Z164="HERE",Y164,AA163+Graph!$G$1*1000)</f>
        <v>62839986.138291724</v>
      </c>
      <c r="AB164" s="2">
        <f t="shared" si="21"/>
        <v>248443.19779649377</v>
      </c>
      <c r="AC164" s="2">
        <f t="shared" si="38"/>
        <v>22756034.00393042</v>
      </c>
      <c r="AD164" s="3">
        <f t="shared" si="10"/>
        <v>52800000</v>
      </c>
      <c r="AE164" s="2">
        <f>IF(AE162&gt;=52800000,52800000,IF(AB143=Graph!G$1*1000,AE163+Graph!G$1*1000,AC164))</f>
        <v>22756034.00393042</v>
      </c>
      <c r="AF164" s="3">
        <f t="shared" si="11"/>
        <v>22756034.00393042</v>
      </c>
      <c r="AG164" s="3">
        <f t="shared" si="29"/>
        <v>48152324.299999997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99</v>
      </c>
      <c r="C165" s="7"/>
      <c r="D165" s="2" t="e">
        <f t="shared" si="12"/>
        <v>#N/A</v>
      </c>
      <c r="E165" s="2" t="e">
        <f t="shared" si="22"/>
        <v>#N/A</v>
      </c>
      <c r="F165" s="2">
        <v>1057697.4537210763</v>
      </c>
      <c r="G165" s="2">
        <f t="shared" si="35"/>
        <v>795682.42857142852</v>
      </c>
      <c r="H165" s="2">
        <f t="shared" si="39"/>
        <v>85506796.821495295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974054.57142857637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1059523.1071349084</v>
      </c>
      <c r="Q165" s="2">
        <f t="shared" si="36"/>
        <v>800000</v>
      </c>
      <c r="R165" s="2">
        <f t="shared" si="40"/>
        <v>86396020.142222106</v>
      </c>
      <c r="S165" s="2">
        <f t="shared" si="17"/>
        <v>795682.42857143283</v>
      </c>
      <c r="T165" s="2">
        <f t="shared" si="18"/>
        <v>4317.5714285714785</v>
      </c>
      <c r="U165" s="2">
        <f t="shared" si="19"/>
        <v>800000</v>
      </c>
      <c r="V165" s="2">
        <f t="shared" si="34"/>
        <v>23313545.402034134</v>
      </c>
      <c r="W165" s="2">
        <f t="shared" si="20"/>
        <v>557511.39810371399</v>
      </c>
      <c r="X165" s="2">
        <f t="shared" si="6"/>
        <v>242488.60189628601</v>
      </c>
      <c r="Y165" s="2">
        <f t="shared" si="37"/>
        <v>63082474.74018801</v>
      </c>
      <c r="Z165" s="2" t="str">
        <f t="shared" si="8"/>
        <v>HERE</v>
      </c>
      <c r="AA165" s="2">
        <f>IF(Z165="HERE",Y165,AA164+Graph!$G$1*1000)</f>
        <v>63082474.74018801</v>
      </c>
      <c r="AB165" s="2">
        <f t="shared" si="21"/>
        <v>242488.60189628601</v>
      </c>
      <c r="AC165" s="2">
        <f t="shared" si="38"/>
        <v>23313545.402034134</v>
      </c>
      <c r="AD165" s="3">
        <f t="shared" si="10"/>
        <v>52800000</v>
      </c>
      <c r="AE165" s="2">
        <f>IF(AE163&gt;=52800000,52800000,IF(AB144=Graph!G$1*1000,AE164+Graph!G$1*1000,AC165))</f>
        <v>23313545.402034134</v>
      </c>
      <c r="AF165" s="3">
        <f t="shared" si="11"/>
        <v>23313545.402034134</v>
      </c>
      <c r="AG165" s="3">
        <f t="shared" si="29"/>
        <v>48172914.899999999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100</v>
      </c>
      <c r="C166" s="7"/>
      <c r="D166" s="2" t="e">
        <f t="shared" si="12"/>
        <v>#N/A</v>
      </c>
      <c r="E166" s="2" t="e">
        <f t="shared" si="22"/>
        <v>#N/A</v>
      </c>
      <c r="F166" s="2">
        <v>1063652.049621284</v>
      </c>
      <c r="G166" s="2">
        <f t="shared" ref="G166:G229" si="41">IF(F166&gt;800000,$AK$31*1000,F166)</f>
        <v>795682.42857142852</v>
      </c>
      <c r="H166" s="2">
        <f t="shared" si="39"/>
        <v>86302479.250066727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978372.14285714785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1065464.3293500841</v>
      </c>
      <c r="Q166" s="2">
        <f t="shared" ref="Q166:Q229" si="42">IF(P166&gt;800000,800000,P166)</f>
        <v>800000</v>
      </c>
      <c r="R166" s="2">
        <f t="shared" si="40"/>
        <v>87196020.142222106</v>
      </c>
      <c r="S166" s="2">
        <f t="shared" si="17"/>
        <v>795682.42857143283</v>
      </c>
      <c r="T166" s="2">
        <f t="shared" si="18"/>
        <v>4317.5714285714785</v>
      </c>
      <c r="U166" s="2">
        <f t="shared" si="19"/>
        <v>800000</v>
      </c>
      <c r="V166" s="2">
        <f t="shared" si="34"/>
        <v>23877011.396038055</v>
      </c>
      <c r="W166" s="2">
        <f t="shared" si="20"/>
        <v>563465.99400392175</v>
      </c>
      <c r="X166" s="2">
        <f t="shared" si="6"/>
        <v>236534.00599607825</v>
      </c>
      <c r="Y166" s="2">
        <f t="shared" si="37"/>
        <v>63319008.746184088</v>
      </c>
      <c r="Z166" s="2" t="str">
        <f t="shared" si="8"/>
        <v>HERE</v>
      </c>
      <c r="AA166" s="2">
        <f>IF(Z166="HERE",Y166,AA165+Graph!$G$1*1000)</f>
        <v>63319008.746184088</v>
      </c>
      <c r="AB166" s="2">
        <f t="shared" si="21"/>
        <v>236534.00599607825</v>
      </c>
      <c r="AC166" s="2">
        <f t="shared" si="38"/>
        <v>23877011.396038055</v>
      </c>
      <c r="AD166" s="3">
        <f t="shared" si="10"/>
        <v>52800000</v>
      </c>
      <c r="AE166" s="2">
        <f>IF(AE164&gt;=52800000,52800000,IF(AB145=Graph!G$1*1000,AE165+Graph!G$1*1000,AC166))</f>
        <v>23877011.396038055</v>
      </c>
      <c r="AF166" s="3">
        <f t="shared" si="11"/>
        <v>23877011.396038055</v>
      </c>
      <c r="AG166" s="3">
        <f t="shared" si="29"/>
        <v>48195455.399999999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101</v>
      </c>
      <c r="C167" s="7"/>
      <c r="D167" s="2" t="e">
        <f t="shared" si="12"/>
        <v>#N/A</v>
      </c>
      <c r="E167" s="2" t="e">
        <f t="shared" si="22"/>
        <v>#N/A</v>
      </c>
      <c r="F167" s="2">
        <v>1069606.6455214918</v>
      </c>
      <c r="G167" s="2">
        <f t="shared" si="41"/>
        <v>795682.42857142852</v>
      </c>
      <c r="H167" s="2">
        <f t="shared" si="39"/>
        <v>87098161.67863816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982689.71428571932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1071405.5515652299</v>
      </c>
      <c r="Q167" s="2">
        <f t="shared" si="42"/>
        <v>800000</v>
      </c>
      <c r="R167" s="2">
        <f t="shared" si="40"/>
        <v>87996020.142222106</v>
      </c>
      <c r="S167" s="2">
        <f t="shared" si="17"/>
        <v>795682.42857143283</v>
      </c>
      <c r="T167" s="2">
        <f t="shared" si="18"/>
        <v>4317.5714285714785</v>
      </c>
      <c r="U167" s="2">
        <f t="shared" si="19"/>
        <v>800000</v>
      </c>
      <c r="V167" s="2">
        <f t="shared" si="34"/>
        <v>24446431.985942185</v>
      </c>
      <c r="W167" s="2">
        <f t="shared" si="20"/>
        <v>569420.58990412951</v>
      </c>
      <c r="X167" s="2">
        <f t="shared" si="6"/>
        <v>230579.41009587049</v>
      </c>
      <c r="Y167" s="2">
        <f t="shared" si="37"/>
        <v>63549588.156279959</v>
      </c>
      <c r="Z167" s="2" t="str">
        <f t="shared" si="8"/>
        <v>HERE</v>
      </c>
      <c r="AA167" s="2">
        <f>IF(Z167="HERE",Y167,AA166+Graph!$G$1*1000)</f>
        <v>63549588.156279959</v>
      </c>
      <c r="AB167" s="2">
        <f t="shared" si="21"/>
        <v>230579.41009587049</v>
      </c>
      <c r="AC167" s="2">
        <f t="shared" si="38"/>
        <v>24446431.985942185</v>
      </c>
      <c r="AD167" s="3">
        <f t="shared" si="10"/>
        <v>52800000</v>
      </c>
      <c r="AE167" s="2">
        <f>IF(AE165&gt;=52800000,52800000,IF(AB146=Graph!G$1*1000,AE166+Graph!G$1*1000,AC167))</f>
        <v>24446431.985942185</v>
      </c>
      <c r="AF167" s="3">
        <f t="shared" si="11"/>
        <v>24446431.985942185</v>
      </c>
      <c r="AG167" s="3">
        <f t="shared" si="29"/>
        <v>48220611.200000003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102</v>
      </c>
      <c r="C168" s="7"/>
      <c r="D168" s="2" t="e">
        <f t="shared" si="12"/>
        <v>#N/A</v>
      </c>
      <c r="E168" s="2" t="e">
        <f t="shared" si="22"/>
        <v>#N/A</v>
      </c>
      <c r="F168" s="2">
        <v>1075561.2414216995</v>
      </c>
      <c r="G168" s="2">
        <f t="shared" si="41"/>
        <v>795682.42857142852</v>
      </c>
      <c r="H168" s="2">
        <f t="shared" si="39"/>
        <v>87893844.107209593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987007.2857142908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1077346.7737804055</v>
      </c>
      <c r="Q168" s="2">
        <f t="shared" si="42"/>
        <v>800000</v>
      </c>
      <c r="R168" s="2">
        <f t="shared" si="40"/>
        <v>88796020.142222106</v>
      </c>
      <c r="S168" s="2">
        <f t="shared" si="17"/>
        <v>795682.42857143283</v>
      </c>
      <c r="T168" s="2">
        <f t="shared" si="18"/>
        <v>4317.5714285714785</v>
      </c>
      <c r="U168" s="2">
        <f t="shared" si="19"/>
        <v>800000</v>
      </c>
      <c r="V168" s="2">
        <f t="shared" si="34"/>
        <v>25021807.171746522</v>
      </c>
      <c r="W168" s="2">
        <f t="shared" si="20"/>
        <v>575375.18580433726</v>
      </c>
      <c r="X168" s="2">
        <f t="shared" si="6"/>
        <v>224624.81419566274</v>
      </c>
      <c r="Y168" s="2">
        <f t="shared" si="37"/>
        <v>63774212.970475622</v>
      </c>
      <c r="Z168" s="2" t="str">
        <f t="shared" si="8"/>
        <v>HERE</v>
      </c>
      <c r="AA168" s="2">
        <f>IF(Z168="HERE",Y168,AA167+Graph!$G$1*1000)</f>
        <v>63774212.970475622</v>
      </c>
      <c r="AB168" s="2">
        <f t="shared" si="21"/>
        <v>224624.81419566274</v>
      </c>
      <c r="AC168" s="2">
        <f t="shared" si="38"/>
        <v>25021807.171746522</v>
      </c>
      <c r="AD168" s="3">
        <f t="shared" si="10"/>
        <v>52800000</v>
      </c>
      <c r="AE168" s="2">
        <f>IF(AE166&gt;=52800000,52800000,IF(AB147=Graph!G$1*1000,AE167+Graph!G$1*1000,AC168))</f>
        <v>25021807.171746522</v>
      </c>
      <c r="AF168" s="3">
        <f t="shared" si="11"/>
        <v>25021807.171746522</v>
      </c>
      <c r="AG168" s="3">
        <f t="shared" si="29"/>
        <v>48247841.350000001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103</v>
      </c>
      <c r="C169" s="7"/>
      <c r="D169" s="2" t="e">
        <f t="shared" si="12"/>
        <v>#N/A</v>
      </c>
      <c r="E169" s="2" t="e">
        <f t="shared" si="22"/>
        <v>#N/A</v>
      </c>
      <c r="F169" s="2">
        <v>1081515.8373219073</v>
      </c>
      <c r="G169" s="2">
        <f t="shared" si="41"/>
        <v>795682.42857142852</v>
      </c>
      <c r="H169" s="2">
        <f t="shared" si="39"/>
        <v>88689526.535781026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991324.85714286228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1083287.9959955513</v>
      </c>
      <c r="Q169" s="2">
        <f t="shared" si="42"/>
        <v>800000</v>
      </c>
      <c r="R169" s="2">
        <f t="shared" si="40"/>
        <v>89596020.142222106</v>
      </c>
      <c r="S169" s="2">
        <f t="shared" si="17"/>
        <v>795682.42857143283</v>
      </c>
      <c r="T169" s="2">
        <f t="shared" si="18"/>
        <v>4317.5714285714785</v>
      </c>
      <c r="U169" s="2">
        <f t="shared" si="19"/>
        <v>800000</v>
      </c>
      <c r="V169" s="2">
        <f t="shared" si="34"/>
        <v>25603136.953451067</v>
      </c>
      <c r="W169" s="2">
        <f t="shared" si="20"/>
        <v>581329.78170454502</v>
      </c>
      <c r="X169" s="2">
        <f t="shared" si="6"/>
        <v>218670.21829545498</v>
      </c>
      <c r="Y169" s="2">
        <f t="shared" si="37"/>
        <v>63992883.188771077</v>
      </c>
      <c r="Z169" s="2" t="str">
        <f t="shared" si="8"/>
        <v>HERE</v>
      </c>
      <c r="AA169" s="2">
        <f>IF(Z169="HERE",Y169,AA168+Graph!$G$1*1000)</f>
        <v>63992883.188771077</v>
      </c>
      <c r="AB169" s="2">
        <f t="shared" si="21"/>
        <v>218670.21829545498</v>
      </c>
      <c r="AC169" s="2">
        <f t="shared" si="38"/>
        <v>25603136.953451067</v>
      </c>
      <c r="AD169" s="3">
        <f t="shared" si="10"/>
        <v>52800000</v>
      </c>
      <c r="AE169" s="2">
        <f>IF(AE167&gt;=52800000,52800000,IF(AB148=Graph!G$1*1000,AE168+Graph!G$1*1000,AC169))</f>
        <v>25603136.953451067</v>
      </c>
      <c r="AF169" s="3">
        <f t="shared" si="11"/>
        <v>25603136.953451067</v>
      </c>
      <c r="AG169" s="3">
        <f t="shared" si="29"/>
        <v>48273109.450000003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104</v>
      </c>
      <c r="C170" s="7"/>
      <c r="D170" s="2" t="e">
        <f t="shared" si="12"/>
        <v>#N/A</v>
      </c>
      <c r="E170" s="2" t="e">
        <f t="shared" si="22"/>
        <v>#N/A</v>
      </c>
      <c r="F170" s="2">
        <v>1087470.433222115</v>
      </c>
      <c r="G170" s="2">
        <f t="shared" si="41"/>
        <v>795682.42857142852</v>
      </c>
      <c r="H170" s="2">
        <f t="shared" si="39"/>
        <v>89485208.964352459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995642.42857143376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1089229.218210727</v>
      </c>
      <c r="Q170" s="2">
        <f t="shared" si="42"/>
        <v>800000</v>
      </c>
      <c r="R170" s="2">
        <f t="shared" si="40"/>
        <v>90396020.142222106</v>
      </c>
      <c r="S170" s="2">
        <f t="shared" si="17"/>
        <v>795682.42857143283</v>
      </c>
      <c r="T170" s="2">
        <f t="shared" si="18"/>
        <v>4317.5714285714785</v>
      </c>
      <c r="U170" s="2">
        <f t="shared" si="19"/>
        <v>800000</v>
      </c>
      <c r="V170" s="2">
        <f t="shared" si="34"/>
        <v>26190421.33105582</v>
      </c>
      <c r="W170" s="2">
        <f t="shared" si="20"/>
        <v>587284.37760475278</v>
      </c>
      <c r="X170" s="2">
        <f t="shared" si="6"/>
        <v>212715.62239524722</v>
      </c>
      <c r="Y170" s="2">
        <f t="shared" si="37"/>
        <v>64205598.811166324</v>
      </c>
      <c r="Z170" s="2" t="str">
        <f t="shared" si="8"/>
        <v>HERE</v>
      </c>
      <c r="AA170" s="2">
        <f>IF(Z170="HERE",Y170,AA169+Graph!$G$1*1000)</f>
        <v>64205598.811166324</v>
      </c>
      <c r="AB170" s="2">
        <f t="shared" si="21"/>
        <v>212715.62239524722</v>
      </c>
      <c r="AC170" s="2">
        <f t="shared" si="38"/>
        <v>26190421.33105582</v>
      </c>
      <c r="AD170" s="3">
        <f t="shared" si="10"/>
        <v>52800000</v>
      </c>
      <c r="AE170" s="2">
        <f>IF(AE168&gt;=52800000,52800000,IF(AB149=Graph!G$1*1000,AE169+Graph!G$1*1000,AC170))</f>
        <v>26190421.33105582</v>
      </c>
      <c r="AF170" s="3">
        <f t="shared" si="11"/>
        <v>26190421.33105582</v>
      </c>
      <c r="AG170" s="3">
        <f t="shared" si="29"/>
        <v>48285007.549999997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105</v>
      </c>
      <c r="C171" s="7"/>
      <c r="D171" s="2" t="e">
        <f t="shared" si="12"/>
        <v>#N/A</v>
      </c>
      <c r="E171" s="2" t="e">
        <f t="shared" si="22"/>
        <v>#N/A</v>
      </c>
      <c r="F171" s="2">
        <v>1093425.0291223228</v>
      </c>
      <c r="G171" s="2">
        <f t="shared" si="41"/>
        <v>795682.42857142852</v>
      </c>
      <c r="H171" s="2">
        <f t="shared" si="39"/>
        <v>90280891.392923892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999960.00000000524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1095170.4404258728</v>
      </c>
      <c r="Q171" s="2">
        <f t="shared" si="42"/>
        <v>800000</v>
      </c>
      <c r="R171" s="2">
        <f t="shared" si="40"/>
        <v>91196020.142222106</v>
      </c>
      <c r="S171" s="2">
        <f t="shared" si="17"/>
        <v>795682.42857143283</v>
      </c>
      <c r="T171" s="2">
        <f t="shared" si="18"/>
        <v>4317.5714285714785</v>
      </c>
      <c r="U171" s="2">
        <f t="shared" si="19"/>
        <v>800000</v>
      </c>
      <c r="V171" s="2">
        <f t="shared" si="34"/>
        <v>26783660.304560781</v>
      </c>
      <c r="W171" s="2">
        <f t="shared" si="20"/>
        <v>593238.97350496054</v>
      </c>
      <c r="X171" s="2">
        <f t="shared" si="6"/>
        <v>206761.02649503946</v>
      </c>
      <c r="Y171" s="2">
        <f t="shared" si="37"/>
        <v>64412359.837661363</v>
      </c>
      <c r="Z171" s="2" t="str">
        <f t="shared" si="8"/>
        <v>HERE</v>
      </c>
      <c r="AA171" s="2">
        <f>IF(Z171="HERE",Y171,AA170+Graph!$G$1*1000)</f>
        <v>64412359.837661363</v>
      </c>
      <c r="AB171" s="2">
        <f t="shared" si="21"/>
        <v>206761.02649503946</v>
      </c>
      <c r="AC171" s="2">
        <f t="shared" si="38"/>
        <v>26783660.304560781</v>
      </c>
      <c r="AD171" s="3">
        <f t="shared" si="10"/>
        <v>52800000</v>
      </c>
      <c r="AE171" s="2">
        <f>IF(AE169&gt;=52800000,52800000,IF(AB150=Graph!G$1*1000,AE170+Graph!G$1*1000,AC171))</f>
        <v>26783660.304560781</v>
      </c>
      <c r="AF171" s="3">
        <f t="shared" si="11"/>
        <v>26783660.304560781</v>
      </c>
      <c r="AG171" s="3">
        <f t="shared" si="29"/>
        <v>48298805.350000001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106</v>
      </c>
      <c r="C172" s="7"/>
      <c r="D172" s="2" t="e">
        <f t="shared" si="12"/>
        <v>#N/A</v>
      </c>
      <c r="E172" s="2" t="e">
        <f t="shared" si="22"/>
        <v>#N/A</v>
      </c>
      <c r="F172" s="2">
        <v>1099379.6250225306</v>
      </c>
      <c r="G172" s="2">
        <f t="shared" si="41"/>
        <v>795682.42857142852</v>
      </c>
      <c r="H172" s="2">
        <f t="shared" si="39"/>
        <v>91076573.821495324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1004277.5714285767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1101111.6626410484</v>
      </c>
      <c r="Q172" s="2">
        <f t="shared" si="42"/>
        <v>800000</v>
      </c>
      <c r="R172" s="2">
        <f t="shared" si="40"/>
        <v>91996020.142222106</v>
      </c>
      <c r="S172" s="2">
        <f t="shared" si="17"/>
        <v>795682.42857143283</v>
      </c>
      <c r="T172" s="2">
        <f t="shared" si="18"/>
        <v>4317.5714285714785</v>
      </c>
      <c r="U172" s="2">
        <f t="shared" si="19"/>
        <v>800000</v>
      </c>
      <c r="V172" s="2">
        <f t="shared" si="34"/>
        <v>27382853.873965949</v>
      </c>
      <c r="W172" s="2">
        <f t="shared" si="20"/>
        <v>599193.56940516829</v>
      </c>
      <c r="X172" s="2">
        <f t="shared" si="6"/>
        <v>200806.43059483171</v>
      </c>
      <c r="Y172" s="2">
        <f t="shared" si="37"/>
        <v>64613166.268256195</v>
      </c>
      <c r="Z172" s="2" t="str">
        <f t="shared" si="8"/>
        <v>HERE</v>
      </c>
      <c r="AA172" s="2">
        <f>IF(Z172="HERE",Y172,AA171+Graph!$G$1*1000)</f>
        <v>64613166.268256195</v>
      </c>
      <c r="AB172" s="2">
        <f t="shared" si="21"/>
        <v>200806.43059483171</v>
      </c>
      <c r="AC172" s="2">
        <f t="shared" si="38"/>
        <v>27382853.873965949</v>
      </c>
      <c r="AD172" s="3">
        <f t="shared" si="10"/>
        <v>52800000</v>
      </c>
      <c r="AE172" s="2">
        <f>IF(AE170&gt;=52800000,52800000,IF(AB151=Graph!G$1*1000,AE171+Graph!G$1*1000,AC172))</f>
        <v>27382853.873965949</v>
      </c>
      <c r="AF172" s="3">
        <f t="shared" si="11"/>
        <v>27382853.873965949</v>
      </c>
      <c r="AG172" s="3">
        <f t="shared" si="29"/>
        <v>48322512.702775039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107</v>
      </c>
      <c r="C173" s="7"/>
      <c r="D173" s="2" t="e">
        <f t="shared" si="12"/>
        <v>#N/A</v>
      </c>
      <c r="E173" s="2" t="e">
        <f t="shared" si="22"/>
        <v>#N/A</v>
      </c>
      <c r="F173" s="2">
        <v>1105334.2209227383</v>
      </c>
      <c r="G173" s="2">
        <f t="shared" si="41"/>
        <v>795682.42857142852</v>
      </c>
      <c r="H173" s="2">
        <f t="shared" si="39"/>
        <v>91872256.250066757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1008595.1428571482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1107052.8848561943</v>
      </c>
      <c r="Q173" s="2">
        <f t="shared" si="42"/>
        <v>800000</v>
      </c>
      <c r="R173" s="2">
        <f t="shared" si="40"/>
        <v>92796020.142222106</v>
      </c>
      <c r="S173" s="2">
        <f t="shared" si="17"/>
        <v>795682.42857143283</v>
      </c>
      <c r="T173" s="2">
        <f t="shared" si="18"/>
        <v>4317.5714285714785</v>
      </c>
      <c r="U173" s="2">
        <f t="shared" si="19"/>
        <v>800000</v>
      </c>
      <c r="V173" s="2">
        <f t="shared" si="34"/>
        <v>27988002.039271325</v>
      </c>
      <c r="W173" s="2">
        <f t="shared" si="20"/>
        <v>605148.16530537605</v>
      </c>
      <c r="X173" s="2">
        <f t="shared" si="6"/>
        <v>194851.83469462395</v>
      </c>
      <c r="Y173" s="2">
        <f t="shared" si="37"/>
        <v>64808018.102950819</v>
      </c>
      <c r="Z173" s="2" t="str">
        <f t="shared" si="8"/>
        <v>HERE</v>
      </c>
      <c r="AA173" s="2">
        <f>IF(Z173="HERE",Y173,AA172+Graph!$G$1*1000)</f>
        <v>64808018.102950819</v>
      </c>
      <c r="AB173" s="2">
        <f t="shared" si="21"/>
        <v>194851.83469462395</v>
      </c>
      <c r="AC173" s="2">
        <f t="shared" si="38"/>
        <v>27988002.039271325</v>
      </c>
      <c r="AD173" s="3">
        <f t="shared" si="10"/>
        <v>52800000</v>
      </c>
      <c r="AE173" s="2">
        <f>IF(AE171&gt;=52800000,52800000,IF(AB152=Graph!G$1*1000,AE172+Graph!G$1*1000,AC173))</f>
        <v>27988002.039271325</v>
      </c>
      <c r="AF173" s="3">
        <f t="shared" si="11"/>
        <v>27988002.039271325</v>
      </c>
      <c r="AG173" s="3">
        <f t="shared" si="29"/>
        <v>48346517.785345092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108</v>
      </c>
      <c r="C174" s="7"/>
      <c r="D174" s="2" t="e">
        <f t="shared" si="12"/>
        <v>#N/A</v>
      </c>
      <c r="E174" s="2" t="e">
        <f t="shared" si="22"/>
        <v>#N/A</v>
      </c>
      <c r="F174" s="2">
        <v>1111288.8168229461</v>
      </c>
      <c r="G174" s="2">
        <f t="shared" si="41"/>
        <v>795682.42857142852</v>
      </c>
      <c r="H174" s="2">
        <f t="shared" si="39"/>
        <v>92667938.67863819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1012912.7142857197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1112994.1070713699</v>
      </c>
      <c r="Q174" s="2">
        <f t="shared" si="42"/>
        <v>800000</v>
      </c>
      <c r="R174" s="2">
        <f t="shared" si="40"/>
        <v>93596020.142222106</v>
      </c>
      <c r="S174" s="2">
        <f t="shared" si="17"/>
        <v>795682.42857143283</v>
      </c>
      <c r="T174" s="2">
        <f t="shared" si="18"/>
        <v>4317.5714285714785</v>
      </c>
      <c r="U174" s="2">
        <f t="shared" si="19"/>
        <v>800000</v>
      </c>
      <c r="V174" s="2">
        <f t="shared" si="34"/>
        <v>28599104.800476909</v>
      </c>
      <c r="W174" s="2">
        <f t="shared" si="20"/>
        <v>611102.76120558381</v>
      </c>
      <c r="X174" s="2">
        <f t="shared" si="6"/>
        <v>188897.23879441619</v>
      </c>
      <c r="Y174" s="2">
        <f t="shared" si="37"/>
        <v>64996915.341745235</v>
      </c>
      <c r="Z174" s="2" t="str">
        <f t="shared" si="8"/>
        <v>HERE</v>
      </c>
      <c r="AA174" s="2">
        <f>IF(Z174="HERE",Y174,AA173+Graph!$G$1*1000)</f>
        <v>64996915.341745235</v>
      </c>
      <c r="AB174" s="2">
        <f t="shared" si="21"/>
        <v>188897.23879441619</v>
      </c>
      <c r="AC174" s="2">
        <f t="shared" si="38"/>
        <v>28599104.800476909</v>
      </c>
      <c r="AD174" s="3">
        <f t="shared" si="10"/>
        <v>52800000</v>
      </c>
      <c r="AE174" s="2">
        <f>IF(AE172&gt;=52800000,52800000,IF(AB153=Graph!G$1*1000,AE173+Graph!G$1*1000,AC174))</f>
        <v>28599104.800476909</v>
      </c>
      <c r="AF174" s="3">
        <f t="shared" si="11"/>
        <v>28599104.800476909</v>
      </c>
      <c r="AG174" s="3">
        <f t="shared" si="29"/>
        <v>48370820.597710155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109</v>
      </c>
      <c r="C175" s="7"/>
      <c r="D175" s="2" t="e">
        <f t="shared" si="12"/>
        <v>#N/A</v>
      </c>
      <c r="E175" s="2" t="e">
        <f t="shared" si="22"/>
        <v>#N/A</v>
      </c>
      <c r="F175" s="2">
        <v>1117243.4127231538</v>
      </c>
      <c r="G175" s="2">
        <f t="shared" si="41"/>
        <v>795682.42857142852</v>
      </c>
      <c r="H175" s="2">
        <f t="shared" si="39"/>
        <v>93463621.107209623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1017230.2857142912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1118935.3292865157</v>
      </c>
      <c r="Q175" s="2">
        <f t="shared" si="42"/>
        <v>800000</v>
      </c>
      <c r="R175" s="2">
        <f t="shared" si="40"/>
        <v>94396020.142222106</v>
      </c>
      <c r="S175" s="2">
        <f t="shared" si="17"/>
        <v>795682.42857143283</v>
      </c>
      <c r="T175" s="2">
        <f t="shared" si="18"/>
        <v>4317.5714285714785</v>
      </c>
      <c r="U175" s="2">
        <f t="shared" si="19"/>
        <v>800000</v>
      </c>
      <c r="V175" s="2">
        <f t="shared" si="34"/>
        <v>29216162.1575827</v>
      </c>
      <c r="W175" s="2">
        <f t="shared" si="20"/>
        <v>617057.35710579157</v>
      </c>
      <c r="X175" s="2">
        <f t="shared" si="6"/>
        <v>182942.64289420843</v>
      </c>
      <c r="Y175" s="2">
        <f t="shared" si="37"/>
        <v>65179857.984639443</v>
      </c>
      <c r="Z175" s="2" t="str">
        <f t="shared" si="8"/>
        <v>HERE</v>
      </c>
      <c r="AA175" s="2">
        <f>IF(Z175="HERE",Y175,AA174+Graph!$G$1*1000)</f>
        <v>65179857.984639443</v>
      </c>
      <c r="AB175" s="2">
        <f t="shared" si="21"/>
        <v>182942.64289420843</v>
      </c>
      <c r="AC175" s="2">
        <f t="shared" si="38"/>
        <v>29216162.1575827</v>
      </c>
      <c r="AD175" s="3">
        <f t="shared" si="10"/>
        <v>52800000</v>
      </c>
      <c r="AE175" s="2">
        <f>IF(AE173&gt;=52800000,52800000,IF(AB154=Graph!G$1*1000,AE174+Graph!G$1*1000,AC175))</f>
        <v>29216162.1575827</v>
      </c>
      <c r="AF175" s="3">
        <f t="shared" si="11"/>
        <v>29216162.1575827</v>
      </c>
      <c r="AG175" s="3">
        <f t="shared" si="29"/>
        <v>48395421.139870226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110</v>
      </c>
      <c r="C176" s="7"/>
      <c r="D176" s="2" t="e">
        <f t="shared" si="12"/>
        <v>#N/A</v>
      </c>
      <c r="E176" s="2" t="e">
        <f t="shared" si="22"/>
        <v>#N/A</v>
      </c>
      <c r="F176" s="2">
        <v>1123198.0086233318</v>
      </c>
      <c r="G176" s="2">
        <f t="shared" si="41"/>
        <v>795682.42857142852</v>
      </c>
      <c r="H176" s="2">
        <f t="shared" si="39"/>
        <v>94259303.535781056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1021547.8571428626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1124876.5515016913</v>
      </c>
      <c r="Q176" s="2">
        <f t="shared" si="42"/>
        <v>800000</v>
      </c>
      <c r="R176" s="2">
        <f t="shared" si="40"/>
        <v>95196020.142222106</v>
      </c>
      <c r="S176" s="2">
        <f t="shared" si="17"/>
        <v>795682.42857143283</v>
      </c>
      <c r="T176" s="2">
        <f t="shared" si="18"/>
        <v>4317.5714285714785</v>
      </c>
      <c r="U176" s="2">
        <f t="shared" si="19"/>
        <v>800000</v>
      </c>
      <c r="V176" s="2">
        <f t="shared" si="34"/>
        <v>29839174.1105887</v>
      </c>
      <c r="W176" s="2">
        <f t="shared" si="20"/>
        <v>623011.95300599933</v>
      </c>
      <c r="X176" s="2">
        <f t="shared" si="6"/>
        <v>176988.04699400067</v>
      </c>
      <c r="Y176" s="2">
        <f t="shared" si="37"/>
        <v>65356846.031633444</v>
      </c>
      <c r="Z176" s="2" t="str">
        <f t="shared" si="8"/>
        <v>HERE</v>
      </c>
      <c r="AA176" s="2">
        <f>IF(Z176="HERE",Y176,AA175+Graph!$G$1*1000)</f>
        <v>65356846.031633444</v>
      </c>
      <c r="AB176" s="2">
        <f t="shared" si="21"/>
        <v>176988.04699400067</v>
      </c>
      <c r="AC176" s="2">
        <f t="shared" si="38"/>
        <v>29839174.1105887</v>
      </c>
      <c r="AD176" s="3">
        <f t="shared" si="10"/>
        <v>52800000</v>
      </c>
      <c r="AE176" s="2">
        <f>IF(AE174&gt;=52800000,52800000,IF(AB155=Graph!G$1*1000,AE175+Graph!G$1*1000,AC176))</f>
        <v>29839174.1105887</v>
      </c>
      <c r="AF176" s="3">
        <f t="shared" si="11"/>
        <v>29839174.1105887</v>
      </c>
      <c r="AG176" s="3">
        <f t="shared" si="29"/>
        <v>48420319.411825314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111</v>
      </c>
      <c r="C177" s="7"/>
      <c r="D177" s="2" t="e">
        <f t="shared" si="12"/>
        <v>#N/A</v>
      </c>
      <c r="E177" s="2" t="e">
        <f t="shared" si="22"/>
        <v>#N/A</v>
      </c>
      <c r="F177" s="2">
        <v>1129152.6045235395</v>
      </c>
      <c r="G177" s="2">
        <f t="shared" si="41"/>
        <v>795682.42857142852</v>
      </c>
      <c r="H177" s="2">
        <f t="shared" si="39"/>
        <v>95054985.964352489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1025865.4285714341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1130817.7737168372</v>
      </c>
      <c r="Q177" s="2">
        <f t="shared" si="42"/>
        <v>800000</v>
      </c>
      <c r="R177" s="2">
        <f t="shared" si="40"/>
        <v>95996020.142222106</v>
      </c>
      <c r="S177" s="2">
        <f t="shared" si="17"/>
        <v>795682.42857143283</v>
      </c>
      <c r="T177" s="2">
        <f t="shared" si="18"/>
        <v>4317.5714285714785</v>
      </c>
      <c r="U177" s="2">
        <f t="shared" si="19"/>
        <v>800000</v>
      </c>
      <c r="V177" s="2">
        <f t="shared" si="34"/>
        <v>30468140.659494907</v>
      </c>
      <c r="W177" s="2">
        <f t="shared" si="20"/>
        <v>628966.54890620708</v>
      </c>
      <c r="X177" s="2">
        <f t="shared" si="6"/>
        <v>171033.45109379292</v>
      </c>
      <c r="Y177" s="2">
        <f t="shared" si="37"/>
        <v>65527879.482727237</v>
      </c>
      <c r="Z177" s="2" t="str">
        <f t="shared" si="8"/>
        <v>HERE</v>
      </c>
      <c r="AA177" s="2">
        <f>IF(Z177="HERE",Y177,AA176+Graph!$G$1*1000)</f>
        <v>65527879.482727237</v>
      </c>
      <c r="AB177" s="2">
        <f t="shared" si="21"/>
        <v>171033.45109379292</v>
      </c>
      <c r="AC177" s="2">
        <f t="shared" si="38"/>
        <v>30468140.659494907</v>
      </c>
      <c r="AD177" s="3">
        <f t="shared" si="10"/>
        <v>52800000</v>
      </c>
      <c r="AE177" s="2">
        <f>IF(AE175&gt;=52800000,52800000,IF(AB156=Graph!G$1*1000,AE176+Graph!G$1*1000,AC177))</f>
        <v>30468140.659494907</v>
      </c>
      <c r="AF177" s="3">
        <f t="shared" si="11"/>
        <v>30468140.659494907</v>
      </c>
      <c r="AG177" s="3">
        <f t="shared" si="29"/>
        <v>48445515.413575403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112</v>
      </c>
      <c r="C178" s="7"/>
      <c r="D178" s="2" t="e">
        <f t="shared" si="12"/>
        <v>#N/A</v>
      </c>
      <c r="E178" s="2" t="e">
        <f t="shared" si="22"/>
        <v>#N/A</v>
      </c>
      <c r="F178" s="2">
        <v>1135107.2004237473</v>
      </c>
      <c r="G178" s="2">
        <f t="shared" si="41"/>
        <v>795682.42857142852</v>
      </c>
      <c r="H178" s="2">
        <f t="shared" si="39"/>
        <v>95850668.392923921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1030183.0000000056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1136758.9959320128</v>
      </c>
      <c r="Q178" s="2">
        <f t="shared" si="42"/>
        <v>800000</v>
      </c>
      <c r="R178" s="2">
        <f t="shared" si="40"/>
        <v>96796020.142222106</v>
      </c>
      <c r="S178" s="2">
        <f t="shared" si="17"/>
        <v>795682.42857143283</v>
      </c>
      <c r="T178" s="2">
        <f t="shared" si="18"/>
        <v>4317.5714285714785</v>
      </c>
      <c r="U178" s="2">
        <f t="shared" si="19"/>
        <v>800000</v>
      </c>
      <c r="V178" s="2">
        <f t="shared" si="34"/>
        <v>31103061.804301322</v>
      </c>
      <c r="W178" s="2">
        <f t="shared" si="20"/>
        <v>634921.14480641484</v>
      </c>
      <c r="X178" s="2">
        <f t="shared" si="6"/>
        <v>165078.85519358516</v>
      </c>
      <c r="Y178" s="2">
        <f t="shared" si="37"/>
        <v>65692958.337920822</v>
      </c>
      <c r="Z178" s="2" t="str">
        <f t="shared" si="8"/>
        <v>HERE</v>
      </c>
      <c r="AA178" s="2">
        <f>IF(Z178="HERE",Y178,AA177+Graph!$G$1*1000)</f>
        <v>65692958.337920822</v>
      </c>
      <c r="AB178" s="2">
        <f t="shared" si="21"/>
        <v>165078.85519358516</v>
      </c>
      <c r="AC178" s="2">
        <f t="shared" si="38"/>
        <v>31103061.804301322</v>
      </c>
      <c r="AD178" s="3">
        <f t="shared" si="10"/>
        <v>52800000</v>
      </c>
      <c r="AE178" s="2">
        <f>IF(AE176&gt;=52800000,52800000,IF(AB157=Graph!G$1*1000,AE177+Graph!G$1*1000,AC178))</f>
        <v>31103061.804301322</v>
      </c>
      <c r="AF178" s="3">
        <f t="shared" si="11"/>
        <v>31103061.804301322</v>
      </c>
      <c r="AG178" s="3">
        <f t="shared" si="29"/>
        <v>48471009.145120509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113</v>
      </c>
      <c r="C179" s="7"/>
      <c r="D179" s="2" t="e">
        <f t="shared" si="12"/>
        <v>#N/A</v>
      </c>
      <c r="E179" s="2" t="e">
        <f t="shared" si="22"/>
        <v>#N/A</v>
      </c>
      <c r="F179" s="2">
        <v>1141061.7963239551</v>
      </c>
      <c r="G179" s="2">
        <f t="shared" si="41"/>
        <v>795682.42857142852</v>
      </c>
      <c r="H179" s="2">
        <f t="shared" si="39"/>
        <v>96646350.821495354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1034500.5714285771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1142700.2181471586</v>
      </c>
      <c r="Q179" s="2">
        <f t="shared" si="42"/>
        <v>800000</v>
      </c>
      <c r="R179" s="2">
        <f t="shared" si="40"/>
        <v>97596020.142222106</v>
      </c>
      <c r="S179" s="2">
        <f t="shared" si="17"/>
        <v>795682.42857143283</v>
      </c>
      <c r="T179" s="2">
        <f t="shared" si="18"/>
        <v>4317.5714285714785</v>
      </c>
      <c r="U179" s="2">
        <f t="shared" si="19"/>
        <v>800000</v>
      </c>
      <c r="V179" s="2">
        <f t="shared" si="34"/>
        <v>31743937.545007944</v>
      </c>
      <c r="W179" s="2">
        <f t="shared" si="20"/>
        <v>640875.7407066226</v>
      </c>
      <c r="X179" s="2">
        <f t="shared" si="6"/>
        <v>159124.2592933774</v>
      </c>
      <c r="Y179" s="2">
        <f t="shared" si="37"/>
        <v>65852082.5972142</v>
      </c>
      <c r="Z179" s="2" t="str">
        <f t="shared" si="8"/>
        <v>HERE</v>
      </c>
      <c r="AA179" s="2">
        <f>IF(Z179="HERE",Y179,AA178+Graph!$G$1*1000)</f>
        <v>65852082.5972142</v>
      </c>
      <c r="AB179" s="2">
        <f t="shared" si="21"/>
        <v>159124.2592933774</v>
      </c>
      <c r="AC179" s="2">
        <f t="shared" si="38"/>
        <v>31743937.545007944</v>
      </c>
      <c r="AD179" s="3">
        <f t="shared" si="10"/>
        <v>52800000</v>
      </c>
      <c r="AE179" s="2">
        <f>IF(AE177&gt;=52800000,52800000,IF(AB158=Graph!G$1*1000,AE178+Graph!G$1*1000,AC179))</f>
        <v>31743937.545007944</v>
      </c>
      <c r="AF179" s="3">
        <f t="shared" si="11"/>
        <v>31743937.545007944</v>
      </c>
      <c r="AG179" s="3">
        <f t="shared" si="29"/>
        <v>48496800.606460623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114</v>
      </c>
      <c r="C180" s="7"/>
      <c r="D180" s="2" t="e">
        <f t="shared" si="12"/>
        <v>#N/A</v>
      </c>
      <c r="E180" s="2" t="e">
        <f t="shared" si="22"/>
        <v>#N/A</v>
      </c>
      <c r="F180" s="2">
        <v>1147016.3922241628</v>
      </c>
      <c r="G180" s="2">
        <f t="shared" si="41"/>
        <v>795682.42857142852</v>
      </c>
      <c r="H180" s="2">
        <f t="shared" si="39"/>
        <v>97442033.250066787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1038818.1428571485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1148641.4403623044</v>
      </c>
      <c r="Q180" s="2">
        <f t="shared" si="42"/>
        <v>800000</v>
      </c>
      <c r="R180" s="2">
        <f t="shared" si="40"/>
        <v>98396020.142222106</v>
      </c>
      <c r="S180" s="2">
        <f t="shared" si="17"/>
        <v>795682.42857143283</v>
      </c>
      <c r="T180" s="2">
        <f t="shared" si="18"/>
        <v>4317.5714285714785</v>
      </c>
      <c r="U180" s="2">
        <f t="shared" si="19"/>
        <v>800000</v>
      </c>
      <c r="V180" s="2">
        <f t="shared" si="34"/>
        <v>32390767.881614774</v>
      </c>
      <c r="W180" s="2">
        <f t="shared" si="20"/>
        <v>646830.33660683036</v>
      </c>
      <c r="X180" s="2">
        <f t="shared" si="6"/>
        <v>153169.66339316964</v>
      </c>
      <c r="Y180" s="2">
        <f t="shared" si="37"/>
        <v>66005252.260607369</v>
      </c>
      <c r="Z180" s="2" t="str">
        <f t="shared" si="8"/>
        <v>HERE</v>
      </c>
      <c r="AA180" s="2">
        <f>IF(Z180="HERE",Y180,AA179+Graph!$G$1*1000)</f>
        <v>66005252.260607369</v>
      </c>
      <c r="AB180" s="2">
        <f t="shared" si="21"/>
        <v>153169.66339316964</v>
      </c>
      <c r="AC180" s="2">
        <f t="shared" si="38"/>
        <v>32390767.881614774</v>
      </c>
      <c r="AD180" s="3">
        <f t="shared" si="10"/>
        <v>52800000</v>
      </c>
      <c r="AE180" s="2">
        <f>IF(AE178&gt;=52800000,52800000,IF(AB159=Graph!G$1*1000,AE179+Graph!G$1*1000,AC180))</f>
        <v>32390767.881614774</v>
      </c>
      <c r="AF180" s="3">
        <f t="shared" si="11"/>
        <v>32390767.881614774</v>
      </c>
      <c r="AG180" s="3">
        <f t="shared" si="29"/>
        <v>48522889.797595747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115</v>
      </c>
      <c r="C181" s="7"/>
      <c r="D181" s="2" t="e">
        <f t="shared" si="12"/>
        <v>#N/A</v>
      </c>
      <c r="E181" s="2" t="e">
        <f t="shared" si="22"/>
        <v>#N/A</v>
      </c>
      <c r="F181" s="2">
        <v>1152970.9881243706</v>
      </c>
      <c r="G181" s="2">
        <f t="shared" si="41"/>
        <v>795682.42857142852</v>
      </c>
      <c r="H181" s="2">
        <f t="shared" si="39"/>
        <v>98237715.67863822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1043135.71428572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1154582.6625774801</v>
      </c>
      <c r="Q181" s="2">
        <f t="shared" si="42"/>
        <v>800000</v>
      </c>
      <c r="R181" s="2">
        <f t="shared" si="40"/>
        <v>99196020.142222106</v>
      </c>
      <c r="S181" s="2">
        <f t="shared" si="17"/>
        <v>795682.42857143283</v>
      </c>
      <c r="T181" s="2">
        <f t="shared" si="18"/>
        <v>4317.5714285714785</v>
      </c>
      <c r="U181" s="2">
        <f t="shared" si="19"/>
        <v>800000</v>
      </c>
      <c r="V181" s="2">
        <f t="shared" si="34"/>
        <v>33043552.814121813</v>
      </c>
      <c r="W181" s="2">
        <f t="shared" si="20"/>
        <v>652784.93250703812</v>
      </c>
      <c r="X181" s="2">
        <f t="shared" si="6"/>
        <v>147215.06749296188</v>
      </c>
      <c r="Y181" s="2">
        <f t="shared" si="37"/>
        <v>66152467.328100331</v>
      </c>
      <c r="Z181" s="2" t="str">
        <f t="shared" si="8"/>
        <v>HERE</v>
      </c>
      <c r="AA181" s="2">
        <f>IF(Z181="HERE",Y181,AA180+Graph!$G$1*1000)</f>
        <v>66152467.328100331</v>
      </c>
      <c r="AB181" s="2">
        <f t="shared" si="21"/>
        <v>147215.06749296188</v>
      </c>
      <c r="AC181" s="2">
        <f t="shared" si="38"/>
        <v>33043552.814121813</v>
      </c>
      <c r="AD181" s="3">
        <f t="shared" si="10"/>
        <v>52800000</v>
      </c>
      <c r="AE181" s="2">
        <f>IF(AE179&gt;=52800000,52800000,IF(AB160=Graph!G$1*1000,AE180+Graph!G$1*1000,AC181))</f>
        <v>33043552.814121813</v>
      </c>
      <c r="AF181" s="3">
        <f t="shared" si="11"/>
        <v>33043552.814121813</v>
      </c>
      <c r="AG181" s="3">
        <f t="shared" si="29"/>
        <v>48549276.718525879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116</v>
      </c>
      <c r="C182" s="7"/>
      <c r="D182" s="2" t="e">
        <f t="shared" si="12"/>
        <v>#N/A</v>
      </c>
      <c r="E182" s="2" t="e">
        <f t="shared" si="22"/>
        <v>#N/A</v>
      </c>
      <c r="F182" s="2">
        <v>1158925.5840245783</v>
      </c>
      <c r="G182" s="2">
        <f t="shared" si="41"/>
        <v>795682.42857142852</v>
      </c>
      <c r="H182" s="2">
        <f t="shared" si="39"/>
        <v>99033398.107209653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1047453.2857142915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1160523.8847926259</v>
      </c>
      <c r="Q182" s="2">
        <f t="shared" si="42"/>
        <v>800000</v>
      </c>
      <c r="R182" s="2">
        <f t="shared" si="40"/>
        <v>99996020.142222106</v>
      </c>
      <c r="S182" s="2">
        <f t="shared" si="17"/>
        <v>795682.42857143283</v>
      </c>
      <c r="T182" s="2">
        <f t="shared" si="18"/>
        <v>4317.5714285714785</v>
      </c>
      <c r="U182" s="2">
        <f t="shared" si="19"/>
        <v>800000</v>
      </c>
      <c r="V182" s="2">
        <f t="shared" si="34"/>
        <v>33702292.342529058</v>
      </c>
      <c r="W182" s="2">
        <f t="shared" si="20"/>
        <v>658739.52840724587</v>
      </c>
      <c r="X182" s="2">
        <f t="shared" si="6"/>
        <v>141260.47159275413</v>
      </c>
      <c r="Y182" s="2">
        <f t="shared" si="37"/>
        <v>66293727.799693085</v>
      </c>
      <c r="Z182" s="2" t="str">
        <f t="shared" si="8"/>
        <v>HERE</v>
      </c>
      <c r="AA182" s="2">
        <f>IF(Z182="HERE",Y182,AA181+Graph!$G$1*1000)</f>
        <v>66293727.799693085</v>
      </c>
      <c r="AB182" s="2">
        <f t="shared" si="21"/>
        <v>141260.47159275413</v>
      </c>
      <c r="AC182" s="2">
        <f t="shared" si="38"/>
        <v>33702292.342529058</v>
      </c>
      <c r="AD182" s="3">
        <f t="shared" si="10"/>
        <v>52800000</v>
      </c>
      <c r="AE182" s="2">
        <f>IF(AE180&gt;=52800000,52800000,IF(AB161=Graph!G$1*1000,AE181+Graph!G$1*1000,AC182))</f>
        <v>33702292.342529058</v>
      </c>
      <c r="AF182" s="3">
        <f t="shared" si="11"/>
        <v>33702292.342529058</v>
      </c>
      <c r="AG182" s="3">
        <f t="shared" si="29"/>
        <v>48575961.369251028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117</v>
      </c>
      <c r="C183" s="7"/>
      <c r="D183" s="2" t="e">
        <f t="shared" si="12"/>
        <v>#N/A</v>
      </c>
      <c r="E183" s="2" t="e">
        <f t="shared" si="22"/>
        <v>#N/A</v>
      </c>
      <c r="F183" s="2">
        <v>1164880.1799247861</v>
      </c>
      <c r="G183" s="2">
        <f t="shared" si="41"/>
        <v>795682.42857142852</v>
      </c>
      <c r="H183" s="2">
        <f t="shared" si="39"/>
        <v>99829080.535781085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1051770.8571428629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1166465.1070078015</v>
      </c>
      <c r="Q183" s="2">
        <f t="shared" si="42"/>
        <v>800000</v>
      </c>
      <c r="R183" s="2">
        <f t="shared" si="40"/>
        <v>100796020.14222211</v>
      </c>
      <c r="S183" s="2">
        <f t="shared" si="17"/>
        <v>795682.42857143283</v>
      </c>
      <c r="T183" s="2">
        <f t="shared" si="18"/>
        <v>4317.571428571362</v>
      </c>
      <c r="U183" s="2">
        <f t="shared" si="19"/>
        <v>800000</v>
      </c>
      <c r="V183" s="2">
        <f t="shared" si="34"/>
        <v>34366986.466836512</v>
      </c>
      <c r="W183" s="2">
        <f t="shared" si="20"/>
        <v>664694.12430745363</v>
      </c>
      <c r="X183" s="2">
        <f t="shared" si="6"/>
        <v>135305.87569254637</v>
      </c>
      <c r="Y183" s="2">
        <f t="shared" si="37"/>
        <v>66429033.675385632</v>
      </c>
      <c r="Z183" s="2" t="str">
        <f t="shared" si="8"/>
        <v>HERE</v>
      </c>
      <c r="AA183" s="2">
        <f>IF(Z183="HERE",Y183,AA182+Graph!$G$1*1000)</f>
        <v>66429033.675385632</v>
      </c>
      <c r="AB183" s="2">
        <f t="shared" si="21"/>
        <v>135305.87569254637</v>
      </c>
      <c r="AC183" s="2">
        <f t="shared" si="38"/>
        <v>34366986.466836512</v>
      </c>
      <c r="AD183" s="3">
        <f t="shared" si="10"/>
        <v>52800000</v>
      </c>
      <c r="AE183" s="2">
        <f>IF(AE181&gt;=52800000,52800000,IF(AB162=Graph!G$1*1000,AE182+Graph!G$1*1000,AC183))</f>
        <v>34366986.466836512</v>
      </c>
      <c r="AF183" s="3">
        <f t="shared" si="11"/>
        <v>34366986.466836512</v>
      </c>
      <c r="AG183" s="3">
        <f t="shared" si="29"/>
        <v>48602943.749771178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118</v>
      </c>
      <c r="C184" s="7"/>
      <c r="D184" s="2" t="e">
        <f t="shared" si="12"/>
        <v>#N/A</v>
      </c>
      <c r="E184" s="2" t="e">
        <f t="shared" si="22"/>
        <v>#N/A</v>
      </c>
      <c r="F184" s="2">
        <v>1170834.7758249938</v>
      </c>
      <c r="G184" s="2">
        <f t="shared" si="41"/>
        <v>795682.42857142852</v>
      </c>
      <c r="H184" s="2">
        <f t="shared" si="39"/>
        <v>100624762.96435252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1056088.4285714342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1172406.3292229474</v>
      </c>
      <c r="Q184" s="2">
        <f t="shared" si="42"/>
        <v>800000</v>
      </c>
      <c r="R184" s="2">
        <f t="shared" si="40"/>
        <v>101596020.14222211</v>
      </c>
      <c r="S184" s="2">
        <f t="shared" si="17"/>
        <v>795682.42857143283</v>
      </c>
      <c r="T184" s="2">
        <f t="shared" si="18"/>
        <v>4317.571428571362</v>
      </c>
      <c r="U184" s="2">
        <f t="shared" si="19"/>
        <v>800000</v>
      </c>
      <c r="V184" s="2">
        <f t="shared" si="34"/>
        <v>35037635.187044144</v>
      </c>
      <c r="W184" s="2">
        <f t="shared" si="20"/>
        <v>670648.72020763159</v>
      </c>
      <c r="X184" s="2">
        <f t="shared" si="6"/>
        <v>129351.27979236841</v>
      </c>
      <c r="Y184" s="2">
        <f t="shared" si="37"/>
        <v>66558384.955178</v>
      </c>
      <c r="Z184" s="2" t="str">
        <f t="shared" si="8"/>
        <v>HERE</v>
      </c>
      <c r="AA184" s="2">
        <f>IF(Z184="HERE",Y184,AA183+Graph!$G$1*1000)</f>
        <v>66558384.955178</v>
      </c>
      <c r="AB184" s="2">
        <f t="shared" si="21"/>
        <v>129351.27979236841</v>
      </c>
      <c r="AC184" s="2">
        <f t="shared" si="38"/>
        <v>35037635.187044144</v>
      </c>
      <c r="AD184" s="3">
        <f t="shared" si="10"/>
        <v>52800000</v>
      </c>
      <c r="AE184" s="2">
        <f>IF(AE182&gt;=52800000,52800000,IF(AB163=Graph!G$1*1000,AE183+Graph!G$1*1000,AC184))</f>
        <v>35037635.187044144</v>
      </c>
      <c r="AF184" s="3">
        <f t="shared" si="11"/>
        <v>35037635.187044144</v>
      </c>
      <c r="AG184" s="3">
        <f t="shared" si="29"/>
        <v>48630223.860086344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119</v>
      </c>
      <c r="C185" s="7"/>
      <c r="D185" s="2" t="e">
        <f t="shared" si="12"/>
        <v>#N/A</v>
      </c>
      <c r="E185" s="2" t="e">
        <f t="shared" si="22"/>
        <v>#N/A</v>
      </c>
      <c r="F185" s="2">
        <v>1176789.3717252016</v>
      </c>
      <c r="G185" s="2">
        <f t="shared" si="41"/>
        <v>795682.42857142852</v>
      </c>
      <c r="H185" s="2">
        <f t="shared" si="39"/>
        <v>101420445.39292395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1060406.0000000056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1178347.551438123</v>
      </c>
      <c r="Q185" s="2">
        <f t="shared" si="42"/>
        <v>800000</v>
      </c>
      <c r="R185" s="2">
        <f t="shared" si="40"/>
        <v>102396020.14222211</v>
      </c>
      <c r="S185" s="2">
        <f t="shared" si="17"/>
        <v>795682.42857143283</v>
      </c>
      <c r="T185" s="2">
        <f t="shared" si="18"/>
        <v>4317.571428571362</v>
      </c>
      <c r="U185" s="2">
        <f t="shared" si="19"/>
        <v>800000</v>
      </c>
      <c r="V185" s="2">
        <f t="shared" si="34"/>
        <v>35714238.503151983</v>
      </c>
      <c r="W185" s="2">
        <f t="shared" si="20"/>
        <v>676603.31610783935</v>
      </c>
      <c r="X185" s="2">
        <f t="shared" si="6"/>
        <v>123396.68389216065</v>
      </c>
      <c r="Y185" s="2">
        <f t="shared" si="37"/>
        <v>66681781.639070161</v>
      </c>
      <c r="Z185" s="2" t="str">
        <f t="shared" si="8"/>
        <v>HERE</v>
      </c>
      <c r="AA185" s="2">
        <f>IF(Z185="HERE",Y185,AA184+Graph!$G$1*1000)</f>
        <v>66681781.639070161</v>
      </c>
      <c r="AB185" s="2">
        <f t="shared" si="21"/>
        <v>123396.68389216065</v>
      </c>
      <c r="AC185" s="2">
        <f t="shared" si="38"/>
        <v>35714238.503151983</v>
      </c>
      <c r="AD185" s="3">
        <f t="shared" si="10"/>
        <v>52800000</v>
      </c>
      <c r="AE185" s="2">
        <f>IF(AE183&gt;=52800000,52800000,IF(AB164=Graph!G$1*1000,AE184+Graph!G$1*1000,AC185))</f>
        <v>35714238.503151983</v>
      </c>
      <c r="AF185" s="3">
        <f t="shared" si="11"/>
        <v>35714238.503151983</v>
      </c>
      <c r="AG185" s="3">
        <f t="shared" si="29"/>
        <v>48657801.700196519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120</v>
      </c>
      <c r="C186" s="7"/>
      <c r="D186" s="2" t="e">
        <f t="shared" si="12"/>
        <v>#N/A</v>
      </c>
      <c r="E186" s="2" t="e">
        <f t="shared" si="22"/>
        <v>#N/A</v>
      </c>
      <c r="F186" s="2">
        <v>1182743.9676254094</v>
      </c>
      <c r="G186" s="2">
        <f t="shared" si="41"/>
        <v>795682.42857142852</v>
      </c>
      <c r="H186" s="2">
        <f t="shared" si="39"/>
        <v>102216127.82149538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1064723.5714285769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1184288.7736532688</v>
      </c>
      <c r="Q186" s="2">
        <f t="shared" si="42"/>
        <v>800000</v>
      </c>
      <c r="R186" s="2">
        <f t="shared" si="40"/>
        <v>103196020.14222211</v>
      </c>
      <c r="S186" s="2">
        <f t="shared" si="17"/>
        <v>795682.42857143283</v>
      </c>
      <c r="T186" s="2">
        <f t="shared" si="18"/>
        <v>4317.571428571362</v>
      </c>
      <c r="U186" s="2">
        <f t="shared" si="19"/>
        <v>800000</v>
      </c>
      <c r="V186" s="2">
        <f t="shared" si="34"/>
        <v>36396796.41516003</v>
      </c>
      <c r="W186" s="2">
        <f t="shared" si="20"/>
        <v>682557.9120080471</v>
      </c>
      <c r="X186" s="2">
        <f t="shared" si="6"/>
        <v>117442.0879919529</v>
      </c>
      <c r="Y186" s="2">
        <f t="shared" si="37"/>
        <v>66799223.727062114</v>
      </c>
      <c r="Z186" s="2" t="str">
        <f t="shared" si="8"/>
        <v>HERE</v>
      </c>
      <c r="AA186" s="2">
        <f>IF(Z186="HERE",Y186,AA185+Graph!$G$1*1000)</f>
        <v>66799223.727062114</v>
      </c>
      <c r="AB186" s="2">
        <f t="shared" si="21"/>
        <v>117442.0879919529</v>
      </c>
      <c r="AC186" s="2">
        <f t="shared" si="38"/>
        <v>36396796.41516003</v>
      </c>
      <c r="AD186" s="3">
        <f t="shared" si="10"/>
        <v>52800000</v>
      </c>
      <c r="AE186" s="2">
        <f>IF(AE184&gt;=52800000,52800000,IF(AB165=Graph!G$1*1000,AE185+Graph!G$1*1000,AC186))</f>
        <v>36396796.41516003</v>
      </c>
      <c r="AF186" s="3">
        <f t="shared" si="11"/>
        <v>36396796.41516003</v>
      </c>
      <c r="AG186" s="3">
        <f t="shared" si="29"/>
        <v>48685677.270101704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121</v>
      </c>
      <c r="C187" s="7"/>
      <c r="D187" s="2" t="e">
        <f t="shared" si="12"/>
        <v>#N/A</v>
      </c>
      <c r="E187" s="2" t="e">
        <f t="shared" si="22"/>
        <v>#N/A</v>
      </c>
      <c r="F187" s="2">
        <v>1188698.5635256171</v>
      </c>
      <c r="G187" s="2">
        <f t="shared" si="41"/>
        <v>795682.42857142852</v>
      </c>
      <c r="H187" s="2">
        <f t="shared" si="39"/>
        <v>103011810.25006682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1069041.1428571483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1190229.9958684444</v>
      </c>
      <c r="Q187" s="2">
        <f t="shared" si="42"/>
        <v>800000</v>
      </c>
      <c r="R187" s="2">
        <f t="shared" si="40"/>
        <v>103996020.14222211</v>
      </c>
      <c r="S187" s="2">
        <f t="shared" si="17"/>
        <v>795682.42857143283</v>
      </c>
      <c r="T187" s="2">
        <f t="shared" si="18"/>
        <v>4317.571428571362</v>
      </c>
      <c r="U187" s="2">
        <f t="shared" si="19"/>
        <v>800000</v>
      </c>
      <c r="V187" s="2">
        <f t="shared" si="34"/>
        <v>37085308.923068285</v>
      </c>
      <c r="W187" s="2">
        <f t="shared" si="20"/>
        <v>688512.50790825486</v>
      </c>
      <c r="X187" s="2">
        <f t="shared" si="6"/>
        <v>111487.49209174514</v>
      </c>
      <c r="Y187" s="2">
        <f t="shared" si="37"/>
        <v>66910711.219153859</v>
      </c>
      <c r="Z187" s="2" t="str">
        <f t="shared" si="8"/>
        <v>HERE</v>
      </c>
      <c r="AA187" s="2">
        <f>IF(Z187="HERE",Y187,AA186+Graph!$G$1*1000)</f>
        <v>66910711.219153859</v>
      </c>
      <c r="AB187" s="2">
        <f t="shared" si="21"/>
        <v>111487.49209174514</v>
      </c>
      <c r="AC187" s="2">
        <f t="shared" si="38"/>
        <v>37085308.923068285</v>
      </c>
      <c r="AD187" s="3">
        <f t="shared" si="10"/>
        <v>52800000</v>
      </c>
      <c r="AE187" s="2">
        <f>IF(AE185&gt;=52800000,52800000,IF(AB166=Graph!G$1*1000,AE186+Graph!G$1*1000,AC187))</f>
        <v>37085308.923068285</v>
      </c>
      <c r="AF187" s="3">
        <f t="shared" si="11"/>
        <v>37085308.923068285</v>
      </c>
      <c r="AG187" s="3">
        <f t="shared" si="29"/>
        <v>48713850.569801904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122</v>
      </c>
      <c r="C188" s="7"/>
      <c r="D188" s="2" t="e">
        <f t="shared" si="12"/>
        <v>#N/A</v>
      </c>
      <c r="E188" s="2" t="e">
        <f t="shared" si="22"/>
        <v>#N/A</v>
      </c>
      <c r="F188" s="2">
        <v>1194653.1594258249</v>
      </c>
      <c r="G188" s="2">
        <f t="shared" si="41"/>
        <v>795682.42857142852</v>
      </c>
      <c r="H188" s="2">
        <f t="shared" si="39"/>
        <v>103807492.67863825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1073358.7142857197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1196171.2180835903</v>
      </c>
      <c r="Q188" s="2">
        <f t="shared" si="42"/>
        <v>800000</v>
      </c>
      <c r="R188" s="2">
        <f t="shared" si="40"/>
        <v>104796020.14222211</v>
      </c>
      <c r="S188" s="2">
        <f t="shared" si="17"/>
        <v>795682.42857143283</v>
      </c>
      <c r="T188" s="2">
        <f t="shared" si="18"/>
        <v>4317.571428571362</v>
      </c>
      <c r="U188" s="2">
        <f t="shared" si="19"/>
        <v>800000</v>
      </c>
      <c r="V188" s="2">
        <f t="shared" si="34"/>
        <v>37779776.026876748</v>
      </c>
      <c r="W188" s="2">
        <f t="shared" si="20"/>
        <v>694467.10380846262</v>
      </c>
      <c r="X188" s="2">
        <f t="shared" si="6"/>
        <v>105532.89619153738</v>
      </c>
      <c r="Y188" s="2">
        <f t="shared" si="37"/>
        <v>67016244.115345396</v>
      </c>
      <c r="Z188" s="2" t="str">
        <f t="shared" si="8"/>
        <v>HERE</v>
      </c>
      <c r="AA188" s="2">
        <f>IF(Z188="HERE",Y188,AA187+Graph!$G$1*1000)</f>
        <v>67016244.115345396</v>
      </c>
      <c r="AB188" s="2">
        <f t="shared" si="21"/>
        <v>105532.89619153738</v>
      </c>
      <c r="AC188" s="2">
        <f t="shared" si="38"/>
        <v>37779776.026876748</v>
      </c>
      <c r="AD188" s="3">
        <f t="shared" si="10"/>
        <v>52800000</v>
      </c>
      <c r="AE188" s="2">
        <f>IF(AE186&gt;=52800000,52800000,IF(AB167=Graph!G$1*1000,AE187+Graph!G$1*1000,AC188))</f>
        <v>37779776.026876748</v>
      </c>
      <c r="AF188" s="3">
        <f t="shared" si="11"/>
        <v>37779776.026876748</v>
      </c>
      <c r="AG188" s="3">
        <f t="shared" si="29"/>
        <v>48742321.599297106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123</v>
      </c>
      <c r="C189" s="7"/>
      <c r="D189" s="2" t="e">
        <f t="shared" si="12"/>
        <v>#N/A</v>
      </c>
      <c r="E189" s="2" t="e">
        <f t="shared" si="22"/>
        <v>#N/A</v>
      </c>
      <c r="F189" s="2">
        <v>1200607.7553260326</v>
      </c>
      <c r="G189" s="2">
        <f t="shared" si="41"/>
        <v>795682.42857142852</v>
      </c>
      <c r="H189" s="2">
        <f t="shared" si="39"/>
        <v>104603175.10720968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1077676.285714291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1202112.4402987659</v>
      </c>
      <c r="Q189" s="2">
        <f t="shared" si="42"/>
        <v>800000</v>
      </c>
      <c r="R189" s="2">
        <f t="shared" si="40"/>
        <v>105596020.14222211</v>
      </c>
      <c r="S189" s="2">
        <f t="shared" si="17"/>
        <v>795682.42857143283</v>
      </c>
      <c r="T189" s="2">
        <f t="shared" si="18"/>
        <v>4317.571428571362</v>
      </c>
      <c r="U189" s="2">
        <f t="shared" si="19"/>
        <v>800000</v>
      </c>
      <c r="V189" s="2">
        <f t="shared" si="34"/>
        <v>38480197.726585418</v>
      </c>
      <c r="W189" s="2">
        <f t="shared" si="20"/>
        <v>700421.69970867038</v>
      </c>
      <c r="X189" s="2">
        <f t="shared" si="6"/>
        <v>99578.300291329622</v>
      </c>
      <c r="Y189" s="2">
        <f t="shared" si="37"/>
        <v>67115822.415636718</v>
      </c>
      <c r="Z189" s="2" t="str">
        <f t="shared" si="8"/>
        <v>HERE</v>
      </c>
      <c r="AA189" s="2">
        <f>IF(Z189="HERE",Y189,AA188+Graph!$G$1*1000)</f>
        <v>67115822.415636718</v>
      </c>
      <c r="AB189" s="2">
        <f t="shared" si="21"/>
        <v>99578.300291322172</v>
      </c>
      <c r="AC189" s="2">
        <f t="shared" si="38"/>
        <v>38480197.726585418</v>
      </c>
      <c r="AD189" s="3">
        <f t="shared" si="10"/>
        <v>52800000</v>
      </c>
      <c r="AE189" s="2">
        <f>IF(AE187&gt;=52800000,52800000,IF(AB168=Graph!G$1*1000,AE188+Graph!G$1*1000,AC189))</f>
        <v>38480197.726585418</v>
      </c>
      <c r="AF189" s="3">
        <f t="shared" si="11"/>
        <v>38480197.726585418</v>
      </c>
      <c r="AG189" s="3">
        <f t="shared" si="29"/>
        <v>48771090.358587325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124</v>
      </c>
      <c r="C190" s="7"/>
      <c r="D190" s="2" t="e">
        <f t="shared" si="12"/>
        <v>#N/A</v>
      </c>
      <c r="E190" s="2" t="e">
        <f t="shared" si="22"/>
        <v>#N/A</v>
      </c>
      <c r="F190" s="2">
        <v>1206562.3512262404</v>
      </c>
      <c r="G190" s="2">
        <f t="shared" si="41"/>
        <v>795682.42857142852</v>
      </c>
      <c r="H190" s="2">
        <f t="shared" si="39"/>
        <v>105398857.53578112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1081993.8571428624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1208053.6625139117</v>
      </c>
      <c r="Q190" s="2">
        <f t="shared" si="42"/>
        <v>800000</v>
      </c>
      <c r="R190" s="2">
        <f t="shared" si="40"/>
        <v>106396020.14222211</v>
      </c>
      <c r="S190" s="2">
        <f t="shared" si="17"/>
        <v>795682.42857143283</v>
      </c>
      <c r="T190" s="2">
        <f t="shared" si="18"/>
        <v>4317.571428571362</v>
      </c>
      <c r="U190" s="2">
        <f t="shared" si="19"/>
        <v>800000</v>
      </c>
      <c r="V190" s="2">
        <f t="shared" si="34"/>
        <v>39186574.022194296</v>
      </c>
      <c r="W190" s="2">
        <f t="shared" si="20"/>
        <v>706376.29560887814</v>
      </c>
      <c r="X190" s="2">
        <f t="shared" si="6"/>
        <v>93623.704391121864</v>
      </c>
      <c r="Y190" s="2">
        <f t="shared" si="37"/>
        <v>67209446.12002784</v>
      </c>
      <c r="Z190" s="2" t="str">
        <f t="shared" si="8"/>
        <v>HERE</v>
      </c>
      <c r="AA190" s="2">
        <f>IF(Z190="HERE",Y190,AA189+Graph!$G$1*1000)</f>
        <v>67209446.12002784</v>
      </c>
      <c r="AB190" s="2">
        <f t="shared" si="21"/>
        <v>93623.704391121864</v>
      </c>
      <c r="AC190" s="2">
        <f t="shared" si="38"/>
        <v>39186574.022194296</v>
      </c>
      <c r="AD190" s="3">
        <f t="shared" si="10"/>
        <v>52800000</v>
      </c>
      <c r="AE190" s="2">
        <f>IF(AE188&gt;=52800000,52800000,IF(AB169=Graph!G$1*1000,AE189+Graph!G$1*1000,AC190))</f>
        <v>39186574.022194296</v>
      </c>
      <c r="AF190" s="3">
        <f t="shared" si="11"/>
        <v>39186574.022194296</v>
      </c>
      <c r="AG190" s="3">
        <f t="shared" si="29"/>
        <v>48800156.847672552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125</v>
      </c>
      <c r="C191" s="7"/>
      <c r="D191" s="2" t="e">
        <f t="shared" si="12"/>
        <v>#N/A</v>
      </c>
      <c r="E191" s="2" t="e">
        <f t="shared" si="22"/>
        <v>#N/A</v>
      </c>
      <c r="F191" s="2">
        <v>1212516.9471264482</v>
      </c>
      <c r="G191" s="2">
        <f t="shared" si="41"/>
        <v>795682.42857142852</v>
      </c>
      <c r="H191" s="2">
        <f t="shared" si="39"/>
        <v>106194539.96435255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1086311.4285714338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1213994.8847290874</v>
      </c>
      <c r="Q191" s="2">
        <f t="shared" si="42"/>
        <v>800000</v>
      </c>
      <c r="R191" s="2">
        <f t="shared" si="40"/>
        <v>107196020.14222211</v>
      </c>
      <c r="S191" s="2">
        <f t="shared" si="17"/>
        <v>795682.42857143283</v>
      </c>
      <c r="T191" s="2">
        <f t="shared" si="18"/>
        <v>4317.571428571362</v>
      </c>
      <c r="U191" s="2">
        <f t="shared" si="19"/>
        <v>800000</v>
      </c>
      <c r="V191" s="2">
        <f t="shared" si="34"/>
        <v>39898904.913703382</v>
      </c>
      <c r="W191" s="2">
        <f t="shared" si="20"/>
        <v>712330.89150908589</v>
      </c>
      <c r="X191" s="2">
        <f t="shared" si="6"/>
        <v>87669.108490914106</v>
      </c>
      <c r="Y191" s="2">
        <f t="shared" si="37"/>
        <v>67297115.228518754</v>
      </c>
      <c r="Z191" s="2" t="str">
        <f t="shared" si="8"/>
        <v>HERE</v>
      </c>
      <c r="AA191" s="2">
        <f>IF(Z191="HERE",Y191,AA190+Graph!$G$1*1000)</f>
        <v>67297115.228518754</v>
      </c>
      <c r="AB191" s="2">
        <f t="shared" si="21"/>
        <v>87669.108490914106</v>
      </c>
      <c r="AC191" s="2">
        <f t="shared" si="38"/>
        <v>39898904.913703382</v>
      </c>
      <c r="AD191" s="3">
        <f t="shared" si="10"/>
        <v>52800000</v>
      </c>
      <c r="AE191" s="2">
        <f>IF(AE189&gt;=52800000,52800000,IF(AB170=Graph!G$1*1000,AE190+Graph!G$1*1000,AC191))</f>
        <v>39898904.913703382</v>
      </c>
      <c r="AF191" s="3">
        <f t="shared" si="11"/>
        <v>39898904.913703382</v>
      </c>
      <c r="AG191" s="3">
        <f t="shared" si="29"/>
        <v>48829521.066552788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126</v>
      </c>
      <c r="C192" s="7"/>
      <c r="D192" s="2" t="e">
        <f t="shared" si="12"/>
        <v>#N/A</v>
      </c>
      <c r="E192" s="2" t="e">
        <f t="shared" si="22"/>
        <v>#N/A</v>
      </c>
      <c r="F192" s="2">
        <v>1218471.5430266559</v>
      </c>
      <c r="G192" s="2">
        <f t="shared" si="41"/>
        <v>795682.42857142852</v>
      </c>
      <c r="H192" s="2">
        <f t="shared" si="39"/>
        <v>106990222.39292398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1090629.0000000051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1219936.1069442332</v>
      </c>
      <c r="Q192" s="2">
        <f t="shared" si="42"/>
        <v>800000</v>
      </c>
      <c r="R192" s="2">
        <f t="shared" si="40"/>
        <v>107996020.14222211</v>
      </c>
      <c r="S192" s="2">
        <f t="shared" si="17"/>
        <v>795682.42857143283</v>
      </c>
      <c r="T192" s="2">
        <f t="shared" si="18"/>
        <v>4317.571428571362</v>
      </c>
      <c r="U192" s="2">
        <f t="shared" si="19"/>
        <v>800000</v>
      </c>
      <c r="V192" s="2">
        <f t="shared" si="34"/>
        <v>40617190.401112676</v>
      </c>
      <c r="W192" s="2">
        <f t="shared" si="20"/>
        <v>718285.48740929365</v>
      </c>
      <c r="X192" s="2">
        <f t="shared" si="6"/>
        <v>81714.512590706348</v>
      </c>
      <c r="Y192" s="2">
        <f t="shared" si="37"/>
        <v>67378829.741109461</v>
      </c>
      <c r="Z192" s="2" t="str">
        <f t="shared" si="8"/>
        <v>HERE</v>
      </c>
      <c r="AA192" s="2">
        <f>IF(Z192="HERE",Y192,AA191+Graph!$G$1*1000)</f>
        <v>67378829.741109461</v>
      </c>
      <c r="AB192" s="2">
        <f t="shared" si="21"/>
        <v>81714.512590706348</v>
      </c>
      <c r="AC192" s="2">
        <f t="shared" si="38"/>
        <v>40617190.401112676</v>
      </c>
      <c r="AD192" s="3">
        <f t="shared" si="10"/>
        <v>52800000</v>
      </c>
      <c r="AE192" s="2">
        <f>IF(AE190&gt;=52800000,52800000,IF(AB171=Graph!G$1*1000,AE191+Graph!G$1*1000,AC192))</f>
        <v>40617190.401112676</v>
      </c>
      <c r="AF192" s="3">
        <f t="shared" si="11"/>
        <v>40617190.401112676</v>
      </c>
      <c r="AG192" s="3">
        <f t="shared" si="29"/>
        <v>48859183.015228041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127</v>
      </c>
      <c r="C193" s="7"/>
      <c r="D193" s="2" t="e">
        <f t="shared" si="12"/>
        <v>#N/A</v>
      </c>
      <c r="E193" s="2" t="e">
        <f t="shared" si="22"/>
        <v>#N/A</v>
      </c>
      <c r="F193" s="2">
        <v>1224426.1389268637</v>
      </c>
      <c r="G193" s="2">
        <f t="shared" si="41"/>
        <v>795682.42857142852</v>
      </c>
      <c r="H193" s="2">
        <f t="shared" si="39"/>
        <v>107785904.82149541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1094946.5714285765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1225877.3291594088</v>
      </c>
      <c r="Q193" s="2">
        <f t="shared" si="42"/>
        <v>800000</v>
      </c>
      <c r="R193" s="2">
        <f t="shared" si="40"/>
        <v>108796020.14222211</v>
      </c>
      <c r="S193" s="2">
        <f t="shared" si="17"/>
        <v>795682.42857143283</v>
      </c>
      <c r="T193" s="2">
        <f t="shared" si="18"/>
        <v>4317.571428571362</v>
      </c>
      <c r="U193" s="2">
        <f t="shared" si="19"/>
        <v>800000</v>
      </c>
      <c r="V193" s="2">
        <f t="shared" si="34"/>
        <v>41341430.484422177</v>
      </c>
      <c r="W193" s="2">
        <f t="shared" si="20"/>
        <v>724240.08330950141</v>
      </c>
      <c r="X193" s="2">
        <f t="shared" si="6"/>
        <v>75759.91669049859</v>
      </c>
      <c r="Y193" s="2">
        <f t="shared" si="37"/>
        <v>67454589.657799959</v>
      </c>
      <c r="Z193" s="2" t="str">
        <f t="shared" si="8"/>
        <v>HERE</v>
      </c>
      <c r="AA193" s="2">
        <f>IF(Z193="HERE",Y193,AA192+Graph!$G$1*1000)</f>
        <v>67454589.657799959</v>
      </c>
      <c r="AB193" s="2">
        <f t="shared" si="21"/>
        <v>75759.91669049859</v>
      </c>
      <c r="AC193" s="2">
        <f t="shared" si="38"/>
        <v>41341430.484422177</v>
      </c>
      <c r="AD193" s="3">
        <f t="shared" si="10"/>
        <v>52800000</v>
      </c>
      <c r="AE193" s="2">
        <f>IF(AE191&gt;=52800000,52800000,IF(AB172=Graph!G$1*1000,AE192+Graph!G$1*1000,AC193))</f>
        <v>41341430.484422177</v>
      </c>
      <c r="AF193" s="3">
        <f t="shared" si="11"/>
        <v>41341430.484422177</v>
      </c>
      <c r="AG193" s="3">
        <f t="shared" si="29"/>
        <v>48889142.693698294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128</v>
      </c>
      <c r="C194" s="7"/>
      <c r="D194" s="2" t="e">
        <f t="shared" si="12"/>
        <v>#N/A</v>
      </c>
      <c r="E194" s="2" t="e">
        <f t="shared" si="22"/>
        <v>#N/A</v>
      </c>
      <c r="F194" s="2">
        <v>1230380.7348270714</v>
      </c>
      <c r="G194" s="2">
        <f t="shared" si="41"/>
        <v>795682.42857142852</v>
      </c>
      <c r="H194" s="2">
        <f t="shared" si="39"/>
        <v>108581587.25006685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1099264.1428571478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1231818.5513745546</v>
      </c>
      <c r="Q194" s="2">
        <f t="shared" si="42"/>
        <v>800000</v>
      </c>
      <c r="R194" s="2">
        <f t="shared" si="40"/>
        <v>109596020.14222211</v>
      </c>
      <c r="S194" s="2">
        <f t="shared" si="17"/>
        <v>795682.42857143283</v>
      </c>
      <c r="T194" s="2">
        <f t="shared" si="18"/>
        <v>4317.571428571362</v>
      </c>
      <c r="U194" s="2">
        <f t="shared" si="19"/>
        <v>800000</v>
      </c>
      <c r="V194" s="2">
        <f t="shared" si="34"/>
        <v>42071625.163631886</v>
      </c>
      <c r="W194" s="2">
        <f t="shared" si="20"/>
        <v>730194.67920970917</v>
      </c>
      <c r="X194" s="2">
        <f t="shared" si="6"/>
        <v>69805.320790290833</v>
      </c>
      <c r="Y194" s="2">
        <f t="shared" si="37"/>
        <v>67524394.97859025</v>
      </c>
      <c r="Z194" s="2" t="str">
        <f t="shared" si="8"/>
        <v>HERE</v>
      </c>
      <c r="AA194" s="2">
        <f>IF(Z194="HERE",Y194,AA193+Graph!$G$1*1000)</f>
        <v>67524394.97859025</v>
      </c>
      <c r="AB194" s="2">
        <f t="shared" si="21"/>
        <v>69805.320790290833</v>
      </c>
      <c r="AC194" s="2">
        <f t="shared" si="38"/>
        <v>42071625.163631886</v>
      </c>
      <c r="AD194" s="3">
        <f t="shared" si="10"/>
        <v>52800000</v>
      </c>
      <c r="AE194" s="2">
        <f>IF(AE192&gt;=52800000,52800000,IF(AB173=Graph!G$1*1000,AE193+Graph!G$1*1000,AC194))</f>
        <v>42071625.163631886</v>
      </c>
      <c r="AF194" s="3">
        <f t="shared" si="11"/>
        <v>42071625.163631886</v>
      </c>
      <c r="AG194" s="3">
        <f t="shared" si="29"/>
        <v>48919400.101963565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129</v>
      </c>
      <c r="C195" s="7"/>
      <c r="D195" s="2" t="e">
        <f t="shared" si="12"/>
        <v>#N/A</v>
      </c>
      <c r="E195" s="2" t="e">
        <f t="shared" si="22"/>
        <v>#N/A</v>
      </c>
      <c r="F195" s="2">
        <v>1236335.3307272792</v>
      </c>
      <c r="G195" s="2">
        <f t="shared" si="41"/>
        <v>795682.42857142852</v>
      </c>
      <c r="H195" s="2">
        <f t="shared" si="39"/>
        <v>109377269.67863828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1103581.7142857192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1237759.7735897005</v>
      </c>
      <c r="Q195" s="2">
        <f t="shared" si="42"/>
        <v>800000</v>
      </c>
      <c r="R195" s="2">
        <f t="shared" si="40"/>
        <v>110396020.14222211</v>
      </c>
      <c r="S195" s="2">
        <f t="shared" si="17"/>
        <v>795682.42857143283</v>
      </c>
      <c r="T195" s="2">
        <f t="shared" si="18"/>
        <v>4317.571428571362</v>
      </c>
      <c r="U195" s="2">
        <f t="shared" si="19"/>
        <v>800000</v>
      </c>
      <c r="V195" s="2">
        <f t="shared" si="34"/>
        <v>42807774.438741803</v>
      </c>
      <c r="W195" s="2">
        <f t="shared" si="20"/>
        <v>736149.27510991693</v>
      </c>
      <c r="X195" s="2">
        <f t="shared" si="6"/>
        <v>63850.724890083075</v>
      </c>
      <c r="Y195" s="2">
        <f t="shared" si="37"/>
        <v>67588245.703480333</v>
      </c>
      <c r="Z195" s="2" t="str">
        <f t="shared" si="8"/>
        <v>HERE</v>
      </c>
      <c r="AA195" s="2">
        <f>IF(Z195="HERE",Y195,AA194+Graph!$G$1*1000)</f>
        <v>67588245.703480333</v>
      </c>
      <c r="AB195" s="2">
        <f t="shared" si="21"/>
        <v>63850.724890083075</v>
      </c>
      <c r="AC195" s="2">
        <f t="shared" si="38"/>
        <v>42807774.438741803</v>
      </c>
      <c r="AD195" s="3">
        <f t="shared" si="10"/>
        <v>52800000</v>
      </c>
      <c r="AE195" s="2">
        <f>IF(AE193&gt;=52800000,52800000,IF(AB174=Graph!G$1*1000,AE194+Graph!G$1*1000,AC195))</f>
        <v>42807774.438741803</v>
      </c>
      <c r="AF195" s="3">
        <f t="shared" si="11"/>
        <v>42807774.438741803</v>
      </c>
      <c r="AG195" s="3">
        <f t="shared" si="29"/>
        <v>48949955.240023844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130</v>
      </c>
      <c r="C196" s="7"/>
      <c r="D196" s="2" t="e">
        <f t="shared" si="12"/>
        <v>#N/A</v>
      </c>
      <c r="E196" s="2" t="e">
        <f t="shared" si="22"/>
        <v>#N/A</v>
      </c>
      <c r="F196" s="2">
        <v>1242289.9266274869</v>
      </c>
      <c r="G196" s="2">
        <f t="shared" si="41"/>
        <v>795682.42857142852</v>
      </c>
      <c r="H196" s="2">
        <f t="shared" si="39"/>
        <v>110172952.10720971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1107899.2857142906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1243700.9958048761</v>
      </c>
      <c r="Q196" s="2">
        <f t="shared" si="42"/>
        <v>800000</v>
      </c>
      <c r="R196" s="2">
        <f t="shared" si="40"/>
        <v>111196020.14222211</v>
      </c>
      <c r="S196" s="2">
        <f t="shared" si="17"/>
        <v>795682.42857143283</v>
      </c>
      <c r="T196" s="2">
        <f t="shared" si="18"/>
        <v>4317.571428571362</v>
      </c>
      <c r="U196" s="2">
        <f t="shared" si="19"/>
        <v>800000</v>
      </c>
      <c r="V196" s="2">
        <f t="shared" si="34"/>
        <v>43549878.309751928</v>
      </c>
      <c r="W196" s="2">
        <f t="shared" si="20"/>
        <v>742103.87101012468</v>
      </c>
      <c r="X196" s="2">
        <f t="shared" si="6"/>
        <v>57896.128989875317</v>
      </c>
      <c r="Y196" s="2">
        <f t="shared" si="37"/>
        <v>67646141.832470208</v>
      </c>
      <c r="Z196" s="2" t="str">
        <f t="shared" si="8"/>
        <v>HERE</v>
      </c>
      <c r="AA196" s="2">
        <f>IF(Z196="HERE",Y196,AA195+Graph!$G$1*1000)</f>
        <v>67646141.832470208</v>
      </c>
      <c r="AB196" s="2">
        <f t="shared" si="21"/>
        <v>57896.128989875317</v>
      </c>
      <c r="AC196" s="2">
        <f t="shared" si="38"/>
        <v>43549878.309751928</v>
      </c>
      <c r="AD196" s="3">
        <f t="shared" si="10"/>
        <v>52800000</v>
      </c>
      <c r="AE196" s="2">
        <f>IF(AE194&gt;=52800000,52800000,IF(AB175=Graph!G$1*1000,AE195+Graph!G$1*1000,AC196))</f>
        <v>43549878.309751928</v>
      </c>
      <c r="AF196" s="3">
        <f t="shared" si="11"/>
        <v>43549878.309751928</v>
      </c>
      <c r="AG196" s="3">
        <f t="shared" si="29"/>
        <v>48980808.107879132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131</v>
      </c>
      <c r="C197" s="7"/>
      <c r="D197" s="2" t="e">
        <f t="shared" si="12"/>
        <v>#N/A</v>
      </c>
      <c r="E197" s="2" t="e">
        <f t="shared" si="22"/>
        <v>#N/A</v>
      </c>
      <c r="F197" s="2">
        <v>1248244.5225276947</v>
      </c>
      <c r="G197" s="2">
        <f t="shared" si="41"/>
        <v>795682.42857142852</v>
      </c>
      <c r="H197" s="2">
        <f t="shared" si="39"/>
        <v>110968634.53578115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1112216.8571428619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1249642.2180200219</v>
      </c>
      <c r="Q197" s="2">
        <f t="shared" si="42"/>
        <v>800000</v>
      </c>
      <c r="R197" s="2">
        <f t="shared" si="40"/>
        <v>111996020.14222211</v>
      </c>
      <c r="S197" s="2">
        <f t="shared" si="17"/>
        <v>795682.42857143283</v>
      </c>
      <c r="T197" s="2">
        <f t="shared" si="18"/>
        <v>4317.571428571362</v>
      </c>
      <c r="U197" s="2">
        <f t="shared" si="19"/>
        <v>800000</v>
      </c>
      <c r="V197" s="2">
        <f t="shared" si="34"/>
        <v>44297936.77666226</v>
      </c>
      <c r="W197" s="2">
        <f t="shared" si="20"/>
        <v>748058.46691033244</v>
      </c>
      <c r="X197" s="2">
        <f t="shared" si="6"/>
        <v>51941.533089667559</v>
      </c>
      <c r="Y197" s="2">
        <f t="shared" si="37"/>
        <v>67698083.365559876</v>
      </c>
      <c r="Z197" s="2" t="str">
        <f t="shared" si="8"/>
        <v>HERE</v>
      </c>
      <c r="AA197" s="2">
        <f>IF(Z197="HERE",Y197,AA196+Graph!$G$1*1000)</f>
        <v>67698083.365559876</v>
      </c>
      <c r="AB197" s="2">
        <f t="shared" si="21"/>
        <v>51941.533089667559</v>
      </c>
      <c r="AC197" s="2">
        <f t="shared" si="38"/>
        <v>44297936.77666226</v>
      </c>
      <c r="AD197" s="3">
        <f t="shared" si="10"/>
        <v>52800000</v>
      </c>
      <c r="AE197" s="2">
        <f>IF(AE195&gt;=52800000,52800000,IF(AB176=Graph!G$1*1000,AE196+Graph!G$1*1000,AC197))</f>
        <v>44297936.77666226</v>
      </c>
      <c r="AF197" s="3">
        <f t="shared" si="11"/>
        <v>44297936.77666226</v>
      </c>
      <c r="AG197" s="3">
        <f t="shared" si="29"/>
        <v>49011958.705529436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132</v>
      </c>
      <c r="C198" s="7"/>
      <c r="D198" s="2" t="e">
        <f t="shared" si="12"/>
        <v>#N/A</v>
      </c>
      <c r="E198" s="2" t="e">
        <f t="shared" si="22"/>
        <v>#N/A</v>
      </c>
      <c r="F198" s="2">
        <v>1254199.1184279025</v>
      </c>
      <c r="G198" s="2">
        <f t="shared" si="41"/>
        <v>795682.42857142852</v>
      </c>
      <c r="H198" s="2">
        <f t="shared" si="39"/>
        <v>111764316.96435258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1116534.4285714333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1255583.4402351975</v>
      </c>
      <c r="Q198" s="2">
        <f t="shared" si="42"/>
        <v>800000</v>
      </c>
      <c r="R198" s="2">
        <f t="shared" si="40"/>
        <v>112796020.14222211</v>
      </c>
      <c r="S198" s="2">
        <f t="shared" si="17"/>
        <v>795682.42857143283</v>
      </c>
      <c r="T198" s="2">
        <f t="shared" si="18"/>
        <v>4317.571428571362</v>
      </c>
      <c r="U198" s="2">
        <f t="shared" si="19"/>
        <v>800000</v>
      </c>
      <c r="V198" s="2">
        <f t="shared" si="34"/>
        <v>45051949.8394728</v>
      </c>
      <c r="W198" s="2">
        <f t="shared" si="20"/>
        <v>754013.0628105402</v>
      </c>
      <c r="X198" s="2">
        <f t="shared" si="6"/>
        <v>45986.937189459801</v>
      </c>
      <c r="Y198" s="2">
        <f t="shared" si="37"/>
        <v>67744070.302749336</v>
      </c>
      <c r="Z198" s="2" t="str">
        <f t="shared" si="8"/>
        <v>HERE</v>
      </c>
      <c r="AA198" s="2">
        <f>IF(Z198="HERE",Y198,AA197+Graph!$G$1*1000)</f>
        <v>67744070.302749336</v>
      </c>
      <c r="AB198" s="2">
        <f t="shared" si="21"/>
        <v>45986.937189459801</v>
      </c>
      <c r="AC198" s="2">
        <f t="shared" si="38"/>
        <v>45051949.8394728</v>
      </c>
      <c r="AD198" s="3">
        <f t="shared" si="10"/>
        <v>52800000</v>
      </c>
      <c r="AE198" s="2">
        <f>IF(AE196&gt;=52800000,52800000,IF(AB177=Graph!G$1*1000,AE197+Graph!G$1*1000,AC198))</f>
        <v>45051949.8394728</v>
      </c>
      <c r="AF198" s="3">
        <f t="shared" si="11"/>
        <v>45051949.8394728</v>
      </c>
      <c r="AG198" s="3">
        <f t="shared" si="29"/>
        <v>49043407.032974742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133</v>
      </c>
      <c r="C199" s="7"/>
      <c r="D199" s="2" t="e">
        <f t="shared" si="12"/>
        <v>#N/A</v>
      </c>
      <c r="E199" s="2" t="e">
        <f t="shared" si="22"/>
        <v>#N/A</v>
      </c>
      <c r="F199" s="2">
        <v>1260153.7143281102</v>
      </c>
      <c r="G199" s="2">
        <f t="shared" si="41"/>
        <v>795682.42857142852</v>
      </c>
      <c r="H199" s="2">
        <f t="shared" si="39"/>
        <v>112559999.39292401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1120852.0000000047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1261524.6624503434</v>
      </c>
      <c r="Q199" s="2">
        <f t="shared" si="42"/>
        <v>800000</v>
      </c>
      <c r="R199" s="2">
        <f t="shared" si="40"/>
        <v>113596020.14222211</v>
      </c>
      <c r="S199" s="2">
        <f t="shared" si="17"/>
        <v>795682.42857143283</v>
      </c>
      <c r="T199" s="2">
        <f t="shared" si="18"/>
        <v>4317.571428571362</v>
      </c>
      <c r="U199" s="2">
        <f t="shared" si="19"/>
        <v>800000</v>
      </c>
      <c r="V199" s="2">
        <f t="shared" si="34"/>
        <v>45811917.498183548</v>
      </c>
      <c r="W199" s="2">
        <f t="shared" si="20"/>
        <v>759967.65871074796</v>
      </c>
      <c r="X199" s="2">
        <f t="shared" si="6"/>
        <v>40032.341289252043</v>
      </c>
      <c r="Y199" s="2">
        <f t="shared" si="37"/>
        <v>67784102.644038588</v>
      </c>
      <c r="Z199" s="2" t="str">
        <f t="shared" si="8"/>
        <v>HERE</v>
      </c>
      <c r="AA199" s="2">
        <f>IF(Z199="HERE",Y199,AA198+Graph!$G$1*1000)</f>
        <v>67784102.644038588</v>
      </c>
      <c r="AB199" s="2">
        <f t="shared" si="21"/>
        <v>40032.341289252043</v>
      </c>
      <c r="AC199" s="2">
        <f t="shared" si="38"/>
        <v>45811917.498183548</v>
      </c>
      <c r="AD199" s="3">
        <f t="shared" si="10"/>
        <v>52800000</v>
      </c>
      <c r="AE199" s="2">
        <f>IF(AE197&gt;=52800000,52800000,IF(AB178=Graph!G$1*1000,AE198+Graph!G$1*1000,AC199))</f>
        <v>45811917.498183548</v>
      </c>
      <c r="AF199" s="3">
        <f t="shared" si="11"/>
        <v>45811917.498183548</v>
      </c>
      <c r="AG199" s="3">
        <f t="shared" si="29"/>
        <v>49075153.090215065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134</v>
      </c>
      <c r="C200" s="7"/>
      <c r="D200" s="2" t="e">
        <f t="shared" si="12"/>
        <v>#N/A</v>
      </c>
      <c r="E200" s="2" t="e">
        <f t="shared" si="22"/>
        <v>#N/A</v>
      </c>
      <c r="F200" s="2">
        <v>1266108.310228318</v>
      </c>
      <c r="G200" s="2">
        <f t="shared" si="41"/>
        <v>795682.42857142852</v>
      </c>
      <c r="H200" s="2">
        <f t="shared" si="39"/>
        <v>113355681.82149544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1125169.571428576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1267465.884665519</v>
      </c>
      <c r="Q200" s="2">
        <f t="shared" si="42"/>
        <v>800000</v>
      </c>
      <c r="R200" s="2">
        <f t="shared" si="40"/>
        <v>114396020.14222211</v>
      </c>
      <c r="S200" s="2">
        <f t="shared" si="17"/>
        <v>795682.42857143283</v>
      </c>
      <c r="T200" s="2">
        <f t="shared" si="18"/>
        <v>4317.571428571362</v>
      </c>
      <c r="U200" s="2">
        <f t="shared" si="19"/>
        <v>800000</v>
      </c>
      <c r="V200" s="2">
        <f t="shared" si="34"/>
        <v>46577839.752794504</v>
      </c>
      <c r="W200" s="2">
        <f t="shared" si="20"/>
        <v>765922.25461095572</v>
      </c>
      <c r="X200" s="2">
        <f t="shared" si="6"/>
        <v>34077.745389044285</v>
      </c>
      <c r="Y200" s="2">
        <f t="shared" si="37"/>
        <v>67818180.389427632</v>
      </c>
      <c r="Z200" s="2" t="str">
        <f t="shared" si="8"/>
        <v>HERE</v>
      </c>
      <c r="AA200" s="2">
        <f>IF(Z200="HERE",Y200,AA199+Graph!$G$1*1000)</f>
        <v>67818180.389427632</v>
      </c>
      <c r="AB200" s="2">
        <f t="shared" si="21"/>
        <v>34077.745389044285</v>
      </c>
      <c r="AC200" s="2">
        <f t="shared" si="38"/>
        <v>46577839.752794504</v>
      </c>
      <c r="AD200" s="3">
        <f t="shared" si="10"/>
        <v>52800000</v>
      </c>
      <c r="AE200" s="2">
        <f>IF(AE198&gt;=52800000,52800000,IF(AB179=Graph!G$1*1000,AE199+Graph!G$1*1000,AC200))</f>
        <v>46577839.752794504</v>
      </c>
      <c r="AF200" s="3">
        <f t="shared" si="11"/>
        <v>46577839.752794504</v>
      </c>
      <c r="AG200" s="3">
        <f t="shared" si="29"/>
        <v>49107196.877250396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135</v>
      </c>
      <c r="C201" s="7"/>
      <c r="D201" s="2" t="e">
        <f t="shared" si="12"/>
        <v>#N/A</v>
      </c>
      <c r="E201" s="2" t="e">
        <f t="shared" si="22"/>
        <v>#N/A</v>
      </c>
      <c r="F201" s="2">
        <v>1272062.9061285257</v>
      </c>
      <c r="G201" s="2">
        <f t="shared" si="41"/>
        <v>795682.42857142852</v>
      </c>
      <c r="H201" s="2">
        <f t="shared" si="39"/>
        <v>114151364.25006688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1129487.1428571474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1273407.1068806648</v>
      </c>
      <c r="Q201" s="2">
        <f t="shared" si="42"/>
        <v>800000</v>
      </c>
      <c r="R201" s="2">
        <f t="shared" si="40"/>
        <v>115196020.14222211</v>
      </c>
      <c r="S201" s="2">
        <f t="shared" si="17"/>
        <v>795682.42857143283</v>
      </c>
      <c r="T201" s="2">
        <f t="shared" si="18"/>
        <v>4317.571428571362</v>
      </c>
      <c r="U201" s="2">
        <f t="shared" si="19"/>
        <v>800000</v>
      </c>
      <c r="V201" s="2">
        <f t="shared" si="34"/>
        <v>47349716.603305668</v>
      </c>
      <c r="W201" s="2">
        <f t="shared" si="20"/>
        <v>771876.85051116347</v>
      </c>
      <c r="X201" s="2">
        <f t="shared" si="6"/>
        <v>28123.149488836527</v>
      </c>
      <c r="Y201" s="2">
        <f t="shared" si="37"/>
        <v>67846303.538916469</v>
      </c>
      <c r="Z201" s="2" t="str">
        <f t="shared" si="8"/>
        <v>HERE</v>
      </c>
      <c r="AA201" s="2">
        <f>IF(Z201="HERE",Y201,AA200+Graph!$G$1*1000)</f>
        <v>67846303.538916469</v>
      </c>
      <c r="AB201" s="2">
        <f t="shared" si="21"/>
        <v>28123.149488836527</v>
      </c>
      <c r="AC201" s="2">
        <f t="shared" si="38"/>
        <v>47349716.603305668</v>
      </c>
      <c r="AD201" s="3">
        <f t="shared" si="10"/>
        <v>52800000</v>
      </c>
      <c r="AE201" s="2">
        <f>IF(AE199&gt;=52800000,52800000,IF(AB180=Graph!G$1*1000,AE200+Graph!G$1*1000,AC201))</f>
        <v>47349716.603305668</v>
      </c>
      <c r="AF201" s="3">
        <f t="shared" si="11"/>
        <v>47349716.603305668</v>
      </c>
      <c r="AG201" s="3">
        <f t="shared" si="29"/>
        <v>49139538.394080736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136</v>
      </c>
      <c r="C202" s="7"/>
      <c r="D202" s="2" t="e">
        <f t="shared" si="12"/>
        <v>#N/A</v>
      </c>
      <c r="E202" s="2" t="e">
        <f t="shared" si="22"/>
        <v>#N/A</v>
      </c>
      <c r="F202" s="2">
        <v>1278017.5020287037</v>
      </c>
      <c r="G202" s="2">
        <f t="shared" si="41"/>
        <v>795682.42857142852</v>
      </c>
      <c r="H202" s="2">
        <f t="shared" si="39"/>
        <v>114947046.67863831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1133804.7142857187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1279348.3290958405</v>
      </c>
      <c r="Q202" s="2">
        <f t="shared" si="42"/>
        <v>800000</v>
      </c>
      <c r="R202" s="2">
        <f t="shared" si="40"/>
        <v>115996020.14222211</v>
      </c>
      <c r="S202" s="2">
        <f t="shared" si="17"/>
        <v>795682.42857143283</v>
      </c>
      <c r="T202" s="2">
        <f t="shared" si="18"/>
        <v>4317.571428571362</v>
      </c>
      <c r="U202" s="2">
        <f t="shared" si="19"/>
        <v>800000</v>
      </c>
      <c r="V202" s="2">
        <f t="shared" si="34"/>
        <v>48127548.049717039</v>
      </c>
      <c r="W202" s="2">
        <f t="shared" si="20"/>
        <v>777831.44641137123</v>
      </c>
      <c r="X202" s="2">
        <f t="shared" si="6"/>
        <v>22168.553588628769</v>
      </c>
      <c r="Y202" s="2">
        <f t="shared" si="37"/>
        <v>67868472.092505097</v>
      </c>
      <c r="Z202" s="2" t="str">
        <f t="shared" si="8"/>
        <v>HERE</v>
      </c>
      <c r="AA202" s="2">
        <f>IF(Z202="HERE",Y202,AA201+Graph!$G$1*1000)</f>
        <v>67868472.092505097</v>
      </c>
      <c r="AB202" s="2">
        <f t="shared" si="21"/>
        <v>22168.553588628769</v>
      </c>
      <c r="AC202" s="2">
        <f t="shared" si="38"/>
        <v>48127548.049717039</v>
      </c>
      <c r="AD202" s="3">
        <f t="shared" si="10"/>
        <v>52800000</v>
      </c>
      <c r="AE202" s="2">
        <f>IF(AE200&gt;=52800000,52800000,IF(AB181=Graph!G$1*1000,AE201+Graph!G$1*1000,AC202))</f>
        <v>48127548.049717039</v>
      </c>
      <c r="AF202" s="3">
        <f t="shared" si="11"/>
        <v>48127548.049717039</v>
      </c>
      <c r="AG202" s="3">
        <f t="shared" si="29"/>
        <v>49172177.640706092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137</v>
      </c>
      <c r="C203" s="7"/>
      <c r="D203" s="2" t="e">
        <f t="shared" si="12"/>
        <v>#N/A</v>
      </c>
      <c r="E203" s="2" t="e">
        <f t="shared" si="22"/>
        <v>#N/A</v>
      </c>
      <c r="F203" s="2">
        <v>1283972.0979289114</v>
      </c>
      <c r="G203" s="2">
        <f t="shared" si="41"/>
        <v>795682.42857142852</v>
      </c>
      <c r="H203" s="2">
        <f t="shared" si="39"/>
        <v>115742729.10720974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1138122.2857142901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1285289.5513109863</v>
      </c>
      <c r="Q203" s="2">
        <f t="shared" si="42"/>
        <v>800000</v>
      </c>
      <c r="R203" s="2">
        <f t="shared" si="40"/>
        <v>116796020.14222211</v>
      </c>
      <c r="S203" s="2">
        <f t="shared" si="17"/>
        <v>795682.42857143283</v>
      </c>
      <c r="T203" s="2">
        <f t="shared" si="18"/>
        <v>4317.571428571362</v>
      </c>
      <c r="U203" s="2">
        <f t="shared" si="19"/>
        <v>800000</v>
      </c>
      <c r="V203" s="2">
        <f t="shared" si="34"/>
        <v>48911334.092028618</v>
      </c>
      <c r="W203" s="2">
        <f t="shared" si="20"/>
        <v>783786.04231157899</v>
      </c>
      <c r="X203" s="2">
        <f t="shared" si="6"/>
        <v>16213.957688421011</v>
      </c>
      <c r="Y203" s="2">
        <f t="shared" si="37"/>
        <v>67884686.050193518</v>
      </c>
      <c r="Z203" s="2" t="str">
        <f t="shared" si="8"/>
        <v>HERE</v>
      </c>
      <c r="AA203" s="2">
        <f>IF(Z203="HERE",Y203,AA202+Graph!$G$1*1000)</f>
        <v>67884686.050193518</v>
      </c>
      <c r="AB203" s="2">
        <f t="shared" si="21"/>
        <v>16213.957688421011</v>
      </c>
      <c r="AC203" s="2">
        <f t="shared" si="38"/>
        <v>48911334.092028618</v>
      </c>
      <c r="AD203" s="3">
        <f t="shared" si="10"/>
        <v>52800000</v>
      </c>
      <c r="AE203" s="2">
        <f>IF(AE201&gt;=52800000,52800000,IF(AB182=Graph!G$1*1000,AE202+Graph!G$1*1000,AC203))</f>
        <v>48911334.092028618</v>
      </c>
      <c r="AF203" s="3">
        <f t="shared" si="11"/>
        <v>48911334.092028618</v>
      </c>
      <c r="AG203" s="3">
        <f t="shared" si="29"/>
        <v>49205114.61712645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138</v>
      </c>
      <c r="C204" s="7"/>
      <c r="D204" s="2" t="e">
        <f t="shared" si="12"/>
        <v>#N/A</v>
      </c>
      <c r="E204" s="2" t="e">
        <f t="shared" si="22"/>
        <v>#N/A</v>
      </c>
      <c r="F204" s="2">
        <v>1289926.6938291192</v>
      </c>
      <c r="G204" s="2">
        <f t="shared" si="41"/>
        <v>795682.42857142852</v>
      </c>
      <c r="H204" s="2">
        <f t="shared" si="39"/>
        <v>116538411.53578117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1142439.8571428615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1291230.7735261619</v>
      </c>
      <c r="Q204" s="2">
        <f t="shared" si="42"/>
        <v>800000</v>
      </c>
      <c r="R204" s="2">
        <f t="shared" si="40"/>
        <v>117596020.14222211</v>
      </c>
      <c r="S204" s="2">
        <f t="shared" si="17"/>
        <v>795682.42857143283</v>
      </c>
      <c r="T204" s="2">
        <f t="shared" si="18"/>
        <v>4317.571428571362</v>
      </c>
      <c r="U204" s="2">
        <f t="shared" si="19"/>
        <v>800000</v>
      </c>
      <c r="V204" s="2">
        <f t="shared" si="34"/>
        <v>49701074.730240405</v>
      </c>
      <c r="W204" s="2">
        <f t="shared" si="20"/>
        <v>789740.63821178675</v>
      </c>
      <c r="X204" s="2">
        <f t="shared" si="6"/>
        <v>10259.361788213253</v>
      </c>
      <c r="Y204" s="2">
        <f t="shared" si="37"/>
        <v>67894945.411981732</v>
      </c>
      <c r="Z204" s="2" t="str">
        <f t="shared" si="8"/>
        <v>HERE</v>
      </c>
      <c r="AA204" s="2">
        <f>IF(Z204="HERE",Y204,AA203+Graph!$G$1*1000)</f>
        <v>67894945.411981732</v>
      </c>
      <c r="AB204" s="2">
        <f t="shared" si="21"/>
        <v>10259.361788213253</v>
      </c>
      <c r="AC204" s="2">
        <f t="shared" si="38"/>
        <v>49701074.730240405</v>
      </c>
      <c r="AD204" s="3">
        <f t="shared" si="10"/>
        <v>52800000</v>
      </c>
      <c r="AE204" s="2">
        <f>IF(AE202&gt;=52800000,52800000,IF(AB183=Graph!G$1*1000,AE203+Graph!G$1*1000,AC204))</f>
        <v>49701074.730240405</v>
      </c>
      <c r="AF204" s="3">
        <f t="shared" si="11"/>
        <v>49701074.730240405</v>
      </c>
      <c r="AG204" s="3">
        <f t="shared" si="29"/>
        <v>49238349.323341824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139</v>
      </c>
      <c r="C205" s="7"/>
      <c r="D205" s="2" t="e">
        <f t="shared" si="12"/>
        <v>#N/A</v>
      </c>
      <c r="E205" s="2" t="e">
        <f t="shared" si="22"/>
        <v>#N/A</v>
      </c>
      <c r="F205" s="2">
        <v>1295881.289729327</v>
      </c>
      <c r="G205" s="2">
        <f t="shared" si="41"/>
        <v>795682.42857142852</v>
      </c>
      <c r="H205" s="2">
        <f t="shared" si="39"/>
        <v>117334093.96435261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1146757.4285714328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1297171.9957413077</v>
      </c>
      <c r="Q205" s="2">
        <f t="shared" si="42"/>
        <v>800000</v>
      </c>
      <c r="R205" s="2">
        <f t="shared" si="40"/>
        <v>118396020.14222211</v>
      </c>
      <c r="S205" s="2">
        <f t="shared" si="17"/>
        <v>795682.42857143283</v>
      </c>
      <c r="T205" s="2">
        <f t="shared" si="18"/>
        <v>4317.571428571362</v>
      </c>
      <c r="U205" s="2">
        <f t="shared" si="19"/>
        <v>800000</v>
      </c>
      <c r="V205" s="2">
        <f t="shared" si="34"/>
        <v>50496769.964352399</v>
      </c>
      <c r="W205" s="2">
        <f t="shared" si="20"/>
        <v>795695.2341119945</v>
      </c>
      <c r="X205" s="2">
        <f t="shared" si="6"/>
        <v>4304.7658880054951</v>
      </c>
      <c r="Y205" s="2">
        <f t="shared" si="37"/>
        <v>67899250.177869737</v>
      </c>
      <c r="Z205" s="2" t="str">
        <f t="shared" si="8"/>
        <v>HERE</v>
      </c>
      <c r="AA205" s="2">
        <f>IF(Z205="HERE",Y205,AA204+Graph!$G$1*1000)</f>
        <v>67899250.177869737</v>
      </c>
      <c r="AB205" s="2">
        <f t="shared" si="21"/>
        <v>4304.7658880054951</v>
      </c>
      <c r="AC205" s="2">
        <f t="shared" si="38"/>
        <v>50496769.964352399</v>
      </c>
      <c r="AD205" s="3">
        <f t="shared" si="10"/>
        <v>52800000</v>
      </c>
      <c r="AE205" s="2">
        <f>IF(AE203&gt;=52800000,52800000,IF(AB184=Graph!G$1*1000,AE204+Graph!G$1*1000,AC205))</f>
        <v>50496769.964352399</v>
      </c>
      <c r="AF205" s="3">
        <f t="shared" si="11"/>
        <v>50496769.964352399</v>
      </c>
      <c r="AG205" s="3">
        <f t="shared" si="29"/>
        <v>49271881.759352207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140</v>
      </c>
      <c r="C206" s="7"/>
      <c r="D206" s="2" t="e">
        <f t="shared" si="12"/>
        <v>#N/A</v>
      </c>
      <c r="E206" s="2" t="e">
        <f t="shared" si="22"/>
        <v>#N/A</v>
      </c>
      <c r="F206" s="2">
        <v>1301835.8856295347</v>
      </c>
      <c r="G206" s="2">
        <f t="shared" si="41"/>
        <v>795682.42857142852</v>
      </c>
      <c r="H206" s="2">
        <f t="shared" si="39"/>
        <v>118129776.39292404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1151075.0000000042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1303113.2179564834</v>
      </c>
      <c r="Q206" s="2">
        <f t="shared" si="42"/>
        <v>800000</v>
      </c>
      <c r="R206" s="2">
        <f t="shared" si="40"/>
        <v>119196020.14222211</v>
      </c>
      <c r="S206" s="2">
        <f t="shared" si="17"/>
        <v>795682.42857143283</v>
      </c>
      <c r="T206" s="2">
        <f t="shared" si="18"/>
        <v>4317.571428571362</v>
      </c>
      <c r="U206" s="2">
        <f t="shared" si="19"/>
        <v>800000</v>
      </c>
      <c r="V206" s="2">
        <f t="shared" si="34"/>
        <v>51292452.392923824</v>
      </c>
      <c r="W206" s="2">
        <f t="shared" si="20"/>
        <v>795682.42857142538</v>
      </c>
      <c r="X206" s="2">
        <f t="shared" si="6"/>
        <v>4317.5714285746217</v>
      </c>
      <c r="Y206" s="2">
        <f t="shared" si="37"/>
        <v>67903567.749298304</v>
      </c>
      <c r="Z206" s="2" t="str">
        <f t="shared" si="8"/>
        <v>HERE</v>
      </c>
      <c r="AA206" s="2">
        <f>IF(Z206="HERE",Y206,AA205+Graph!$G$1*1000)</f>
        <v>67903567.749298304</v>
      </c>
      <c r="AB206" s="2">
        <f t="shared" si="21"/>
        <v>4317.5714285671711</v>
      </c>
      <c r="AC206" s="2">
        <f t="shared" si="38"/>
        <v>51292452.392923824</v>
      </c>
      <c r="AD206" s="3">
        <f t="shared" si="10"/>
        <v>52800000</v>
      </c>
      <c r="AE206" s="2">
        <f>IF(AE204&gt;=52800000,52800000,IF(AB185=Graph!G$1*1000,AE205+Graph!G$1*1000,AC206))</f>
        <v>51292452.392923824</v>
      </c>
      <c r="AF206" s="3">
        <f t="shared" si="11"/>
        <v>51292452.392923824</v>
      </c>
      <c r="AG206" s="3">
        <f t="shared" si="29"/>
        <v>49305711.925157599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141</v>
      </c>
      <c r="C207" s="7"/>
      <c r="D207" s="2" t="e">
        <f t="shared" si="12"/>
        <v>#N/A</v>
      </c>
      <c r="E207" s="2" t="e">
        <f t="shared" si="22"/>
        <v>#N/A</v>
      </c>
      <c r="F207" s="2">
        <v>1307790.4815297425</v>
      </c>
      <c r="G207" s="2">
        <f t="shared" si="41"/>
        <v>795682.42857142852</v>
      </c>
      <c r="H207" s="2">
        <f t="shared" si="39"/>
        <v>118925458.82149547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1155392.5714285756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1309054.4401716292</v>
      </c>
      <c r="Q207" s="2">
        <f t="shared" si="42"/>
        <v>800000</v>
      </c>
      <c r="R207" s="2">
        <f t="shared" si="40"/>
        <v>119996020.14222211</v>
      </c>
      <c r="S207" s="2">
        <f t="shared" si="17"/>
        <v>795682.42857143283</v>
      </c>
      <c r="T207" s="2">
        <f t="shared" si="18"/>
        <v>4317.571428571362</v>
      </c>
      <c r="U207" s="2">
        <f t="shared" si="19"/>
        <v>800000</v>
      </c>
      <c r="V207" s="2">
        <f t="shared" si="34"/>
        <v>52088134.82149525</v>
      </c>
      <c r="W207" s="2">
        <f t="shared" si="20"/>
        <v>795682.42857142538</v>
      </c>
      <c r="X207" s="2">
        <f t="shared" si="6"/>
        <v>4317.5714285746217</v>
      </c>
      <c r="Y207" s="2">
        <f t="shared" si="37"/>
        <v>67907885.320726871</v>
      </c>
      <c r="Z207" s="2" t="str">
        <f t="shared" si="8"/>
        <v>HERE</v>
      </c>
      <c r="AA207" s="2">
        <f>IF(Z207="HERE",Y207,AA206+Graph!$G$1*1000)</f>
        <v>67907885.320726871</v>
      </c>
      <c r="AB207" s="2">
        <f t="shared" si="21"/>
        <v>4317.5714285671711</v>
      </c>
      <c r="AC207" s="2">
        <f t="shared" si="38"/>
        <v>52088134.82149525</v>
      </c>
      <c r="AD207" s="3">
        <f t="shared" si="10"/>
        <v>52800000</v>
      </c>
      <c r="AE207" s="2">
        <f>IF(AE205&gt;=52800000,52800000,IF(AB186=Graph!G$1*1000,AE206+Graph!G$1*1000,AC207))</f>
        <v>52088134.82149525</v>
      </c>
      <c r="AF207" s="3">
        <f t="shared" si="11"/>
        <v>52088134.82149525</v>
      </c>
      <c r="AG207" s="3">
        <f t="shared" si="29"/>
        <v>49339839.820758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142</v>
      </c>
      <c r="C208" s="7"/>
      <c r="D208" s="2" t="e">
        <f t="shared" si="12"/>
        <v>#N/A</v>
      </c>
      <c r="E208" s="2" t="e">
        <f t="shared" si="22"/>
        <v>#N/A</v>
      </c>
      <c r="F208" s="2">
        <v>1313745.0774299502</v>
      </c>
      <c r="G208" s="2">
        <f t="shared" si="41"/>
        <v>795682.42857142852</v>
      </c>
      <c r="H208" s="2">
        <f t="shared" si="39"/>
        <v>119721141.25006691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1159710.1428571469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1314995.662386775</v>
      </c>
      <c r="Q208" s="2">
        <f t="shared" si="42"/>
        <v>800000</v>
      </c>
      <c r="R208" s="2">
        <f t="shared" si="40"/>
        <v>120796020.14222211</v>
      </c>
      <c r="S208" s="2">
        <f t="shared" si="17"/>
        <v>795682.42857143283</v>
      </c>
      <c r="T208" s="2">
        <f t="shared" si="18"/>
        <v>4317.571428571362</v>
      </c>
      <c r="U208" s="2">
        <f t="shared" si="19"/>
        <v>800000</v>
      </c>
      <c r="V208" s="2">
        <f t="shared" si="34"/>
        <v>52883817.250066675</v>
      </c>
      <c r="W208" s="2">
        <f t="shared" si="20"/>
        <v>795682.42857142538</v>
      </c>
      <c r="X208" s="2">
        <f t="shared" si="6"/>
        <v>4317.5714285746217</v>
      </c>
      <c r="Y208" s="2">
        <f t="shared" si="37"/>
        <v>67912202.892155439</v>
      </c>
      <c r="Z208" s="2" t="str">
        <f t="shared" si="8"/>
        <v>HERE</v>
      </c>
      <c r="AA208" s="2">
        <f>IF(Z208="HERE",Y208,AA207+Graph!$G$1*1000)</f>
        <v>67912202.892155439</v>
      </c>
      <c r="AB208" s="2">
        <f t="shared" si="21"/>
        <v>4317.5714285671711</v>
      </c>
      <c r="AC208" s="2">
        <f t="shared" si="38"/>
        <v>52883817.250066675</v>
      </c>
      <c r="AD208" s="3">
        <f t="shared" si="10"/>
        <v>52800000</v>
      </c>
      <c r="AE208" s="2">
        <f>IF(AE206&gt;=52800000,52800000,IF(AB187=Graph!G$1*1000,AE207+Graph!G$1*1000,AC208))</f>
        <v>52883817.250066675</v>
      </c>
      <c r="AF208" s="3">
        <f t="shared" si="11"/>
        <v>52800000</v>
      </c>
      <c r="AG208" s="3">
        <f t="shared" si="29"/>
        <v>49374265.446153417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143</v>
      </c>
      <c r="C209" s="7"/>
      <c r="D209" s="2" t="e">
        <f t="shared" si="12"/>
        <v>#N/A</v>
      </c>
      <c r="E209" s="2" t="e">
        <f t="shared" si="22"/>
        <v>#N/A</v>
      </c>
      <c r="F209" s="2">
        <v>1319699.673330158</v>
      </c>
      <c r="G209" s="2">
        <f t="shared" si="41"/>
        <v>795682.42857142852</v>
      </c>
      <c r="H209" s="2">
        <f t="shared" si="39"/>
        <v>120516823.67863834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1164027.7142857183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1320936.8846019506</v>
      </c>
      <c r="Q209" s="2">
        <f t="shared" si="42"/>
        <v>800000</v>
      </c>
      <c r="R209" s="2">
        <f t="shared" si="40"/>
        <v>121596020.14222211</v>
      </c>
      <c r="S209" s="2">
        <f t="shared" si="17"/>
        <v>795682.42857143283</v>
      </c>
      <c r="T209" s="2">
        <f t="shared" si="18"/>
        <v>4317.571428571362</v>
      </c>
      <c r="U209" s="2">
        <f t="shared" si="19"/>
        <v>800000</v>
      </c>
      <c r="V209" s="2">
        <f t="shared" si="34"/>
        <v>53679499.678638101</v>
      </c>
      <c r="W209" s="2">
        <f t="shared" si="20"/>
        <v>795682.42857142538</v>
      </c>
      <c r="X209" s="2">
        <f t="shared" si="6"/>
        <v>4317.5714285746217</v>
      </c>
      <c r="Y209" s="2">
        <f t="shared" si="37"/>
        <v>67916520.463584006</v>
      </c>
      <c r="Z209" s="2" t="str">
        <f t="shared" si="8"/>
        <v>HERE</v>
      </c>
      <c r="AA209" s="2">
        <f>IF(Z209="HERE",Y209,AA208+Graph!$G$1*1000)</f>
        <v>67916520.463584006</v>
      </c>
      <c r="AB209" s="2">
        <f t="shared" si="21"/>
        <v>4317.5714285671711</v>
      </c>
      <c r="AC209" s="2">
        <f t="shared" si="38"/>
        <v>53679499.678638101</v>
      </c>
      <c r="AD209" s="3">
        <f t="shared" si="10"/>
        <v>52800000</v>
      </c>
      <c r="AE209" s="2">
        <f>IF(AE207&gt;=52800000,52800000,IF(AB188=Graph!G$1*1000,AE208+Graph!G$1*1000,AC209))</f>
        <v>53679499.678638101</v>
      </c>
      <c r="AF209" s="3">
        <f t="shared" si="11"/>
        <v>52800000</v>
      </c>
      <c r="AG209" s="3">
        <f t="shared" si="29"/>
        <v>49408988.801343836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144</v>
      </c>
      <c r="C210" s="7"/>
      <c r="D210" s="2" t="e">
        <f t="shared" si="12"/>
        <v>#N/A</v>
      </c>
      <c r="E210" s="2" t="e">
        <f t="shared" si="22"/>
        <v>#N/A</v>
      </c>
      <c r="F210" s="2">
        <v>1325654.2692303658</v>
      </c>
      <c r="G210" s="2">
        <f t="shared" si="41"/>
        <v>795682.42857142852</v>
      </c>
      <c r="H210" s="2">
        <f t="shared" si="39"/>
        <v>121312506.10720977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1168345.2857142896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1326878.1068170965</v>
      </c>
      <c r="Q210" s="2">
        <f t="shared" si="42"/>
        <v>800000</v>
      </c>
      <c r="R210" s="2">
        <f t="shared" si="40"/>
        <v>122396020.14222211</v>
      </c>
      <c r="S210" s="2">
        <f t="shared" si="17"/>
        <v>795682.42857143283</v>
      </c>
      <c r="T210" s="2">
        <f t="shared" si="18"/>
        <v>4317.571428571362</v>
      </c>
      <c r="U210" s="2">
        <f t="shared" si="19"/>
        <v>800000</v>
      </c>
      <c r="V210" s="2">
        <f t="shared" si="34"/>
        <v>54475182.107209526</v>
      </c>
      <c r="W210" s="2">
        <f t="shared" si="20"/>
        <v>795682.42857142538</v>
      </c>
      <c r="X210" s="2">
        <f t="shared" si="6"/>
        <v>4317.5714285746217</v>
      </c>
      <c r="Y210" s="2">
        <f t="shared" si="37"/>
        <v>67920838.035012573</v>
      </c>
      <c r="Z210" s="2" t="str">
        <f t="shared" si="8"/>
        <v>HERE</v>
      </c>
      <c r="AA210" s="2">
        <f>IF(Z210="HERE",Y210,AA209+Graph!$G$1*1000)</f>
        <v>67920838.035012573</v>
      </c>
      <c r="AB210" s="2">
        <f t="shared" si="21"/>
        <v>4317.5714285671711</v>
      </c>
      <c r="AC210" s="2">
        <f t="shared" si="38"/>
        <v>54475182.107209526</v>
      </c>
      <c r="AD210" s="3">
        <f t="shared" si="10"/>
        <v>52800000</v>
      </c>
      <c r="AE210" s="2">
        <f>IF(AE208&gt;=52800000,52800000,IF(AB189=Graph!G$1*1000,AE209+Graph!G$1*1000,AC210))</f>
        <v>52800000</v>
      </c>
      <c r="AF210" s="3">
        <f t="shared" si="11"/>
        <v>52800000</v>
      </c>
      <c r="AG210" s="3">
        <f t="shared" si="29"/>
        <v>49444009.886329271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145</v>
      </c>
      <c r="C211" s="7"/>
      <c r="D211" s="2" t="e">
        <f t="shared" si="12"/>
        <v>#N/A</v>
      </c>
      <c r="E211" s="2" t="e">
        <f t="shared" si="22"/>
        <v>#N/A</v>
      </c>
      <c r="F211" s="2">
        <v>1331608.8651305735</v>
      </c>
      <c r="G211" s="2">
        <f t="shared" si="41"/>
        <v>795682.42857142852</v>
      </c>
      <c r="H211" s="2">
        <f t="shared" si="39"/>
        <v>122108188.5357812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1172662.857142861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1332819.3290322721</v>
      </c>
      <c r="Q211" s="2">
        <f t="shared" si="42"/>
        <v>800000</v>
      </c>
      <c r="R211" s="2">
        <f t="shared" si="40"/>
        <v>123196020.14222211</v>
      </c>
      <c r="S211" s="2">
        <f t="shared" si="17"/>
        <v>795682.42857143283</v>
      </c>
      <c r="T211" s="2">
        <f t="shared" si="18"/>
        <v>4317.571428571362</v>
      </c>
      <c r="U211" s="2">
        <f t="shared" si="19"/>
        <v>800000</v>
      </c>
      <c r="V211" s="2">
        <f t="shared" si="34"/>
        <v>55270864.535780951</v>
      </c>
      <c r="W211" s="2">
        <f t="shared" si="20"/>
        <v>795682.42857142538</v>
      </c>
      <c r="X211" s="2">
        <f t="shared" si="6"/>
        <v>4317.5714285746217</v>
      </c>
      <c r="Y211" s="2">
        <f t="shared" si="37"/>
        <v>67925155.60644114</v>
      </c>
      <c r="Z211" s="2" t="str">
        <f t="shared" si="8"/>
        <v>HERE</v>
      </c>
      <c r="AA211" s="2">
        <f>IF(Z211="HERE",Y211,AA210+Graph!$G$1*1000)</f>
        <v>67925155.60644114</v>
      </c>
      <c r="AB211" s="2">
        <f t="shared" si="21"/>
        <v>4317.5714285671711</v>
      </c>
      <c r="AC211" s="2">
        <f t="shared" si="38"/>
        <v>55270864.535780951</v>
      </c>
      <c r="AD211" s="3">
        <f t="shared" si="10"/>
        <v>52800000</v>
      </c>
      <c r="AE211" s="2">
        <f>IF(AE209&gt;=52800000,52800000,IF(AB190=Graph!G$1*1000,AE210+Graph!G$1*1000,AC211))</f>
        <v>52800000</v>
      </c>
      <c r="AF211" s="3">
        <f t="shared" si="11"/>
        <v>52800000</v>
      </c>
      <c r="AG211" s="3">
        <f t="shared" si="29"/>
        <v>49479328.701109715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146</v>
      </c>
      <c r="C212" s="7"/>
      <c r="D212" s="2" t="e">
        <f t="shared" si="12"/>
        <v>#N/A</v>
      </c>
      <c r="E212" s="2" t="e">
        <f t="shared" si="22"/>
        <v>#N/A</v>
      </c>
      <c r="F212" s="2">
        <v>1337563.4610307813</v>
      </c>
      <c r="G212" s="2">
        <f t="shared" si="41"/>
        <v>795682.42857142852</v>
      </c>
      <c r="H212" s="2">
        <f t="shared" si="39"/>
        <v>122903870.96435264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1176980.4285714324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1338760.5512474179</v>
      </c>
      <c r="Q212" s="2">
        <f t="shared" si="42"/>
        <v>800000</v>
      </c>
      <c r="R212" s="2">
        <f t="shared" si="40"/>
        <v>123996020.14222211</v>
      </c>
      <c r="S212" s="2">
        <f t="shared" si="17"/>
        <v>795682.42857143283</v>
      </c>
      <c r="T212" s="2">
        <f t="shared" si="18"/>
        <v>4317.571428571362</v>
      </c>
      <c r="U212" s="2">
        <f t="shared" si="19"/>
        <v>800000</v>
      </c>
      <c r="V212" s="2">
        <f t="shared" si="34"/>
        <v>56066546.964352377</v>
      </c>
      <c r="W212" s="2">
        <f t="shared" si="20"/>
        <v>795682.42857142538</v>
      </c>
      <c r="X212" s="2">
        <f t="shared" si="6"/>
        <v>4317.5714285746217</v>
      </c>
      <c r="Y212" s="2">
        <f t="shared" si="37"/>
        <v>67929473.177869707</v>
      </c>
      <c r="Z212" s="2" t="str">
        <f t="shared" si="8"/>
        <v>HERE</v>
      </c>
      <c r="AA212" s="2">
        <f>IF(Z212="HERE",Y212,AA211+Graph!$G$1*1000)</f>
        <v>67929473.177869707</v>
      </c>
      <c r="AB212" s="2">
        <f t="shared" si="21"/>
        <v>4317.5714285671711</v>
      </c>
      <c r="AC212" s="2">
        <f t="shared" si="38"/>
        <v>56066546.964352377</v>
      </c>
      <c r="AD212" s="3">
        <f t="shared" si="10"/>
        <v>52800000</v>
      </c>
      <c r="AE212" s="2">
        <f>IF(AE210&gt;=52800000,52800000,IF(AB191=Graph!G$1*1000,AE211+Graph!G$1*1000,AC212))</f>
        <v>52800000</v>
      </c>
      <c r="AF212" s="3">
        <f t="shared" si="11"/>
        <v>52800000</v>
      </c>
      <c r="AG212" s="3">
        <f t="shared" si="29"/>
        <v>49514945.245685168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147</v>
      </c>
      <c r="C213" s="7"/>
      <c r="D213" s="2" t="e">
        <f t="shared" si="12"/>
        <v>#N/A</v>
      </c>
      <c r="E213" s="2" t="e">
        <f t="shared" si="22"/>
        <v>#N/A</v>
      </c>
      <c r="F213" s="2">
        <v>1343518.056930989</v>
      </c>
      <c r="G213" s="2">
        <f t="shared" si="41"/>
        <v>795682.42857142852</v>
      </c>
      <c r="H213" s="2">
        <f t="shared" si="39"/>
        <v>123699553.39292407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1181298.0000000037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1344701.7734625936</v>
      </c>
      <c r="Q213" s="2">
        <f t="shared" si="42"/>
        <v>800000</v>
      </c>
      <c r="R213" s="2">
        <f t="shared" si="40"/>
        <v>124796020.14222211</v>
      </c>
      <c r="S213" s="2">
        <f t="shared" si="17"/>
        <v>795682.42857143283</v>
      </c>
      <c r="T213" s="2">
        <f t="shared" si="18"/>
        <v>4317.571428571362</v>
      </c>
      <c r="U213" s="2">
        <f t="shared" si="19"/>
        <v>800000</v>
      </c>
      <c r="V213" s="2">
        <f t="shared" si="34"/>
        <v>56862229.392923802</v>
      </c>
      <c r="W213" s="2">
        <f t="shared" si="20"/>
        <v>795682.42857142538</v>
      </c>
      <c r="X213" s="2">
        <f t="shared" si="6"/>
        <v>4317.5714285746217</v>
      </c>
      <c r="Y213" s="2">
        <f t="shared" si="37"/>
        <v>67933790.749298275</v>
      </c>
      <c r="Z213" s="2" t="str">
        <f t="shared" si="8"/>
        <v>HERE</v>
      </c>
      <c r="AA213" s="2">
        <f>IF(Z213="HERE",Y213,AA212+Graph!$G$1*1000)</f>
        <v>67933790.749298275</v>
      </c>
      <c r="AB213" s="2">
        <f t="shared" si="21"/>
        <v>4317.5714285671711</v>
      </c>
      <c r="AC213" s="2">
        <f t="shared" si="38"/>
        <v>56862229.392923802</v>
      </c>
      <c r="AD213" s="3">
        <f t="shared" si="10"/>
        <v>52800000</v>
      </c>
      <c r="AE213" s="2">
        <f>IF(AE211&gt;=52800000,52800000,IF(AB192=Graph!G$1*1000,AE212+Graph!G$1*1000,AC213))</f>
        <v>52800000</v>
      </c>
      <c r="AF213" s="3">
        <f t="shared" si="11"/>
        <v>52800000</v>
      </c>
      <c r="AG213" s="3">
        <f t="shared" si="29"/>
        <v>49550859.520055637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148</v>
      </c>
      <c r="C214" s="7"/>
      <c r="D214" s="2" t="e">
        <f t="shared" si="12"/>
        <v>#N/A</v>
      </c>
      <c r="E214" s="2" t="e">
        <f t="shared" si="22"/>
        <v>#N/A</v>
      </c>
      <c r="F214" s="2">
        <v>1349472.6528311968</v>
      </c>
      <c r="G214" s="2">
        <f t="shared" si="41"/>
        <v>795682.42857142852</v>
      </c>
      <c r="H214" s="2">
        <f t="shared" si="39"/>
        <v>124495235.8214955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1185615.5714285751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1350642.9956777394</v>
      </c>
      <c r="Q214" s="2">
        <f t="shared" si="42"/>
        <v>800000</v>
      </c>
      <c r="R214" s="2">
        <f t="shared" si="40"/>
        <v>125596020.14222211</v>
      </c>
      <c r="S214" s="2">
        <f t="shared" si="17"/>
        <v>795682.42857143283</v>
      </c>
      <c r="T214" s="2">
        <f t="shared" si="18"/>
        <v>4317.571428571362</v>
      </c>
      <c r="U214" s="2">
        <f t="shared" si="19"/>
        <v>800000</v>
      </c>
      <c r="V214" s="2">
        <f t="shared" si="34"/>
        <v>57657911.821495228</v>
      </c>
      <c r="W214" s="2">
        <f t="shared" si="20"/>
        <v>795682.42857142538</v>
      </c>
      <c r="X214" s="2">
        <f t="shared" si="6"/>
        <v>4317.5714285746217</v>
      </c>
      <c r="Y214" s="2">
        <f t="shared" si="37"/>
        <v>67938108.320726842</v>
      </c>
      <c r="Z214" s="2" t="str">
        <f t="shared" si="8"/>
        <v>HERE</v>
      </c>
      <c r="AA214" s="2">
        <f>IF(Z214="HERE",Y214,AA213+Graph!$G$1*1000)</f>
        <v>67938108.320726842</v>
      </c>
      <c r="AB214" s="2">
        <f t="shared" si="21"/>
        <v>4317.5714285671711</v>
      </c>
      <c r="AC214" s="2">
        <f t="shared" si="38"/>
        <v>57657911.821495228</v>
      </c>
      <c r="AD214" s="3">
        <f t="shared" si="10"/>
        <v>52800000</v>
      </c>
      <c r="AE214" s="2">
        <f>IF(AE212&gt;=52800000,52800000,IF(AB193=Graph!G$1*1000,AE213+Graph!G$1*1000,AC214))</f>
        <v>52800000</v>
      </c>
      <c r="AF214" s="3">
        <f t="shared" si="11"/>
        <v>52800000</v>
      </c>
      <c r="AG214" s="3">
        <f t="shared" si="29"/>
        <v>49587071.524221107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149</v>
      </c>
      <c r="C215" s="7"/>
      <c r="D215" s="2" t="e">
        <f t="shared" si="12"/>
        <v>#N/A</v>
      </c>
      <c r="E215" s="2" t="e">
        <f t="shared" si="22"/>
        <v>#N/A</v>
      </c>
      <c r="F215" s="2">
        <v>1355427.2487314045</v>
      </c>
      <c r="G215" s="2">
        <f t="shared" si="41"/>
        <v>795682.42857142852</v>
      </c>
      <c r="H215" s="2">
        <f t="shared" si="39"/>
        <v>125290918.25006694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1189933.1428571464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1356584.217892915</v>
      </c>
      <c r="Q215" s="2">
        <f t="shared" si="42"/>
        <v>800000</v>
      </c>
      <c r="R215" s="2">
        <f t="shared" si="40"/>
        <v>126396020.14222211</v>
      </c>
      <c r="S215" s="2">
        <f t="shared" si="17"/>
        <v>795682.42857143283</v>
      </c>
      <c r="T215" s="2">
        <f t="shared" si="18"/>
        <v>4317.571428571362</v>
      </c>
      <c r="U215" s="2">
        <f t="shared" si="19"/>
        <v>800000</v>
      </c>
      <c r="V215" s="2">
        <f t="shared" si="34"/>
        <v>58453594.250066653</v>
      </c>
      <c r="W215" s="2">
        <f t="shared" si="20"/>
        <v>795682.42857142538</v>
      </c>
      <c r="X215" s="2">
        <f t="shared" si="6"/>
        <v>4317.5714285746217</v>
      </c>
      <c r="Y215" s="2">
        <f t="shared" si="37"/>
        <v>67942425.892155409</v>
      </c>
      <c r="Z215" s="2" t="str">
        <f t="shared" si="8"/>
        <v>HERE</v>
      </c>
      <c r="AA215" s="2">
        <f>IF(Z215="HERE",Y215,AA214+Graph!$G$1*1000)</f>
        <v>67942425.892155409</v>
      </c>
      <c r="AB215" s="2">
        <f t="shared" si="21"/>
        <v>4317.5714285671711</v>
      </c>
      <c r="AC215" s="2">
        <f t="shared" si="38"/>
        <v>58453594.250066653</v>
      </c>
      <c r="AD215" s="3">
        <f t="shared" si="10"/>
        <v>52800000</v>
      </c>
      <c r="AE215" s="2">
        <f>IF(AE213&gt;=52800000,52800000,IF(AB194=Graph!G$1*1000,AE214+Graph!G$1*1000,AC215))</f>
        <v>52800000</v>
      </c>
      <c r="AF215" s="3">
        <f t="shared" si="11"/>
        <v>52800000</v>
      </c>
      <c r="AG215" s="3">
        <f t="shared" si="29"/>
        <v>49623581.258181594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150</v>
      </c>
      <c r="C216" s="7"/>
      <c r="D216" s="2" t="e">
        <f t="shared" si="12"/>
        <v>#N/A</v>
      </c>
      <c r="E216" s="2" t="e">
        <f t="shared" si="22"/>
        <v>#N/A</v>
      </c>
      <c r="F216" s="2">
        <v>1361381.8446316123</v>
      </c>
      <c r="G216" s="2">
        <f t="shared" si="41"/>
        <v>795682.42857142852</v>
      </c>
      <c r="H216" s="2">
        <f t="shared" si="39"/>
        <v>126086600.67863837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1194250.7142857178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1362525.4401080608</v>
      </c>
      <c r="Q216" s="2">
        <f t="shared" si="42"/>
        <v>800000</v>
      </c>
      <c r="R216" s="2">
        <f t="shared" si="40"/>
        <v>127196020.14222211</v>
      </c>
      <c r="S216" s="2">
        <f t="shared" si="17"/>
        <v>795682.42857143283</v>
      </c>
      <c r="T216" s="2">
        <f t="shared" si="18"/>
        <v>4317.571428571362</v>
      </c>
      <c r="U216" s="2">
        <f t="shared" si="19"/>
        <v>800000</v>
      </c>
      <c r="V216" s="2">
        <f t="shared" si="34"/>
        <v>59249276.678638078</v>
      </c>
      <c r="W216" s="2">
        <f t="shared" si="20"/>
        <v>795682.42857142538</v>
      </c>
      <c r="X216" s="2">
        <f t="shared" si="6"/>
        <v>4317.5714285746217</v>
      </c>
      <c r="Y216" s="2">
        <f t="shared" si="37"/>
        <v>67946743.463583976</v>
      </c>
      <c r="Z216" s="2" t="str">
        <f t="shared" si="8"/>
        <v>HERE</v>
      </c>
      <c r="AA216" s="2">
        <f>IF(Z216="HERE",Y216,AA215+Graph!$G$1*1000)</f>
        <v>67946743.463583976</v>
      </c>
      <c r="AB216" s="2">
        <f t="shared" si="21"/>
        <v>4317.5714285671711</v>
      </c>
      <c r="AC216" s="2">
        <f t="shared" si="38"/>
        <v>59249276.678638078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11"/>
        <v>52800000</v>
      </c>
      <c r="AG216" s="3">
        <f t="shared" si="29"/>
        <v>49660388.72193709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151</v>
      </c>
      <c r="C217" s="7"/>
      <c r="D217" s="2" t="e">
        <f t="shared" si="12"/>
        <v>#N/A</v>
      </c>
      <c r="E217" s="2" t="e">
        <f t="shared" si="22"/>
        <v>#N/A</v>
      </c>
      <c r="F217" s="2">
        <v>1367336.4405318201</v>
      </c>
      <c r="G217" s="2">
        <f t="shared" si="41"/>
        <v>795682.42857142852</v>
      </c>
      <c r="H217" s="2">
        <f t="shared" si="39"/>
        <v>126882283.1072098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1198568.2857142892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1368466.6623232365</v>
      </c>
      <c r="Q217" s="2">
        <f t="shared" si="42"/>
        <v>800000</v>
      </c>
      <c r="R217" s="2">
        <f t="shared" si="40"/>
        <v>127996020.14222211</v>
      </c>
      <c r="S217" s="2">
        <f t="shared" si="17"/>
        <v>795682.42857143283</v>
      </c>
      <c r="T217" s="2">
        <f t="shared" si="18"/>
        <v>4317.571428571362</v>
      </c>
      <c r="U217" s="2">
        <f t="shared" si="19"/>
        <v>800000</v>
      </c>
      <c r="V217" s="2">
        <f t="shared" si="34"/>
        <v>60044959.107209504</v>
      </c>
      <c r="W217" s="2">
        <f t="shared" si="20"/>
        <v>795682.42857142538</v>
      </c>
      <c r="X217" s="2">
        <f t="shared" si="6"/>
        <v>4317.5714285746217</v>
      </c>
      <c r="Y217" s="2">
        <f t="shared" si="37"/>
        <v>67951061.035012543</v>
      </c>
      <c r="Z217" s="2" t="str">
        <f t="shared" si="8"/>
        <v>HERE</v>
      </c>
      <c r="AA217" s="2">
        <f>IF(Z217="HERE",Y217,AA216+Graph!$G$1*1000)</f>
        <v>67951061.035012543</v>
      </c>
      <c r="AB217" s="2">
        <f t="shared" si="21"/>
        <v>4317.5714285671711</v>
      </c>
      <c r="AC217" s="2">
        <f t="shared" si="38"/>
        <v>60044959.107209504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11"/>
        <v>52800000</v>
      </c>
      <c r="AG217" s="3">
        <f t="shared" si="29"/>
        <v>49697493.915487595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152</v>
      </c>
      <c r="C218" s="7"/>
      <c r="D218" s="2" t="e">
        <f t="shared" si="12"/>
        <v>#N/A</v>
      </c>
      <c r="E218" s="2" t="e">
        <f t="shared" si="22"/>
        <v>#N/A</v>
      </c>
      <c r="F218" s="2">
        <v>1373291.0364320278</v>
      </c>
      <c r="G218" s="2">
        <f t="shared" si="41"/>
        <v>795682.42857142852</v>
      </c>
      <c r="H218" s="2">
        <f t="shared" si="39"/>
        <v>127677965.53578123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1202885.8571428605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1374407.8845383823</v>
      </c>
      <c r="Q218" s="2">
        <f t="shared" si="42"/>
        <v>800000</v>
      </c>
      <c r="R218" s="2">
        <f t="shared" si="40"/>
        <v>128796020.14222211</v>
      </c>
      <c r="S218" s="2">
        <f t="shared" si="17"/>
        <v>795682.42857143283</v>
      </c>
      <c r="T218" s="2">
        <f t="shared" si="18"/>
        <v>4317.571428571362</v>
      </c>
      <c r="U218" s="2">
        <f t="shared" si="19"/>
        <v>800000</v>
      </c>
      <c r="V218" s="2">
        <f t="shared" si="34"/>
        <v>60840641.535780929</v>
      </c>
      <c r="W218" s="2">
        <f t="shared" si="20"/>
        <v>795682.42857142538</v>
      </c>
      <c r="X218" s="2">
        <f t="shared" si="6"/>
        <v>4317.5714285746217</v>
      </c>
      <c r="Y218" s="2">
        <f t="shared" si="37"/>
        <v>67955378.60644111</v>
      </c>
      <c r="Z218" s="2" t="str">
        <f t="shared" si="8"/>
        <v>HERE</v>
      </c>
      <c r="AA218" s="2">
        <f>IF(Z218="HERE",Y218,AA217+Graph!$G$1*1000)</f>
        <v>67955378.60644111</v>
      </c>
      <c r="AB218" s="2">
        <f t="shared" si="21"/>
        <v>4317.5714285671711</v>
      </c>
      <c r="AC218" s="2">
        <f t="shared" si="38"/>
        <v>60840641.535780929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11"/>
        <v>52800000</v>
      </c>
      <c r="AG218" s="3">
        <f t="shared" si="29"/>
        <v>49734896.838833116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153</v>
      </c>
      <c r="C219" s="7"/>
      <c r="D219" s="2" t="e">
        <f t="shared" si="12"/>
        <v>#N/A</v>
      </c>
      <c r="E219" s="2" t="e">
        <f t="shared" si="22"/>
        <v>#N/A</v>
      </c>
      <c r="F219" s="2">
        <v>1379245.6323322356</v>
      </c>
      <c r="G219" s="2">
        <f t="shared" si="41"/>
        <v>795682.42857142852</v>
      </c>
      <c r="H219" s="2">
        <f t="shared" si="39"/>
        <v>128473647.96435267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1207203.4285714319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1380349.1067535579</v>
      </c>
      <c r="Q219" s="2">
        <f t="shared" si="42"/>
        <v>800000</v>
      </c>
      <c r="R219" s="2">
        <f t="shared" si="40"/>
        <v>129596020.14222211</v>
      </c>
      <c r="S219" s="2">
        <f t="shared" si="17"/>
        <v>795682.42857143283</v>
      </c>
      <c r="T219" s="2">
        <f t="shared" si="18"/>
        <v>4317.571428571362</v>
      </c>
      <c r="U219" s="2">
        <f t="shared" si="19"/>
        <v>800000</v>
      </c>
      <c r="V219" s="2">
        <f t="shared" si="34"/>
        <v>61636323.964352354</v>
      </c>
      <c r="W219" s="2">
        <f t="shared" si="20"/>
        <v>795682.42857142538</v>
      </c>
      <c r="X219" s="2">
        <f t="shared" si="6"/>
        <v>4317.5714285746217</v>
      </c>
      <c r="Y219" s="2">
        <f t="shared" si="37"/>
        <v>67959696.177869678</v>
      </c>
      <c r="Z219" s="2" t="str">
        <f t="shared" si="8"/>
        <v>HERE</v>
      </c>
      <c r="AA219" s="2">
        <f>IF(Z219="HERE",Y219,AA218+Graph!$G$1*1000)</f>
        <v>67959696.177869678</v>
      </c>
      <c r="AB219" s="2">
        <f t="shared" si="21"/>
        <v>4317.5714285671711</v>
      </c>
      <c r="AC219" s="2">
        <f t="shared" si="38"/>
        <v>61636323.964352354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11"/>
        <v>52800000</v>
      </c>
      <c r="AG219" s="3">
        <f t="shared" si="29"/>
        <v>49772597.491973639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154</v>
      </c>
      <c r="C220" s="7"/>
      <c r="D220" s="2" t="e">
        <f t="shared" si="12"/>
        <v>#N/A</v>
      </c>
      <c r="E220" s="2" t="e">
        <f t="shared" si="22"/>
        <v>#N/A</v>
      </c>
      <c r="F220" s="2">
        <v>1385200.2282324433</v>
      </c>
      <c r="G220" s="2">
        <f t="shared" si="41"/>
        <v>795682.42857142852</v>
      </c>
      <c r="H220" s="2">
        <f t="shared" si="39"/>
        <v>129269330.3929241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1211521.0000000033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1386290.3289687037</v>
      </c>
      <c r="Q220" s="2">
        <f t="shared" si="42"/>
        <v>800000</v>
      </c>
      <c r="R220" s="2">
        <f t="shared" si="40"/>
        <v>130396020.14222211</v>
      </c>
      <c r="S220" s="2">
        <f t="shared" si="17"/>
        <v>795682.42857143283</v>
      </c>
      <c r="T220" s="2">
        <f t="shared" si="18"/>
        <v>4317.571428571362</v>
      </c>
      <c r="U220" s="2">
        <f t="shared" si="19"/>
        <v>800000</v>
      </c>
      <c r="V220" s="2">
        <f t="shared" si="34"/>
        <v>62432006.39292378</v>
      </c>
      <c r="W220" s="2">
        <f t="shared" si="20"/>
        <v>795682.42857142538</v>
      </c>
      <c r="X220" s="2">
        <f t="shared" si="6"/>
        <v>4317.5714285746217</v>
      </c>
      <c r="Y220" s="2">
        <f t="shared" si="37"/>
        <v>67964013.749298245</v>
      </c>
      <c r="Z220" s="2" t="str">
        <f t="shared" si="8"/>
        <v>HERE</v>
      </c>
      <c r="AA220" s="2">
        <f>IF(Z220="HERE",Y220,AA219+Graph!$G$1*1000)</f>
        <v>67964013.749298245</v>
      </c>
      <c r="AB220" s="2">
        <f t="shared" si="21"/>
        <v>4317.5714285671711</v>
      </c>
      <c r="AC220" s="2">
        <f t="shared" si="38"/>
        <v>62432006.39292378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11"/>
        <v>52800000</v>
      </c>
      <c r="AG220" s="3">
        <f t="shared" si="29"/>
        <v>49810595.874909177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155</v>
      </c>
      <c r="C221" s="7"/>
      <c r="D221" s="2" t="e">
        <f t="shared" si="12"/>
        <v>#N/A</v>
      </c>
      <c r="E221" s="2" t="e">
        <f t="shared" si="22"/>
        <v>#N/A</v>
      </c>
      <c r="F221" s="2">
        <v>1391154.8241326511</v>
      </c>
      <c r="G221" s="2">
        <f t="shared" si="41"/>
        <v>795682.42857142852</v>
      </c>
      <c r="H221" s="2">
        <f t="shared" si="39"/>
        <v>130065012.82149553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1215838.5714285746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1392231.5511838794</v>
      </c>
      <c r="Q221" s="2">
        <f t="shared" si="42"/>
        <v>800000</v>
      </c>
      <c r="R221" s="2">
        <f t="shared" si="40"/>
        <v>131196020.14222211</v>
      </c>
      <c r="S221" s="2">
        <f t="shared" si="17"/>
        <v>795682.42857143283</v>
      </c>
      <c r="T221" s="2">
        <f t="shared" si="18"/>
        <v>4317.571428571362</v>
      </c>
      <c r="U221" s="2">
        <f t="shared" si="19"/>
        <v>800000</v>
      </c>
      <c r="V221" s="2">
        <f t="shared" si="34"/>
        <v>63227688.821495205</v>
      </c>
      <c r="W221" s="2">
        <f t="shared" si="20"/>
        <v>795682.42857142538</v>
      </c>
      <c r="X221" s="2">
        <f t="shared" si="6"/>
        <v>4317.5714285746217</v>
      </c>
      <c r="Y221" s="2">
        <f t="shared" si="37"/>
        <v>67968331.320726812</v>
      </c>
      <c r="Z221" s="2" t="str">
        <f t="shared" si="8"/>
        <v>HERE</v>
      </c>
      <c r="AA221" s="2">
        <f>IF(Z221="HERE",Y221,AA220+Graph!$G$1*1000)</f>
        <v>67968331.320726812</v>
      </c>
      <c r="AB221" s="2">
        <f t="shared" si="21"/>
        <v>4317.5714285671711</v>
      </c>
      <c r="AC221" s="2">
        <f t="shared" si="38"/>
        <v>63227688.821495205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9"/>
        <v>49848891.987639725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156</v>
      </c>
      <c r="C222" s="7"/>
      <c r="D222" s="2" t="e">
        <f t="shared" si="12"/>
        <v>#N/A</v>
      </c>
      <c r="E222" s="2" t="e">
        <f t="shared" si="22"/>
        <v>#N/A</v>
      </c>
      <c r="F222" s="2">
        <v>1397109.4200328588</v>
      </c>
      <c r="G222" s="2">
        <f t="shared" si="41"/>
        <v>795682.42857142852</v>
      </c>
      <c r="H222" s="2">
        <f t="shared" si="39"/>
        <v>130860695.25006697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1220156.142857146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1398172.7733990252</v>
      </c>
      <c r="Q222" s="2">
        <f t="shared" si="42"/>
        <v>800000</v>
      </c>
      <c r="R222" s="2">
        <f t="shared" si="40"/>
        <v>131996020.14222211</v>
      </c>
      <c r="S222" s="2">
        <f t="shared" si="17"/>
        <v>795682.42857143283</v>
      </c>
      <c r="T222" s="2">
        <f t="shared" si="18"/>
        <v>4317.571428571362</v>
      </c>
      <c r="U222" s="2">
        <f t="shared" si="19"/>
        <v>800000</v>
      </c>
      <c r="V222" s="2">
        <f t="shared" si="34"/>
        <v>64023371.250066631</v>
      </c>
      <c r="W222" s="2">
        <f t="shared" si="20"/>
        <v>795682.42857142538</v>
      </c>
      <c r="X222" s="2">
        <f t="shared" si="6"/>
        <v>4317.5714285746217</v>
      </c>
      <c r="Y222" s="2">
        <f t="shared" si="37"/>
        <v>67972648.892155379</v>
      </c>
      <c r="Z222" s="2" t="str">
        <f t="shared" si="8"/>
        <v>HERE</v>
      </c>
      <c r="AA222" s="2">
        <f>IF(Z222="HERE",Y222,AA221+Graph!$G$1*1000)</f>
        <v>67972648.892155379</v>
      </c>
      <c r="AB222" s="2">
        <f t="shared" si="21"/>
        <v>4317.5714285671711</v>
      </c>
      <c r="AC222" s="2">
        <f t="shared" si="38"/>
        <v>64023371.250066631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9"/>
        <v>49887485.830165282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157</v>
      </c>
      <c r="C223" s="7"/>
      <c r="D223" s="2" t="e">
        <f t="shared" si="12"/>
        <v>#N/A</v>
      </c>
      <c r="E223" s="2" t="e">
        <f t="shared" si="22"/>
        <v>#N/A</v>
      </c>
      <c r="F223" s="2">
        <v>1403064.0159330666</v>
      </c>
      <c r="G223" s="2">
        <f t="shared" si="41"/>
        <v>795682.42857142852</v>
      </c>
      <c r="H223" s="2">
        <f t="shared" si="39"/>
        <v>131656377.6786384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1224473.7142857173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1404113.995614171</v>
      </c>
      <c r="Q223" s="2">
        <f t="shared" si="42"/>
        <v>800000</v>
      </c>
      <c r="R223" s="2">
        <f t="shared" si="40"/>
        <v>132796020.14222211</v>
      </c>
      <c r="S223" s="2">
        <f t="shared" si="17"/>
        <v>795682.42857143283</v>
      </c>
      <c r="T223" s="2">
        <f t="shared" si="18"/>
        <v>4317.571428571362</v>
      </c>
      <c r="U223" s="2">
        <f t="shared" si="19"/>
        <v>800000</v>
      </c>
      <c r="V223" s="2">
        <f t="shared" si="34"/>
        <v>64819053.678638056</v>
      </c>
      <c r="W223" s="2">
        <f t="shared" si="20"/>
        <v>795682.42857142538</v>
      </c>
      <c r="X223" s="2">
        <f t="shared" si="6"/>
        <v>4317.5714285746217</v>
      </c>
      <c r="Y223" s="2">
        <f t="shared" ref="Y223:Y286" si="43">IF(COUNT($C224)=0,IF(COUNT($C223)=1,C223,SUM(Y222+X223)),C223)</f>
        <v>67976966.463583946</v>
      </c>
      <c r="Z223" s="2" t="str">
        <f t="shared" si="8"/>
        <v>HERE</v>
      </c>
      <c r="AA223" s="2">
        <f>IF(Z223="HERE",Y223,AA222+Graph!$G$1*1000)</f>
        <v>67976966.463583946</v>
      </c>
      <c r="AB223" s="2">
        <f t="shared" si="21"/>
        <v>4317.5714285671711</v>
      </c>
      <c r="AC223" s="2">
        <f t="shared" ref="AC223:AC286" si="44">IF(Z224="HERE",V223,AC222)</f>
        <v>64819053.678638056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9"/>
        <v>49926377.402485855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158</v>
      </c>
      <c r="C224" s="7"/>
      <c r="D224" s="2" t="e">
        <f t="shared" si="12"/>
        <v>#N/A</v>
      </c>
      <c r="E224" s="2" t="e">
        <f t="shared" si="22"/>
        <v>#N/A</v>
      </c>
      <c r="F224" s="2">
        <v>1409018.6118332744</v>
      </c>
      <c r="G224" s="2">
        <f t="shared" si="41"/>
        <v>795682.42857142852</v>
      </c>
      <c r="H224" s="2">
        <f t="shared" ref="H224:H287" si="45">IF(COUNT($C225)=0,IF(COUNT($C224)=1,C224,SUM(H223+G224)),C224)</f>
        <v>132452060.10720983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1228791.2857142887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1410055.2178293467</v>
      </c>
      <c r="Q224" s="2">
        <f t="shared" si="42"/>
        <v>800000</v>
      </c>
      <c r="R224" s="2">
        <f t="shared" ref="R224:R287" si="46">IF(COUNT($C225)=0,IF(COUNT($C224)=1,M224,SUM(R223+Q224)),M224)</f>
        <v>133596020.14222211</v>
      </c>
      <c r="S224" s="2">
        <f t="shared" si="17"/>
        <v>795682.42857143283</v>
      </c>
      <c r="T224" s="2">
        <f t="shared" si="18"/>
        <v>4317.571428571362</v>
      </c>
      <c r="U224" s="2">
        <f t="shared" si="19"/>
        <v>800000</v>
      </c>
      <c r="V224" s="2">
        <f t="shared" si="34"/>
        <v>65614736.107209481</v>
      </c>
      <c r="W224" s="2">
        <f t="shared" si="20"/>
        <v>795682.42857142538</v>
      </c>
      <c r="X224" s="2">
        <f t="shared" si="6"/>
        <v>4317.5714285746217</v>
      </c>
      <c r="Y224" s="2">
        <f t="shared" si="43"/>
        <v>67981284.035012513</v>
      </c>
      <c r="Z224" s="2" t="str">
        <f t="shared" si="8"/>
        <v>HERE</v>
      </c>
      <c r="AA224" s="2">
        <f>IF(Z224="HERE",Y224,AA223+Graph!$G$1*1000)</f>
        <v>67981284.035012513</v>
      </c>
      <c r="AB224" s="2">
        <f t="shared" si="21"/>
        <v>4317.5714285671711</v>
      </c>
      <c r="AC224" s="2">
        <f t="shared" si="44"/>
        <v>65614736.107209481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9"/>
        <v>49965566.704601429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159</v>
      </c>
      <c r="C225" s="7"/>
      <c r="D225" s="2" t="e">
        <f t="shared" si="12"/>
        <v>#N/A</v>
      </c>
      <c r="E225" s="2" t="e">
        <f t="shared" si="22"/>
        <v>#N/A</v>
      </c>
      <c r="F225" s="2">
        <v>1414973.2077334821</v>
      </c>
      <c r="G225" s="2">
        <f t="shared" si="41"/>
        <v>795682.42857142852</v>
      </c>
      <c r="H225" s="2">
        <f t="shared" si="45"/>
        <v>133247742.53578126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1233108.8571428601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1415996.4400444925</v>
      </c>
      <c r="Q225" s="2">
        <f t="shared" si="42"/>
        <v>800000</v>
      </c>
      <c r="R225" s="2">
        <f t="shared" si="46"/>
        <v>134396020.14222211</v>
      </c>
      <c r="S225" s="2">
        <f t="shared" si="17"/>
        <v>795682.42857143283</v>
      </c>
      <c r="T225" s="2">
        <f t="shared" si="18"/>
        <v>4317.571428571362</v>
      </c>
      <c r="U225" s="2">
        <f t="shared" si="19"/>
        <v>800000</v>
      </c>
      <c r="V225" s="2">
        <f t="shared" si="34"/>
        <v>66410418.535780907</v>
      </c>
      <c r="W225" s="2">
        <f t="shared" si="20"/>
        <v>795682.42857142538</v>
      </c>
      <c r="X225" s="2">
        <f t="shared" si="6"/>
        <v>4317.5714285746217</v>
      </c>
      <c r="Y225" s="2">
        <f t="shared" si="43"/>
        <v>67985601.606441081</v>
      </c>
      <c r="Z225" s="2" t="str">
        <f t="shared" si="8"/>
        <v>HERE</v>
      </c>
      <c r="AA225" s="2">
        <f>IF(Z225="HERE",Y225,AA224+Graph!$G$1*1000)</f>
        <v>67985601.606441081</v>
      </c>
      <c r="AB225" s="2">
        <f t="shared" si="21"/>
        <v>4317.5714285671711</v>
      </c>
      <c r="AC225" s="2">
        <f t="shared" si="44"/>
        <v>66410418.535780907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9"/>
        <v>50005053.73651202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160</v>
      </c>
      <c r="C226" s="7"/>
      <c r="D226" s="2" t="e">
        <f t="shared" si="12"/>
        <v>#N/A</v>
      </c>
      <c r="E226" s="2" t="e">
        <f t="shared" si="22"/>
        <v>#N/A</v>
      </c>
      <c r="F226" s="2">
        <v>1420927.8036336899</v>
      </c>
      <c r="G226" s="2">
        <f t="shared" si="41"/>
        <v>795682.42857142852</v>
      </c>
      <c r="H226" s="2">
        <f t="shared" si="45"/>
        <v>134043424.9643527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1237426.4285714314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1421937.6622596681</v>
      </c>
      <c r="Q226" s="2">
        <f t="shared" si="42"/>
        <v>800000</v>
      </c>
      <c r="R226" s="2">
        <f t="shared" si="46"/>
        <v>135196020.14222211</v>
      </c>
      <c r="S226" s="2">
        <f t="shared" si="17"/>
        <v>795682.42857143283</v>
      </c>
      <c r="T226" s="2">
        <f t="shared" si="18"/>
        <v>4317.571428571362</v>
      </c>
      <c r="U226" s="2">
        <f t="shared" si="19"/>
        <v>800000</v>
      </c>
      <c r="V226" s="2">
        <f t="shared" si="34"/>
        <v>67206100.96435234</v>
      </c>
      <c r="W226" s="2">
        <f t="shared" si="20"/>
        <v>795682.42857143283</v>
      </c>
      <c r="X226" s="2">
        <f t="shared" si="6"/>
        <v>4317.5714285671711</v>
      </c>
      <c r="Y226" s="2">
        <f t="shared" si="43"/>
        <v>67989919.177869648</v>
      </c>
      <c r="Z226" s="2" t="str">
        <f t="shared" si="8"/>
        <v>HERE</v>
      </c>
      <c r="AA226" s="2">
        <f>IF(Z226="HERE",Y226,AA225+Graph!$G$1*1000)</f>
        <v>67989919.177869648</v>
      </c>
      <c r="AB226" s="2">
        <f t="shared" si="21"/>
        <v>4317.5714285671711</v>
      </c>
      <c r="AC226" s="2">
        <f t="shared" si="44"/>
        <v>66410418.535780907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9"/>
        <v>50044838.49821762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161</v>
      </c>
      <c r="C227" s="7"/>
      <c r="D227" s="2" t="e">
        <f t="shared" si="12"/>
        <v>#N/A</v>
      </c>
      <c r="E227" s="2" t="e">
        <f t="shared" si="22"/>
        <v>#N/A</v>
      </c>
      <c r="F227" s="2">
        <v>1426882.3995338678</v>
      </c>
      <c r="G227" s="2">
        <f t="shared" si="41"/>
        <v>795682.42857142852</v>
      </c>
      <c r="H227" s="2">
        <f t="shared" si="45"/>
        <v>134839107.39292413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1241744.0000000028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1427878.8844748139</v>
      </c>
      <c r="Q227" s="2">
        <f t="shared" si="42"/>
        <v>800000</v>
      </c>
      <c r="R227" s="2">
        <f t="shared" si="46"/>
        <v>135996020.14222211</v>
      </c>
      <c r="S227" s="2">
        <f t="shared" si="17"/>
        <v>795682.42857143283</v>
      </c>
      <c r="T227" s="2">
        <f t="shared" si="18"/>
        <v>4317.571428571362</v>
      </c>
      <c r="U227" s="2">
        <f t="shared" si="19"/>
        <v>800000</v>
      </c>
      <c r="V227" s="2">
        <f t="shared" si="34"/>
        <v>68001783.392923772</v>
      </c>
      <c r="W227" s="2">
        <f t="shared" si="20"/>
        <v>795682.42857143283</v>
      </c>
      <c r="X227" s="2">
        <f t="shared" si="6"/>
        <v>4317.5714285671711</v>
      </c>
      <c r="Y227" s="2">
        <f t="shared" si="43"/>
        <v>67994236.749298215</v>
      </c>
      <c r="Z227" s="2" t="str">
        <f t="shared" si="8"/>
        <v>MEEP</v>
      </c>
      <c r="AA227" s="2">
        <f>IF(Z227="HERE",Y227,AA226+Graph!$G$1*1000)</f>
        <v>68789919.177869648</v>
      </c>
      <c r="AB227" s="2">
        <f t="shared" si="21"/>
        <v>800000</v>
      </c>
      <c r="AC227" s="2">
        <f t="shared" si="44"/>
        <v>66410418.535780907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50084622.619646192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162</v>
      </c>
      <c r="C228" s="7"/>
      <c r="D228" s="2" t="e">
        <f t="shared" si="12"/>
        <v>#N/A</v>
      </c>
      <c r="E228" s="2" t="e">
        <f t="shared" si="22"/>
        <v>#N/A</v>
      </c>
      <c r="F228" s="2">
        <v>1432836.9954340756</v>
      </c>
      <c r="G228" s="2">
        <f t="shared" si="41"/>
        <v>795682.42857142852</v>
      </c>
      <c r="H228" s="2">
        <f t="shared" si="45"/>
        <v>135634789.82149556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1246061.5714285742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1433820.1066899896</v>
      </c>
      <c r="Q228" s="2">
        <f t="shared" si="42"/>
        <v>800000</v>
      </c>
      <c r="R228" s="2">
        <f t="shared" si="46"/>
        <v>136796020.14222211</v>
      </c>
      <c r="S228" s="2">
        <f t="shared" si="17"/>
        <v>795682.42857143283</v>
      </c>
      <c r="T228" s="2">
        <f t="shared" si="18"/>
        <v>4317.571428571362</v>
      </c>
      <c r="U228" s="2">
        <f t="shared" si="19"/>
        <v>800000</v>
      </c>
      <c r="V228" s="2">
        <f t="shared" si="34"/>
        <v>68797465.821495205</v>
      </c>
      <c r="W228" s="2">
        <f t="shared" si="20"/>
        <v>795682.42857143283</v>
      </c>
      <c r="X228" s="2">
        <f t="shared" si="6"/>
        <v>4317.5714285671711</v>
      </c>
      <c r="Y228" s="2">
        <f t="shared" si="43"/>
        <v>67998554.320726782</v>
      </c>
      <c r="Z228" s="2" t="str">
        <f t="shared" si="8"/>
        <v>MEEP</v>
      </c>
      <c r="AA228" s="2">
        <f>IF(Z228="HERE",Y228,AA227+Graph!$G$1*1000)</f>
        <v>69589919.177869648</v>
      </c>
      <c r="AB228" s="2">
        <f t="shared" si="21"/>
        <v>800000</v>
      </c>
      <c r="AC228" s="2">
        <f t="shared" si="44"/>
        <v>66410418.535780907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50124406.741074763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163</v>
      </c>
      <c r="C229" s="7"/>
      <c r="D229" s="2" t="e">
        <f t="shared" si="12"/>
        <v>#N/A</v>
      </c>
      <c r="E229" s="2" t="e">
        <f t="shared" si="22"/>
        <v>#N/A</v>
      </c>
      <c r="F229" s="2">
        <v>1438791.5913342834</v>
      </c>
      <c r="G229" s="2">
        <f t="shared" si="41"/>
        <v>795682.42857142852</v>
      </c>
      <c r="H229" s="2">
        <f t="shared" si="45"/>
        <v>136430472.250067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1250379.1428571455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1439761.3289051354</v>
      </c>
      <c r="Q229" s="2">
        <f t="shared" si="42"/>
        <v>800000</v>
      </c>
      <c r="R229" s="2">
        <f t="shared" si="46"/>
        <v>137596020.14222211</v>
      </c>
      <c r="S229" s="2">
        <f t="shared" si="17"/>
        <v>795682.42857143283</v>
      </c>
      <c r="T229" s="2">
        <f t="shared" si="18"/>
        <v>4317.571428571362</v>
      </c>
      <c r="U229" s="2">
        <f t="shared" si="19"/>
        <v>800000</v>
      </c>
      <c r="V229" s="2">
        <f t="shared" si="34"/>
        <v>69593148.250066638</v>
      </c>
      <c r="W229" s="2">
        <f t="shared" si="20"/>
        <v>795682.42857143283</v>
      </c>
      <c r="X229" s="2">
        <f t="shared" si="6"/>
        <v>4317.5714285671711</v>
      </c>
      <c r="Y229" s="2">
        <f t="shared" si="43"/>
        <v>68002871.892155349</v>
      </c>
      <c r="Z229" s="2" t="str">
        <f t="shared" si="8"/>
        <v>MEEP</v>
      </c>
      <c r="AA229" s="2">
        <f>IF(Z229="HERE",Y229,AA228+Graph!$G$1*1000)</f>
        <v>70389919.177869648</v>
      </c>
      <c r="AB229" s="2">
        <f t="shared" si="21"/>
        <v>800000</v>
      </c>
      <c r="AC229" s="2">
        <f t="shared" si="44"/>
        <v>66410418.535780907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50160000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164</v>
      </c>
      <c r="C230" s="7"/>
      <c r="D230" s="2" t="e">
        <f t="shared" si="12"/>
        <v>#N/A</v>
      </c>
      <c r="E230" s="2" t="e">
        <f t="shared" si="22"/>
        <v>#N/A</v>
      </c>
      <c r="F230" s="2">
        <v>1444746.1872344911</v>
      </c>
      <c r="G230" s="2">
        <f t="shared" ref="G230:G293" si="47">IF(F230&gt;800000,$AK$31*1000,F230)</f>
        <v>795682.42857142852</v>
      </c>
      <c r="H230" s="2">
        <f t="shared" si="45"/>
        <v>137226154.67863843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1254696.7142857169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1445702.551120311</v>
      </c>
      <c r="Q230" s="2">
        <f t="shared" ref="Q230:Q293" si="48">IF(P230&gt;800000,800000,P230)</f>
        <v>800000</v>
      </c>
      <c r="R230" s="2">
        <f t="shared" si="46"/>
        <v>138396020.14222211</v>
      </c>
      <c r="S230" s="2">
        <f t="shared" si="17"/>
        <v>795682.42857143283</v>
      </c>
      <c r="T230" s="2">
        <f t="shared" si="18"/>
        <v>4317.571428571362</v>
      </c>
      <c r="U230" s="2">
        <f t="shared" si="19"/>
        <v>800000</v>
      </c>
      <c r="V230" s="2">
        <f t="shared" si="34"/>
        <v>70388830.678638071</v>
      </c>
      <c r="W230" s="2">
        <f t="shared" si="20"/>
        <v>795682.42857143283</v>
      </c>
      <c r="X230" s="2">
        <f t="shared" si="6"/>
        <v>4317.5714285671711</v>
      </c>
      <c r="Y230" s="2">
        <f t="shared" si="43"/>
        <v>68007189.463583916</v>
      </c>
      <c r="Z230" s="2" t="str">
        <f t="shared" si="8"/>
        <v>MEEP</v>
      </c>
      <c r="AA230" s="2">
        <f>IF(Z230="HERE",Y230,AA229+Graph!$G$1*1000)</f>
        <v>71189919.177869648</v>
      </c>
      <c r="AB230" s="2">
        <f t="shared" si="21"/>
        <v>800000</v>
      </c>
      <c r="AC230" s="2">
        <f t="shared" si="44"/>
        <v>66410418.535780907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50160000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165</v>
      </c>
      <c r="C231" s="7"/>
      <c r="D231" s="2" t="e">
        <f t="shared" si="12"/>
        <v>#N/A</v>
      </c>
      <c r="E231" s="2" t="e">
        <f t="shared" si="22"/>
        <v>#N/A</v>
      </c>
      <c r="F231" s="2">
        <v>1450700.7831346989</v>
      </c>
      <c r="G231" s="2">
        <f t="shared" si="47"/>
        <v>795682.42857142852</v>
      </c>
      <c r="H231" s="2">
        <f t="shared" si="45"/>
        <v>138021837.10720986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1259014.2857142882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1451643.7733354568</v>
      </c>
      <c r="Q231" s="2">
        <f t="shared" si="48"/>
        <v>800000</v>
      </c>
      <c r="R231" s="2">
        <f t="shared" si="46"/>
        <v>139196020.14222211</v>
      </c>
      <c r="S231" s="2">
        <f t="shared" si="17"/>
        <v>795682.42857143283</v>
      </c>
      <c r="T231" s="2">
        <f t="shared" si="18"/>
        <v>4317.571428571362</v>
      </c>
      <c r="U231" s="2">
        <f t="shared" si="19"/>
        <v>800000</v>
      </c>
      <c r="V231" s="2">
        <f t="shared" si="34"/>
        <v>71184513.107209504</v>
      </c>
      <c r="W231" s="2">
        <f t="shared" si="20"/>
        <v>795682.42857143283</v>
      </c>
      <c r="X231" s="2">
        <f t="shared" si="6"/>
        <v>4317.5714285671711</v>
      </c>
      <c r="Y231" s="2">
        <f t="shared" si="43"/>
        <v>68011507.035012484</v>
      </c>
      <c r="Z231" s="2" t="str">
        <f t="shared" si="8"/>
        <v>MEEP</v>
      </c>
      <c r="AA231" s="2">
        <f>IF(Z231="HERE",Y231,AA230+Graph!$G$1*1000)</f>
        <v>71989919.177869648</v>
      </c>
      <c r="AB231" s="2">
        <f t="shared" si="21"/>
        <v>800000</v>
      </c>
      <c r="AC231" s="2">
        <f t="shared" si="44"/>
        <v>66410418.535780907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50160000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166</v>
      </c>
      <c r="C232" s="7"/>
      <c r="D232" s="2" t="e">
        <f t="shared" si="12"/>
        <v>#N/A</v>
      </c>
      <c r="E232" s="2" t="e">
        <f t="shared" si="22"/>
        <v>#N/A</v>
      </c>
      <c r="F232" s="2">
        <v>1456655.3790349066</v>
      </c>
      <c r="G232" s="2">
        <f t="shared" si="47"/>
        <v>795682.42857142852</v>
      </c>
      <c r="H232" s="2">
        <f t="shared" si="45"/>
        <v>138817519.53578129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1263331.8571428596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1457584.9955506325</v>
      </c>
      <c r="Q232" s="2">
        <f t="shared" si="48"/>
        <v>800000</v>
      </c>
      <c r="R232" s="2">
        <f t="shared" si="46"/>
        <v>139996020.14222211</v>
      </c>
      <c r="S232" s="2">
        <f t="shared" si="17"/>
        <v>795682.42857143283</v>
      </c>
      <c r="T232" s="2">
        <f t="shared" si="18"/>
        <v>4317.571428571362</v>
      </c>
      <c r="U232" s="2">
        <f t="shared" si="19"/>
        <v>800000</v>
      </c>
      <c r="V232" s="2">
        <f t="shared" si="34"/>
        <v>71980195.535780936</v>
      </c>
      <c r="W232" s="2">
        <f t="shared" si="20"/>
        <v>795682.42857143283</v>
      </c>
      <c r="X232" s="2">
        <f t="shared" si="6"/>
        <v>4317.5714285671711</v>
      </c>
      <c r="Y232" s="2">
        <f t="shared" si="43"/>
        <v>68015824.606441051</v>
      </c>
      <c r="Z232" s="2" t="str">
        <f t="shared" si="8"/>
        <v>MEEP</v>
      </c>
      <c r="AA232" s="2">
        <f>IF(Z232="HERE",Y232,AA231+Graph!$G$1*1000)</f>
        <v>72789919.177869648</v>
      </c>
      <c r="AB232" s="2">
        <f t="shared" si="21"/>
        <v>800000</v>
      </c>
      <c r="AC232" s="2">
        <f t="shared" si="44"/>
        <v>66410418.535780907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50160000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167</v>
      </c>
      <c r="C233" s="7"/>
      <c r="D233" s="2" t="e">
        <f t="shared" si="12"/>
        <v>#N/A</v>
      </c>
      <c r="E233" s="2" t="e">
        <f t="shared" si="22"/>
        <v>#N/A</v>
      </c>
      <c r="F233" s="2">
        <v>1462609.9749351144</v>
      </c>
      <c r="G233" s="2">
        <f t="shared" si="47"/>
        <v>795682.42857142852</v>
      </c>
      <c r="H233" s="2">
        <f t="shared" si="45"/>
        <v>139613201.96435273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1267649.428571431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1463526.2177657783</v>
      </c>
      <c r="Q233" s="2">
        <f t="shared" si="48"/>
        <v>800000</v>
      </c>
      <c r="R233" s="2">
        <f t="shared" si="46"/>
        <v>140796020.14222211</v>
      </c>
      <c r="S233" s="2">
        <f t="shared" si="17"/>
        <v>795682.42857143283</v>
      </c>
      <c r="T233" s="2">
        <f t="shared" si="18"/>
        <v>4317.571428571362</v>
      </c>
      <c r="U233" s="2">
        <f t="shared" si="19"/>
        <v>800000</v>
      </c>
      <c r="V233" s="2">
        <f t="shared" si="34"/>
        <v>72775877.964352369</v>
      </c>
      <c r="W233" s="2">
        <f t="shared" si="20"/>
        <v>795682.42857143283</v>
      </c>
      <c r="X233" s="2">
        <f t="shared" si="6"/>
        <v>4317.5714285671711</v>
      </c>
      <c r="Y233" s="2">
        <f t="shared" si="43"/>
        <v>68020142.177869618</v>
      </c>
      <c r="Z233" s="2" t="str">
        <f t="shared" si="8"/>
        <v>MEEP</v>
      </c>
      <c r="AA233" s="2">
        <f>IF(Z233="HERE",Y233,AA232+Graph!$G$1*1000)</f>
        <v>73589919.177869648</v>
      </c>
      <c r="AB233" s="2">
        <f t="shared" si="21"/>
        <v>800000</v>
      </c>
      <c r="AC233" s="2">
        <f t="shared" si="44"/>
        <v>66410418.535780907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50160000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168</v>
      </c>
      <c r="C234" s="7"/>
      <c r="D234" s="2" t="e">
        <f t="shared" si="12"/>
        <v>#N/A</v>
      </c>
      <c r="E234" s="2" t="e">
        <f t="shared" si="22"/>
        <v>#N/A</v>
      </c>
      <c r="F234" s="2">
        <v>1468564.5708353221</v>
      </c>
      <c r="G234" s="2">
        <f t="shared" si="47"/>
        <v>795682.42857142852</v>
      </c>
      <c r="H234" s="2">
        <f t="shared" si="45"/>
        <v>140408884.39292416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1271967.0000000023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1469467.4399809539</v>
      </c>
      <c r="Q234" s="2">
        <f t="shared" si="48"/>
        <v>800000</v>
      </c>
      <c r="R234" s="2">
        <f t="shared" si="46"/>
        <v>141596020.14222211</v>
      </c>
      <c r="S234" s="2">
        <f t="shared" si="17"/>
        <v>795682.42857143283</v>
      </c>
      <c r="T234" s="2">
        <f t="shared" si="18"/>
        <v>4317.571428571362</v>
      </c>
      <c r="U234" s="2">
        <f t="shared" si="19"/>
        <v>800000</v>
      </c>
      <c r="V234" s="2">
        <f t="shared" si="34"/>
        <v>73571560.392923802</v>
      </c>
      <c r="W234" s="2">
        <f t="shared" si="20"/>
        <v>795682.42857143283</v>
      </c>
      <c r="X234" s="2">
        <f t="shared" si="6"/>
        <v>4317.5714285671711</v>
      </c>
      <c r="Y234" s="2">
        <f t="shared" si="43"/>
        <v>68024459.749298185</v>
      </c>
      <c r="Z234" s="2" t="str">
        <f t="shared" si="8"/>
        <v>MEEP</v>
      </c>
      <c r="AA234" s="2">
        <f>IF(Z234="HERE",Y234,AA233+Graph!$G$1*1000)</f>
        <v>74389919.177869648</v>
      </c>
      <c r="AB234" s="2">
        <f t="shared" si="21"/>
        <v>800000</v>
      </c>
      <c r="AC234" s="2">
        <f t="shared" si="44"/>
        <v>66410418.535780907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50160000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169</v>
      </c>
      <c r="C235" s="7"/>
      <c r="D235" s="2" t="e">
        <f t="shared" si="12"/>
        <v>#N/A</v>
      </c>
      <c r="E235" s="2" t="e">
        <f t="shared" si="22"/>
        <v>#N/A</v>
      </c>
      <c r="F235" s="2">
        <v>1474519.1667355299</v>
      </c>
      <c r="G235" s="2">
        <f t="shared" si="47"/>
        <v>795682.42857142852</v>
      </c>
      <c r="H235" s="2">
        <f t="shared" si="45"/>
        <v>141204566.82149559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1276284.5714285737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1475408.6621960998</v>
      </c>
      <c r="Q235" s="2">
        <f t="shared" si="48"/>
        <v>800000</v>
      </c>
      <c r="R235" s="2">
        <f t="shared" si="46"/>
        <v>142396020.14222211</v>
      </c>
      <c r="S235" s="2">
        <f t="shared" si="17"/>
        <v>795682.42857143283</v>
      </c>
      <c r="T235" s="2">
        <f t="shared" si="18"/>
        <v>4317.571428571362</v>
      </c>
      <c r="U235" s="2">
        <f t="shared" si="19"/>
        <v>800000</v>
      </c>
      <c r="V235" s="2">
        <f t="shared" si="34"/>
        <v>74367242.821495235</v>
      </c>
      <c r="W235" s="2">
        <f t="shared" si="20"/>
        <v>795682.42857143283</v>
      </c>
      <c r="X235" s="2">
        <f t="shared" si="6"/>
        <v>4317.5714285671711</v>
      </c>
      <c r="Y235" s="2">
        <f t="shared" si="43"/>
        <v>68028777.320726752</v>
      </c>
      <c r="Z235" s="2" t="str">
        <f t="shared" si="8"/>
        <v>MEEP</v>
      </c>
      <c r="AA235" s="2">
        <f>IF(Z235="HERE",Y235,AA234+Graph!$G$1*1000)</f>
        <v>75189919.177869648</v>
      </c>
      <c r="AB235" s="2">
        <f t="shared" si="21"/>
        <v>800000</v>
      </c>
      <c r="AC235" s="2">
        <f t="shared" si="44"/>
        <v>66410418.535780907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50160000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170</v>
      </c>
      <c r="C236" s="7"/>
      <c r="D236" s="2" t="e">
        <f t="shared" si="12"/>
        <v>#N/A</v>
      </c>
      <c r="E236" s="2" t="e">
        <f t="shared" si="22"/>
        <v>#N/A</v>
      </c>
      <c r="F236" s="2">
        <v>1480473.7626357377</v>
      </c>
      <c r="G236" s="2">
        <f t="shared" si="47"/>
        <v>795682.42857142852</v>
      </c>
      <c r="H236" s="2">
        <f t="shared" si="45"/>
        <v>142000249.25006703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1280602.1428571451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1481349.8844112754</v>
      </c>
      <c r="Q236" s="2">
        <f t="shared" si="48"/>
        <v>800000</v>
      </c>
      <c r="R236" s="2">
        <f t="shared" si="46"/>
        <v>143196020.14222211</v>
      </c>
      <c r="S236" s="2">
        <f t="shared" si="17"/>
        <v>795682.42857143283</v>
      </c>
      <c r="T236" s="2">
        <f t="shared" si="18"/>
        <v>4317.571428571362</v>
      </c>
      <c r="U236" s="2">
        <f t="shared" si="19"/>
        <v>800000</v>
      </c>
      <c r="V236" s="2">
        <f t="shared" si="34"/>
        <v>75162925.250066668</v>
      </c>
      <c r="W236" s="2">
        <f t="shared" si="20"/>
        <v>795682.42857143283</v>
      </c>
      <c r="X236" s="2">
        <f t="shared" si="6"/>
        <v>4317.5714285671711</v>
      </c>
      <c r="Y236" s="2">
        <f t="shared" si="43"/>
        <v>68033094.892155319</v>
      </c>
      <c r="Z236" s="2" t="str">
        <f t="shared" si="8"/>
        <v>MEEP</v>
      </c>
      <c r="AA236" s="2">
        <f>IF(Z236="HERE",Y236,AA235+Graph!$G$1*1000)</f>
        <v>75989919.177869648</v>
      </c>
      <c r="AB236" s="2">
        <f t="shared" si="21"/>
        <v>800000</v>
      </c>
      <c r="AC236" s="2">
        <f t="shared" si="44"/>
        <v>66410418.535780907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50160000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171</v>
      </c>
      <c r="C237" s="7"/>
      <c r="D237" s="2" t="e">
        <f t="shared" si="12"/>
        <v>#N/A</v>
      </c>
      <c r="E237" s="2" t="e">
        <f t="shared" si="22"/>
        <v>#N/A</v>
      </c>
      <c r="F237" s="2">
        <v>1486428.3585359454</v>
      </c>
      <c r="G237" s="2">
        <f t="shared" si="47"/>
        <v>795682.42857142852</v>
      </c>
      <c r="H237" s="2">
        <f t="shared" si="45"/>
        <v>142795931.67863846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1284919.7142857164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1487291.1066264212</v>
      </c>
      <c r="Q237" s="2">
        <f t="shared" si="48"/>
        <v>800000</v>
      </c>
      <c r="R237" s="2">
        <f t="shared" si="46"/>
        <v>143996020.14222211</v>
      </c>
      <c r="S237" s="2">
        <f t="shared" si="17"/>
        <v>795682.42857143283</v>
      </c>
      <c r="T237" s="2">
        <f t="shared" si="18"/>
        <v>4317.571428571362</v>
      </c>
      <c r="U237" s="2">
        <f t="shared" si="19"/>
        <v>800000</v>
      </c>
      <c r="V237" s="2">
        <f t="shared" si="34"/>
        <v>75958607.678638101</v>
      </c>
      <c r="W237" s="2">
        <f t="shared" si="20"/>
        <v>795682.42857143283</v>
      </c>
      <c r="X237" s="2">
        <f t="shared" si="6"/>
        <v>4317.5714285671711</v>
      </c>
      <c r="Y237" s="2">
        <f t="shared" si="43"/>
        <v>68037412.463583887</v>
      </c>
      <c r="Z237" s="2" t="str">
        <f t="shared" si="8"/>
        <v>MEEP</v>
      </c>
      <c r="AA237" s="2">
        <f>IF(Z237="HERE",Y237,AA236+Graph!$G$1*1000)</f>
        <v>76789919.177869648</v>
      </c>
      <c r="AB237" s="2">
        <f t="shared" si="21"/>
        <v>800000</v>
      </c>
      <c r="AC237" s="2">
        <f t="shared" si="44"/>
        <v>66410418.535780907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50160000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172</v>
      </c>
      <c r="C238" s="7"/>
      <c r="D238" s="2" t="e">
        <f t="shared" si="12"/>
        <v>#N/A</v>
      </c>
      <c r="E238" s="2" t="e">
        <f t="shared" si="22"/>
        <v>#N/A</v>
      </c>
      <c r="F238" s="2">
        <v>1492382.9544361532</v>
      </c>
      <c r="G238" s="2">
        <f t="shared" si="47"/>
        <v>795682.42857142852</v>
      </c>
      <c r="H238" s="2">
        <f t="shared" si="45"/>
        <v>143591614.10720989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1289237.2857142878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1493232.328841567</v>
      </c>
      <c r="Q238" s="2">
        <f t="shared" si="48"/>
        <v>800000</v>
      </c>
      <c r="R238" s="2">
        <f t="shared" si="46"/>
        <v>144796020.14222211</v>
      </c>
      <c r="S238" s="2">
        <f t="shared" si="17"/>
        <v>795682.42857143283</v>
      </c>
      <c r="T238" s="2">
        <f t="shared" si="18"/>
        <v>4317.571428571362</v>
      </c>
      <c r="U238" s="2">
        <f t="shared" si="19"/>
        <v>800000</v>
      </c>
      <c r="V238" s="2">
        <f t="shared" si="34"/>
        <v>76754290.107209533</v>
      </c>
      <c r="W238" s="2">
        <f t="shared" si="20"/>
        <v>795682.42857143283</v>
      </c>
      <c r="X238" s="2">
        <f t="shared" si="6"/>
        <v>4317.5714285671711</v>
      </c>
      <c r="Y238" s="2">
        <f t="shared" si="43"/>
        <v>68041730.035012454</v>
      </c>
      <c r="Z238" s="2" t="str">
        <f t="shared" si="8"/>
        <v>MEEP</v>
      </c>
      <c r="AA238" s="2">
        <f>IF(Z238="HERE",Y238,AA237+Graph!$G$1*1000)</f>
        <v>77589919.177869648</v>
      </c>
      <c r="AB238" s="2">
        <f t="shared" si="21"/>
        <v>800000</v>
      </c>
      <c r="AC238" s="2">
        <f t="shared" si="44"/>
        <v>66410418.535780907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173</v>
      </c>
      <c r="C239" s="7"/>
      <c r="D239" s="2" t="e">
        <f t="shared" si="12"/>
        <v>#N/A</v>
      </c>
      <c r="E239" s="2" t="e">
        <f t="shared" si="22"/>
        <v>#N/A</v>
      </c>
      <c r="F239" s="2">
        <v>1498337.5503363609</v>
      </c>
      <c r="G239" s="2">
        <f t="shared" si="47"/>
        <v>795682.42857142852</v>
      </c>
      <c r="H239" s="2">
        <f t="shared" si="45"/>
        <v>144387296.53578132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1293554.8571428591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1499173.5510567427</v>
      </c>
      <c r="Q239" s="2">
        <f t="shared" si="48"/>
        <v>800000</v>
      </c>
      <c r="R239" s="2">
        <f t="shared" si="46"/>
        <v>145596020.14222211</v>
      </c>
      <c r="S239" s="2">
        <f t="shared" si="17"/>
        <v>795682.42857143283</v>
      </c>
      <c r="T239" s="2">
        <f t="shared" si="18"/>
        <v>4317.571428571362</v>
      </c>
      <c r="U239" s="2">
        <f t="shared" si="19"/>
        <v>800000</v>
      </c>
      <c r="V239" s="2">
        <f t="shared" si="34"/>
        <v>77549972.535780966</v>
      </c>
      <c r="W239" s="2">
        <f t="shared" si="20"/>
        <v>795682.42857143283</v>
      </c>
      <c r="X239" s="2">
        <f t="shared" si="6"/>
        <v>4317.5714285671711</v>
      </c>
      <c r="Y239" s="2">
        <f t="shared" si="43"/>
        <v>68046047.606441021</v>
      </c>
      <c r="Z239" s="2" t="str">
        <f t="shared" si="8"/>
        <v>MEEP</v>
      </c>
      <c r="AA239" s="2">
        <f>IF(Z239="HERE",Y239,AA238+Graph!$G$1*1000)</f>
        <v>78389919.177869648</v>
      </c>
      <c r="AB239" s="2">
        <f t="shared" si="21"/>
        <v>800000</v>
      </c>
      <c r="AC239" s="2">
        <f t="shared" si="44"/>
        <v>66410418.535780907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174</v>
      </c>
      <c r="C240" s="7"/>
      <c r="D240" s="2" t="e">
        <f t="shared" si="12"/>
        <v>#N/A</v>
      </c>
      <c r="E240" s="2" t="e">
        <f t="shared" si="22"/>
        <v>#N/A</v>
      </c>
      <c r="F240" s="2">
        <v>1504292.1462365687</v>
      </c>
      <c r="G240" s="2">
        <f t="shared" si="47"/>
        <v>795682.42857142852</v>
      </c>
      <c r="H240" s="2">
        <f t="shared" si="45"/>
        <v>145182978.96435276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1297872.4285714305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1505114.7732718885</v>
      </c>
      <c r="Q240" s="2">
        <f t="shared" si="48"/>
        <v>800000</v>
      </c>
      <c r="R240" s="2">
        <f t="shared" si="46"/>
        <v>146396020.14222211</v>
      </c>
      <c r="S240" s="2">
        <f t="shared" si="17"/>
        <v>795682.42857143283</v>
      </c>
      <c r="T240" s="2">
        <f t="shared" si="18"/>
        <v>4317.571428571362</v>
      </c>
      <c r="U240" s="2">
        <f t="shared" si="19"/>
        <v>800000</v>
      </c>
      <c r="V240" s="2">
        <f t="shared" si="34"/>
        <v>78345654.964352399</v>
      </c>
      <c r="W240" s="2">
        <f t="shared" si="20"/>
        <v>795682.42857143283</v>
      </c>
      <c r="X240" s="2">
        <f t="shared" si="6"/>
        <v>4317.5714285671711</v>
      </c>
      <c r="Y240" s="2">
        <f t="shared" si="43"/>
        <v>68050365.177869588</v>
      </c>
      <c r="Z240" s="2" t="str">
        <f t="shared" si="8"/>
        <v>MEEP</v>
      </c>
      <c r="AA240" s="2">
        <f>IF(Z240="HERE",Y240,AA239+Graph!$G$1*1000)</f>
        <v>79189919.177869648</v>
      </c>
      <c r="AB240" s="2">
        <f t="shared" si="21"/>
        <v>800000</v>
      </c>
      <c r="AC240" s="2">
        <f t="shared" si="44"/>
        <v>66410418.535780907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175</v>
      </c>
      <c r="C241" s="7"/>
      <c r="D241" s="2" t="e">
        <f t="shared" si="12"/>
        <v>#N/A</v>
      </c>
      <c r="E241" s="2" t="e">
        <f t="shared" si="22"/>
        <v>#N/A</v>
      </c>
      <c r="F241" s="2">
        <v>1510246.7421367764</v>
      </c>
      <c r="G241" s="2">
        <f t="shared" si="47"/>
        <v>795682.42857142852</v>
      </c>
      <c r="H241" s="2">
        <f t="shared" si="45"/>
        <v>145978661.39292419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1302190.0000000019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1511055.9954870641</v>
      </c>
      <c r="Q241" s="2">
        <f t="shared" si="48"/>
        <v>800000</v>
      </c>
      <c r="R241" s="2">
        <f t="shared" si="46"/>
        <v>147196020.14222211</v>
      </c>
      <c r="S241" s="2">
        <f t="shared" si="17"/>
        <v>795682.42857143283</v>
      </c>
      <c r="T241" s="2">
        <f t="shared" si="18"/>
        <v>4317.571428571362</v>
      </c>
      <c r="U241" s="2">
        <f t="shared" si="19"/>
        <v>800000</v>
      </c>
      <c r="V241" s="2">
        <f t="shared" si="34"/>
        <v>79141337.392923832</v>
      </c>
      <c r="W241" s="2">
        <f t="shared" si="20"/>
        <v>795682.42857143283</v>
      </c>
      <c r="X241" s="2">
        <f t="shared" si="6"/>
        <v>4317.5714285671711</v>
      </c>
      <c r="Y241" s="2">
        <f t="shared" si="43"/>
        <v>68054682.749298155</v>
      </c>
      <c r="Z241" s="2" t="str">
        <f t="shared" si="8"/>
        <v>MEEP</v>
      </c>
      <c r="AA241" s="2">
        <f>IF(Z241="HERE",Y241,AA240+Graph!$G$1*1000)</f>
        <v>79989919.177869648</v>
      </c>
      <c r="AB241" s="2">
        <f t="shared" si="21"/>
        <v>800000</v>
      </c>
      <c r="AC241" s="2">
        <f t="shared" si="44"/>
        <v>66410418.535780907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176</v>
      </c>
      <c r="C242" s="7"/>
      <c r="D242" s="2" t="e">
        <f t="shared" si="12"/>
        <v>#N/A</v>
      </c>
      <c r="E242" s="2" t="e">
        <f t="shared" si="22"/>
        <v>#N/A</v>
      </c>
      <c r="F242" s="2">
        <v>1516201.3380369842</v>
      </c>
      <c r="G242" s="2">
        <f t="shared" si="47"/>
        <v>795682.42857142852</v>
      </c>
      <c r="H242" s="2">
        <f t="shared" si="45"/>
        <v>146774343.82149562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1306507.5714285732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1516997.2177022099</v>
      </c>
      <c r="Q242" s="2">
        <f t="shared" si="48"/>
        <v>800000</v>
      </c>
      <c r="R242" s="2">
        <f t="shared" si="46"/>
        <v>147996020.14222211</v>
      </c>
      <c r="S242" s="2">
        <f t="shared" si="17"/>
        <v>795682.42857143283</v>
      </c>
      <c r="T242" s="2">
        <f t="shared" si="18"/>
        <v>4317.571428571362</v>
      </c>
      <c r="U242" s="2">
        <f t="shared" si="19"/>
        <v>800000</v>
      </c>
      <c r="V242" s="2">
        <f t="shared" si="34"/>
        <v>79937019.821495265</v>
      </c>
      <c r="W242" s="2">
        <f t="shared" si="20"/>
        <v>795682.42857143283</v>
      </c>
      <c r="X242" s="2">
        <f t="shared" si="6"/>
        <v>4317.5714285671711</v>
      </c>
      <c r="Y242" s="2">
        <f t="shared" si="43"/>
        <v>68059000.320726722</v>
      </c>
      <c r="Z242" s="2" t="str">
        <f t="shared" si="8"/>
        <v>MEEP</v>
      </c>
      <c r="AA242" s="2">
        <f>IF(Z242="HERE",Y242,AA241+Graph!$G$1*1000)</f>
        <v>80789919.177869648</v>
      </c>
      <c r="AB242" s="2">
        <f t="shared" si="21"/>
        <v>800000</v>
      </c>
      <c r="AC242" s="2">
        <f t="shared" si="44"/>
        <v>66410418.535780907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177</v>
      </c>
      <c r="C243" s="7"/>
      <c r="D243" s="2" t="e">
        <f t="shared" si="12"/>
        <v>#N/A</v>
      </c>
      <c r="E243" s="2" t="e">
        <f t="shared" si="22"/>
        <v>#N/A</v>
      </c>
      <c r="F243" s="2">
        <v>1522155.933937192</v>
      </c>
      <c r="G243" s="2">
        <f t="shared" si="47"/>
        <v>795682.42857142852</v>
      </c>
      <c r="H243" s="2">
        <f t="shared" si="45"/>
        <v>147570026.25006706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1310825.1428571446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1522938.4399173856</v>
      </c>
      <c r="Q243" s="2">
        <f t="shared" si="48"/>
        <v>800000</v>
      </c>
      <c r="R243" s="2">
        <f t="shared" si="46"/>
        <v>148796020.14222211</v>
      </c>
      <c r="S243" s="2">
        <f t="shared" si="17"/>
        <v>795682.42857143283</v>
      </c>
      <c r="T243" s="2">
        <f t="shared" si="18"/>
        <v>4317.571428571362</v>
      </c>
      <c r="U243" s="2">
        <f t="shared" si="19"/>
        <v>800000</v>
      </c>
      <c r="V243" s="2">
        <f t="shared" si="34"/>
        <v>80732702.250066698</v>
      </c>
      <c r="W243" s="2">
        <f t="shared" si="20"/>
        <v>795682.42857143283</v>
      </c>
      <c r="X243" s="2">
        <f t="shared" si="6"/>
        <v>4317.5714285671711</v>
      </c>
      <c r="Y243" s="2">
        <f t="shared" si="43"/>
        <v>68063317.89215529</v>
      </c>
      <c r="Z243" s="2" t="str">
        <f t="shared" si="8"/>
        <v>MEEP</v>
      </c>
      <c r="AA243" s="2">
        <f>IF(Z243="HERE",Y243,AA242+Graph!$G$1*1000)</f>
        <v>81589919.177869648</v>
      </c>
      <c r="AB243" s="2">
        <f t="shared" si="21"/>
        <v>800000</v>
      </c>
      <c r="AC243" s="2">
        <f t="shared" si="44"/>
        <v>66410418.535780907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178</v>
      </c>
      <c r="C244" s="7"/>
      <c r="D244" s="2" t="e">
        <f t="shared" si="12"/>
        <v>#N/A</v>
      </c>
      <c r="E244" s="2" t="e">
        <f t="shared" si="22"/>
        <v>#N/A</v>
      </c>
      <c r="F244" s="2">
        <v>1528110.5298373997</v>
      </c>
      <c r="G244" s="2">
        <f t="shared" si="47"/>
        <v>795682.42857142852</v>
      </c>
      <c r="H244" s="2">
        <f t="shared" si="45"/>
        <v>148365708.67863849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1315142.7142857159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1528879.6621325314</v>
      </c>
      <c r="Q244" s="2">
        <f t="shared" si="48"/>
        <v>800000</v>
      </c>
      <c r="R244" s="2">
        <f t="shared" si="46"/>
        <v>149596020.14222211</v>
      </c>
      <c r="S244" s="2">
        <f t="shared" si="17"/>
        <v>795682.42857143283</v>
      </c>
      <c r="T244" s="2">
        <f t="shared" si="18"/>
        <v>4317.571428571362</v>
      </c>
      <c r="U244" s="2">
        <f t="shared" si="19"/>
        <v>800000</v>
      </c>
      <c r="V244" s="2">
        <f t="shared" si="34"/>
        <v>81528384.67863813</v>
      </c>
      <c r="W244" s="2">
        <f t="shared" si="20"/>
        <v>795682.42857143283</v>
      </c>
      <c r="X244" s="2">
        <f t="shared" si="6"/>
        <v>4317.5714285671711</v>
      </c>
      <c r="Y244" s="2">
        <f t="shared" si="43"/>
        <v>68067635.463583857</v>
      </c>
      <c r="Z244" s="2" t="str">
        <f t="shared" si="8"/>
        <v>MEEP</v>
      </c>
      <c r="AA244" s="2">
        <f>IF(Z244="HERE",Y244,AA243+Graph!$G$1*1000)</f>
        <v>82389919.177869648</v>
      </c>
      <c r="AB244" s="2">
        <f t="shared" si="21"/>
        <v>800000</v>
      </c>
      <c r="AC244" s="2">
        <f t="shared" si="44"/>
        <v>66410418.535780907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179</v>
      </c>
      <c r="C245" s="7"/>
      <c r="D245" s="2" t="e">
        <f t="shared" si="12"/>
        <v>#N/A</v>
      </c>
      <c r="E245" s="2" t="e">
        <f t="shared" si="22"/>
        <v>#N/A</v>
      </c>
      <c r="F245" s="2">
        <v>1534065.1257376075</v>
      </c>
      <c r="G245" s="2">
        <f t="shared" si="47"/>
        <v>795682.42857142852</v>
      </c>
      <c r="H245" s="2">
        <f t="shared" si="45"/>
        <v>149161391.10720992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1319460.2857142873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1534820.884347707</v>
      </c>
      <c r="Q245" s="2">
        <f t="shared" si="48"/>
        <v>800000</v>
      </c>
      <c r="R245" s="2">
        <f t="shared" si="46"/>
        <v>150396020.14222211</v>
      </c>
      <c r="S245" s="2">
        <f t="shared" si="17"/>
        <v>795682.42857143283</v>
      </c>
      <c r="T245" s="2">
        <f t="shared" si="18"/>
        <v>4317.571428571362</v>
      </c>
      <c r="U245" s="2">
        <f t="shared" si="19"/>
        <v>800000</v>
      </c>
      <c r="V245" s="2">
        <f t="shared" si="34"/>
        <v>82324067.107209563</v>
      </c>
      <c r="W245" s="2">
        <f t="shared" si="20"/>
        <v>795682.42857143283</v>
      </c>
      <c r="X245" s="2">
        <f t="shared" si="6"/>
        <v>4317.5714285671711</v>
      </c>
      <c r="Y245" s="2">
        <f t="shared" si="43"/>
        <v>68071953.035012424</v>
      </c>
      <c r="Z245" s="2" t="str">
        <f t="shared" si="8"/>
        <v>MEEP</v>
      </c>
      <c r="AA245" s="2">
        <f>IF(Z245="HERE",Y245,AA244+Graph!$G$1*1000)</f>
        <v>83189919.177869648</v>
      </c>
      <c r="AB245" s="2">
        <f t="shared" si="21"/>
        <v>800000</v>
      </c>
      <c r="AC245" s="2">
        <f t="shared" si="44"/>
        <v>66410418.535780907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180</v>
      </c>
      <c r="C246" s="7"/>
      <c r="D246" s="2" t="e">
        <f t="shared" si="12"/>
        <v>#N/A</v>
      </c>
      <c r="E246" s="2" t="e">
        <f t="shared" si="22"/>
        <v>#N/A</v>
      </c>
      <c r="F246" s="2">
        <v>1540019.7216378152</v>
      </c>
      <c r="G246" s="2">
        <f t="shared" si="47"/>
        <v>795682.42857142852</v>
      </c>
      <c r="H246" s="2">
        <f t="shared" si="45"/>
        <v>149957073.53578135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1323777.8571428587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1540762.1065628529</v>
      </c>
      <c r="Q246" s="2">
        <f t="shared" si="48"/>
        <v>800000</v>
      </c>
      <c r="R246" s="2">
        <f t="shared" si="46"/>
        <v>151196020.14222211</v>
      </c>
      <c r="S246" s="2">
        <f t="shared" si="17"/>
        <v>795682.42857143283</v>
      </c>
      <c r="T246" s="2">
        <f t="shared" si="18"/>
        <v>4317.571428571362</v>
      </c>
      <c r="U246" s="2">
        <f t="shared" si="19"/>
        <v>800000</v>
      </c>
      <c r="V246" s="2">
        <f t="shared" si="34"/>
        <v>83119749.535780996</v>
      </c>
      <c r="W246" s="2">
        <f t="shared" si="20"/>
        <v>795682.42857143283</v>
      </c>
      <c r="X246" s="2">
        <f t="shared" si="6"/>
        <v>4317.5714285671711</v>
      </c>
      <c r="Y246" s="2">
        <f t="shared" si="43"/>
        <v>68076270.606440991</v>
      </c>
      <c r="Z246" s="2" t="str">
        <f t="shared" si="8"/>
        <v>MEEP</v>
      </c>
      <c r="AA246" s="2">
        <f>IF(Z246="HERE",Y246,AA245+Graph!$G$1*1000)</f>
        <v>83989919.177869648</v>
      </c>
      <c r="AB246" s="2">
        <f t="shared" si="21"/>
        <v>800000</v>
      </c>
      <c r="AC246" s="2">
        <f t="shared" si="44"/>
        <v>66410418.535780907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181</v>
      </c>
      <c r="C247" s="7"/>
      <c r="D247" s="2" t="e">
        <f t="shared" si="12"/>
        <v>#N/A</v>
      </c>
      <c r="E247" s="2" t="e">
        <f t="shared" si="22"/>
        <v>#N/A</v>
      </c>
      <c r="F247" s="2">
        <v>1545974.317538023</v>
      </c>
      <c r="G247" s="2">
        <f t="shared" si="47"/>
        <v>795682.42857142852</v>
      </c>
      <c r="H247" s="2">
        <f t="shared" si="45"/>
        <v>150752755.96435279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1328095.42857143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1546703.3287780285</v>
      </c>
      <c r="Q247" s="2">
        <f t="shared" si="48"/>
        <v>800000</v>
      </c>
      <c r="R247" s="2">
        <f t="shared" si="46"/>
        <v>151996020.14222211</v>
      </c>
      <c r="S247" s="2">
        <f t="shared" si="17"/>
        <v>795682.42857143283</v>
      </c>
      <c r="T247" s="2">
        <f t="shared" si="18"/>
        <v>4317.571428571362</v>
      </c>
      <c r="U247" s="2">
        <f t="shared" si="19"/>
        <v>800000</v>
      </c>
      <c r="V247" s="2">
        <f t="shared" si="34"/>
        <v>83915431.964352429</v>
      </c>
      <c r="W247" s="2">
        <f t="shared" si="20"/>
        <v>795682.42857143283</v>
      </c>
      <c r="X247" s="2">
        <f t="shared" si="6"/>
        <v>4317.5714285671711</v>
      </c>
      <c r="Y247" s="2">
        <f t="shared" si="43"/>
        <v>68080588.177869558</v>
      </c>
      <c r="Z247" s="2" t="str">
        <f t="shared" si="8"/>
        <v>MEEP</v>
      </c>
      <c r="AA247" s="2">
        <f>IF(Z247="HERE",Y247,AA246+Graph!$G$1*1000)</f>
        <v>84789919.177869648</v>
      </c>
      <c r="AB247" s="2">
        <f t="shared" si="21"/>
        <v>800000</v>
      </c>
      <c r="AC247" s="2">
        <f t="shared" si="44"/>
        <v>66410418.535780907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182</v>
      </c>
      <c r="C248" s="7"/>
      <c r="D248" s="2" t="e">
        <f t="shared" si="12"/>
        <v>#N/A</v>
      </c>
      <c r="E248" s="2" t="e">
        <f t="shared" si="22"/>
        <v>#N/A</v>
      </c>
      <c r="F248" s="2">
        <v>1551928.9134382308</v>
      </c>
      <c r="G248" s="2">
        <f t="shared" si="47"/>
        <v>795682.42857142852</v>
      </c>
      <c r="H248" s="2">
        <f t="shared" si="45"/>
        <v>151548438.39292422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1332413.0000000014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1552644.5509931743</v>
      </c>
      <c r="Q248" s="2">
        <f t="shared" si="48"/>
        <v>800000</v>
      </c>
      <c r="R248" s="2">
        <f t="shared" si="46"/>
        <v>152796020.14222211</v>
      </c>
      <c r="S248" s="2">
        <f t="shared" si="17"/>
        <v>795682.42857143283</v>
      </c>
      <c r="T248" s="2">
        <f t="shared" si="18"/>
        <v>4317.571428571362</v>
      </c>
      <c r="U248" s="2">
        <f t="shared" si="19"/>
        <v>800000</v>
      </c>
      <c r="V248" s="2">
        <f t="shared" si="34"/>
        <v>84711114.392923862</v>
      </c>
      <c r="W248" s="2">
        <f t="shared" si="20"/>
        <v>795682.42857143283</v>
      </c>
      <c r="X248" s="2">
        <f t="shared" si="6"/>
        <v>4317.5714285671711</v>
      </c>
      <c r="Y248" s="2">
        <f t="shared" si="43"/>
        <v>68084905.749298126</v>
      </c>
      <c r="Z248" s="2" t="str">
        <f t="shared" si="8"/>
        <v>MEEP</v>
      </c>
      <c r="AA248" s="2">
        <f>IF(Z248="HERE",Y248,AA247+Graph!$G$1*1000)</f>
        <v>85589919.177869648</v>
      </c>
      <c r="AB248" s="2">
        <f t="shared" si="21"/>
        <v>800000</v>
      </c>
      <c r="AC248" s="2">
        <f t="shared" si="44"/>
        <v>66410418.535780907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183</v>
      </c>
      <c r="C249" s="7"/>
      <c r="D249" s="2" t="e">
        <f t="shared" si="12"/>
        <v>#N/A</v>
      </c>
      <c r="E249" s="2" t="e">
        <f t="shared" si="22"/>
        <v>#N/A</v>
      </c>
      <c r="F249" s="2">
        <v>1557883.5093384385</v>
      </c>
      <c r="G249" s="2">
        <f t="shared" si="47"/>
        <v>795682.42857142852</v>
      </c>
      <c r="H249" s="2">
        <f t="shared" si="45"/>
        <v>152344120.82149565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1336730.5714285728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1558585.7732083499</v>
      </c>
      <c r="Q249" s="2">
        <f t="shared" si="48"/>
        <v>800000</v>
      </c>
      <c r="R249" s="2">
        <f t="shared" si="46"/>
        <v>153596020.14222211</v>
      </c>
      <c r="S249" s="2">
        <f t="shared" si="17"/>
        <v>795682.42857143283</v>
      </c>
      <c r="T249" s="2">
        <f t="shared" si="18"/>
        <v>4317.571428571362</v>
      </c>
      <c r="U249" s="2">
        <f t="shared" si="19"/>
        <v>800000</v>
      </c>
      <c r="V249" s="2">
        <f t="shared" si="34"/>
        <v>85506796.821495295</v>
      </c>
      <c r="W249" s="2">
        <f t="shared" si="20"/>
        <v>795682.42857143283</v>
      </c>
      <c r="X249" s="2">
        <f t="shared" si="6"/>
        <v>4317.5714285671711</v>
      </c>
      <c r="Y249" s="2">
        <f t="shared" si="43"/>
        <v>68089223.320726693</v>
      </c>
      <c r="Z249" s="2" t="str">
        <f t="shared" si="8"/>
        <v>MEEP</v>
      </c>
      <c r="AA249" s="2">
        <f>IF(Z249="HERE",Y249,AA248+Graph!$G$1*1000)</f>
        <v>86389919.177869648</v>
      </c>
      <c r="AB249" s="2">
        <f t="shared" si="21"/>
        <v>800000</v>
      </c>
      <c r="AC249" s="2">
        <f t="shared" si="44"/>
        <v>66410418.535780907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184</v>
      </c>
      <c r="C250" s="7"/>
      <c r="D250" s="2" t="e">
        <f t="shared" si="12"/>
        <v>#N/A</v>
      </c>
      <c r="E250" s="2" t="e">
        <f t="shared" si="22"/>
        <v>#N/A</v>
      </c>
      <c r="F250" s="2">
        <v>1563838.1052386463</v>
      </c>
      <c r="G250" s="2">
        <f t="shared" si="47"/>
        <v>795682.42857142852</v>
      </c>
      <c r="H250" s="2">
        <f t="shared" si="45"/>
        <v>153139803.25006709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1341048.1428571441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1564526.9954234958</v>
      </c>
      <c r="Q250" s="2">
        <f t="shared" si="48"/>
        <v>800000</v>
      </c>
      <c r="R250" s="2">
        <f t="shared" si="46"/>
        <v>154396020.14222211</v>
      </c>
      <c r="S250" s="2">
        <f t="shared" si="17"/>
        <v>795682.42857143283</v>
      </c>
      <c r="T250" s="2">
        <f t="shared" si="18"/>
        <v>4317.571428571362</v>
      </c>
      <c r="U250" s="2">
        <f t="shared" si="19"/>
        <v>800000</v>
      </c>
      <c r="V250" s="2">
        <f t="shared" si="34"/>
        <v>86302479.250066727</v>
      </c>
      <c r="W250" s="2">
        <f t="shared" si="20"/>
        <v>795682.42857143283</v>
      </c>
      <c r="X250" s="2">
        <f t="shared" si="6"/>
        <v>4317.5714285671711</v>
      </c>
      <c r="Y250" s="2">
        <f t="shared" si="43"/>
        <v>68093540.89215526</v>
      </c>
      <c r="Z250" s="2" t="str">
        <f t="shared" si="8"/>
        <v>MEEP</v>
      </c>
      <c r="AA250" s="2">
        <f>IF(Z250="HERE",Y250,AA249+Graph!$G$1*1000)</f>
        <v>87189919.177869648</v>
      </c>
      <c r="AB250" s="2">
        <f t="shared" si="21"/>
        <v>800000</v>
      </c>
      <c r="AC250" s="2">
        <f t="shared" si="44"/>
        <v>66410418.535780907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185</v>
      </c>
      <c r="C251" s="7"/>
      <c r="D251" s="2" t="e">
        <f t="shared" si="12"/>
        <v>#N/A</v>
      </c>
      <c r="E251" s="2" t="e">
        <f t="shared" si="22"/>
        <v>#N/A</v>
      </c>
      <c r="F251" s="2">
        <v>1569792.701138854</v>
      </c>
      <c r="G251" s="2">
        <f t="shared" si="47"/>
        <v>795682.42857142852</v>
      </c>
      <c r="H251" s="2">
        <f t="shared" si="45"/>
        <v>153935485.67863852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1345365.7142857155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1570468.2176386714</v>
      </c>
      <c r="Q251" s="2">
        <f t="shared" si="48"/>
        <v>800000</v>
      </c>
      <c r="R251" s="2">
        <f t="shared" si="46"/>
        <v>155196020.14222211</v>
      </c>
      <c r="S251" s="2">
        <f t="shared" si="17"/>
        <v>795682.42857143283</v>
      </c>
      <c r="T251" s="2">
        <f t="shared" si="18"/>
        <v>4317.571428571362</v>
      </c>
      <c r="U251" s="2">
        <f t="shared" si="19"/>
        <v>800000</v>
      </c>
      <c r="V251" s="2">
        <f t="shared" si="34"/>
        <v>87098161.67863816</v>
      </c>
      <c r="W251" s="2">
        <f t="shared" si="20"/>
        <v>795682.42857143283</v>
      </c>
      <c r="X251" s="2">
        <f t="shared" si="6"/>
        <v>4317.5714285671711</v>
      </c>
      <c r="Y251" s="2">
        <f t="shared" si="43"/>
        <v>68097858.463583827</v>
      </c>
      <c r="Z251" s="2" t="str">
        <f t="shared" si="8"/>
        <v>MEEP</v>
      </c>
      <c r="AA251" s="2">
        <f>IF(Z251="HERE",Y251,AA250+Graph!$G$1*1000)</f>
        <v>87989919.177869648</v>
      </c>
      <c r="AB251" s="2">
        <f t="shared" si="21"/>
        <v>800000</v>
      </c>
      <c r="AC251" s="2">
        <f t="shared" si="44"/>
        <v>66410418.535780907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186</v>
      </c>
      <c r="C252" s="7"/>
      <c r="D252" s="2" t="e">
        <f t="shared" si="12"/>
        <v>#N/A</v>
      </c>
      <c r="E252" s="2" t="e">
        <f t="shared" si="22"/>
        <v>#N/A</v>
      </c>
      <c r="F252" s="2">
        <v>1575747.297039032</v>
      </c>
      <c r="G252" s="2">
        <f t="shared" si="47"/>
        <v>795682.42857142852</v>
      </c>
      <c r="H252" s="2">
        <f t="shared" si="45"/>
        <v>154731168.10720995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1349683.2857142868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1576409.4398538172</v>
      </c>
      <c r="Q252" s="2">
        <f t="shared" si="48"/>
        <v>800000</v>
      </c>
      <c r="R252" s="2">
        <f t="shared" si="46"/>
        <v>155996020.14222211</v>
      </c>
      <c r="S252" s="2">
        <f t="shared" si="17"/>
        <v>795682.42857143283</v>
      </c>
      <c r="T252" s="2">
        <f t="shared" si="18"/>
        <v>4317.571428571362</v>
      </c>
      <c r="U252" s="2">
        <f t="shared" si="19"/>
        <v>800000</v>
      </c>
      <c r="V252" s="2">
        <f t="shared" si="34"/>
        <v>87893844.107209593</v>
      </c>
      <c r="W252" s="2">
        <f t="shared" si="20"/>
        <v>795682.42857143283</v>
      </c>
      <c r="X252" s="2">
        <f t="shared" si="6"/>
        <v>4317.5714285671711</v>
      </c>
      <c r="Y252" s="2">
        <f t="shared" si="43"/>
        <v>68102176.035012394</v>
      </c>
      <c r="Z252" s="2" t="str">
        <f t="shared" si="8"/>
        <v>MEEP</v>
      </c>
      <c r="AA252" s="2">
        <f>IF(Z252="HERE",Y252,AA251+Graph!$G$1*1000)</f>
        <v>88789919.177869648</v>
      </c>
      <c r="AB252" s="2">
        <f t="shared" si="21"/>
        <v>800000</v>
      </c>
      <c r="AC252" s="2">
        <f t="shared" si="44"/>
        <v>66410418.535780907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187</v>
      </c>
      <c r="C253" s="7"/>
      <c r="D253" s="2" t="e">
        <f t="shared" si="12"/>
        <v>#N/A</v>
      </c>
      <c r="E253" s="2" t="e">
        <f t="shared" si="22"/>
        <v>#N/A</v>
      </c>
      <c r="F253" s="2">
        <v>1581701.8929392397</v>
      </c>
      <c r="G253" s="2">
        <f t="shared" si="47"/>
        <v>795682.42857142852</v>
      </c>
      <c r="H253" s="2">
        <f t="shared" si="45"/>
        <v>155526850.53578138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1354000.8571428582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1582350.6620689631</v>
      </c>
      <c r="Q253" s="2">
        <f t="shared" si="48"/>
        <v>800000</v>
      </c>
      <c r="R253" s="2">
        <f t="shared" si="46"/>
        <v>156796020.14222211</v>
      </c>
      <c r="S253" s="2">
        <f t="shared" si="17"/>
        <v>795682.42857143283</v>
      </c>
      <c r="T253" s="2">
        <f t="shared" si="18"/>
        <v>4317.571428571362</v>
      </c>
      <c r="U253" s="2">
        <f t="shared" si="19"/>
        <v>800000</v>
      </c>
      <c r="V253" s="2">
        <f t="shared" si="34"/>
        <v>88689526.535781026</v>
      </c>
      <c r="W253" s="2">
        <f t="shared" si="20"/>
        <v>795682.42857143283</v>
      </c>
      <c r="X253" s="2">
        <f t="shared" si="6"/>
        <v>4317.5714285671711</v>
      </c>
      <c r="Y253" s="2">
        <f t="shared" si="43"/>
        <v>68106493.606440961</v>
      </c>
      <c r="Z253" s="2" t="str">
        <f t="shared" si="8"/>
        <v>MEEP</v>
      </c>
      <c r="AA253" s="2">
        <f>IF(Z253="HERE",Y253,AA252+Graph!$G$1*1000)</f>
        <v>89589919.177869648</v>
      </c>
      <c r="AB253" s="2">
        <f t="shared" si="21"/>
        <v>800000</v>
      </c>
      <c r="AC253" s="2">
        <f t="shared" si="44"/>
        <v>66410418.535780907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188</v>
      </c>
      <c r="C254" s="7"/>
      <c r="D254" s="2" t="e">
        <f t="shared" si="12"/>
        <v>#N/A</v>
      </c>
      <c r="E254" s="2" t="e">
        <f t="shared" si="22"/>
        <v>#N/A</v>
      </c>
      <c r="F254" s="2">
        <v>1587656.4888394475</v>
      </c>
      <c r="G254" s="2">
        <f t="shared" si="47"/>
        <v>795682.42857142852</v>
      </c>
      <c r="H254" s="2">
        <f t="shared" si="45"/>
        <v>156322532.96435282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1358318.4285714296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1588291.8842841387</v>
      </c>
      <c r="Q254" s="2">
        <f t="shared" si="48"/>
        <v>800000</v>
      </c>
      <c r="R254" s="2">
        <f t="shared" si="46"/>
        <v>157596020.14222211</v>
      </c>
      <c r="S254" s="2">
        <f t="shared" si="17"/>
        <v>795682.42857143283</v>
      </c>
      <c r="T254" s="2">
        <f t="shared" si="18"/>
        <v>4317.571428571362</v>
      </c>
      <c r="U254" s="2">
        <f t="shared" si="19"/>
        <v>800000</v>
      </c>
      <c r="V254" s="2">
        <f t="shared" si="34"/>
        <v>89485208.964352459</v>
      </c>
      <c r="W254" s="2">
        <f t="shared" si="20"/>
        <v>795682.42857143283</v>
      </c>
      <c r="X254" s="2">
        <f t="shared" si="6"/>
        <v>4317.5714285671711</v>
      </c>
      <c r="Y254" s="2">
        <f t="shared" si="43"/>
        <v>68110811.177869529</v>
      </c>
      <c r="Z254" s="2" t="str">
        <f t="shared" si="8"/>
        <v>MEEP</v>
      </c>
      <c r="AA254" s="2">
        <f>IF(Z254="HERE",Y254,AA253+Graph!$G$1*1000)</f>
        <v>90389919.177869648</v>
      </c>
      <c r="AB254" s="2">
        <f t="shared" si="21"/>
        <v>800000</v>
      </c>
      <c r="AC254" s="2">
        <f t="shared" si="44"/>
        <v>66410418.535780907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189</v>
      </c>
      <c r="C255" s="7"/>
      <c r="D255" s="2" t="e">
        <f t="shared" si="12"/>
        <v>#N/A</v>
      </c>
      <c r="E255" s="2" t="e">
        <f t="shared" si="22"/>
        <v>#N/A</v>
      </c>
      <c r="F255" s="2">
        <v>1593611.0847396553</v>
      </c>
      <c r="G255" s="2">
        <f t="shared" si="47"/>
        <v>795682.42857142852</v>
      </c>
      <c r="H255" s="2">
        <f t="shared" si="45"/>
        <v>157118215.39292425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1362636.0000000009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1594233.1064992845</v>
      </c>
      <c r="Q255" s="2">
        <f t="shared" si="48"/>
        <v>800000</v>
      </c>
      <c r="R255" s="2">
        <f t="shared" si="46"/>
        <v>158396020.14222211</v>
      </c>
      <c r="S255" s="2">
        <f t="shared" si="17"/>
        <v>795682.42857143283</v>
      </c>
      <c r="T255" s="2">
        <f t="shared" si="18"/>
        <v>4317.571428571362</v>
      </c>
      <c r="U255" s="2">
        <f t="shared" si="19"/>
        <v>800000</v>
      </c>
      <c r="V255" s="2">
        <f t="shared" si="34"/>
        <v>90280891.392923892</v>
      </c>
      <c r="W255" s="2">
        <f t="shared" si="20"/>
        <v>795682.42857143283</v>
      </c>
      <c r="X255" s="2">
        <f t="shared" si="6"/>
        <v>4317.5714285671711</v>
      </c>
      <c r="Y255" s="2">
        <f t="shared" si="43"/>
        <v>68115128.749298096</v>
      </c>
      <c r="Z255" s="2" t="str">
        <f t="shared" si="8"/>
        <v>MEEP</v>
      </c>
      <c r="AA255" s="2">
        <f>IF(Z255="HERE",Y255,AA254+Graph!$G$1*1000)</f>
        <v>91189919.177869648</v>
      </c>
      <c r="AB255" s="2">
        <f t="shared" si="21"/>
        <v>800000</v>
      </c>
      <c r="AC255" s="2">
        <f t="shared" si="44"/>
        <v>66410418.535780907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190</v>
      </c>
      <c r="C256" s="7"/>
      <c r="D256" s="2" t="e">
        <f t="shared" si="12"/>
        <v>#N/A</v>
      </c>
      <c r="E256" s="2" t="e">
        <f t="shared" si="22"/>
        <v>#N/A</v>
      </c>
      <c r="F256" s="2">
        <v>1599565.680639863</v>
      </c>
      <c r="G256" s="2">
        <f t="shared" si="47"/>
        <v>795682.42857142852</v>
      </c>
      <c r="H256" s="2">
        <f t="shared" si="45"/>
        <v>157913897.82149568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1366953.5714285723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1600174.3287144601</v>
      </c>
      <c r="Q256" s="2">
        <f t="shared" si="48"/>
        <v>800000</v>
      </c>
      <c r="R256" s="2">
        <f t="shared" si="46"/>
        <v>159196020.14222211</v>
      </c>
      <c r="S256" s="2">
        <f t="shared" si="17"/>
        <v>795682.42857143283</v>
      </c>
      <c r="T256" s="2">
        <f t="shared" si="18"/>
        <v>4317.571428571362</v>
      </c>
      <c r="U256" s="2">
        <f t="shared" si="19"/>
        <v>800000</v>
      </c>
      <c r="V256" s="2">
        <f t="shared" si="34"/>
        <v>91076573.821495324</v>
      </c>
      <c r="W256" s="2">
        <f t="shared" si="20"/>
        <v>795682.42857143283</v>
      </c>
      <c r="X256" s="2">
        <f t="shared" si="6"/>
        <v>4317.5714285671711</v>
      </c>
      <c r="Y256" s="2">
        <f t="shared" si="43"/>
        <v>68119446.320726663</v>
      </c>
      <c r="Z256" s="2" t="str">
        <f t="shared" si="8"/>
        <v>MEEP</v>
      </c>
      <c r="AA256" s="2">
        <f>IF(Z256="HERE",Y256,AA255+Graph!$G$1*1000)</f>
        <v>91989919.177869648</v>
      </c>
      <c r="AB256" s="2">
        <f t="shared" si="21"/>
        <v>800000</v>
      </c>
      <c r="AC256" s="2">
        <f t="shared" si="44"/>
        <v>66410418.535780907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191</v>
      </c>
      <c r="C257" s="7"/>
      <c r="D257" s="2" t="e">
        <f t="shared" si="12"/>
        <v>#N/A</v>
      </c>
      <c r="E257" s="2" t="e">
        <f t="shared" si="22"/>
        <v>#N/A</v>
      </c>
      <c r="F257" s="2">
        <v>1605520.2765400708</v>
      </c>
      <c r="G257" s="2">
        <f t="shared" si="47"/>
        <v>795682.42857142852</v>
      </c>
      <c r="H257" s="2">
        <f t="shared" si="45"/>
        <v>158709580.25006711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1371271.1428571437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1606115.550929606</v>
      </c>
      <c r="Q257" s="2">
        <f t="shared" si="48"/>
        <v>800000</v>
      </c>
      <c r="R257" s="2">
        <f t="shared" si="46"/>
        <v>159996020.14222211</v>
      </c>
      <c r="S257" s="2">
        <f t="shared" si="17"/>
        <v>795682.42857143283</v>
      </c>
      <c r="T257" s="2">
        <f t="shared" si="18"/>
        <v>4317.571428571362</v>
      </c>
      <c r="U257" s="2">
        <f t="shared" si="19"/>
        <v>800000</v>
      </c>
      <c r="V257" s="2">
        <f t="shared" si="34"/>
        <v>91872256.250066757</v>
      </c>
      <c r="W257" s="2">
        <f t="shared" si="20"/>
        <v>795682.42857143283</v>
      </c>
      <c r="X257" s="2">
        <f t="shared" si="6"/>
        <v>4317.5714285671711</v>
      </c>
      <c r="Y257" s="2">
        <f t="shared" si="43"/>
        <v>68123763.89215523</v>
      </c>
      <c r="Z257" s="2" t="str">
        <f t="shared" si="8"/>
        <v>MEEP</v>
      </c>
      <c r="AA257" s="2">
        <f>IF(Z257="HERE",Y257,AA256+Graph!$G$1*1000)</f>
        <v>92789919.177869648</v>
      </c>
      <c r="AB257" s="2">
        <f t="shared" si="21"/>
        <v>800000</v>
      </c>
      <c r="AC257" s="2">
        <f t="shared" si="44"/>
        <v>66410418.535780907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192</v>
      </c>
      <c r="C258" s="7"/>
      <c r="D258" s="2" t="e">
        <f t="shared" si="12"/>
        <v>#N/A</v>
      </c>
      <c r="E258" s="2" t="e">
        <f t="shared" si="22"/>
        <v>#N/A</v>
      </c>
      <c r="F258" s="2">
        <v>1611474.8724402785</v>
      </c>
      <c r="G258" s="2">
        <f t="shared" si="47"/>
        <v>795682.42857142852</v>
      </c>
      <c r="H258" s="2">
        <f t="shared" si="45"/>
        <v>159505262.67863855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1375588.714285715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1612056.7731447816</v>
      </c>
      <c r="Q258" s="2">
        <f t="shared" si="48"/>
        <v>800000</v>
      </c>
      <c r="R258" s="2">
        <f t="shared" si="46"/>
        <v>160796020.14222211</v>
      </c>
      <c r="S258" s="2">
        <f t="shared" si="17"/>
        <v>795682.42857143283</v>
      </c>
      <c r="T258" s="2">
        <f t="shared" si="18"/>
        <v>4317.571428571362</v>
      </c>
      <c r="U258" s="2">
        <f t="shared" si="19"/>
        <v>800000</v>
      </c>
      <c r="V258" s="2">
        <f t="shared" si="34"/>
        <v>92667938.67863819</v>
      </c>
      <c r="W258" s="2">
        <f t="shared" si="20"/>
        <v>795682.42857143283</v>
      </c>
      <c r="X258" s="2">
        <f t="shared" si="6"/>
        <v>4317.5714285671711</v>
      </c>
      <c r="Y258" s="2">
        <f t="shared" si="43"/>
        <v>68128081.463583797</v>
      </c>
      <c r="Z258" s="2" t="str">
        <f t="shared" si="8"/>
        <v>MEEP</v>
      </c>
      <c r="AA258" s="2">
        <f>IF(Z258="HERE",Y258,AA257+Graph!$G$1*1000)</f>
        <v>93589919.177869648</v>
      </c>
      <c r="AB258" s="2">
        <f t="shared" si="21"/>
        <v>800000</v>
      </c>
      <c r="AC258" s="2">
        <f t="shared" si="44"/>
        <v>66410418.535780907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193</v>
      </c>
      <c r="C259" s="7"/>
      <c r="D259" s="2" t="e">
        <f t="shared" si="12"/>
        <v>#N/A</v>
      </c>
      <c r="E259" s="2" t="e">
        <f t="shared" si="22"/>
        <v>#N/A</v>
      </c>
      <c r="F259" s="2">
        <v>1617429.4683404863</v>
      </c>
      <c r="G259" s="2">
        <f t="shared" si="47"/>
        <v>795682.42857142852</v>
      </c>
      <c r="H259" s="2">
        <f t="shared" si="45"/>
        <v>160300945.10720998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1379906.2857142864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1617997.9953599274</v>
      </c>
      <c r="Q259" s="2">
        <f t="shared" si="48"/>
        <v>800000</v>
      </c>
      <c r="R259" s="2">
        <f t="shared" si="46"/>
        <v>161596020.14222211</v>
      </c>
      <c r="S259" s="2">
        <f t="shared" si="17"/>
        <v>795682.42857143283</v>
      </c>
      <c r="T259" s="2">
        <f t="shared" si="18"/>
        <v>4317.571428571362</v>
      </c>
      <c r="U259" s="2">
        <f t="shared" si="19"/>
        <v>800000</v>
      </c>
      <c r="V259" s="2">
        <f t="shared" si="34"/>
        <v>93463621.107209623</v>
      </c>
      <c r="W259" s="2">
        <f t="shared" si="20"/>
        <v>795682.42857143283</v>
      </c>
      <c r="X259" s="2">
        <f t="shared" si="6"/>
        <v>4317.5714285671711</v>
      </c>
      <c r="Y259" s="2">
        <f t="shared" si="43"/>
        <v>68132399.035012364</v>
      </c>
      <c r="Z259" s="2" t="str">
        <f t="shared" si="8"/>
        <v>MEEP</v>
      </c>
      <c r="AA259" s="2">
        <f>IF(Z259="HERE",Y259,AA258+Graph!$G$1*1000)</f>
        <v>94389919.177869648</v>
      </c>
      <c r="AB259" s="2">
        <f t="shared" si="21"/>
        <v>800000</v>
      </c>
      <c r="AC259" s="2">
        <f t="shared" si="44"/>
        <v>66410418.535780907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194</v>
      </c>
      <c r="C260" s="7"/>
      <c r="D260" s="2" t="e">
        <f t="shared" si="12"/>
        <v>#N/A</v>
      </c>
      <c r="E260" s="2" t="e">
        <f t="shared" si="22"/>
        <v>#N/A</v>
      </c>
      <c r="F260" s="2">
        <v>1623384.064240694</v>
      </c>
      <c r="G260" s="2">
        <f t="shared" si="47"/>
        <v>795682.42857142852</v>
      </c>
      <c r="H260" s="2">
        <f t="shared" si="45"/>
        <v>161096627.53578141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1384223.8571428577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1623939.217575103</v>
      </c>
      <c r="Q260" s="2">
        <f t="shared" si="48"/>
        <v>800000</v>
      </c>
      <c r="R260" s="2">
        <f t="shared" si="46"/>
        <v>162396020.14222211</v>
      </c>
      <c r="S260" s="2">
        <f t="shared" si="17"/>
        <v>795682.42857143283</v>
      </c>
      <c r="T260" s="2">
        <f t="shared" si="18"/>
        <v>4317.571428571362</v>
      </c>
      <c r="U260" s="2">
        <f t="shared" si="19"/>
        <v>800000</v>
      </c>
      <c r="V260" s="2">
        <f t="shared" si="34"/>
        <v>94259303.535781056</v>
      </c>
      <c r="W260" s="2">
        <f t="shared" si="20"/>
        <v>795682.42857143283</v>
      </c>
      <c r="X260" s="2">
        <f t="shared" si="6"/>
        <v>4317.5714285671711</v>
      </c>
      <c r="Y260" s="2">
        <f t="shared" si="43"/>
        <v>68136716.606440932</v>
      </c>
      <c r="Z260" s="2" t="str">
        <f t="shared" si="8"/>
        <v>MEEP</v>
      </c>
      <c r="AA260" s="2">
        <f>IF(Z260="HERE",Y260,AA259+Graph!$G$1*1000)</f>
        <v>95189919.177869648</v>
      </c>
      <c r="AB260" s="2">
        <f t="shared" si="21"/>
        <v>800000</v>
      </c>
      <c r="AC260" s="2">
        <f t="shared" si="44"/>
        <v>66410418.535780907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195</v>
      </c>
      <c r="C261" s="7"/>
      <c r="D261" s="2" t="e">
        <f t="shared" si="12"/>
        <v>#N/A</v>
      </c>
      <c r="E261" s="2" t="e">
        <f t="shared" si="22"/>
        <v>#N/A</v>
      </c>
      <c r="F261" s="2">
        <v>1629338.6601409018</v>
      </c>
      <c r="G261" s="2">
        <f t="shared" si="47"/>
        <v>795682.42857142852</v>
      </c>
      <c r="H261" s="2">
        <f t="shared" si="45"/>
        <v>161892309.96435285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1388541.4285714291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1629880.4397902489</v>
      </c>
      <c r="Q261" s="2">
        <f t="shared" si="48"/>
        <v>800000</v>
      </c>
      <c r="R261" s="2">
        <f t="shared" si="46"/>
        <v>163196020.14222211</v>
      </c>
      <c r="S261" s="2">
        <f t="shared" si="17"/>
        <v>795682.42857143283</v>
      </c>
      <c r="T261" s="2">
        <f t="shared" si="18"/>
        <v>4317.571428571362</v>
      </c>
      <c r="U261" s="2">
        <f t="shared" si="19"/>
        <v>800000</v>
      </c>
      <c r="V261" s="2">
        <f t="shared" si="34"/>
        <v>95054985.964352489</v>
      </c>
      <c r="W261" s="2">
        <f t="shared" si="20"/>
        <v>795682.42857143283</v>
      </c>
      <c r="X261" s="2">
        <f t="shared" si="6"/>
        <v>4317.5714285671711</v>
      </c>
      <c r="Y261" s="2">
        <f t="shared" si="43"/>
        <v>68141034.177869499</v>
      </c>
      <c r="Z261" s="2" t="str">
        <f t="shared" si="8"/>
        <v>MEEP</v>
      </c>
      <c r="AA261" s="2">
        <f>IF(Z261="HERE",Y261,AA260+Graph!$G$1*1000)</f>
        <v>95989919.177869648</v>
      </c>
      <c r="AB261" s="2">
        <f t="shared" si="21"/>
        <v>800000</v>
      </c>
      <c r="AC261" s="2">
        <f t="shared" si="44"/>
        <v>66410418.535780907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196</v>
      </c>
      <c r="C262" s="7"/>
      <c r="D262" s="2" t="e">
        <f t="shared" si="12"/>
        <v>#N/A</v>
      </c>
      <c r="E262" s="2" t="e">
        <f t="shared" si="22"/>
        <v>#N/A</v>
      </c>
      <c r="F262" s="2">
        <v>1635293.2560411096</v>
      </c>
      <c r="G262" s="2">
        <f t="shared" si="47"/>
        <v>795682.42857142852</v>
      </c>
      <c r="H262" s="2">
        <f t="shared" si="45"/>
        <v>162687992.39292428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1392859.0000000005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1635821.6620054245</v>
      </c>
      <c r="Q262" s="2">
        <f t="shared" si="48"/>
        <v>800000</v>
      </c>
      <c r="R262" s="2">
        <f t="shared" si="46"/>
        <v>163996020.14222211</v>
      </c>
      <c r="S262" s="2">
        <f t="shared" si="17"/>
        <v>795682.42857143283</v>
      </c>
      <c r="T262" s="2">
        <f t="shared" si="18"/>
        <v>4317.571428571362</v>
      </c>
      <c r="U262" s="2">
        <f t="shared" si="19"/>
        <v>800000</v>
      </c>
      <c r="V262" s="2">
        <f t="shared" si="34"/>
        <v>95850668.392923921</v>
      </c>
      <c r="W262" s="2">
        <f t="shared" si="20"/>
        <v>795682.42857143283</v>
      </c>
      <c r="X262" s="2">
        <f t="shared" si="6"/>
        <v>4317.5714285671711</v>
      </c>
      <c r="Y262" s="2">
        <f t="shared" si="43"/>
        <v>68145351.749298066</v>
      </c>
      <c r="Z262" s="2" t="str">
        <f t="shared" si="8"/>
        <v>MEEP</v>
      </c>
      <c r="AA262" s="2">
        <f>IF(Z262="HERE",Y262,AA261+Graph!$G$1*1000)</f>
        <v>96789919.177869648</v>
      </c>
      <c r="AB262" s="2">
        <f t="shared" si="21"/>
        <v>800000</v>
      </c>
      <c r="AC262" s="2">
        <f t="shared" si="44"/>
        <v>66410418.535780907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197</v>
      </c>
      <c r="C263" s="7"/>
      <c r="D263" s="2" t="e">
        <f t="shared" si="12"/>
        <v>#N/A</v>
      </c>
      <c r="E263" s="2" t="e">
        <f t="shared" si="22"/>
        <v>#N/A</v>
      </c>
      <c r="F263" s="2">
        <v>1641247.8519413173</v>
      </c>
      <c r="G263" s="2">
        <f t="shared" si="47"/>
        <v>795682.42857142852</v>
      </c>
      <c r="H263" s="2">
        <f t="shared" si="45"/>
        <v>163483674.82149571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1397176.5714285718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1641762.8842205703</v>
      </c>
      <c r="Q263" s="2">
        <f t="shared" si="48"/>
        <v>800000</v>
      </c>
      <c r="R263" s="2">
        <f t="shared" si="46"/>
        <v>164796020.14222211</v>
      </c>
      <c r="S263" s="2">
        <f t="shared" si="17"/>
        <v>795682.42857143283</v>
      </c>
      <c r="T263" s="2">
        <f t="shared" si="18"/>
        <v>4317.571428571362</v>
      </c>
      <c r="U263" s="2">
        <f t="shared" si="19"/>
        <v>800000</v>
      </c>
      <c r="V263" s="2">
        <f t="shared" si="34"/>
        <v>96646350.821495354</v>
      </c>
      <c r="W263" s="2">
        <f t="shared" si="20"/>
        <v>795682.42857143283</v>
      </c>
      <c r="X263" s="2">
        <f t="shared" si="6"/>
        <v>4317.5714285671711</v>
      </c>
      <c r="Y263" s="2">
        <f t="shared" si="43"/>
        <v>68149669.320726633</v>
      </c>
      <c r="Z263" s="2" t="str">
        <f t="shared" si="8"/>
        <v>MEEP</v>
      </c>
      <c r="AA263" s="2">
        <f>IF(Z263="HERE",Y263,AA262+Graph!$G$1*1000)</f>
        <v>97589919.177869648</v>
      </c>
      <c r="AB263" s="2">
        <f t="shared" si="21"/>
        <v>800000</v>
      </c>
      <c r="AC263" s="2">
        <f t="shared" si="44"/>
        <v>66410418.535780907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198</v>
      </c>
      <c r="C264" s="7"/>
      <c r="D264" s="2" t="e">
        <f t="shared" si="12"/>
        <v>#N/A</v>
      </c>
      <c r="E264" s="2" t="e">
        <f t="shared" si="22"/>
        <v>#N/A</v>
      </c>
      <c r="F264" s="2">
        <v>1647202.4478415251</v>
      </c>
      <c r="G264" s="2">
        <f t="shared" si="47"/>
        <v>795682.42857142852</v>
      </c>
      <c r="H264" s="2">
        <f t="shared" si="45"/>
        <v>164279357.25006714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1401494.1428571432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1647704.106435746</v>
      </c>
      <c r="Q264" s="2">
        <f t="shared" si="48"/>
        <v>800000</v>
      </c>
      <c r="R264" s="2">
        <f t="shared" si="46"/>
        <v>165596020.14222211</v>
      </c>
      <c r="S264" s="2">
        <f t="shared" si="17"/>
        <v>795682.42857143283</v>
      </c>
      <c r="T264" s="2">
        <f t="shared" si="18"/>
        <v>4317.571428571362</v>
      </c>
      <c r="U264" s="2">
        <f t="shared" si="19"/>
        <v>800000</v>
      </c>
      <c r="V264" s="2">
        <f t="shared" si="34"/>
        <v>97442033.250066787</v>
      </c>
      <c r="W264" s="2">
        <f t="shared" si="20"/>
        <v>795682.42857143283</v>
      </c>
      <c r="X264" s="2">
        <f t="shared" si="6"/>
        <v>4317.5714285671711</v>
      </c>
      <c r="Y264" s="2">
        <f t="shared" si="43"/>
        <v>68153986.8921552</v>
      </c>
      <c r="Z264" s="2" t="str">
        <f t="shared" si="8"/>
        <v>MEEP</v>
      </c>
      <c r="AA264" s="2">
        <f>IF(Z264="HERE",Y264,AA263+Graph!$G$1*1000)</f>
        <v>98389919.177869648</v>
      </c>
      <c r="AB264" s="2">
        <f t="shared" si="21"/>
        <v>800000</v>
      </c>
      <c r="AC264" s="2">
        <f t="shared" si="44"/>
        <v>66410418.535780907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199</v>
      </c>
      <c r="C265" s="7"/>
      <c r="D265" s="2" t="e">
        <f t="shared" si="12"/>
        <v>#N/A</v>
      </c>
      <c r="E265" s="2" t="e">
        <f t="shared" si="22"/>
        <v>#N/A</v>
      </c>
      <c r="F265" s="2">
        <v>1653157.0437417328</v>
      </c>
      <c r="G265" s="2">
        <f t="shared" si="47"/>
        <v>795682.42857142852</v>
      </c>
      <c r="H265" s="2">
        <f t="shared" si="45"/>
        <v>165075039.67863858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1405811.7142857146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1653645.3286508918</v>
      </c>
      <c r="Q265" s="2">
        <f t="shared" si="48"/>
        <v>800000</v>
      </c>
      <c r="R265" s="2">
        <f t="shared" si="46"/>
        <v>166396020.14222211</v>
      </c>
      <c r="S265" s="2">
        <f t="shared" si="17"/>
        <v>795682.42857143283</v>
      </c>
      <c r="T265" s="2">
        <f t="shared" si="18"/>
        <v>4317.571428571362</v>
      </c>
      <c r="U265" s="2">
        <f t="shared" si="19"/>
        <v>800000</v>
      </c>
      <c r="V265" s="2">
        <f t="shared" si="34"/>
        <v>98237715.67863822</v>
      </c>
      <c r="W265" s="2">
        <f t="shared" si="20"/>
        <v>795682.42857143283</v>
      </c>
      <c r="X265" s="2">
        <f t="shared" si="6"/>
        <v>4317.5714285671711</v>
      </c>
      <c r="Y265" s="2">
        <f t="shared" si="43"/>
        <v>68158304.463583767</v>
      </c>
      <c r="Z265" s="2" t="str">
        <f t="shared" si="8"/>
        <v>MEEP</v>
      </c>
      <c r="AA265" s="2">
        <f>IF(Z265="HERE",Y265,AA264+Graph!$G$1*1000)</f>
        <v>99189919.177869648</v>
      </c>
      <c r="AB265" s="2">
        <f t="shared" si="21"/>
        <v>800000</v>
      </c>
      <c r="AC265" s="2">
        <f t="shared" si="44"/>
        <v>66410418.535780907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200</v>
      </c>
      <c r="C266" s="7"/>
      <c r="D266" s="2" t="e">
        <f t="shared" si="12"/>
        <v>#N/A</v>
      </c>
      <c r="E266" s="2" t="e">
        <f t="shared" si="22"/>
        <v>#N/A</v>
      </c>
      <c r="F266" s="2">
        <v>1659111.6396419406</v>
      </c>
      <c r="G266" s="2">
        <f t="shared" si="47"/>
        <v>795682.42857142852</v>
      </c>
      <c r="H266" s="2">
        <f t="shared" si="45"/>
        <v>165870722.10721001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1410129.2857142859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1659586.5508660376</v>
      </c>
      <c r="Q266" s="2">
        <f t="shared" si="48"/>
        <v>800000</v>
      </c>
      <c r="R266" s="2">
        <f t="shared" si="46"/>
        <v>167196020.14222211</v>
      </c>
      <c r="S266" s="2">
        <f t="shared" si="17"/>
        <v>795682.42857143283</v>
      </c>
      <c r="T266" s="2">
        <f t="shared" si="18"/>
        <v>4317.571428571362</v>
      </c>
      <c r="U266" s="2">
        <f t="shared" si="19"/>
        <v>800000</v>
      </c>
      <c r="V266" s="2">
        <f t="shared" si="34"/>
        <v>99033398.107209653</v>
      </c>
      <c r="W266" s="2">
        <f t="shared" si="20"/>
        <v>795682.42857143283</v>
      </c>
      <c r="X266" s="2">
        <f t="shared" si="6"/>
        <v>4317.5714285671711</v>
      </c>
      <c r="Y266" s="2">
        <f t="shared" si="43"/>
        <v>68162622.035012335</v>
      </c>
      <c r="Z266" s="2" t="str">
        <f t="shared" si="8"/>
        <v>MEEP</v>
      </c>
      <c r="AA266" s="2">
        <f>IF(Z266="HERE",Y266,AA265+Graph!$G$1*1000)</f>
        <v>99989919.177869648</v>
      </c>
      <c r="AB266" s="2">
        <f t="shared" si="21"/>
        <v>800000</v>
      </c>
      <c r="AC266" s="2">
        <f t="shared" si="44"/>
        <v>66410418.535780907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201</v>
      </c>
      <c r="C267" s="7"/>
      <c r="D267" s="2" t="e">
        <f t="shared" si="12"/>
        <v>#N/A</v>
      </c>
      <c r="E267" s="2" t="e">
        <f t="shared" si="22"/>
        <v>#N/A</v>
      </c>
      <c r="F267" s="2">
        <v>1665066.2355421484</v>
      </c>
      <c r="G267" s="2">
        <f t="shared" si="47"/>
        <v>795682.42857142852</v>
      </c>
      <c r="H267" s="2">
        <f t="shared" si="45"/>
        <v>166666404.53578144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1414446.8571428573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1665527.7730812132</v>
      </c>
      <c r="Q267" s="2">
        <f t="shared" si="48"/>
        <v>800000</v>
      </c>
      <c r="R267" s="2">
        <f t="shared" si="46"/>
        <v>167996020.14222211</v>
      </c>
      <c r="S267" s="2">
        <f t="shared" si="17"/>
        <v>795682.42857143283</v>
      </c>
      <c r="T267" s="2">
        <f t="shared" si="18"/>
        <v>4317.571428571362</v>
      </c>
      <c r="U267" s="2">
        <f t="shared" si="19"/>
        <v>800000</v>
      </c>
      <c r="V267" s="2">
        <f t="shared" si="34"/>
        <v>99829080.535781085</v>
      </c>
      <c r="W267" s="2">
        <f t="shared" si="20"/>
        <v>795682.42857143283</v>
      </c>
      <c r="X267" s="2">
        <f t="shared" si="6"/>
        <v>4317.5714285671711</v>
      </c>
      <c r="Y267" s="2">
        <f t="shared" si="43"/>
        <v>68166939.606440902</v>
      </c>
      <c r="Z267" s="2" t="str">
        <f t="shared" si="8"/>
        <v>MEEP</v>
      </c>
      <c r="AA267" s="2">
        <f>IF(Z267="HERE",Y267,AA266+Graph!$G$1*1000)</f>
        <v>100789919.17786965</v>
      </c>
      <c r="AB267" s="2">
        <f t="shared" si="21"/>
        <v>800000</v>
      </c>
      <c r="AC267" s="2">
        <f t="shared" si="44"/>
        <v>66410418.535780907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202</v>
      </c>
      <c r="C268" s="7"/>
      <c r="D268" s="2" t="e">
        <f t="shared" si="12"/>
        <v>#N/A</v>
      </c>
      <c r="E268" s="2" t="e">
        <f t="shared" si="22"/>
        <v>#N/A</v>
      </c>
      <c r="F268" s="2">
        <v>1671020.8314423561</v>
      </c>
      <c r="G268" s="2">
        <f t="shared" si="47"/>
        <v>795682.42857142852</v>
      </c>
      <c r="H268" s="2">
        <f t="shared" si="45"/>
        <v>167462086.96435288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1418764.4285714286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1671468.9952963591</v>
      </c>
      <c r="Q268" s="2">
        <f t="shared" si="48"/>
        <v>800000</v>
      </c>
      <c r="R268" s="2">
        <f t="shared" si="46"/>
        <v>168796020.14222211</v>
      </c>
      <c r="S268" s="2">
        <f t="shared" si="17"/>
        <v>795682.42857143283</v>
      </c>
      <c r="T268" s="2">
        <f t="shared" si="18"/>
        <v>4317.571428571362</v>
      </c>
      <c r="U268" s="2">
        <f t="shared" si="19"/>
        <v>800000</v>
      </c>
      <c r="V268" s="2">
        <f t="shared" si="34"/>
        <v>100624762.96435252</v>
      </c>
      <c r="W268" s="2">
        <f t="shared" si="20"/>
        <v>795682.42857143283</v>
      </c>
      <c r="X268" s="2">
        <f t="shared" si="6"/>
        <v>4317.5714285671711</v>
      </c>
      <c r="Y268" s="2">
        <f t="shared" si="43"/>
        <v>68171257.177869469</v>
      </c>
      <c r="Z268" s="2" t="str">
        <f t="shared" si="8"/>
        <v>MEEP</v>
      </c>
      <c r="AA268" s="2">
        <f>IF(Z268="HERE",Y268,AA267+Graph!$G$1*1000)</f>
        <v>101589919.17786965</v>
      </c>
      <c r="AB268" s="2">
        <f t="shared" si="21"/>
        <v>800000</v>
      </c>
      <c r="AC268" s="2">
        <f t="shared" si="44"/>
        <v>66410418.535780907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203</v>
      </c>
      <c r="C269" s="7"/>
      <c r="D269" s="2" t="e">
        <f t="shared" si="12"/>
        <v>#N/A</v>
      </c>
      <c r="E269" s="2" t="e">
        <f t="shared" si="22"/>
        <v>#N/A</v>
      </c>
      <c r="F269" s="2">
        <v>1676975.4273425639</v>
      </c>
      <c r="G269" s="2">
        <f t="shared" si="47"/>
        <v>795682.42857142852</v>
      </c>
      <c r="H269" s="2">
        <f t="shared" si="45"/>
        <v>168257769.39292431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1423082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1677410.2175115347</v>
      </c>
      <c r="Q269" s="2">
        <f t="shared" si="48"/>
        <v>800000</v>
      </c>
      <c r="R269" s="2">
        <f t="shared" si="46"/>
        <v>169596020.14222211</v>
      </c>
      <c r="S269" s="2">
        <f t="shared" si="17"/>
        <v>795682.42857143283</v>
      </c>
      <c r="T269" s="2">
        <f t="shared" si="18"/>
        <v>4317.571428571362</v>
      </c>
      <c r="U269" s="2">
        <f t="shared" si="19"/>
        <v>800000</v>
      </c>
      <c r="V269" s="2">
        <f t="shared" si="34"/>
        <v>101420445.39292395</v>
      </c>
      <c r="W269" s="2">
        <f t="shared" si="20"/>
        <v>795682.42857143283</v>
      </c>
      <c r="X269" s="2">
        <f t="shared" si="6"/>
        <v>4317.5714285671711</v>
      </c>
      <c r="Y269" s="2">
        <f t="shared" si="43"/>
        <v>68175574.749298036</v>
      </c>
      <c r="Z269" s="2" t="str">
        <f t="shared" si="8"/>
        <v>MEEP</v>
      </c>
      <c r="AA269" s="2">
        <f>IF(Z269="HERE",Y269,AA268+Graph!$G$1*1000)</f>
        <v>102389919.17786965</v>
      </c>
      <c r="AB269" s="2">
        <f t="shared" si="21"/>
        <v>800000</v>
      </c>
      <c r="AC269" s="2">
        <f t="shared" si="44"/>
        <v>66410418.535780907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204</v>
      </c>
      <c r="C270" s="7"/>
      <c r="D270" s="2" t="e">
        <f t="shared" si="12"/>
        <v>#N/A</v>
      </c>
      <c r="E270" s="2" t="e">
        <f t="shared" si="22"/>
        <v>#N/A</v>
      </c>
      <c r="F270" s="2">
        <v>1682930.0232427716</v>
      </c>
      <c r="G270" s="2">
        <f t="shared" si="47"/>
        <v>795682.42857142852</v>
      </c>
      <c r="H270" s="2">
        <f t="shared" si="45"/>
        <v>169053451.82149574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1427399.5714285714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1683351.4397266805</v>
      </c>
      <c r="Q270" s="2">
        <f t="shared" si="48"/>
        <v>800000</v>
      </c>
      <c r="R270" s="2">
        <f t="shared" si="46"/>
        <v>170396020.14222211</v>
      </c>
      <c r="S270" s="2">
        <f t="shared" si="17"/>
        <v>795682.42857143283</v>
      </c>
      <c r="T270" s="2">
        <f t="shared" si="18"/>
        <v>4317.571428571362</v>
      </c>
      <c r="U270" s="2">
        <f t="shared" si="19"/>
        <v>800000</v>
      </c>
      <c r="V270" s="2">
        <f t="shared" si="34"/>
        <v>102216127.82149538</v>
      </c>
      <c r="W270" s="2">
        <f t="shared" si="20"/>
        <v>795682.42857143283</v>
      </c>
      <c r="X270" s="2">
        <f t="shared" si="6"/>
        <v>4317.5714285671711</v>
      </c>
      <c r="Y270" s="2">
        <f t="shared" si="43"/>
        <v>68179892.320726603</v>
      </c>
      <c r="Z270" s="2" t="str">
        <f t="shared" si="8"/>
        <v>MEEP</v>
      </c>
      <c r="AA270" s="2">
        <f>IF(Z270="HERE",Y270,AA269+Graph!$G$1*1000)</f>
        <v>103189919.17786965</v>
      </c>
      <c r="AB270" s="2">
        <f t="shared" si="21"/>
        <v>800000</v>
      </c>
      <c r="AC270" s="2">
        <f t="shared" si="44"/>
        <v>66410418.535780907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205</v>
      </c>
      <c r="C271" s="7"/>
      <c r="D271" s="2" t="e">
        <f t="shared" si="12"/>
        <v>#N/A</v>
      </c>
      <c r="E271" s="2" t="e">
        <f t="shared" si="22"/>
        <v>#N/A</v>
      </c>
      <c r="F271" s="2">
        <v>1688884.6191429794</v>
      </c>
      <c r="G271" s="2">
        <f t="shared" si="47"/>
        <v>795682.42857142852</v>
      </c>
      <c r="H271" s="2">
        <f t="shared" si="45"/>
        <v>169849134.25006717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1431717.1428571427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1689292.6619418561</v>
      </c>
      <c r="Q271" s="2">
        <f t="shared" si="48"/>
        <v>800000</v>
      </c>
      <c r="R271" s="2">
        <f t="shared" si="46"/>
        <v>171196020.14222211</v>
      </c>
      <c r="S271" s="2">
        <f t="shared" si="17"/>
        <v>795682.42857143283</v>
      </c>
      <c r="T271" s="2">
        <f t="shared" si="18"/>
        <v>4317.571428571362</v>
      </c>
      <c r="U271" s="2">
        <f t="shared" si="19"/>
        <v>800000</v>
      </c>
      <c r="V271" s="2">
        <f t="shared" si="34"/>
        <v>103011810.25006682</v>
      </c>
      <c r="W271" s="2">
        <f t="shared" si="20"/>
        <v>795682.42857143283</v>
      </c>
      <c r="X271" s="2">
        <f t="shared" si="6"/>
        <v>4317.5714285671711</v>
      </c>
      <c r="Y271" s="2">
        <f t="shared" si="43"/>
        <v>68184209.89215517</v>
      </c>
      <c r="Z271" s="2" t="str">
        <f t="shared" si="8"/>
        <v>MEEP</v>
      </c>
      <c r="AA271" s="2">
        <f>IF(Z271="HERE",Y271,AA270+Graph!$G$1*1000)</f>
        <v>103989919.17786965</v>
      </c>
      <c r="AB271" s="2">
        <f t="shared" si="21"/>
        <v>800000</v>
      </c>
      <c r="AC271" s="2">
        <f t="shared" si="44"/>
        <v>66410418.535780907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206</v>
      </c>
      <c r="C272" s="7"/>
      <c r="D272" s="2" t="e">
        <f t="shared" si="12"/>
        <v>#N/A</v>
      </c>
      <c r="E272" s="2" t="e">
        <f t="shared" si="22"/>
        <v>#N/A</v>
      </c>
      <c r="F272" s="2">
        <v>1694839.2150431871</v>
      </c>
      <c r="G272" s="2">
        <f t="shared" si="47"/>
        <v>795682.42857142852</v>
      </c>
      <c r="H272" s="2">
        <f t="shared" si="45"/>
        <v>170644816.67863861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1436034.7142857141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1695233.884157002</v>
      </c>
      <c r="Q272" s="2">
        <f t="shared" si="48"/>
        <v>800000</v>
      </c>
      <c r="R272" s="2">
        <f t="shared" si="46"/>
        <v>171996020.14222211</v>
      </c>
      <c r="S272" s="2">
        <f t="shared" si="17"/>
        <v>795682.42857143283</v>
      </c>
      <c r="T272" s="2">
        <f t="shared" si="18"/>
        <v>4317.571428571362</v>
      </c>
      <c r="U272" s="2">
        <f t="shared" si="19"/>
        <v>800000</v>
      </c>
      <c r="V272" s="2">
        <f t="shared" si="34"/>
        <v>103807492.67863825</v>
      </c>
      <c r="W272" s="2">
        <f t="shared" si="20"/>
        <v>795682.42857143283</v>
      </c>
      <c r="X272" s="2">
        <f t="shared" si="6"/>
        <v>4317.5714285671711</v>
      </c>
      <c r="Y272" s="2">
        <f t="shared" si="43"/>
        <v>68188527.463583738</v>
      </c>
      <c r="Z272" s="2" t="str">
        <f t="shared" si="8"/>
        <v>MEEP</v>
      </c>
      <c r="AA272" s="2">
        <f>IF(Z272="HERE",Y272,AA271+Graph!$G$1*1000)</f>
        <v>104789919.17786965</v>
      </c>
      <c r="AB272" s="2">
        <f t="shared" si="21"/>
        <v>800000</v>
      </c>
      <c r="AC272" s="2">
        <f t="shared" si="44"/>
        <v>66410418.535780907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207</v>
      </c>
      <c r="C273" s="7"/>
      <c r="D273" s="2" t="e">
        <f t="shared" si="12"/>
        <v>#N/A</v>
      </c>
      <c r="E273" s="2" t="e">
        <f t="shared" si="22"/>
        <v>#N/A</v>
      </c>
      <c r="F273" s="2">
        <v>1700793.8109433949</v>
      </c>
      <c r="G273" s="2">
        <f t="shared" si="47"/>
        <v>795682.42857142852</v>
      </c>
      <c r="H273" s="2">
        <f t="shared" si="45"/>
        <v>171440499.10721004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1440352.2857142854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1701175.1063721776</v>
      </c>
      <c r="Q273" s="2">
        <f t="shared" si="48"/>
        <v>800000</v>
      </c>
      <c r="R273" s="2">
        <f t="shared" si="46"/>
        <v>172796020.14222211</v>
      </c>
      <c r="S273" s="2">
        <f t="shared" si="17"/>
        <v>795682.42857143283</v>
      </c>
      <c r="T273" s="2">
        <f t="shared" si="18"/>
        <v>4317.571428571362</v>
      </c>
      <c r="U273" s="2">
        <f t="shared" si="19"/>
        <v>800000</v>
      </c>
      <c r="V273" s="2">
        <f t="shared" si="34"/>
        <v>104603175.10720968</v>
      </c>
      <c r="W273" s="2">
        <f t="shared" si="20"/>
        <v>795682.42857143283</v>
      </c>
      <c r="X273" s="2">
        <f t="shared" si="6"/>
        <v>4317.5714285671711</v>
      </c>
      <c r="Y273" s="2">
        <f t="shared" si="43"/>
        <v>68192845.035012305</v>
      </c>
      <c r="Z273" s="2" t="str">
        <f t="shared" si="8"/>
        <v>MEEP</v>
      </c>
      <c r="AA273" s="2">
        <f>IF(Z273="HERE",Y273,AA272+Graph!$G$1*1000)</f>
        <v>105589919.17786965</v>
      </c>
      <c r="AB273" s="2">
        <f t="shared" si="21"/>
        <v>800000</v>
      </c>
      <c r="AC273" s="2">
        <f t="shared" si="44"/>
        <v>66410418.535780907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208</v>
      </c>
      <c r="C274" s="7"/>
      <c r="D274" s="2" t="e">
        <f t="shared" si="12"/>
        <v>#N/A</v>
      </c>
      <c r="E274" s="2" t="e">
        <f t="shared" si="22"/>
        <v>#N/A</v>
      </c>
      <c r="F274" s="2">
        <v>1706748.4068436027</v>
      </c>
      <c r="G274" s="2">
        <f t="shared" si="47"/>
        <v>795682.42857142852</v>
      </c>
      <c r="H274" s="2">
        <f t="shared" si="45"/>
        <v>172236181.53578147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1444669.8571428568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1707116.3285873234</v>
      </c>
      <c r="Q274" s="2">
        <f t="shared" si="48"/>
        <v>800000</v>
      </c>
      <c r="R274" s="2">
        <f t="shared" si="46"/>
        <v>173596020.14222211</v>
      </c>
      <c r="S274" s="2">
        <f t="shared" si="17"/>
        <v>795682.42857143283</v>
      </c>
      <c r="T274" s="2">
        <f t="shared" si="18"/>
        <v>4317.571428571362</v>
      </c>
      <c r="U274" s="2">
        <f t="shared" si="19"/>
        <v>800000</v>
      </c>
      <c r="V274" s="2">
        <f t="shared" si="34"/>
        <v>105398857.53578112</v>
      </c>
      <c r="W274" s="2">
        <f t="shared" si="20"/>
        <v>795682.42857143283</v>
      </c>
      <c r="X274" s="2">
        <f t="shared" si="6"/>
        <v>4317.5714285671711</v>
      </c>
      <c r="Y274" s="2">
        <f t="shared" si="43"/>
        <v>68197162.606440872</v>
      </c>
      <c r="Z274" s="2" t="str">
        <f t="shared" si="8"/>
        <v>MEEP</v>
      </c>
      <c r="AA274" s="2">
        <f>IF(Z274="HERE",Y274,AA273+Graph!$G$1*1000)</f>
        <v>106389919.17786965</v>
      </c>
      <c r="AB274" s="2">
        <f t="shared" si="21"/>
        <v>800000</v>
      </c>
      <c r="AC274" s="2">
        <f t="shared" si="44"/>
        <v>66410418.535780907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209</v>
      </c>
      <c r="C275" s="7"/>
      <c r="D275" s="2" t="e">
        <f t="shared" si="12"/>
        <v>#N/A</v>
      </c>
      <c r="E275" s="2" t="e">
        <f t="shared" si="22"/>
        <v>#N/A</v>
      </c>
      <c r="F275" s="2">
        <v>1712703.0027438104</v>
      </c>
      <c r="G275" s="2">
        <f t="shared" si="47"/>
        <v>795682.42857142852</v>
      </c>
      <c r="H275" s="2">
        <f t="shared" si="45"/>
        <v>173031863.96435291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1448987.4285714282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1713057.5508024991</v>
      </c>
      <c r="Q275" s="2">
        <f t="shared" si="48"/>
        <v>800000</v>
      </c>
      <c r="R275" s="2">
        <f t="shared" si="46"/>
        <v>174396020.14222211</v>
      </c>
      <c r="S275" s="2">
        <f t="shared" si="17"/>
        <v>795682.42857143283</v>
      </c>
      <c r="T275" s="2">
        <f t="shared" si="18"/>
        <v>4317.571428571362</v>
      </c>
      <c r="U275" s="2">
        <f t="shared" si="19"/>
        <v>800000</v>
      </c>
      <c r="V275" s="2">
        <f t="shared" si="34"/>
        <v>106194539.96435255</v>
      </c>
      <c r="W275" s="2">
        <f t="shared" si="20"/>
        <v>795682.42857143283</v>
      </c>
      <c r="X275" s="2">
        <f t="shared" si="6"/>
        <v>4317.5714285671711</v>
      </c>
      <c r="Y275" s="2">
        <f t="shared" si="43"/>
        <v>68201480.177869439</v>
      </c>
      <c r="Z275" s="2" t="str">
        <f t="shared" si="8"/>
        <v>MEEP</v>
      </c>
      <c r="AA275" s="2">
        <f>IF(Z275="HERE",Y275,AA274+Graph!$G$1*1000)</f>
        <v>107189919.17786965</v>
      </c>
      <c r="AB275" s="2">
        <f t="shared" si="21"/>
        <v>800000</v>
      </c>
      <c r="AC275" s="2">
        <f t="shared" si="44"/>
        <v>66410418.535780907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210</v>
      </c>
      <c r="C276" s="7"/>
      <c r="D276" s="2" t="e">
        <f t="shared" si="12"/>
        <v>#N/A</v>
      </c>
      <c r="E276" s="2" t="e">
        <f t="shared" si="22"/>
        <v>#N/A</v>
      </c>
      <c r="F276" s="2">
        <v>1718657.5986440182</v>
      </c>
      <c r="G276" s="2">
        <f t="shared" si="47"/>
        <v>795682.42857142852</v>
      </c>
      <c r="H276" s="2">
        <f t="shared" si="45"/>
        <v>173827546.39292434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1453304.9999999995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1718998.7730176449</v>
      </c>
      <c r="Q276" s="2">
        <f t="shared" si="48"/>
        <v>800000</v>
      </c>
      <c r="R276" s="2">
        <f t="shared" si="46"/>
        <v>175196020.14222211</v>
      </c>
      <c r="S276" s="2">
        <f t="shared" si="17"/>
        <v>795682.42857143283</v>
      </c>
      <c r="T276" s="2">
        <f t="shared" si="18"/>
        <v>4317.571428571362</v>
      </c>
      <c r="U276" s="2">
        <f t="shared" si="19"/>
        <v>800000</v>
      </c>
      <c r="V276" s="2">
        <f t="shared" si="34"/>
        <v>106990222.39292398</v>
      </c>
      <c r="W276" s="2">
        <f t="shared" si="20"/>
        <v>795682.42857143283</v>
      </c>
      <c r="X276" s="2">
        <f t="shared" si="6"/>
        <v>4317.5714285671711</v>
      </c>
      <c r="Y276" s="2">
        <f t="shared" si="43"/>
        <v>68205797.749298006</v>
      </c>
      <c r="Z276" s="2" t="str">
        <f t="shared" si="8"/>
        <v>MEEP</v>
      </c>
      <c r="AA276" s="2">
        <f>IF(Z276="HERE",Y276,AA275+Graph!$G$1*1000)</f>
        <v>107989919.17786965</v>
      </c>
      <c r="AB276" s="2">
        <f t="shared" si="21"/>
        <v>800000</v>
      </c>
      <c r="AC276" s="2">
        <f t="shared" si="44"/>
        <v>66410418.535780907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211</v>
      </c>
      <c r="C277" s="7"/>
      <c r="D277" s="2" t="e">
        <f t="shared" si="12"/>
        <v>#N/A</v>
      </c>
      <c r="E277" s="2" t="e">
        <f t="shared" si="22"/>
        <v>#N/A</v>
      </c>
      <c r="F277" s="2">
        <v>1724612.1945441961</v>
      </c>
      <c r="G277" s="2">
        <f t="shared" si="47"/>
        <v>795682.42857142852</v>
      </c>
      <c r="H277" s="2">
        <f t="shared" si="45"/>
        <v>174623228.82149577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1457622.5714285709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1724939.9952328205</v>
      </c>
      <c r="Q277" s="2">
        <f t="shared" si="48"/>
        <v>800000</v>
      </c>
      <c r="R277" s="2">
        <f t="shared" si="46"/>
        <v>175996020.14222211</v>
      </c>
      <c r="S277" s="2">
        <f t="shared" si="17"/>
        <v>795682.42857143283</v>
      </c>
      <c r="T277" s="2">
        <f t="shared" si="18"/>
        <v>4317.571428571362</v>
      </c>
      <c r="U277" s="2">
        <f t="shared" si="19"/>
        <v>800000</v>
      </c>
      <c r="V277" s="2">
        <f t="shared" si="34"/>
        <v>107785904.82149541</v>
      </c>
      <c r="W277" s="2">
        <f t="shared" si="20"/>
        <v>795682.42857143283</v>
      </c>
      <c r="X277" s="2">
        <f t="shared" si="6"/>
        <v>4317.5714285671711</v>
      </c>
      <c r="Y277" s="2">
        <f t="shared" si="43"/>
        <v>68210115.320726573</v>
      </c>
      <c r="Z277" s="2" t="str">
        <f t="shared" si="8"/>
        <v>MEEP</v>
      </c>
      <c r="AA277" s="2">
        <f>IF(Z277="HERE",Y277,AA276+Graph!$G$1*1000)</f>
        <v>108789919.17786965</v>
      </c>
      <c r="AB277" s="2">
        <f t="shared" si="21"/>
        <v>800000</v>
      </c>
      <c r="AC277" s="2">
        <f t="shared" si="44"/>
        <v>66410418.535780907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212</v>
      </c>
      <c r="C278" s="7"/>
      <c r="D278" s="2" t="e">
        <f t="shared" si="12"/>
        <v>#N/A</v>
      </c>
      <c r="E278" s="2" t="e">
        <f t="shared" si="22"/>
        <v>#N/A</v>
      </c>
      <c r="F278" s="2">
        <v>1730566.7904444039</v>
      </c>
      <c r="G278" s="2">
        <f t="shared" si="47"/>
        <v>795682.42857142852</v>
      </c>
      <c r="H278" s="2">
        <f t="shared" si="45"/>
        <v>175418911.2500672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1461940.1428571423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1730881.2174479663</v>
      </c>
      <c r="Q278" s="2">
        <f t="shared" si="48"/>
        <v>800000</v>
      </c>
      <c r="R278" s="2">
        <f t="shared" si="46"/>
        <v>176796020.14222211</v>
      </c>
      <c r="S278" s="2">
        <f t="shared" si="17"/>
        <v>795682.42857143283</v>
      </c>
      <c r="T278" s="2">
        <f t="shared" si="18"/>
        <v>4317.571428571362</v>
      </c>
      <c r="U278" s="2">
        <f t="shared" si="19"/>
        <v>800000</v>
      </c>
      <c r="V278" s="2">
        <f t="shared" si="34"/>
        <v>108581587.25006685</v>
      </c>
      <c r="W278" s="2">
        <f t="shared" si="20"/>
        <v>795682.42857143283</v>
      </c>
      <c r="X278" s="2">
        <f t="shared" si="6"/>
        <v>4317.5714285671711</v>
      </c>
      <c r="Y278" s="2">
        <f t="shared" si="43"/>
        <v>68214432.892155141</v>
      </c>
      <c r="Z278" s="2" t="str">
        <f t="shared" si="8"/>
        <v>MEEP</v>
      </c>
      <c r="AA278" s="2">
        <f>IF(Z278="HERE",Y278,AA277+Graph!$G$1*1000)</f>
        <v>109589919.17786965</v>
      </c>
      <c r="AB278" s="2">
        <f t="shared" si="21"/>
        <v>800000</v>
      </c>
      <c r="AC278" s="2">
        <f t="shared" si="44"/>
        <v>66410418.535780907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213</v>
      </c>
      <c r="C279" s="7"/>
      <c r="D279" s="2" t="e">
        <f t="shared" si="12"/>
        <v>#N/A</v>
      </c>
      <c r="E279" s="2" t="e">
        <f t="shared" si="22"/>
        <v>#N/A</v>
      </c>
      <c r="F279" s="2">
        <v>1736521.3863446116</v>
      </c>
      <c r="G279" s="2">
        <f t="shared" si="47"/>
        <v>795682.42857142852</v>
      </c>
      <c r="H279" s="2">
        <f t="shared" si="45"/>
        <v>176214593.67863864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1466257.7142857136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1736822.439663142</v>
      </c>
      <c r="Q279" s="2">
        <f t="shared" si="48"/>
        <v>800000</v>
      </c>
      <c r="R279" s="2">
        <f t="shared" si="46"/>
        <v>177596020.14222211</v>
      </c>
      <c r="S279" s="2">
        <f t="shared" si="17"/>
        <v>795682.42857143283</v>
      </c>
      <c r="T279" s="2">
        <f t="shared" si="18"/>
        <v>4317.571428571362</v>
      </c>
      <c r="U279" s="2">
        <f t="shared" si="19"/>
        <v>800000</v>
      </c>
      <c r="V279" s="2">
        <f t="shared" si="34"/>
        <v>109377269.67863828</v>
      </c>
      <c r="W279" s="2">
        <f t="shared" si="20"/>
        <v>795682.42857143283</v>
      </c>
      <c r="X279" s="2">
        <f t="shared" si="6"/>
        <v>4317.5714285671711</v>
      </c>
      <c r="Y279" s="2">
        <f t="shared" si="43"/>
        <v>68218750.463583708</v>
      </c>
      <c r="Z279" s="2" t="str">
        <f t="shared" si="8"/>
        <v>MEEP</v>
      </c>
      <c r="AA279" s="2">
        <f>IF(Z279="HERE",Y279,AA278+Graph!$G$1*1000)</f>
        <v>110389919.17786965</v>
      </c>
      <c r="AB279" s="2">
        <f t="shared" si="21"/>
        <v>800000</v>
      </c>
      <c r="AC279" s="2">
        <f t="shared" si="44"/>
        <v>66410418.535780907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214</v>
      </c>
      <c r="C280" s="7"/>
      <c r="D280" s="2" t="e">
        <f t="shared" si="12"/>
        <v>#N/A</v>
      </c>
      <c r="E280" s="2" t="e">
        <f t="shared" si="22"/>
        <v>#N/A</v>
      </c>
      <c r="F280" s="2">
        <v>1742475.9822448194</v>
      </c>
      <c r="G280" s="2">
        <f t="shared" si="47"/>
        <v>795682.42857142852</v>
      </c>
      <c r="H280" s="2">
        <f t="shared" si="45"/>
        <v>177010276.10721007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1470575.285714285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1742763.6618782878</v>
      </c>
      <c r="Q280" s="2">
        <f t="shared" si="48"/>
        <v>800000</v>
      </c>
      <c r="R280" s="2">
        <f t="shared" si="46"/>
        <v>178396020.14222211</v>
      </c>
      <c r="S280" s="2">
        <f t="shared" si="17"/>
        <v>795682.42857143283</v>
      </c>
      <c r="T280" s="2">
        <f t="shared" si="18"/>
        <v>4317.571428571362</v>
      </c>
      <c r="U280" s="2">
        <f t="shared" si="19"/>
        <v>800000</v>
      </c>
      <c r="V280" s="2">
        <f t="shared" si="34"/>
        <v>110172952.10720971</v>
      </c>
      <c r="W280" s="2">
        <f t="shared" si="20"/>
        <v>795682.42857143283</v>
      </c>
      <c r="X280" s="2">
        <f t="shared" si="6"/>
        <v>4317.5714285671711</v>
      </c>
      <c r="Y280" s="2">
        <f t="shared" si="43"/>
        <v>68223068.035012275</v>
      </c>
      <c r="Z280" s="2" t="str">
        <f t="shared" si="8"/>
        <v>MEEP</v>
      </c>
      <c r="AA280" s="2">
        <f>IF(Z280="HERE",Y280,AA279+Graph!$G$1*1000)</f>
        <v>111189919.17786965</v>
      </c>
      <c r="AB280" s="2">
        <f t="shared" si="21"/>
        <v>800000</v>
      </c>
      <c r="AC280" s="2">
        <f t="shared" si="44"/>
        <v>66410418.535780907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215</v>
      </c>
      <c r="C281" s="7"/>
      <c r="D281" s="2" t="e">
        <f t="shared" si="12"/>
        <v>#N/A</v>
      </c>
      <c r="E281" s="2" t="e">
        <f t="shared" si="22"/>
        <v>#N/A</v>
      </c>
      <c r="F281" s="2">
        <v>1748430.5781450272</v>
      </c>
      <c r="G281" s="2">
        <f t="shared" si="47"/>
        <v>795682.42857142852</v>
      </c>
      <c r="H281" s="2">
        <f t="shared" si="45"/>
        <v>177805958.5357815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1474892.8571428563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1748704.8840934336</v>
      </c>
      <c r="Q281" s="2">
        <f t="shared" si="48"/>
        <v>800000</v>
      </c>
      <c r="R281" s="2">
        <f t="shared" si="46"/>
        <v>179196020.14222211</v>
      </c>
      <c r="S281" s="2">
        <f t="shared" si="17"/>
        <v>795682.42857143283</v>
      </c>
      <c r="T281" s="2">
        <f t="shared" si="18"/>
        <v>4317.571428571362</v>
      </c>
      <c r="U281" s="2">
        <f t="shared" si="19"/>
        <v>800000</v>
      </c>
      <c r="V281" s="2">
        <f t="shared" si="34"/>
        <v>110968634.53578115</v>
      </c>
      <c r="W281" s="2">
        <f t="shared" si="20"/>
        <v>795682.42857143283</v>
      </c>
      <c r="X281" s="2">
        <f t="shared" si="6"/>
        <v>4317.5714285671711</v>
      </c>
      <c r="Y281" s="2">
        <f t="shared" si="43"/>
        <v>68227385.606440842</v>
      </c>
      <c r="Z281" s="2" t="str">
        <f t="shared" si="8"/>
        <v>MEEP</v>
      </c>
      <c r="AA281" s="2">
        <f>IF(Z281="HERE",Y281,AA280+Graph!$G$1*1000)</f>
        <v>111989919.17786965</v>
      </c>
      <c r="AB281" s="2">
        <f t="shared" si="21"/>
        <v>800000</v>
      </c>
      <c r="AC281" s="2">
        <f t="shared" si="44"/>
        <v>66410418.535780907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216</v>
      </c>
      <c r="C282" s="7"/>
      <c r="D282" s="2" t="e">
        <f t="shared" si="12"/>
        <v>#N/A</v>
      </c>
      <c r="E282" s="2" t="e">
        <f t="shared" si="22"/>
        <v>#N/A</v>
      </c>
      <c r="F282" s="2">
        <v>1754385.1740452349</v>
      </c>
      <c r="G282" s="2">
        <f t="shared" si="47"/>
        <v>795682.42857142852</v>
      </c>
      <c r="H282" s="2">
        <f t="shared" si="45"/>
        <v>178601640.96435294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1479210.4285714277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1754646.1063086092</v>
      </c>
      <c r="Q282" s="2">
        <f t="shared" si="48"/>
        <v>800000</v>
      </c>
      <c r="R282" s="2">
        <f t="shared" si="46"/>
        <v>179996020.14222211</v>
      </c>
      <c r="S282" s="2">
        <f t="shared" si="17"/>
        <v>795682.42857143283</v>
      </c>
      <c r="T282" s="2">
        <f t="shared" si="18"/>
        <v>4317.571428571362</v>
      </c>
      <c r="U282" s="2">
        <f t="shared" si="19"/>
        <v>800000</v>
      </c>
      <c r="V282" s="2">
        <f t="shared" si="34"/>
        <v>111764316.96435258</v>
      </c>
      <c r="W282" s="2">
        <f t="shared" si="20"/>
        <v>795682.42857143283</v>
      </c>
      <c r="X282" s="2">
        <f t="shared" si="6"/>
        <v>4317.5714285671711</v>
      </c>
      <c r="Y282" s="2">
        <f t="shared" si="43"/>
        <v>68231703.177869409</v>
      </c>
      <c r="Z282" s="2" t="str">
        <f t="shared" si="8"/>
        <v>MEEP</v>
      </c>
      <c r="AA282" s="2">
        <f>IF(Z282="HERE",Y282,AA281+Graph!$G$1*1000)</f>
        <v>112789919.17786965</v>
      </c>
      <c r="AB282" s="2">
        <f t="shared" si="21"/>
        <v>800000</v>
      </c>
      <c r="AC282" s="2">
        <f t="shared" si="44"/>
        <v>66410418.535780907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217</v>
      </c>
      <c r="C283" s="7"/>
      <c r="D283" s="2" t="e">
        <f t="shared" si="12"/>
        <v>#N/A</v>
      </c>
      <c r="E283" s="2" t="e">
        <f t="shared" si="22"/>
        <v>#N/A</v>
      </c>
      <c r="F283" s="2">
        <v>1760339.7699454427</v>
      </c>
      <c r="G283" s="2">
        <f t="shared" si="47"/>
        <v>795682.42857142852</v>
      </c>
      <c r="H283" s="2">
        <f t="shared" si="45"/>
        <v>179397323.39292437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1483527.9999999991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1760587.3285237551</v>
      </c>
      <c r="Q283" s="2">
        <f t="shared" si="48"/>
        <v>800000</v>
      </c>
      <c r="R283" s="2">
        <f t="shared" si="46"/>
        <v>180796020.14222211</v>
      </c>
      <c r="S283" s="2">
        <f t="shared" si="17"/>
        <v>795682.42857143283</v>
      </c>
      <c r="T283" s="2">
        <f t="shared" si="18"/>
        <v>4317.571428571362</v>
      </c>
      <c r="U283" s="2">
        <f t="shared" si="19"/>
        <v>800000</v>
      </c>
      <c r="V283" s="2">
        <f t="shared" si="34"/>
        <v>112559999.39292401</v>
      </c>
      <c r="W283" s="2">
        <f t="shared" si="20"/>
        <v>795682.42857143283</v>
      </c>
      <c r="X283" s="2">
        <f t="shared" si="6"/>
        <v>4317.5714285671711</v>
      </c>
      <c r="Y283" s="2">
        <f t="shared" si="43"/>
        <v>68236020.749297976</v>
      </c>
      <c r="Z283" s="2" t="str">
        <f t="shared" si="8"/>
        <v>MEEP</v>
      </c>
      <c r="AA283" s="2">
        <f>IF(Z283="HERE",Y283,AA282+Graph!$G$1*1000)</f>
        <v>113589919.17786965</v>
      </c>
      <c r="AB283" s="2">
        <f t="shared" si="21"/>
        <v>800000</v>
      </c>
      <c r="AC283" s="2">
        <f t="shared" si="44"/>
        <v>66410418.535780907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218</v>
      </c>
      <c r="C284" s="7"/>
      <c r="D284" s="2" t="e">
        <f t="shared" si="12"/>
        <v>#N/A</v>
      </c>
      <c r="E284" s="2" t="e">
        <f t="shared" si="22"/>
        <v>#N/A</v>
      </c>
      <c r="F284" s="2">
        <v>1766294.3658456504</v>
      </c>
      <c r="G284" s="2">
        <f t="shared" si="47"/>
        <v>795682.42857142852</v>
      </c>
      <c r="H284" s="2">
        <f t="shared" si="45"/>
        <v>180193005.8214958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1487845.5714285704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1766528.5507389307</v>
      </c>
      <c r="Q284" s="2">
        <f t="shared" si="48"/>
        <v>800000</v>
      </c>
      <c r="R284" s="2">
        <f t="shared" si="46"/>
        <v>181596020.14222211</v>
      </c>
      <c r="S284" s="2">
        <f t="shared" si="17"/>
        <v>795682.42857143283</v>
      </c>
      <c r="T284" s="2">
        <f t="shared" si="18"/>
        <v>4317.571428571362</v>
      </c>
      <c r="U284" s="2">
        <f t="shared" si="19"/>
        <v>800000</v>
      </c>
      <c r="V284" s="2">
        <f t="shared" si="34"/>
        <v>113355681.82149544</v>
      </c>
      <c r="W284" s="2">
        <f t="shared" si="20"/>
        <v>795682.42857143283</v>
      </c>
      <c r="X284" s="2">
        <f t="shared" si="6"/>
        <v>4317.5714285671711</v>
      </c>
      <c r="Y284" s="2">
        <f t="shared" si="43"/>
        <v>68240338.320726544</v>
      </c>
      <c r="Z284" s="2" t="str">
        <f t="shared" si="8"/>
        <v>MEEP</v>
      </c>
      <c r="AA284" s="2">
        <f>IF(Z284="HERE",Y284,AA283+Graph!$G$1*1000)</f>
        <v>114389919.17786965</v>
      </c>
      <c r="AB284" s="2">
        <f t="shared" si="21"/>
        <v>800000</v>
      </c>
      <c r="AC284" s="2">
        <f t="shared" si="44"/>
        <v>66410418.535780907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219</v>
      </c>
      <c r="C285" s="7"/>
      <c r="D285" s="2" t="e">
        <f t="shared" si="12"/>
        <v>#N/A</v>
      </c>
      <c r="E285" s="2" t="e">
        <f t="shared" si="22"/>
        <v>#N/A</v>
      </c>
      <c r="F285" s="2">
        <v>1772248.9617458582</v>
      </c>
      <c r="G285" s="2">
        <f t="shared" si="47"/>
        <v>795682.42857142852</v>
      </c>
      <c r="H285" s="2">
        <f t="shared" si="45"/>
        <v>180988688.25006723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1492163.1428571418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1772469.7729540765</v>
      </c>
      <c r="Q285" s="2">
        <f t="shared" si="48"/>
        <v>800000</v>
      </c>
      <c r="R285" s="2">
        <f t="shared" si="46"/>
        <v>182396020.14222211</v>
      </c>
      <c r="S285" s="2">
        <f t="shared" si="17"/>
        <v>795682.42857143283</v>
      </c>
      <c r="T285" s="2">
        <f t="shared" si="18"/>
        <v>4317.571428571362</v>
      </c>
      <c r="U285" s="2">
        <f t="shared" si="19"/>
        <v>800000</v>
      </c>
      <c r="V285" s="2">
        <f t="shared" si="34"/>
        <v>114151364.25006688</v>
      </c>
      <c r="W285" s="2">
        <f t="shared" si="20"/>
        <v>795682.42857143283</v>
      </c>
      <c r="X285" s="2">
        <f t="shared" si="6"/>
        <v>4317.5714285671711</v>
      </c>
      <c r="Y285" s="2">
        <f t="shared" si="43"/>
        <v>68244655.892155111</v>
      </c>
      <c r="Z285" s="2" t="str">
        <f t="shared" si="8"/>
        <v>MEEP</v>
      </c>
      <c r="AA285" s="2">
        <f>IF(Z285="HERE",Y285,AA284+Graph!$G$1*1000)</f>
        <v>115189919.17786965</v>
      </c>
      <c r="AB285" s="2">
        <f t="shared" si="21"/>
        <v>800000</v>
      </c>
      <c r="AC285" s="2">
        <f t="shared" si="44"/>
        <v>66410418.535780907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220</v>
      </c>
      <c r="C286" s="7"/>
      <c r="D286" s="2" t="e">
        <f t="shared" si="12"/>
        <v>#N/A</v>
      </c>
      <c r="E286" s="2" t="e">
        <f t="shared" si="22"/>
        <v>#N/A</v>
      </c>
      <c r="F286" s="2">
        <v>1778203.557646066</v>
      </c>
      <c r="G286" s="2">
        <f t="shared" si="47"/>
        <v>795682.42857142852</v>
      </c>
      <c r="H286" s="2">
        <f t="shared" si="45"/>
        <v>181784370.67863867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1496480.7142857132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1778410.9951692522</v>
      </c>
      <c r="Q286" s="2">
        <f t="shared" si="48"/>
        <v>800000</v>
      </c>
      <c r="R286" s="2">
        <f t="shared" si="46"/>
        <v>183196020.14222211</v>
      </c>
      <c r="S286" s="2">
        <f t="shared" si="17"/>
        <v>795682.42857143283</v>
      </c>
      <c r="T286" s="2">
        <f t="shared" si="18"/>
        <v>4317.571428571362</v>
      </c>
      <c r="U286" s="2">
        <f t="shared" si="19"/>
        <v>800000</v>
      </c>
      <c r="V286" s="2">
        <f t="shared" si="34"/>
        <v>114947046.67863831</v>
      </c>
      <c r="W286" s="2">
        <f t="shared" si="20"/>
        <v>795682.42857143283</v>
      </c>
      <c r="X286" s="2">
        <f t="shared" ref="X286:X385" si="51">SUM(U286-W286)</f>
        <v>4317.5714285671711</v>
      </c>
      <c r="Y286" s="2">
        <f t="shared" si="43"/>
        <v>68248973.463583678</v>
      </c>
      <c r="Z286" s="2" t="str">
        <f t="shared" ref="Z286:Z385" si="52">IF(V286&lt;Y286,"HERE","MEEP")</f>
        <v>MEEP</v>
      </c>
      <c r="AA286" s="2">
        <f>IF(Z286="HERE",Y286,AA285+Graph!$G$1*1000)</f>
        <v>115989919.17786965</v>
      </c>
      <c r="AB286" s="2">
        <f t="shared" si="21"/>
        <v>800000</v>
      </c>
      <c r="AC286" s="2">
        <f t="shared" si="44"/>
        <v>66410418.535780907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221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1784158.1535462737</v>
      </c>
      <c r="G287" s="2">
        <f t="shared" si="47"/>
        <v>795682.42857142852</v>
      </c>
      <c r="H287" s="2">
        <f t="shared" si="45"/>
        <v>182580053.1072101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1500798.2857142845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1784352.217384398</v>
      </c>
      <c r="Q287" s="2">
        <f t="shared" si="48"/>
        <v>800000</v>
      </c>
      <c r="R287" s="2">
        <f t="shared" si="46"/>
        <v>183996020.14222211</v>
      </c>
      <c r="S287" s="2">
        <f t="shared" ref="S287:S385" si="58">SUM(H287-H286)</f>
        <v>795682.42857143283</v>
      </c>
      <c r="T287" s="2">
        <f t="shared" ref="T287:T385" si="59">SUM(L287-L286)</f>
        <v>4317.571428571362</v>
      </c>
      <c r="U287" s="2">
        <f t="shared" ref="U287:U385" si="60">SUM(R287-R286)</f>
        <v>800000</v>
      </c>
      <c r="V287" s="2">
        <f t="shared" si="34"/>
        <v>115742729.10720974</v>
      </c>
      <c r="W287" s="2">
        <f t="shared" ref="W287:W385" si="61">SUM(V287-V286)</f>
        <v>795682.42857143283</v>
      </c>
      <c r="X287" s="2">
        <f t="shared" si="51"/>
        <v>4317.5714285671711</v>
      </c>
      <c r="Y287" s="2">
        <f t="shared" ref="Y287:Y350" si="62">IF(COUNT($C288)=0,IF(COUNT($C287)=1,C287,SUM(Y286+X287)),C287)</f>
        <v>68253291.035012245</v>
      </c>
      <c r="Z287" s="2" t="str">
        <f t="shared" si="52"/>
        <v>MEEP</v>
      </c>
      <c r="AA287" s="2">
        <f>IF(Z287="HERE",Y287,AA286+Graph!$G$1*1000)</f>
        <v>116789919.17786965</v>
      </c>
      <c r="AB287" s="2">
        <f t="shared" ref="AB287:AB385" si="63">SUM(AA287-AA286)</f>
        <v>800000</v>
      </c>
      <c r="AC287" s="2">
        <f t="shared" ref="AC287:AC350" si="64">IF(Z288="HERE",V287,AC286)</f>
        <v>66410418.535780907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222</v>
      </c>
      <c r="C288" s="7"/>
      <c r="D288" s="2" t="e">
        <f t="shared" si="55"/>
        <v>#N/A</v>
      </c>
      <c r="E288" s="2" t="e">
        <f t="shared" si="22"/>
        <v>#N/A</v>
      </c>
      <c r="F288" s="2">
        <v>1790112.7494464815</v>
      </c>
      <c r="G288" s="2">
        <f t="shared" si="47"/>
        <v>795682.42857142852</v>
      </c>
      <c r="H288" s="2">
        <f t="shared" ref="H288:H351" si="65">IF(COUNT($C289)=0,IF(COUNT($C288)=1,C288,SUM(H287+G288)),C288)</f>
        <v>183375735.53578153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1505115.8571428559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1790293.4395995736</v>
      </c>
      <c r="Q288" s="2">
        <f t="shared" si="48"/>
        <v>800000</v>
      </c>
      <c r="R288" s="2">
        <f t="shared" ref="R288:R351" si="66">IF(COUNT($C289)=0,IF(COUNT($C288)=1,M288,SUM(R287+Q288)),M288)</f>
        <v>184796020.14222211</v>
      </c>
      <c r="S288" s="2">
        <f t="shared" si="58"/>
        <v>795682.42857143283</v>
      </c>
      <c r="T288" s="2">
        <f t="shared" si="59"/>
        <v>4317.571428571362</v>
      </c>
      <c r="U288" s="2">
        <f t="shared" si="60"/>
        <v>800000</v>
      </c>
      <c r="V288" s="2">
        <f t="shared" si="34"/>
        <v>116538411.53578117</v>
      </c>
      <c r="W288" s="2">
        <f t="shared" si="61"/>
        <v>795682.42857143283</v>
      </c>
      <c r="X288" s="2">
        <f t="shared" si="51"/>
        <v>4317.5714285671711</v>
      </c>
      <c r="Y288" s="2">
        <f t="shared" si="62"/>
        <v>68257608.606440812</v>
      </c>
      <c r="Z288" s="2" t="str">
        <f t="shared" si="52"/>
        <v>MEEP</v>
      </c>
      <c r="AA288" s="2">
        <f>IF(Z288="HERE",Y288,AA287+Graph!$G$1*1000)</f>
        <v>117589919.17786965</v>
      </c>
      <c r="AB288" s="2">
        <f t="shared" si="63"/>
        <v>800000</v>
      </c>
      <c r="AC288" s="2">
        <f t="shared" si="64"/>
        <v>66410418.535780907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223</v>
      </c>
      <c r="C289" s="7"/>
      <c r="D289" s="2" t="e">
        <f t="shared" si="55"/>
        <v>#N/A</v>
      </c>
      <c r="E289" s="2" t="e">
        <f t="shared" si="22"/>
        <v>#N/A</v>
      </c>
      <c r="F289" s="2">
        <v>1796067.3453466892</v>
      </c>
      <c r="G289" s="2">
        <f t="shared" si="47"/>
        <v>795682.42857142852</v>
      </c>
      <c r="H289" s="2">
        <f t="shared" si="65"/>
        <v>184171417.96435297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1509433.4285714272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1796234.6618147194</v>
      </c>
      <c r="Q289" s="2">
        <f t="shared" si="48"/>
        <v>800000</v>
      </c>
      <c r="R289" s="2">
        <f t="shared" si="66"/>
        <v>185596020.14222211</v>
      </c>
      <c r="S289" s="2">
        <f t="shared" si="58"/>
        <v>795682.42857143283</v>
      </c>
      <c r="T289" s="2">
        <f t="shared" si="59"/>
        <v>4317.571428571362</v>
      </c>
      <c r="U289" s="2">
        <f t="shared" si="60"/>
        <v>800000</v>
      </c>
      <c r="V289" s="2">
        <f t="shared" si="34"/>
        <v>117334093.96435261</v>
      </c>
      <c r="W289" s="2">
        <f t="shared" si="61"/>
        <v>795682.42857143283</v>
      </c>
      <c r="X289" s="2">
        <f t="shared" si="51"/>
        <v>4317.5714285671711</v>
      </c>
      <c r="Y289" s="2">
        <f t="shared" si="62"/>
        <v>68261926.17786938</v>
      </c>
      <c r="Z289" s="2" t="str">
        <f t="shared" si="52"/>
        <v>MEEP</v>
      </c>
      <c r="AA289" s="2">
        <f>IF(Z289="HERE",Y289,AA288+Graph!$G$1*1000)</f>
        <v>118389919.17786965</v>
      </c>
      <c r="AB289" s="2">
        <f t="shared" si="63"/>
        <v>800000</v>
      </c>
      <c r="AC289" s="2">
        <f t="shared" si="64"/>
        <v>66410418.535780907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224</v>
      </c>
      <c r="C290" s="7"/>
      <c r="D290" s="2" t="e">
        <f t="shared" si="55"/>
        <v>#N/A</v>
      </c>
      <c r="E290" s="2" t="e">
        <f t="shared" si="22"/>
        <v>#N/A</v>
      </c>
      <c r="F290" s="2">
        <v>1802021.941246897</v>
      </c>
      <c r="G290" s="2">
        <f t="shared" si="47"/>
        <v>795682.42857142852</v>
      </c>
      <c r="H290" s="2">
        <f t="shared" si="65"/>
        <v>184967100.3929244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1513750.9999999986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1802175.8840298951</v>
      </c>
      <c r="Q290" s="2">
        <f t="shared" si="48"/>
        <v>800000</v>
      </c>
      <c r="R290" s="2">
        <f t="shared" si="66"/>
        <v>186396020.14222211</v>
      </c>
      <c r="S290" s="2">
        <f t="shared" si="58"/>
        <v>795682.42857143283</v>
      </c>
      <c r="T290" s="2">
        <f t="shared" si="59"/>
        <v>4317.571428571362</v>
      </c>
      <c r="U290" s="2">
        <f t="shared" si="60"/>
        <v>800000</v>
      </c>
      <c r="V290" s="2">
        <f t="shared" si="34"/>
        <v>118129776.39292404</v>
      </c>
      <c r="W290" s="2">
        <f t="shared" si="61"/>
        <v>795682.42857143283</v>
      </c>
      <c r="X290" s="2">
        <f t="shared" si="51"/>
        <v>4317.5714285671711</v>
      </c>
      <c r="Y290" s="2">
        <f t="shared" si="62"/>
        <v>68266243.749297947</v>
      </c>
      <c r="Z290" s="2" t="str">
        <f t="shared" si="52"/>
        <v>MEEP</v>
      </c>
      <c r="AA290" s="2">
        <f>IF(Z290="HERE",Y290,AA289+Graph!$G$1*1000)</f>
        <v>119189919.17786965</v>
      </c>
      <c r="AB290" s="2">
        <f t="shared" si="63"/>
        <v>800000</v>
      </c>
      <c r="AC290" s="2">
        <f t="shared" si="64"/>
        <v>66410418.535780907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225</v>
      </c>
      <c r="C291" s="7"/>
      <c r="D291" s="2" t="e">
        <f t="shared" si="55"/>
        <v>#N/A</v>
      </c>
      <c r="E291" s="2" t="e">
        <f t="shared" si="22"/>
        <v>#N/A</v>
      </c>
      <c r="F291" s="2">
        <v>1807976.5371471047</v>
      </c>
      <c r="G291" s="2">
        <f t="shared" si="47"/>
        <v>795682.42857142852</v>
      </c>
      <c r="H291" s="2">
        <f t="shared" si="65"/>
        <v>185762782.82149583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1518068.57142857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1808117.1062450409</v>
      </c>
      <c r="Q291" s="2">
        <f t="shared" si="48"/>
        <v>800000</v>
      </c>
      <c r="R291" s="2">
        <f t="shared" si="66"/>
        <v>187196020.14222211</v>
      </c>
      <c r="S291" s="2">
        <f t="shared" si="58"/>
        <v>795682.42857143283</v>
      </c>
      <c r="T291" s="2">
        <f t="shared" si="59"/>
        <v>4317.571428571362</v>
      </c>
      <c r="U291" s="2">
        <f t="shared" si="60"/>
        <v>800000</v>
      </c>
      <c r="V291" s="2">
        <f t="shared" si="34"/>
        <v>118925458.82149547</v>
      </c>
      <c r="W291" s="2">
        <f t="shared" si="61"/>
        <v>795682.42857143283</v>
      </c>
      <c r="X291" s="2">
        <f t="shared" si="51"/>
        <v>4317.5714285671711</v>
      </c>
      <c r="Y291" s="2">
        <f t="shared" si="62"/>
        <v>68270561.320726514</v>
      </c>
      <c r="Z291" s="2" t="str">
        <f t="shared" si="52"/>
        <v>MEEP</v>
      </c>
      <c r="AA291" s="2">
        <f>IF(Z291="HERE",Y291,AA290+Graph!$G$1*1000)</f>
        <v>119989919.17786965</v>
      </c>
      <c r="AB291" s="2">
        <f t="shared" si="63"/>
        <v>800000</v>
      </c>
      <c r="AC291" s="2">
        <f t="shared" si="64"/>
        <v>66410418.535780907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226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1813931.1330473125</v>
      </c>
      <c r="G292" s="2">
        <f t="shared" si="47"/>
        <v>795682.42857142852</v>
      </c>
      <c r="H292" s="2">
        <f t="shared" si="65"/>
        <v>186558465.25006726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1522386.1428571413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1814058.3284602165</v>
      </c>
      <c r="Q292" s="2">
        <f t="shared" si="48"/>
        <v>800000</v>
      </c>
      <c r="R292" s="2">
        <f t="shared" si="66"/>
        <v>187996020.14222211</v>
      </c>
      <c r="S292" s="2">
        <f t="shared" si="58"/>
        <v>795682.42857143283</v>
      </c>
      <c r="T292" s="2">
        <f t="shared" si="59"/>
        <v>4317.571428571362</v>
      </c>
      <c r="U292" s="2">
        <f t="shared" si="60"/>
        <v>800000</v>
      </c>
      <c r="V292" s="2">
        <f t="shared" si="34"/>
        <v>119721141.25006691</v>
      </c>
      <c r="W292" s="2">
        <f t="shared" si="61"/>
        <v>795682.42857143283</v>
      </c>
      <c r="X292" s="2">
        <f t="shared" si="51"/>
        <v>4317.5714285671711</v>
      </c>
      <c r="Y292" s="2">
        <f t="shared" si="62"/>
        <v>68274878.892155081</v>
      </c>
      <c r="Z292" s="2" t="str">
        <f t="shared" si="52"/>
        <v>MEEP</v>
      </c>
      <c r="AA292" s="2">
        <f>IF(Z292="HERE",Y292,AA291+Graph!$G$1*1000)</f>
        <v>120789919.17786965</v>
      </c>
      <c r="AB292" s="2">
        <f t="shared" si="63"/>
        <v>800000</v>
      </c>
      <c r="AC292" s="2">
        <f t="shared" si="64"/>
        <v>66410418.535780907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227</v>
      </c>
      <c r="C293" s="7"/>
      <c r="D293" s="2" t="e">
        <f t="shared" si="55"/>
        <v>#N/A</v>
      </c>
      <c r="E293" s="2" t="e">
        <f t="shared" si="67"/>
        <v>#N/A</v>
      </c>
      <c r="F293" s="2">
        <v>1819885.7289475203</v>
      </c>
      <c r="G293" s="2">
        <f t="shared" si="47"/>
        <v>795682.42857142852</v>
      </c>
      <c r="H293" s="2">
        <f t="shared" si="65"/>
        <v>187354147.6786387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1526703.7142857127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1819999.5506753623</v>
      </c>
      <c r="Q293" s="2">
        <f t="shared" si="48"/>
        <v>800000</v>
      </c>
      <c r="R293" s="2">
        <f t="shared" si="66"/>
        <v>188796020.14222211</v>
      </c>
      <c r="S293" s="2">
        <f t="shared" si="58"/>
        <v>795682.42857143283</v>
      </c>
      <c r="T293" s="2">
        <f t="shared" si="59"/>
        <v>4317.571428571362</v>
      </c>
      <c r="U293" s="2">
        <f t="shared" si="60"/>
        <v>800000</v>
      </c>
      <c r="V293" s="2">
        <f t="shared" si="34"/>
        <v>120516823.67863834</v>
      </c>
      <c r="W293" s="2">
        <f t="shared" si="61"/>
        <v>795682.42857143283</v>
      </c>
      <c r="X293" s="2">
        <f t="shared" si="51"/>
        <v>4317.5714285671711</v>
      </c>
      <c r="Y293" s="2">
        <f t="shared" si="62"/>
        <v>68279196.463583648</v>
      </c>
      <c r="Z293" s="2" t="str">
        <f t="shared" si="52"/>
        <v>MEEP</v>
      </c>
      <c r="AA293" s="2">
        <f>IF(Z293="HERE",Y293,AA292+Graph!$G$1*1000)</f>
        <v>121589919.17786965</v>
      </c>
      <c r="AB293" s="2">
        <f t="shared" si="63"/>
        <v>800000</v>
      </c>
      <c r="AC293" s="2">
        <f t="shared" si="64"/>
        <v>66410418.535780907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228</v>
      </c>
      <c r="C294" s="7"/>
      <c r="D294" s="2" t="e">
        <f t="shared" si="55"/>
        <v>#N/A</v>
      </c>
      <c r="E294" s="2" t="e">
        <f t="shared" si="67"/>
        <v>#N/A</v>
      </c>
      <c r="F294" s="2">
        <v>1825840.324847728</v>
      </c>
      <c r="G294" s="2">
        <f t="shared" ref="G294:G357" si="70">IF(F294&gt;800000,$AK$31*1000,F294)</f>
        <v>795682.42857142852</v>
      </c>
      <c r="H294" s="2">
        <f t="shared" si="65"/>
        <v>188149830.10721013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1531021.2857142841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1825940.772890538</v>
      </c>
      <c r="Q294" s="2">
        <f t="shared" ref="Q294:Q357" si="71">IF(P294&gt;800000,800000,P294)</f>
        <v>800000</v>
      </c>
      <c r="R294" s="2">
        <f t="shared" si="66"/>
        <v>189596020.14222211</v>
      </c>
      <c r="S294" s="2">
        <f t="shared" si="58"/>
        <v>795682.42857143283</v>
      </c>
      <c r="T294" s="2">
        <f t="shared" si="59"/>
        <v>4317.571428571362</v>
      </c>
      <c r="U294" s="2">
        <f t="shared" si="60"/>
        <v>800000</v>
      </c>
      <c r="V294" s="2">
        <f t="shared" si="34"/>
        <v>121312506.10720977</v>
      </c>
      <c r="W294" s="2">
        <f t="shared" si="61"/>
        <v>795682.42857143283</v>
      </c>
      <c r="X294" s="2">
        <f t="shared" si="51"/>
        <v>4317.5714285671711</v>
      </c>
      <c r="Y294" s="2">
        <f t="shared" si="62"/>
        <v>68283514.035012215</v>
      </c>
      <c r="Z294" s="2" t="str">
        <f t="shared" si="52"/>
        <v>MEEP</v>
      </c>
      <c r="AA294" s="2">
        <f>IF(Z294="HERE",Y294,AA293+Graph!$G$1*1000)</f>
        <v>122389919.17786965</v>
      </c>
      <c r="AB294" s="2">
        <f t="shared" si="63"/>
        <v>800000</v>
      </c>
      <c r="AC294" s="2">
        <f t="shared" si="64"/>
        <v>66410418.535780907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229</v>
      </c>
      <c r="C295" s="7"/>
      <c r="D295" s="2" t="e">
        <f t="shared" si="55"/>
        <v>#N/A</v>
      </c>
      <c r="E295" s="2" t="e">
        <f t="shared" si="67"/>
        <v>#N/A</v>
      </c>
      <c r="F295" s="2">
        <v>1831794.9207479358</v>
      </c>
      <c r="G295" s="2">
        <f t="shared" si="70"/>
        <v>795682.42857142852</v>
      </c>
      <c r="H295" s="2">
        <f t="shared" si="65"/>
        <v>188945512.53578156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1535338.8571428554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1831881.9951056838</v>
      </c>
      <c r="Q295" s="2">
        <f t="shared" si="71"/>
        <v>800000</v>
      </c>
      <c r="R295" s="2">
        <f t="shared" si="66"/>
        <v>190396020.14222211</v>
      </c>
      <c r="S295" s="2">
        <f t="shared" si="58"/>
        <v>795682.42857143283</v>
      </c>
      <c r="T295" s="2">
        <f t="shared" si="59"/>
        <v>4317.571428571362</v>
      </c>
      <c r="U295" s="2">
        <f t="shared" si="60"/>
        <v>800000</v>
      </c>
      <c r="V295" s="2">
        <f t="shared" si="34"/>
        <v>122108188.5357812</v>
      </c>
      <c r="W295" s="2">
        <f t="shared" si="61"/>
        <v>795682.42857143283</v>
      </c>
      <c r="X295" s="2">
        <f t="shared" si="51"/>
        <v>4317.5714285671711</v>
      </c>
      <c r="Y295" s="2">
        <f t="shared" si="62"/>
        <v>68287831.606440783</v>
      </c>
      <c r="Z295" s="2" t="str">
        <f t="shared" si="52"/>
        <v>MEEP</v>
      </c>
      <c r="AA295" s="2">
        <f>IF(Z295="HERE",Y295,AA294+Graph!$G$1*1000)</f>
        <v>123189919.17786965</v>
      </c>
      <c r="AB295" s="2">
        <f t="shared" si="63"/>
        <v>800000</v>
      </c>
      <c r="AC295" s="2">
        <f t="shared" si="64"/>
        <v>66410418.535780907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230</v>
      </c>
      <c r="C296" s="7"/>
      <c r="D296" s="2" t="e">
        <f t="shared" si="55"/>
        <v>#N/A</v>
      </c>
      <c r="E296" s="2" t="e">
        <f t="shared" si="67"/>
        <v>#N/A</v>
      </c>
      <c r="F296" s="2">
        <v>1837749.5166481435</v>
      </c>
      <c r="G296" s="2">
        <f t="shared" si="70"/>
        <v>795682.42857142852</v>
      </c>
      <c r="H296" s="2">
        <f t="shared" si="65"/>
        <v>189741194.964353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1539656.4285714268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1837823.2173208296</v>
      </c>
      <c r="Q296" s="2">
        <f t="shared" si="71"/>
        <v>800000</v>
      </c>
      <c r="R296" s="2">
        <f t="shared" si="66"/>
        <v>191196020.14222211</v>
      </c>
      <c r="S296" s="2">
        <f t="shared" si="58"/>
        <v>795682.42857143283</v>
      </c>
      <c r="T296" s="2">
        <f t="shared" si="59"/>
        <v>4317.571428571362</v>
      </c>
      <c r="U296" s="2">
        <f t="shared" si="60"/>
        <v>800000</v>
      </c>
      <c r="V296" s="2">
        <f t="shared" si="34"/>
        <v>122903870.96435264</v>
      </c>
      <c r="W296" s="2">
        <f t="shared" si="61"/>
        <v>795682.42857143283</v>
      </c>
      <c r="X296" s="2">
        <f t="shared" si="51"/>
        <v>4317.5714285671711</v>
      </c>
      <c r="Y296" s="2">
        <f t="shared" si="62"/>
        <v>68292149.17786935</v>
      </c>
      <c r="Z296" s="2" t="str">
        <f t="shared" si="52"/>
        <v>MEEP</v>
      </c>
      <c r="AA296" s="2">
        <f>IF(Z296="HERE",Y296,AA295+Graph!$G$1*1000)</f>
        <v>123989919.17786965</v>
      </c>
      <c r="AB296" s="2">
        <f t="shared" si="63"/>
        <v>800000</v>
      </c>
      <c r="AC296" s="2">
        <f t="shared" si="64"/>
        <v>66410418.535780907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231</v>
      </c>
      <c r="C297" s="7"/>
      <c r="D297" s="2" t="e">
        <f t="shared" si="55"/>
        <v>#N/A</v>
      </c>
      <c r="E297" s="2" t="e">
        <f t="shared" si="67"/>
        <v>#N/A</v>
      </c>
      <c r="F297" s="2">
        <v>1843704.1125483513</v>
      </c>
      <c r="G297" s="2">
        <f t="shared" si="70"/>
        <v>795682.42857142852</v>
      </c>
      <c r="H297" s="2">
        <f t="shared" si="65"/>
        <v>190536877.39292443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1543973.9999999981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1843764.4395360053</v>
      </c>
      <c r="Q297" s="2">
        <f t="shared" si="71"/>
        <v>800000</v>
      </c>
      <c r="R297" s="2">
        <f t="shared" si="66"/>
        <v>191996020.14222211</v>
      </c>
      <c r="S297" s="2">
        <f t="shared" si="58"/>
        <v>795682.42857143283</v>
      </c>
      <c r="T297" s="2">
        <f t="shared" si="59"/>
        <v>4317.571428571362</v>
      </c>
      <c r="U297" s="2">
        <f t="shared" si="60"/>
        <v>800000</v>
      </c>
      <c r="V297" s="2">
        <f t="shared" si="34"/>
        <v>123699553.39292407</v>
      </c>
      <c r="W297" s="2">
        <f t="shared" si="61"/>
        <v>795682.42857143283</v>
      </c>
      <c r="X297" s="2">
        <f t="shared" si="51"/>
        <v>4317.5714285671711</v>
      </c>
      <c r="Y297" s="2">
        <f t="shared" si="62"/>
        <v>68296466.749297917</v>
      </c>
      <c r="Z297" s="2" t="str">
        <f t="shared" si="52"/>
        <v>MEEP</v>
      </c>
      <c r="AA297" s="2">
        <f>IF(Z297="HERE",Y297,AA296+Graph!$G$1*1000)</f>
        <v>124789919.17786965</v>
      </c>
      <c r="AB297" s="2">
        <f t="shared" si="63"/>
        <v>800000</v>
      </c>
      <c r="AC297" s="2">
        <f t="shared" si="64"/>
        <v>66410418.535780907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232</v>
      </c>
      <c r="C298" s="7"/>
      <c r="D298" s="2" t="e">
        <f t="shared" si="55"/>
        <v>#N/A</v>
      </c>
      <c r="E298" s="2" t="e">
        <f t="shared" si="67"/>
        <v>#N/A</v>
      </c>
      <c r="F298" s="2">
        <v>1849658.708448559</v>
      </c>
      <c r="G298" s="2">
        <f t="shared" si="70"/>
        <v>795682.42857142852</v>
      </c>
      <c r="H298" s="2">
        <f t="shared" si="65"/>
        <v>191332559.82149586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1548291.5714285695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1849705.6617511511</v>
      </c>
      <c r="Q298" s="2">
        <f t="shared" si="71"/>
        <v>800000</v>
      </c>
      <c r="R298" s="2">
        <f t="shared" si="66"/>
        <v>192796020.14222211</v>
      </c>
      <c r="S298" s="2">
        <f t="shared" si="58"/>
        <v>795682.42857143283</v>
      </c>
      <c r="T298" s="2">
        <f t="shared" si="59"/>
        <v>4317.571428571362</v>
      </c>
      <c r="U298" s="2">
        <f t="shared" si="60"/>
        <v>800000</v>
      </c>
      <c r="V298" s="2">
        <f t="shared" si="34"/>
        <v>124495235.8214955</v>
      </c>
      <c r="W298" s="2">
        <f t="shared" si="61"/>
        <v>795682.42857143283</v>
      </c>
      <c r="X298" s="2">
        <f t="shared" si="51"/>
        <v>4317.5714285671711</v>
      </c>
      <c r="Y298" s="2">
        <f t="shared" si="62"/>
        <v>68300784.320726484</v>
      </c>
      <c r="Z298" s="2" t="str">
        <f t="shared" si="52"/>
        <v>MEEP</v>
      </c>
      <c r="AA298" s="2">
        <f>IF(Z298="HERE",Y298,AA297+Graph!$G$1*1000)</f>
        <v>125589919.17786965</v>
      </c>
      <c r="AB298" s="2">
        <f t="shared" si="63"/>
        <v>800000</v>
      </c>
      <c r="AC298" s="2">
        <f t="shared" si="64"/>
        <v>66410418.535780907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233</v>
      </c>
      <c r="C299" s="7"/>
      <c r="D299" s="2" t="e">
        <f t="shared" si="55"/>
        <v>#N/A</v>
      </c>
      <c r="E299" s="2" t="e">
        <f t="shared" si="67"/>
        <v>#N/A</v>
      </c>
      <c r="F299" s="2">
        <v>1855613.3043487668</v>
      </c>
      <c r="G299" s="2">
        <f t="shared" si="70"/>
        <v>795682.42857142852</v>
      </c>
      <c r="H299" s="2">
        <f t="shared" si="65"/>
        <v>192128242.25006729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1552609.1428571409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1855646.8839663267</v>
      </c>
      <c r="Q299" s="2">
        <f t="shared" si="71"/>
        <v>800000</v>
      </c>
      <c r="R299" s="2">
        <f t="shared" si="66"/>
        <v>193596020.14222211</v>
      </c>
      <c r="S299" s="2">
        <f t="shared" si="58"/>
        <v>795682.42857143283</v>
      </c>
      <c r="T299" s="2">
        <f t="shared" si="59"/>
        <v>4317.571428571362</v>
      </c>
      <c r="U299" s="2">
        <f t="shared" si="60"/>
        <v>800000</v>
      </c>
      <c r="V299" s="2">
        <f t="shared" si="34"/>
        <v>125290918.25006694</v>
      </c>
      <c r="W299" s="2">
        <f t="shared" si="61"/>
        <v>795682.42857143283</v>
      </c>
      <c r="X299" s="2">
        <f t="shared" si="51"/>
        <v>4317.5714285671711</v>
      </c>
      <c r="Y299" s="2">
        <f t="shared" si="62"/>
        <v>68305101.892155051</v>
      </c>
      <c r="Z299" s="2" t="str">
        <f t="shared" si="52"/>
        <v>MEEP</v>
      </c>
      <c r="AA299" s="2">
        <f>IF(Z299="HERE",Y299,AA298+Graph!$G$1*1000)</f>
        <v>126389919.17786965</v>
      </c>
      <c r="AB299" s="2">
        <f t="shared" si="63"/>
        <v>800000</v>
      </c>
      <c r="AC299" s="2">
        <f t="shared" si="64"/>
        <v>66410418.535780907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234</v>
      </c>
      <c r="C300" s="7"/>
      <c r="D300" s="2" t="e">
        <f t="shared" si="55"/>
        <v>#N/A</v>
      </c>
      <c r="E300" s="2" t="e">
        <f t="shared" si="67"/>
        <v>#N/A</v>
      </c>
      <c r="F300" s="2">
        <v>1861567.9002489746</v>
      </c>
      <c r="G300" s="2">
        <f t="shared" si="70"/>
        <v>795682.42857142852</v>
      </c>
      <c r="H300" s="2">
        <f t="shared" si="65"/>
        <v>192923924.67863873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1556926.7142857122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1861588.1061814725</v>
      </c>
      <c r="Q300" s="2">
        <f t="shared" si="71"/>
        <v>800000</v>
      </c>
      <c r="R300" s="2">
        <f t="shared" si="66"/>
        <v>194396020.14222211</v>
      </c>
      <c r="S300" s="2">
        <f t="shared" si="58"/>
        <v>795682.42857143283</v>
      </c>
      <c r="T300" s="2">
        <f t="shared" si="59"/>
        <v>4317.571428571362</v>
      </c>
      <c r="U300" s="2">
        <f t="shared" si="60"/>
        <v>800000</v>
      </c>
      <c r="V300" s="2">
        <f t="shared" si="34"/>
        <v>126086600.67863837</v>
      </c>
      <c r="W300" s="2">
        <f t="shared" si="61"/>
        <v>795682.42857143283</v>
      </c>
      <c r="X300" s="2">
        <f t="shared" si="51"/>
        <v>4317.5714285671711</v>
      </c>
      <c r="Y300" s="2">
        <f t="shared" si="62"/>
        <v>68309419.463583618</v>
      </c>
      <c r="Z300" s="2" t="str">
        <f t="shared" si="52"/>
        <v>MEEP</v>
      </c>
      <c r="AA300" s="2">
        <f>IF(Z300="HERE",Y300,AA299+Graph!$G$1*1000)</f>
        <v>127189919.17786965</v>
      </c>
      <c r="AB300" s="2">
        <f t="shared" si="63"/>
        <v>800000</v>
      </c>
      <c r="AC300" s="2">
        <f t="shared" si="64"/>
        <v>66410418.535780907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235</v>
      </c>
      <c r="C301" s="7"/>
      <c r="D301" s="2" t="e">
        <f t="shared" si="55"/>
        <v>#N/A</v>
      </c>
      <c r="E301" s="2" t="e">
        <f t="shared" si="67"/>
        <v>#N/A</v>
      </c>
      <c r="F301" s="2">
        <v>1867522.4961491823</v>
      </c>
      <c r="G301" s="2">
        <f t="shared" si="70"/>
        <v>795682.42857142852</v>
      </c>
      <c r="H301" s="2">
        <f t="shared" si="65"/>
        <v>193719607.10721016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1561244.2857142836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1867529.3283966482</v>
      </c>
      <c r="Q301" s="2">
        <f t="shared" si="71"/>
        <v>800000</v>
      </c>
      <c r="R301" s="2">
        <f t="shared" si="66"/>
        <v>195196020.14222211</v>
      </c>
      <c r="S301" s="2">
        <f t="shared" si="58"/>
        <v>795682.42857143283</v>
      </c>
      <c r="T301" s="2">
        <f t="shared" si="59"/>
        <v>4317.571428571362</v>
      </c>
      <c r="U301" s="2">
        <f t="shared" si="60"/>
        <v>800000</v>
      </c>
      <c r="V301" s="2">
        <f t="shared" si="34"/>
        <v>126882283.1072098</v>
      </c>
      <c r="W301" s="2">
        <f t="shared" si="61"/>
        <v>795682.42857143283</v>
      </c>
      <c r="X301" s="2">
        <f t="shared" si="51"/>
        <v>4317.5714285671711</v>
      </c>
      <c r="Y301" s="2">
        <f t="shared" si="62"/>
        <v>68313737.035012186</v>
      </c>
      <c r="Z301" s="2" t="str">
        <f t="shared" si="52"/>
        <v>MEEP</v>
      </c>
      <c r="AA301" s="2">
        <f>IF(Z301="HERE",Y301,AA300+Graph!$G$1*1000)</f>
        <v>127989919.17786965</v>
      </c>
      <c r="AB301" s="2">
        <f t="shared" si="63"/>
        <v>800000</v>
      </c>
      <c r="AC301" s="2">
        <f t="shared" si="64"/>
        <v>66410418.535780907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236</v>
      </c>
      <c r="C302" s="7"/>
      <c r="D302" s="2" t="e">
        <f t="shared" si="55"/>
        <v>#N/A</v>
      </c>
      <c r="E302" s="2" t="e">
        <f t="shared" si="67"/>
        <v>#N/A</v>
      </c>
      <c r="F302" s="2">
        <v>1873477.0920493901</v>
      </c>
      <c r="G302" s="2">
        <f t="shared" si="70"/>
        <v>795682.42857142852</v>
      </c>
      <c r="H302" s="2">
        <f t="shared" si="65"/>
        <v>194515289.53578159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1565561.8571428549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1873470.550611794</v>
      </c>
      <c r="Q302" s="2">
        <f t="shared" si="71"/>
        <v>800000</v>
      </c>
      <c r="R302" s="2">
        <f t="shared" si="66"/>
        <v>195996020.14222211</v>
      </c>
      <c r="S302" s="2">
        <f t="shared" si="58"/>
        <v>795682.42857143283</v>
      </c>
      <c r="T302" s="2">
        <f t="shared" si="59"/>
        <v>4317.571428571362</v>
      </c>
      <c r="U302" s="2">
        <f t="shared" si="60"/>
        <v>800000</v>
      </c>
      <c r="V302" s="2">
        <f t="shared" si="34"/>
        <v>127677965.53578123</v>
      </c>
      <c r="W302" s="2">
        <f t="shared" si="61"/>
        <v>795682.42857143283</v>
      </c>
      <c r="X302" s="2">
        <f t="shared" si="51"/>
        <v>4317.5714285671711</v>
      </c>
      <c r="Y302" s="2">
        <f t="shared" si="62"/>
        <v>68318054.606440753</v>
      </c>
      <c r="Z302" s="2" t="str">
        <f t="shared" si="52"/>
        <v>MEEP</v>
      </c>
      <c r="AA302" s="2">
        <f>IF(Z302="HERE",Y302,AA301+Graph!$G$1*1000)</f>
        <v>128789919.17786965</v>
      </c>
      <c r="AB302" s="2">
        <f t="shared" si="63"/>
        <v>800000</v>
      </c>
      <c r="AC302" s="2">
        <f t="shared" si="64"/>
        <v>66410418.535780907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237</v>
      </c>
      <c r="C303" s="7"/>
      <c r="D303" s="2" t="e">
        <f t="shared" si="55"/>
        <v>#N/A</v>
      </c>
      <c r="E303" s="2" t="e">
        <f t="shared" si="67"/>
        <v>#N/A</v>
      </c>
      <c r="F303" s="2">
        <v>1879431.687949568</v>
      </c>
      <c r="G303" s="2">
        <f t="shared" si="70"/>
        <v>795682.42857142852</v>
      </c>
      <c r="H303" s="2">
        <f t="shared" si="65"/>
        <v>195310971.96435302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1569879.4285714263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1879411.7728269696</v>
      </c>
      <c r="Q303" s="2">
        <f t="shared" si="71"/>
        <v>800000</v>
      </c>
      <c r="R303" s="2">
        <f t="shared" si="66"/>
        <v>196796020.14222211</v>
      </c>
      <c r="S303" s="2">
        <f t="shared" si="58"/>
        <v>795682.42857143283</v>
      </c>
      <c r="T303" s="2">
        <f t="shared" si="59"/>
        <v>4317.571428571362</v>
      </c>
      <c r="U303" s="2">
        <f t="shared" si="60"/>
        <v>800000</v>
      </c>
      <c r="V303" s="2">
        <f t="shared" si="34"/>
        <v>128473647.96435267</v>
      </c>
      <c r="W303" s="2">
        <f t="shared" si="61"/>
        <v>795682.42857143283</v>
      </c>
      <c r="X303" s="2">
        <f t="shared" si="51"/>
        <v>4317.5714285671711</v>
      </c>
      <c r="Y303" s="2">
        <f t="shared" si="62"/>
        <v>68322372.17786932</v>
      </c>
      <c r="Z303" s="2" t="str">
        <f t="shared" si="52"/>
        <v>MEEP</v>
      </c>
      <c r="AA303" s="2">
        <f>IF(Z303="HERE",Y303,AA302+Graph!$G$1*1000)</f>
        <v>129589919.17786965</v>
      </c>
      <c r="AB303" s="2">
        <f t="shared" si="63"/>
        <v>800000</v>
      </c>
      <c r="AC303" s="2">
        <f t="shared" si="64"/>
        <v>66410418.535780907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238</v>
      </c>
      <c r="C304" s="7"/>
      <c r="D304" s="2" t="e">
        <f t="shared" si="55"/>
        <v>#N/A</v>
      </c>
      <c r="E304" s="2" t="e">
        <f t="shared" si="67"/>
        <v>#N/A</v>
      </c>
      <c r="F304" s="2">
        <v>1885386.2838497758</v>
      </c>
      <c r="G304" s="2">
        <f t="shared" si="70"/>
        <v>795682.42857142852</v>
      </c>
      <c r="H304" s="2">
        <f t="shared" si="65"/>
        <v>196106654.39292446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1574196.9999999977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1885352.9950421154</v>
      </c>
      <c r="Q304" s="2">
        <f t="shared" si="71"/>
        <v>800000</v>
      </c>
      <c r="R304" s="2">
        <f t="shared" si="66"/>
        <v>197596020.14222211</v>
      </c>
      <c r="S304" s="2">
        <f t="shared" si="58"/>
        <v>795682.42857143283</v>
      </c>
      <c r="T304" s="2">
        <f t="shared" si="59"/>
        <v>4317.571428571362</v>
      </c>
      <c r="U304" s="2">
        <f t="shared" si="60"/>
        <v>800000</v>
      </c>
      <c r="V304" s="2">
        <f t="shared" si="34"/>
        <v>129269330.3929241</v>
      </c>
      <c r="W304" s="2">
        <f t="shared" si="61"/>
        <v>795682.42857143283</v>
      </c>
      <c r="X304" s="2">
        <f t="shared" si="51"/>
        <v>4317.5714285671711</v>
      </c>
      <c r="Y304" s="2">
        <f t="shared" si="62"/>
        <v>68326689.749297887</v>
      </c>
      <c r="Z304" s="2" t="str">
        <f t="shared" si="52"/>
        <v>MEEP</v>
      </c>
      <c r="AA304" s="2">
        <f>IF(Z304="HERE",Y304,AA303+Graph!$G$1*1000)</f>
        <v>130389919.17786965</v>
      </c>
      <c r="AB304" s="2">
        <f t="shared" si="63"/>
        <v>800000</v>
      </c>
      <c r="AC304" s="2">
        <f t="shared" si="64"/>
        <v>66410418.535780907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239</v>
      </c>
      <c r="C305" s="7"/>
      <c r="D305" s="2" t="e">
        <f t="shared" si="55"/>
        <v>#N/A</v>
      </c>
      <c r="E305" s="2" t="e">
        <f t="shared" si="67"/>
        <v>#N/A</v>
      </c>
      <c r="F305" s="2">
        <v>1891340.8797499835</v>
      </c>
      <c r="G305" s="2">
        <f t="shared" si="70"/>
        <v>795682.42857142852</v>
      </c>
      <c r="H305" s="2">
        <f t="shared" si="65"/>
        <v>196902336.82149589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1578514.571428569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1891294.2172572911</v>
      </c>
      <c r="Q305" s="2">
        <f t="shared" si="71"/>
        <v>800000</v>
      </c>
      <c r="R305" s="2">
        <f t="shared" si="66"/>
        <v>198396020.14222211</v>
      </c>
      <c r="S305" s="2">
        <f t="shared" si="58"/>
        <v>795682.42857143283</v>
      </c>
      <c r="T305" s="2">
        <f t="shared" si="59"/>
        <v>4317.571428571362</v>
      </c>
      <c r="U305" s="2">
        <f t="shared" si="60"/>
        <v>800000</v>
      </c>
      <c r="V305" s="2">
        <f t="shared" si="34"/>
        <v>130065012.82149553</v>
      </c>
      <c r="W305" s="2">
        <f t="shared" si="61"/>
        <v>795682.42857143283</v>
      </c>
      <c r="X305" s="2">
        <f t="shared" si="51"/>
        <v>4317.5714285671711</v>
      </c>
      <c r="Y305" s="2">
        <f t="shared" si="62"/>
        <v>68331007.320726454</v>
      </c>
      <c r="Z305" s="2" t="str">
        <f t="shared" si="52"/>
        <v>MEEP</v>
      </c>
      <c r="AA305" s="2">
        <f>IF(Z305="HERE",Y305,AA304+Graph!$G$1*1000)</f>
        <v>131189919.17786965</v>
      </c>
      <c r="AB305" s="2">
        <f t="shared" si="63"/>
        <v>800000</v>
      </c>
      <c r="AC305" s="2">
        <f t="shared" si="64"/>
        <v>66410418.535780907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240</v>
      </c>
      <c r="C306" s="7"/>
      <c r="D306" s="2" t="e">
        <f t="shared" si="55"/>
        <v>#N/A</v>
      </c>
      <c r="E306" s="2" t="e">
        <f t="shared" si="67"/>
        <v>#N/A</v>
      </c>
      <c r="F306" s="2">
        <v>1897295.4756501913</v>
      </c>
      <c r="G306" s="2">
        <f t="shared" si="70"/>
        <v>795682.42857142852</v>
      </c>
      <c r="H306" s="2">
        <f t="shared" si="65"/>
        <v>197698019.25006732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1582832.1428571404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1897235.4394724369</v>
      </c>
      <c r="Q306" s="2">
        <f t="shared" si="71"/>
        <v>800000</v>
      </c>
      <c r="R306" s="2">
        <f t="shared" si="66"/>
        <v>199196020.14222211</v>
      </c>
      <c r="S306" s="2">
        <f t="shared" si="58"/>
        <v>795682.42857143283</v>
      </c>
      <c r="T306" s="2">
        <f t="shared" si="59"/>
        <v>4317.571428571362</v>
      </c>
      <c r="U306" s="2">
        <f t="shared" si="60"/>
        <v>800000</v>
      </c>
      <c r="V306" s="2">
        <f t="shared" si="34"/>
        <v>130860695.25006697</v>
      </c>
      <c r="W306" s="2">
        <f t="shared" si="61"/>
        <v>795682.42857143283</v>
      </c>
      <c r="X306" s="2">
        <f t="shared" si="51"/>
        <v>4317.5714285671711</v>
      </c>
      <c r="Y306" s="2">
        <f t="shared" si="62"/>
        <v>68335324.892155021</v>
      </c>
      <c r="Z306" s="2" t="str">
        <f t="shared" si="52"/>
        <v>MEEP</v>
      </c>
      <c r="AA306" s="2">
        <f>IF(Z306="HERE",Y306,AA305+Graph!$G$1*1000)</f>
        <v>131989919.17786965</v>
      </c>
      <c r="AB306" s="2">
        <f t="shared" si="63"/>
        <v>800000</v>
      </c>
      <c r="AC306" s="2">
        <f t="shared" si="64"/>
        <v>66410418.535780907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241</v>
      </c>
      <c r="C307" s="7"/>
      <c r="D307" s="2" t="e">
        <f t="shared" si="55"/>
        <v>#N/A</v>
      </c>
      <c r="E307" s="2" t="e">
        <f t="shared" si="67"/>
        <v>#N/A</v>
      </c>
      <c r="F307" s="2">
        <v>1903250.0715503991</v>
      </c>
      <c r="G307" s="2">
        <f t="shared" si="70"/>
        <v>795682.42857142852</v>
      </c>
      <c r="H307" s="2">
        <f t="shared" si="65"/>
        <v>198493701.67863876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1587149.7142857118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1903176.6616876125</v>
      </c>
      <c r="Q307" s="2">
        <f t="shared" si="71"/>
        <v>800000</v>
      </c>
      <c r="R307" s="2">
        <f t="shared" si="66"/>
        <v>199996020.14222211</v>
      </c>
      <c r="S307" s="2">
        <f t="shared" si="58"/>
        <v>795682.42857143283</v>
      </c>
      <c r="T307" s="2">
        <f t="shared" si="59"/>
        <v>4317.571428571362</v>
      </c>
      <c r="U307" s="2">
        <f t="shared" si="60"/>
        <v>800000</v>
      </c>
      <c r="V307" s="2">
        <f t="shared" si="34"/>
        <v>131656377.6786384</v>
      </c>
      <c r="W307" s="2">
        <f t="shared" si="61"/>
        <v>795682.42857143283</v>
      </c>
      <c r="X307" s="2">
        <f t="shared" si="51"/>
        <v>4317.5714285671711</v>
      </c>
      <c r="Y307" s="2">
        <f t="shared" si="62"/>
        <v>68339642.463583589</v>
      </c>
      <c r="Z307" s="2" t="str">
        <f t="shared" si="52"/>
        <v>MEEP</v>
      </c>
      <c r="AA307" s="2">
        <f>IF(Z307="HERE",Y307,AA306+Graph!$G$1*1000)</f>
        <v>132789919.17786965</v>
      </c>
      <c r="AB307" s="2">
        <f t="shared" si="63"/>
        <v>800000</v>
      </c>
      <c r="AC307" s="2">
        <f t="shared" si="64"/>
        <v>66410418.535780907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242</v>
      </c>
      <c r="C308" s="7"/>
      <c r="D308" s="2" t="e">
        <f t="shared" si="55"/>
        <v>#N/A</v>
      </c>
      <c r="E308" s="2" t="e">
        <f t="shared" si="67"/>
        <v>#N/A</v>
      </c>
      <c r="F308" s="2">
        <v>1909204.6674506068</v>
      </c>
      <c r="G308" s="2">
        <f t="shared" si="70"/>
        <v>795682.42857142852</v>
      </c>
      <c r="H308" s="2">
        <f t="shared" si="65"/>
        <v>199289384.10721019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1591467.2857142831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1909117.8839027584</v>
      </c>
      <c r="Q308" s="2">
        <f t="shared" si="71"/>
        <v>800000</v>
      </c>
      <c r="R308" s="2">
        <f t="shared" si="66"/>
        <v>200796020.14222211</v>
      </c>
      <c r="S308" s="2">
        <f t="shared" si="58"/>
        <v>795682.42857143283</v>
      </c>
      <c r="T308" s="2">
        <f t="shared" si="59"/>
        <v>4317.571428571362</v>
      </c>
      <c r="U308" s="2">
        <f t="shared" si="60"/>
        <v>800000</v>
      </c>
      <c r="V308" s="2">
        <f t="shared" si="34"/>
        <v>132452060.10720983</v>
      </c>
      <c r="W308" s="2">
        <f t="shared" si="61"/>
        <v>795682.42857143283</v>
      </c>
      <c r="X308" s="2">
        <f t="shared" si="51"/>
        <v>4317.5714285671711</v>
      </c>
      <c r="Y308" s="2">
        <f t="shared" si="62"/>
        <v>68343960.035012156</v>
      </c>
      <c r="Z308" s="2" t="str">
        <f t="shared" si="52"/>
        <v>MEEP</v>
      </c>
      <c r="AA308" s="2">
        <f>IF(Z308="HERE",Y308,AA307+Graph!$G$1*1000)</f>
        <v>133589919.17786965</v>
      </c>
      <c r="AB308" s="2">
        <f t="shared" si="63"/>
        <v>800000</v>
      </c>
      <c r="AC308" s="2">
        <f t="shared" si="64"/>
        <v>66410418.535780907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243</v>
      </c>
      <c r="C309" s="7"/>
      <c r="D309" s="2" t="e">
        <f t="shared" si="55"/>
        <v>#N/A</v>
      </c>
      <c r="E309" s="2" t="e">
        <f t="shared" si="67"/>
        <v>#N/A</v>
      </c>
      <c r="F309" s="2">
        <v>1915159.2633508146</v>
      </c>
      <c r="G309" s="2">
        <f t="shared" si="70"/>
        <v>795682.42857142852</v>
      </c>
      <c r="H309" s="2">
        <f t="shared" si="65"/>
        <v>200085066.53578162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1595784.8571428545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1915059.106117934</v>
      </c>
      <c r="Q309" s="2">
        <f t="shared" si="71"/>
        <v>800000</v>
      </c>
      <c r="R309" s="2">
        <f t="shared" si="66"/>
        <v>201596020.14222211</v>
      </c>
      <c r="S309" s="2">
        <f t="shared" si="58"/>
        <v>795682.42857143283</v>
      </c>
      <c r="T309" s="2">
        <f t="shared" si="59"/>
        <v>4317.571428571362</v>
      </c>
      <c r="U309" s="2">
        <f t="shared" si="60"/>
        <v>800000</v>
      </c>
      <c r="V309" s="2">
        <f t="shared" si="34"/>
        <v>133247742.53578126</v>
      </c>
      <c r="W309" s="2">
        <f t="shared" si="61"/>
        <v>795682.42857143283</v>
      </c>
      <c r="X309" s="2">
        <f t="shared" si="51"/>
        <v>4317.5714285671711</v>
      </c>
      <c r="Y309" s="2">
        <f t="shared" si="62"/>
        <v>68348277.606440723</v>
      </c>
      <c r="Z309" s="2" t="str">
        <f t="shared" si="52"/>
        <v>MEEP</v>
      </c>
      <c r="AA309" s="2">
        <f>IF(Z309="HERE",Y309,AA308+Graph!$G$1*1000)</f>
        <v>134389919.17786965</v>
      </c>
      <c r="AB309" s="2">
        <f t="shared" si="63"/>
        <v>800000</v>
      </c>
      <c r="AC309" s="2">
        <f t="shared" si="64"/>
        <v>66410418.535780907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244</v>
      </c>
      <c r="C310" s="7"/>
      <c r="D310" s="2" t="e">
        <f t="shared" si="55"/>
        <v>#N/A</v>
      </c>
      <c r="E310" s="2" t="e">
        <f t="shared" si="67"/>
        <v>#N/A</v>
      </c>
      <c r="F310" s="2">
        <v>1921113.8592510223</v>
      </c>
      <c r="G310" s="2">
        <f t="shared" si="70"/>
        <v>795682.42857142852</v>
      </c>
      <c r="H310" s="2">
        <f t="shared" si="65"/>
        <v>200880748.96435305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1600102.4285714258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1921000.3283330798</v>
      </c>
      <c r="Q310" s="2">
        <f t="shared" si="71"/>
        <v>800000</v>
      </c>
      <c r="R310" s="2">
        <f t="shared" si="66"/>
        <v>202396020.14222211</v>
      </c>
      <c r="S310" s="2">
        <f t="shared" si="58"/>
        <v>795682.42857143283</v>
      </c>
      <c r="T310" s="2">
        <f t="shared" si="59"/>
        <v>4317.571428571362</v>
      </c>
      <c r="U310" s="2">
        <f t="shared" si="60"/>
        <v>800000</v>
      </c>
      <c r="V310" s="2">
        <f t="shared" si="34"/>
        <v>134043424.9643527</v>
      </c>
      <c r="W310" s="2">
        <f t="shared" si="61"/>
        <v>795682.42857143283</v>
      </c>
      <c r="X310" s="2">
        <f t="shared" si="51"/>
        <v>4317.5714285671711</v>
      </c>
      <c r="Y310" s="2">
        <f t="shared" si="62"/>
        <v>68352595.17786929</v>
      </c>
      <c r="Z310" s="2" t="str">
        <f t="shared" si="52"/>
        <v>MEEP</v>
      </c>
      <c r="AA310" s="2">
        <f>IF(Z310="HERE",Y310,AA309+Graph!$G$1*1000)</f>
        <v>135189919.17786965</v>
      </c>
      <c r="AB310" s="2">
        <f t="shared" si="63"/>
        <v>800000</v>
      </c>
      <c r="AC310" s="2">
        <f t="shared" si="64"/>
        <v>66410418.535780907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245</v>
      </c>
      <c r="C311" s="7"/>
      <c r="D311" s="2" t="e">
        <f t="shared" si="55"/>
        <v>#N/A</v>
      </c>
      <c r="E311" s="2" t="e">
        <f t="shared" si="67"/>
        <v>#N/A</v>
      </c>
      <c r="F311" s="2">
        <v>1927068.4551512301</v>
      </c>
      <c r="G311" s="2">
        <f t="shared" si="70"/>
        <v>795682.42857142852</v>
      </c>
      <c r="H311" s="2">
        <f t="shared" si="65"/>
        <v>201676431.39292449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1604419.9999999972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1926941.5505482256</v>
      </c>
      <c r="Q311" s="2">
        <f t="shared" si="71"/>
        <v>800000</v>
      </c>
      <c r="R311" s="2">
        <f t="shared" si="66"/>
        <v>203196020.14222211</v>
      </c>
      <c r="S311" s="2">
        <f t="shared" si="58"/>
        <v>795682.42857143283</v>
      </c>
      <c r="T311" s="2">
        <f t="shared" si="59"/>
        <v>4317.571428571362</v>
      </c>
      <c r="U311" s="2">
        <f t="shared" si="60"/>
        <v>800000</v>
      </c>
      <c r="V311" s="2">
        <f t="shared" si="34"/>
        <v>134839107.39292413</v>
      </c>
      <c r="W311" s="2">
        <f t="shared" si="61"/>
        <v>795682.42857143283</v>
      </c>
      <c r="X311" s="2">
        <f t="shared" si="51"/>
        <v>4317.5714285671711</v>
      </c>
      <c r="Y311" s="2">
        <f t="shared" si="62"/>
        <v>68356912.749297857</v>
      </c>
      <c r="Z311" s="2" t="str">
        <f t="shared" si="52"/>
        <v>MEEP</v>
      </c>
      <c r="AA311" s="2">
        <f>IF(Z311="HERE",Y311,AA310+Graph!$G$1*1000)</f>
        <v>135989919.17786965</v>
      </c>
      <c r="AB311" s="2">
        <f t="shared" si="63"/>
        <v>800000</v>
      </c>
      <c r="AC311" s="2">
        <f t="shared" si="64"/>
        <v>66410418.535780907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246</v>
      </c>
      <c r="C312" s="7"/>
      <c r="D312" s="2" t="e">
        <f t="shared" si="55"/>
        <v>#N/A</v>
      </c>
      <c r="E312" s="2" t="e">
        <f t="shared" si="67"/>
        <v>#N/A</v>
      </c>
      <c r="F312" s="2">
        <v>1933023.0510514379</v>
      </c>
      <c r="G312" s="2">
        <f t="shared" si="70"/>
        <v>795682.42857142852</v>
      </c>
      <c r="H312" s="2">
        <f t="shared" si="65"/>
        <v>202472113.82149592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1608737.5714285686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1932882.7727634013</v>
      </c>
      <c r="Q312" s="2">
        <f t="shared" si="71"/>
        <v>800000</v>
      </c>
      <c r="R312" s="2">
        <f t="shared" si="66"/>
        <v>203996020.14222211</v>
      </c>
      <c r="S312" s="2">
        <f t="shared" si="58"/>
        <v>795682.42857143283</v>
      </c>
      <c r="T312" s="2">
        <f t="shared" si="59"/>
        <v>4317.571428571362</v>
      </c>
      <c r="U312" s="2">
        <f t="shared" si="60"/>
        <v>800000</v>
      </c>
      <c r="V312" s="2">
        <f t="shared" si="34"/>
        <v>135634789.82149556</v>
      </c>
      <c r="W312" s="2">
        <f t="shared" si="61"/>
        <v>795682.42857143283</v>
      </c>
      <c r="X312" s="2">
        <f t="shared" si="51"/>
        <v>4317.5714285671711</v>
      </c>
      <c r="Y312" s="2">
        <f t="shared" si="62"/>
        <v>68361230.320726424</v>
      </c>
      <c r="Z312" s="2" t="str">
        <f t="shared" si="52"/>
        <v>MEEP</v>
      </c>
      <c r="AA312" s="2">
        <f>IF(Z312="HERE",Y312,AA311+Graph!$G$1*1000)</f>
        <v>136789919.17786965</v>
      </c>
      <c r="AB312" s="2">
        <f t="shared" si="63"/>
        <v>800000</v>
      </c>
      <c r="AC312" s="2">
        <f t="shared" si="64"/>
        <v>66410418.535780907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247</v>
      </c>
      <c r="C313" s="7"/>
      <c r="D313" s="2" t="e">
        <f t="shared" si="55"/>
        <v>#N/A</v>
      </c>
      <c r="E313" s="2" t="e">
        <f t="shared" si="67"/>
        <v>#N/A</v>
      </c>
      <c r="F313" s="2">
        <v>1938977.6469516456</v>
      </c>
      <c r="G313" s="2">
        <f t="shared" si="70"/>
        <v>795682.42857142852</v>
      </c>
      <c r="H313" s="2">
        <f t="shared" si="65"/>
        <v>203267796.25006735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1613055.1428571399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1938823.9949785471</v>
      </c>
      <c r="Q313" s="2">
        <f t="shared" si="71"/>
        <v>800000</v>
      </c>
      <c r="R313" s="2">
        <f t="shared" si="66"/>
        <v>204796020.14222211</v>
      </c>
      <c r="S313" s="2">
        <f t="shared" si="58"/>
        <v>795682.42857143283</v>
      </c>
      <c r="T313" s="2">
        <f t="shared" si="59"/>
        <v>4317.571428571362</v>
      </c>
      <c r="U313" s="2">
        <f t="shared" si="60"/>
        <v>800000</v>
      </c>
      <c r="V313" s="2">
        <f t="shared" si="34"/>
        <v>136430472.250067</v>
      </c>
      <c r="W313" s="2">
        <f t="shared" si="61"/>
        <v>795682.42857143283</v>
      </c>
      <c r="X313" s="2">
        <f t="shared" si="51"/>
        <v>4317.5714285671711</v>
      </c>
      <c r="Y313" s="2">
        <f t="shared" si="62"/>
        <v>68365547.892154992</v>
      </c>
      <c r="Z313" s="2" t="str">
        <f t="shared" si="52"/>
        <v>MEEP</v>
      </c>
      <c r="AA313" s="2">
        <f>IF(Z313="HERE",Y313,AA312+Graph!$G$1*1000)</f>
        <v>137589919.17786965</v>
      </c>
      <c r="AB313" s="2">
        <f t="shared" si="63"/>
        <v>800000</v>
      </c>
      <c r="AC313" s="2">
        <f t="shared" si="64"/>
        <v>66410418.535780907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248</v>
      </c>
      <c r="C314" s="7"/>
      <c r="D314" s="2" t="e">
        <f t="shared" si="55"/>
        <v>#N/A</v>
      </c>
      <c r="E314" s="2" t="e">
        <f t="shared" si="67"/>
        <v>#N/A</v>
      </c>
      <c r="F314" s="2">
        <v>1944932.2428518534</v>
      </c>
      <c r="G314" s="2">
        <f t="shared" si="70"/>
        <v>795682.42857142852</v>
      </c>
      <c r="H314" s="2">
        <f t="shared" si="65"/>
        <v>204063478.67863879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1617372.7142857113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1944765.2171937227</v>
      </c>
      <c r="Q314" s="2">
        <f t="shared" si="71"/>
        <v>800000</v>
      </c>
      <c r="R314" s="2">
        <f t="shared" si="66"/>
        <v>205596020.14222211</v>
      </c>
      <c r="S314" s="2">
        <f t="shared" si="58"/>
        <v>795682.42857143283</v>
      </c>
      <c r="T314" s="2">
        <f t="shared" si="59"/>
        <v>4317.571428571362</v>
      </c>
      <c r="U314" s="2">
        <f t="shared" si="60"/>
        <v>800000</v>
      </c>
      <c r="V314" s="2">
        <f t="shared" si="34"/>
        <v>137226154.67863843</v>
      </c>
      <c r="W314" s="2">
        <f t="shared" si="61"/>
        <v>795682.42857143283</v>
      </c>
      <c r="X314" s="2">
        <f t="shared" si="51"/>
        <v>4317.5714285671711</v>
      </c>
      <c r="Y314" s="2">
        <f t="shared" si="62"/>
        <v>68369865.463583559</v>
      </c>
      <c r="Z314" s="2" t="str">
        <f t="shared" si="52"/>
        <v>MEEP</v>
      </c>
      <c r="AA314" s="2">
        <f>IF(Z314="HERE",Y314,AA313+Graph!$G$1*1000)</f>
        <v>138389919.17786965</v>
      </c>
      <c r="AB314" s="2">
        <f t="shared" si="63"/>
        <v>800000</v>
      </c>
      <c r="AC314" s="2">
        <f t="shared" si="64"/>
        <v>66410418.535780907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249</v>
      </c>
      <c r="C315" s="7"/>
      <c r="D315" s="2" t="e">
        <f t="shared" si="55"/>
        <v>#N/A</v>
      </c>
      <c r="E315" s="2" t="e">
        <f t="shared" si="67"/>
        <v>#N/A</v>
      </c>
      <c r="F315" s="2">
        <v>1950886.8387520611</v>
      </c>
      <c r="G315" s="2">
        <f t="shared" si="70"/>
        <v>795682.42857142852</v>
      </c>
      <c r="H315" s="2">
        <f t="shared" si="65"/>
        <v>204859161.10721022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1621690.2857142827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1950706.4394088686</v>
      </c>
      <c r="Q315" s="2">
        <f t="shared" si="71"/>
        <v>800000</v>
      </c>
      <c r="R315" s="2">
        <f t="shared" si="66"/>
        <v>206396020.14222211</v>
      </c>
      <c r="S315" s="2">
        <f t="shared" si="58"/>
        <v>795682.42857143283</v>
      </c>
      <c r="T315" s="2">
        <f t="shared" si="59"/>
        <v>4317.571428571362</v>
      </c>
      <c r="U315" s="2">
        <f t="shared" si="60"/>
        <v>800000</v>
      </c>
      <c r="V315" s="2">
        <f t="shared" si="34"/>
        <v>138021837.10720986</v>
      </c>
      <c r="W315" s="2">
        <f t="shared" si="61"/>
        <v>795682.42857143283</v>
      </c>
      <c r="X315" s="2">
        <f t="shared" si="51"/>
        <v>4317.5714285671711</v>
      </c>
      <c r="Y315" s="2">
        <f t="shared" si="62"/>
        <v>68374183.035012126</v>
      </c>
      <c r="Z315" s="2" t="str">
        <f t="shared" si="52"/>
        <v>MEEP</v>
      </c>
      <c r="AA315" s="2">
        <f>IF(Z315="HERE",Y315,AA314+Graph!$G$1*1000)</f>
        <v>139189919.17786965</v>
      </c>
      <c r="AB315" s="2">
        <f t="shared" si="63"/>
        <v>800000</v>
      </c>
      <c r="AC315" s="2">
        <f t="shared" si="64"/>
        <v>66410418.535780907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250</v>
      </c>
      <c r="C316" s="7"/>
      <c r="D316" s="2" t="e">
        <f t="shared" si="55"/>
        <v>#N/A</v>
      </c>
      <c r="E316" s="2" t="e">
        <f t="shared" si="67"/>
        <v>#N/A</v>
      </c>
      <c r="F316" s="2">
        <v>1956841.4346522689</v>
      </c>
      <c r="G316" s="2">
        <f t="shared" si="70"/>
        <v>795682.42857142852</v>
      </c>
      <c r="H316" s="2">
        <f t="shared" si="65"/>
        <v>205654843.53578165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1626007.857142854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1956647.6616240442</v>
      </c>
      <c r="Q316" s="2">
        <f t="shared" si="71"/>
        <v>800000</v>
      </c>
      <c r="R316" s="2">
        <f t="shared" si="66"/>
        <v>207196020.14222211</v>
      </c>
      <c r="S316" s="2">
        <f t="shared" si="58"/>
        <v>795682.42857143283</v>
      </c>
      <c r="T316" s="2">
        <f t="shared" si="59"/>
        <v>4317.571428571362</v>
      </c>
      <c r="U316" s="2">
        <f t="shared" si="60"/>
        <v>800000</v>
      </c>
      <c r="V316" s="2">
        <f t="shared" si="34"/>
        <v>138817519.53578129</v>
      </c>
      <c r="W316" s="2">
        <f t="shared" si="61"/>
        <v>795682.42857143283</v>
      </c>
      <c r="X316" s="2">
        <f t="shared" si="51"/>
        <v>4317.5714285671711</v>
      </c>
      <c r="Y316" s="2">
        <f t="shared" si="62"/>
        <v>68378500.606440693</v>
      </c>
      <c r="Z316" s="2" t="str">
        <f t="shared" si="52"/>
        <v>MEEP</v>
      </c>
      <c r="AA316" s="2">
        <f>IF(Z316="HERE",Y316,AA315+Graph!$G$1*1000)</f>
        <v>139989919.17786965</v>
      </c>
      <c r="AB316" s="2">
        <f t="shared" si="63"/>
        <v>800000</v>
      </c>
      <c r="AC316" s="2">
        <f t="shared" si="64"/>
        <v>66410418.535780907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251</v>
      </c>
      <c r="C317" s="7"/>
      <c r="D317" s="2" t="e">
        <f t="shared" si="55"/>
        <v>#N/A</v>
      </c>
      <c r="E317" s="2" t="e">
        <f t="shared" si="67"/>
        <v>#N/A</v>
      </c>
      <c r="F317" s="2">
        <v>1962796.0305524766</v>
      </c>
      <c r="G317" s="2">
        <f t="shared" si="70"/>
        <v>795682.42857142852</v>
      </c>
      <c r="H317" s="2">
        <f t="shared" si="65"/>
        <v>206450525.96435308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1630325.4285714254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1962588.88383919</v>
      </c>
      <c r="Q317" s="2">
        <f t="shared" si="71"/>
        <v>800000</v>
      </c>
      <c r="R317" s="2">
        <f t="shared" si="66"/>
        <v>207996020.14222211</v>
      </c>
      <c r="S317" s="2">
        <f t="shared" si="58"/>
        <v>795682.42857143283</v>
      </c>
      <c r="T317" s="2">
        <f t="shared" si="59"/>
        <v>4317.571428571362</v>
      </c>
      <c r="U317" s="2">
        <f t="shared" si="60"/>
        <v>800000</v>
      </c>
      <c r="V317" s="2">
        <f t="shared" si="34"/>
        <v>139613201.96435273</v>
      </c>
      <c r="W317" s="2">
        <f t="shared" si="61"/>
        <v>795682.42857143283</v>
      </c>
      <c r="X317" s="2">
        <f t="shared" si="51"/>
        <v>4317.5714285671711</v>
      </c>
      <c r="Y317" s="2">
        <f t="shared" si="62"/>
        <v>68382818.17786926</v>
      </c>
      <c r="Z317" s="2" t="str">
        <f t="shared" si="52"/>
        <v>MEEP</v>
      </c>
      <c r="AA317" s="2">
        <f>IF(Z317="HERE",Y317,AA316+Graph!$G$1*1000)</f>
        <v>140789919.17786965</v>
      </c>
      <c r="AB317" s="2">
        <f t="shared" si="63"/>
        <v>800000</v>
      </c>
      <c r="AC317" s="2">
        <f t="shared" si="64"/>
        <v>66410418.535780907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252</v>
      </c>
      <c r="C318" s="7"/>
      <c r="D318" s="2" t="e">
        <f t="shared" si="55"/>
        <v>#N/A</v>
      </c>
      <c r="E318" s="2" t="e">
        <f t="shared" si="67"/>
        <v>#N/A</v>
      </c>
      <c r="F318" s="2">
        <v>1968750.6264526844</v>
      </c>
      <c r="G318" s="2">
        <f t="shared" si="70"/>
        <v>795682.42857142852</v>
      </c>
      <c r="H318" s="2">
        <f t="shared" si="65"/>
        <v>207246208.39292452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1634642.9999999967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1968530.1060543656</v>
      </c>
      <c r="Q318" s="2">
        <f t="shared" si="71"/>
        <v>800000</v>
      </c>
      <c r="R318" s="2">
        <f t="shared" si="66"/>
        <v>208796020.14222211</v>
      </c>
      <c r="S318" s="2">
        <f t="shared" si="58"/>
        <v>795682.42857143283</v>
      </c>
      <c r="T318" s="2">
        <f t="shared" si="59"/>
        <v>4317.571428571362</v>
      </c>
      <c r="U318" s="2">
        <f t="shared" si="60"/>
        <v>800000</v>
      </c>
      <c r="V318" s="2">
        <f t="shared" si="34"/>
        <v>140408884.39292416</v>
      </c>
      <c r="W318" s="2">
        <f t="shared" si="61"/>
        <v>795682.42857143283</v>
      </c>
      <c r="X318" s="2">
        <f t="shared" si="51"/>
        <v>4317.5714285671711</v>
      </c>
      <c r="Y318" s="2">
        <f t="shared" si="62"/>
        <v>68387135.749297827</v>
      </c>
      <c r="Z318" s="2" t="str">
        <f t="shared" si="52"/>
        <v>MEEP</v>
      </c>
      <c r="AA318" s="2">
        <f>IF(Z318="HERE",Y318,AA317+Graph!$G$1*1000)</f>
        <v>141589919.17786965</v>
      </c>
      <c r="AB318" s="2">
        <f t="shared" si="63"/>
        <v>800000</v>
      </c>
      <c r="AC318" s="2">
        <f t="shared" si="64"/>
        <v>66410418.535780907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253</v>
      </c>
      <c r="C319" s="7"/>
      <c r="D319" s="2" t="e">
        <f t="shared" si="55"/>
        <v>#N/A</v>
      </c>
      <c r="E319" s="2" t="e">
        <f t="shared" si="67"/>
        <v>#N/A</v>
      </c>
      <c r="F319" s="2">
        <v>1974705.2223528922</v>
      </c>
      <c r="G319" s="2">
        <f t="shared" si="70"/>
        <v>795682.42857142852</v>
      </c>
      <c r="H319" s="2">
        <f t="shared" si="65"/>
        <v>208041890.82149595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1638960.5714285681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1974471.3282695115</v>
      </c>
      <c r="Q319" s="2">
        <f t="shared" si="71"/>
        <v>800000</v>
      </c>
      <c r="R319" s="2">
        <f t="shared" si="66"/>
        <v>209596020.14222211</v>
      </c>
      <c r="S319" s="2">
        <f t="shared" si="58"/>
        <v>795682.42857143283</v>
      </c>
      <c r="T319" s="2">
        <f t="shared" si="59"/>
        <v>4317.571428571362</v>
      </c>
      <c r="U319" s="2">
        <f t="shared" si="60"/>
        <v>800000</v>
      </c>
      <c r="V319" s="2">
        <f t="shared" si="34"/>
        <v>141204566.82149559</v>
      </c>
      <c r="W319" s="2">
        <f t="shared" si="61"/>
        <v>795682.42857143283</v>
      </c>
      <c r="X319" s="2">
        <f t="shared" si="51"/>
        <v>4317.5714285671711</v>
      </c>
      <c r="Y319" s="2">
        <f t="shared" si="62"/>
        <v>68391453.320726395</v>
      </c>
      <c r="Z319" s="2" t="str">
        <f t="shared" si="52"/>
        <v>MEEP</v>
      </c>
      <c r="AA319" s="2">
        <f>IF(Z319="HERE",Y319,AA318+Graph!$G$1*1000)</f>
        <v>142389919.17786965</v>
      </c>
      <c r="AB319" s="2">
        <f t="shared" si="63"/>
        <v>800000</v>
      </c>
      <c r="AC319" s="2">
        <f t="shared" si="64"/>
        <v>66410418.535780907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254</v>
      </c>
      <c r="C320" s="7"/>
      <c r="D320" s="2" t="e">
        <f t="shared" si="55"/>
        <v>#N/A</v>
      </c>
      <c r="E320" s="2" t="e">
        <f t="shared" si="67"/>
        <v>#N/A</v>
      </c>
      <c r="F320" s="2">
        <v>1980659.8182530999</v>
      </c>
      <c r="G320" s="2">
        <f t="shared" si="70"/>
        <v>795682.42857142852</v>
      </c>
      <c r="H320" s="2">
        <f t="shared" si="65"/>
        <v>208837573.25006738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1643278.1428571395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1980412.5504846871</v>
      </c>
      <c r="Q320" s="2">
        <f t="shared" si="71"/>
        <v>800000</v>
      </c>
      <c r="R320" s="2">
        <f t="shared" si="66"/>
        <v>210396020.14222211</v>
      </c>
      <c r="S320" s="2">
        <f t="shared" si="58"/>
        <v>795682.42857143283</v>
      </c>
      <c r="T320" s="2">
        <f t="shared" si="59"/>
        <v>4317.571428571362</v>
      </c>
      <c r="U320" s="2">
        <f t="shared" si="60"/>
        <v>800000</v>
      </c>
      <c r="V320" s="2">
        <f t="shared" si="34"/>
        <v>142000249.25006703</v>
      </c>
      <c r="W320" s="2">
        <f t="shared" si="61"/>
        <v>795682.42857143283</v>
      </c>
      <c r="X320" s="2">
        <f t="shared" si="51"/>
        <v>4317.5714285671711</v>
      </c>
      <c r="Y320" s="2">
        <f t="shared" si="62"/>
        <v>68395770.892154962</v>
      </c>
      <c r="Z320" s="2" t="str">
        <f t="shared" si="52"/>
        <v>MEEP</v>
      </c>
      <c r="AA320" s="2">
        <f>IF(Z320="HERE",Y320,AA319+Graph!$G$1*1000)</f>
        <v>143189919.17786965</v>
      </c>
      <c r="AB320" s="2">
        <f t="shared" si="63"/>
        <v>800000</v>
      </c>
      <c r="AC320" s="2">
        <f t="shared" si="64"/>
        <v>66410418.535780907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255</v>
      </c>
      <c r="C321" s="7"/>
      <c r="D321" s="2" t="e">
        <f t="shared" si="55"/>
        <v>#N/A</v>
      </c>
      <c r="E321" s="2" t="e">
        <f t="shared" si="67"/>
        <v>#N/A</v>
      </c>
      <c r="F321" s="2">
        <v>1986614.4141533077</v>
      </c>
      <c r="G321" s="2">
        <f t="shared" si="70"/>
        <v>795682.42857142852</v>
      </c>
      <c r="H321" s="2">
        <f t="shared" si="65"/>
        <v>209633255.67863882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1647595.7142857108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1986353.7726998329</v>
      </c>
      <c r="Q321" s="2">
        <f t="shared" si="71"/>
        <v>800000</v>
      </c>
      <c r="R321" s="2">
        <f t="shared" si="66"/>
        <v>211196020.14222211</v>
      </c>
      <c r="S321" s="2">
        <f t="shared" si="58"/>
        <v>795682.42857143283</v>
      </c>
      <c r="T321" s="2">
        <f t="shared" si="59"/>
        <v>4317.571428571362</v>
      </c>
      <c r="U321" s="2">
        <f t="shared" si="60"/>
        <v>800000</v>
      </c>
      <c r="V321" s="2">
        <f t="shared" si="34"/>
        <v>142795931.67863846</v>
      </c>
      <c r="W321" s="2">
        <f t="shared" si="61"/>
        <v>795682.42857143283</v>
      </c>
      <c r="X321" s="2">
        <f t="shared" si="51"/>
        <v>4317.5714285671711</v>
      </c>
      <c r="Y321" s="2">
        <f t="shared" si="62"/>
        <v>68400088.463583529</v>
      </c>
      <c r="Z321" s="2" t="str">
        <f t="shared" si="52"/>
        <v>MEEP</v>
      </c>
      <c r="AA321" s="2">
        <f>IF(Z321="HERE",Y321,AA320+Graph!$G$1*1000)</f>
        <v>143989919.17786965</v>
      </c>
      <c r="AB321" s="2">
        <f t="shared" si="63"/>
        <v>800000</v>
      </c>
      <c r="AC321" s="2">
        <f t="shared" si="64"/>
        <v>66410418.535780907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256</v>
      </c>
      <c r="C322" s="7"/>
      <c r="D322" s="2" t="e">
        <f t="shared" si="55"/>
        <v>#N/A</v>
      </c>
      <c r="E322" s="2" t="e">
        <f t="shared" si="67"/>
        <v>#N/A</v>
      </c>
      <c r="F322" s="2">
        <v>1992569.0100535154</v>
      </c>
      <c r="G322" s="2">
        <f t="shared" si="70"/>
        <v>795682.42857142852</v>
      </c>
      <c r="H322" s="2">
        <f t="shared" si="65"/>
        <v>210428938.10721025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1651913.2857142822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1992294.9949150085</v>
      </c>
      <c r="Q322" s="2">
        <f t="shared" si="71"/>
        <v>800000</v>
      </c>
      <c r="R322" s="2">
        <f t="shared" si="66"/>
        <v>211996020.14222211</v>
      </c>
      <c r="S322" s="2">
        <f t="shared" si="58"/>
        <v>795682.42857143283</v>
      </c>
      <c r="T322" s="2">
        <f t="shared" si="59"/>
        <v>4317.571428571362</v>
      </c>
      <c r="U322" s="2">
        <f t="shared" si="60"/>
        <v>800000</v>
      </c>
      <c r="V322" s="2">
        <f t="shared" si="34"/>
        <v>143591614.10720989</v>
      </c>
      <c r="W322" s="2">
        <f t="shared" si="61"/>
        <v>795682.42857143283</v>
      </c>
      <c r="X322" s="2">
        <f t="shared" si="51"/>
        <v>4317.5714285671711</v>
      </c>
      <c r="Y322" s="2">
        <f t="shared" si="62"/>
        <v>68404406.035012096</v>
      </c>
      <c r="Z322" s="2" t="str">
        <f t="shared" si="52"/>
        <v>MEEP</v>
      </c>
      <c r="AA322" s="2">
        <f>IF(Z322="HERE",Y322,AA321+Graph!$G$1*1000)</f>
        <v>144789919.17786965</v>
      </c>
      <c r="AB322" s="2">
        <f t="shared" si="63"/>
        <v>800000</v>
      </c>
      <c r="AC322" s="2">
        <f t="shared" si="64"/>
        <v>66410418.535780907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257</v>
      </c>
      <c r="C323" s="7"/>
      <c r="D323" s="2" t="e">
        <f t="shared" si="55"/>
        <v>#N/A</v>
      </c>
      <c r="E323" s="2" t="e">
        <f t="shared" si="67"/>
        <v>#N/A</v>
      </c>
      <c r="F323" s="2">
        <v>1998523.6059537232</v>
      </c>
      <c r="G323" s="2">
        <f t="shared" si="70"/>
        <v>795682.42857142852</v>
      </c>
      <c r="H323" s="2">
        <f t="shared" si="65"/>
        <v>211224620.53578168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1656230.8571428536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1998236.2171301544</v>
      </c>
      <c r="Q323" s="2">
        <f t="shared" si="71"/>
        <v>800000</v>
      </c>
      <c r="R323" s="2">
        <f t="shared" si="66"/>
        <v>212796020.14222211</v>
      </c>
      <c r="S323" s="2">
        <f t="shared" si="58"/>
        <v>795682.42857143283</v>
      </c>
      <c r="T323" s="2">
        <f t="shared" si="59"/>
        <v>4317.571428571362</v>
      </c>
      <c r="U323" s="2">
        <f t="shared" si="60"/>
        <v>800000</v>
      </c>
      <c r="V323" s="2">
        <f t="shared" si="34"/>
        <v>144387296.53578132</v>
      </c>
      <c r="W323" s="2">
        <f t="shared" si="61"/>
        <v>795682.42857143283</v>
      </c>
      <c r="X323" s="2">
        <f t="shared" si="51"/>
        <v>4317.5714285671711</v>
      </c>
      <c r="Y323" s="2">
        <f t="shared" si="62"/>
        <v>68408723.606440663</v>
      </c>
      <c r="Z323" s="2" t="str">
        <f t="shared" si="52"/>
        <v>MEEP</v>
      </c>
      <c r="AA323" s="2">
        <f>IF(Z323="HERE",Y323,AA322+Graph!$G$1*1000)</f>
        <v>145589919.17786965</v>
      </c>
      <c r="AB323" s="2">
        <f t="shared" si="63"/>
        <v>800000</v>
      </c>
      <c r="AC323" s="2">
        <f t="shared" si="64"/>
        <v>66410418.535780907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258</v>
      </c>
      <c r="C324" s="7"/>
      <c r="D324" s="2" t="e">
        <f t="shared" si="55"/>
        <v>#N/A</v>
      </c>
      <c r="E324" s="2" t="e">
        <f t="shared" si="67"/>
        <v>#N/A</v>
      </c>
      <c r="F324" s="2">
        <v>2004478.201853931</v>
      </c>
      <c r="G324" s="2">
        <f t="shared" si="70"/>
        <v>795682.42857142852</v>
      </c>
      <c r="H324" s="2">
        <f t="shared" si="65"/>
        <v>212020302.96435311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1660548.4285714249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2004177.4393453002</v>
      </c>
      <c r="Q324" s="2">
        <f t="shared" si="71"/>
        <v>800000</v>
      </c>
      <c r="R324" s="2">
        <f t="shared" si="66"/>
        <v>213596020.14222211</v>
      </c>
      <c r="S324" s="2">
        <f t="shared" si="58"/>
        <v>795682.42857143283</v>
      </c>
      <c r="T324" s="2">
        <f t="shared" si="59"/>
        <v>4317.571428571362</v>
      </c>
      <c r="U324" s="2">
        <f t="shared" si="60"/>
        <v>800000</v>
      </c>
      <c r="V324" s="2">
        <f t="shared" si="34"/>
        <v>145182978.96435276</v>
      </c>
      <c r="W324" s="2">
        <f t="shared" si="61"/>
        <v>795682.42857143283</v>
      </c>
      <c r="X324" s="2">
        <f t="shared" si="51"/>
        <v>4317.5714285671711</v>
      </c>
      <c r="Y324" s="2">
        <f t="shared" si="62"/>
        <v>68413041.177869231</v>
      </c>
      <c r="Z324" s="2" t="str">
        <f t="shared" si="52"/>
        <v>MEEP</v>
      </c>
      <c r="AA324" s="2">
        <f>IF(Z324="HERE",Y324,AA323+Graph!$G$1*1000)</f>
        <v>146389919.17786965</v>
      </c>
      <c r="AB324" s="2">
        <f t="shared" si="63"/>
        <v>800000</v>
      </c>
      <c r="AC324" s="2">
        <f t="shared" si="64"/>
        <v>66410418.535780907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259</v>
      </c>
      <c r="C325" s="7"/>
      <c r="D325" s="2" t="e">
        <f t="shared" si="55"/>
        <v>#N/A</v>
      </c>
      <c r="E325" s="2" t="e">
        <f t="shared" si="67"/>
        <v>#N/A</v>
      </c>
      <c r="F325" s="2">
        <v>2010432.7977541387</v>
      </c>
      <c r="G325" s="2">
        <f t="shared" si="70"/>
        <v>795682.42857142852</v>
      </c>
      <c r="H325" s="2">
        <f t="shared" si="65"/>
        <v>212815985.39292455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1664865.9999999963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2010118.6615604758</v>
      </c>
      <c r="Q325" s="2">
        <f t="shared" si="71"/>
        <v>800000</v>
      </c>
      <c r="R325" s="2">
        <f t="shared" si="66"/>
        <v>214396020.14222211</v>
      </c>
      <c r="S325" s="2">
        <f t="shared" si="58"/>
        <v>795682.42857143283</v>
      </c>
      <c r="T325" s="2">
        <f t="shared" si="59"/>
        <v>4317.571428571362</v>
      </c>
      <c r="U325" s="2">
        <f t="shared" si="60"/>
        <v>800000</v>
      </c>
      <c r="V325" s="2">
        <f t="shared" si="34"/>
        <v>145978661.39292419</v>
      </c>
      <c r="W325" s="2">
        <f t="shared" si="61"/>
        <v>795682.42857143283</v>
      </c>
      <c r="X325" s="2">
        <f t="shared" si="51"/>
        <v>4317.5714285671711</v>
      </c>
      <c r="Y325" s="2">
        <f t="shared" si="62"/>
        <v>68417358.749297798</v>
      </c>
      <c r="Z325" s="2" t="str">
        <f t="shared" si="52"/>
        <v>MEEP</v>
      </c>
      <c r="AA325" s="2">
        <f>IF(Z325="HERE",Y325,AA324+Graph!$G$1*1000)</f>
        <v>147189919.17786965</v>
      </c>
      <c r="AB325" s="2">
        <f t="shared" si="63"/>
        <v>800000</v>
      </c>
      <c r="AC325" s="2">
        <f t="shared" si="64"/>
        <v>66410418.535780907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260</v>
      </c>
      <c r="C326" s="7"/>
      <c r="D326" s="2" t="e">
        <f t="shared" si="55"/>
        <v>#N/A</v>
      </c>
      <c r="E326" s="2" t="e">
        <f t="shared" si="67"/>
        <v>#N/A</v>
      </c>
      <c r="F326" s="2">
        <v>2016387.3936543465</v>
      </c>
      <c r="G326" s="2">
        <f t="shared" si="70"/>
        <v>795682.42857142852</v>
      </c>
      <c r="H326" s="2">
        <f t="shared" si="65"/>
        <v>213611667.82149598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1669183.5714285676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2016059.8837756217</v>
      </c>
      <c r="Q326" s="2">
        <f t="shared" si="71"/>
        <v>800000</v>
      </c>
      <c r="R326" s="2">
        <f t="shared" si="66"/>
        <v>215196020.14222211</v>
      </c>
      <c r="S326" s="2">
        <f t="shared" si="58"/>
        <v>795682.42857143283</v>
      </c>
      <c r="T326" s="2">
        <f t="shared" si="59"/>
        <v>4317.571428571362</v>
      </c>
      <c r="U326" s="2">
        <f t="shared" si="60"/>
        <v>800000</v>
      </c>
      <c r="V326" s="2">
        <f t="shared" si="34"/>
        <v>146774343.82149562</v>
      </c>
      <c r="W326" s="2">
        <f t="shared" si="61"/>
        <v>795682.42857143283</v>
      </c>
      <c r="X326" s="2">
        <f t="shared" si="51"/>
        <v>4317.5714285671711</v>
      </c>
      <c r="Y326" s="2">
        <f t="shared" si="62"/>
        <v>68421676.320726365</v>
      </c>
      <c r="Z326" s="2" t="str">
        <f t="shared" si="52"/>
        <v>MEEP</v>
      </c>
      <c r="AA326" s="2">
        <f>IF(Z326="HERE",Y326,AA325+Graph!$G$1*1000)</f>
        <v>147989919.17786965</v>
      </c>
      <c r="AB326" s="2">
        <f t="shared" si="63"/>
        <v>800000</v>
      </c>
      <c r="AC326" s="2">
        <f t="shared" si="64"/>
        <v>66410418.535780907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261</v>
      </c>
      <c r="C327" s="7"/>
      <c r="D327" s="2" t="e">
        <f t="shared" si="55"/>
        <v>#N/A</v>
      </c>
      <c r="E327" s="2" t="e">
        <f t="shared" si="67"/>
        <v>#N/A</v>
      </c>
      <c r="F327" s="2">
        <v>2022341.9895545542</v>
      </c>
      <c r="G327" s="2">
        <f t="shared" si="70"/>
        <v>795682.42857142852</v>
      </c>
      <c r="H327" s="2">
        <f t="shared" si="65"/>
        <v>214407350.25006741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1673501.142857139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2022001.1059907973</v>
      </c>
      <c r="Q327" s="2">
        <f t="shared" si="71"/>
        <v>800000</v>
      </c>
      <c r="R327" s="2">
        <f t="shared" si="66"/>
        <v>215996020.14222211</v>
      </c>
      <c r="S327" s="2">
        <f t="shared" si="58"/>
        <v>795682.42857143283</v>
      </c>
      <c r="T327" s="2">
        <f t="shared" si="59"/>
        <v>4317.571428571362</v>
      </c>
      <c r="U327" s="2">
        <f t="shared" si="60"/>
        <v>800000</v>
      </c>
      <c r="V327" s="2">
        <f t="shared" si="34"/>
        <v>147570026.25006706</v>
      </c>
      <c r="W327" s="2">
        <f t="shared" si="61"/>
        <v>795682.42857143283</v>
      </c>
      <c r="X327" s="2">
        <f t="shared" si="51"/>
        <v>4317.5714285671711</v>
      </c>
      <c r="Y327" s="2">
        <f t="shared" si="62"/>
        <v>68425993.892154932</v>
      </c>
      <c r="Z327" s="2" t="str">
        <f t="shared" si="52"/>
        <v>MEEP</v>
      </c>
      <c r="AA327" s="2">
        <f>IF(Z327="HERE",Y327,AA326+Graph!$G$1*1000)</f>
        <v>148789919.17786965</v>
      </c>
      <c r="AB327" s="2">
        <f t="shared" si="63"/>
        <v>800000</v>
      </c>
      <c r="AC327" s="2">
        <f t="shared" si="64"/>
        <v>66410418.535780907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262</v>
      </c>
      <c r="C328" s="7"/>
      <c r="D328" s="2" t="e">
        <f t="shared" si="55"/>
        <v>#N/A</v>
      </c>
      <c r="E328" s="2" t="e">
        <f t="shared" si="67"/>
        <v>#N/A</v>
      </c>
      <c r="F328" s="2">
        <v>2028296.5854547322</v>
      </c>
      <c r="G328" s="2">
        <f t="shared" si="70"/>
        <v>795682.42857142852</v>
      </c>
      <c r="H328" s="2">
        <f t="shared" si="65"/>
        <v>215203032.67863885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1677818.7142857104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2027942.3282059431</v>
      </c>
      <c r="Q328" s="2">
        <f t="shared" si="71"/>
        <v>800000</v>
      </c>
      <c r="R328" s="2">
        <f t="shared" si="66"/>
        <v>216796020.14222211</v>
      </c>
      <c r="S328" s="2">
        <f t="shared" si="58"/>
        <v>795682.42857143283</v>
      </c>
      <c r="T328" s="2">
        <f t="shared" si="59"/>
        <v>4317.571428571362</v>
      </c>
      <c r="U328" s="2">
        <f t="shared" si="60"/>
        <v>800000</v>
      </c>
      <c r="V328" s="2">
        <f t="shared" si="34"/>
        <v>148365708.67863849</v>
      </c>
      <c r="W328" s="2">
        <f t="shared" si="61"/>
        <v>795682.42857143283</v>
      </c>
      <c r="X328" s="2">
        <f t="shared" si="51"/>
        <v>4317.5714285671711</v>
      </c>
      <c r="Y328" s="2">
        <f t="shared" si="62"/>
        <v>68430311.463583499</v>
      </c>
      <c r="Z328" s="2" t="str">
        <f t="shared" si="52"/>
        <v>MEEP</v>
      </c>
      <c r="AA328" s="2">
        <f>IF(Z328="HERE",Y328,AA327+Graph!$G$1*1000)</f>
        <v>149589919.17786965</v>
      </c>
      <c r="AB328" s="2">
        <f t="shared" si="63"/>
        <v>800000</v>
      </c>
      <c r="AC328" s="2">
        <f t="shared" si="64"/>
        <v>66410418.535780907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263</v>
      </c>
      <c r="C329" s="7"/>
      <c r="D329" s="2" t="e">
        <f t="shared" si="55"/>
        <v>#N/A</v>
      </c>
      <c r="E329" s="2" t="e">
        <f t="shared" si="67"/>
        <v>#N/A</v>
      </c>
      <c r="F329" s="2">
        <v>2034251.1813549399</v>
      </c>
      <c r="G329" s="2">
        <f t="shared" si="70"/>
        <v>795682.42857142852</v>
      </c>
      <c r="H329" s="2">
        <f t="shared" si="65"/>
        <v>215998715.10721028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1682136.2857142817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2033883.5504211187</v>
      </c>
      <c r="Q329" s="2">
        <f t="shared" si="71"/>
        <v>800000</v>
      </c>
      <c r="R329" s="2">
        <f t="shared" si="66"/>
        <v>217596020.14222211</v>
      </c>
      <c r="S329" s="2">
        <f t="shared" si="58"/>
        <v>795682.42857143283</v>
      </c>
      <c r="T329" s="2">
        <f t="shared" si="59"/>
        <v>4317.571428571362</v>
      </c>
      <c r="U329" s="2">
        <f t="shared" si="60"/>
        <v>800000</v>
      </c>
      <c r="V329" s="2">
        <f t="shared" si="34"/>
        <v>149161391.10720992</v>
      </c>
      <c r="W329" s="2">
        <f t="shared" si="61"/>
        <v>795682.42857143283</v>
      </c>
      <c r="X329" s="2">
        <f t="shared" si="51"/>
        <v>4317.5714285671711</v>
      </c>
      <c r="Y329" s="2">
        <f t="shared" si="62"/>
        <v>68434629.035012066</v>
      </c>
      <c r="Z329" s="2" t="str">
        <f t="shared" si="52"/>
        <v>MEEP</v>
      </c>
      <c r="AA329" s="2">
        <f>IF(Z329="HERE",Y329,AA328+Graph!$G$1*1000)</f>
        <v>150389919.17786965</v>
      </c>
      <c r="AB329" s="2">
        <f t="shared" si="63"/>
        <v>800000</v>
      </c>
      <c r="AC329" s="2">
        <f t="shared" si="64"/>
        <v>66410418.535780907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264</v>
      </c>
      <c r="C330" s="7"/>
      <c r="D330" s="2" t="e">
        <f t="shared" si="55"/>
        <v>#N/A</v>
      </c>
      <c r="E330" s="2" t="e">
        <f t="shared" si="67"/>
        <v>#N/A</v>
      </c>
      <c r="F330" s="2">
        <v>2040205.7772551477</v>
      </c>
      <c r="G330" s="2">
        <f t="shared" si="70"/>
        <v>795682.42857142852</v>
      </c>
      <c r="H330" s="2">
        <f t="shared" si="65"/>
        <v>216794397.53578171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1686453.8571428531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2039824.7726362646</v>
      </c>
      <c r="Q330" s="2">
        <f t="shared" si="71"/>
        <v>800000</v>
      </c>
      <c r="R330" s="2">
        <f t="shared" si="66"/>
        <v>218396020.14222211</v>
      </c>
      <c r="S330" s="2">
        <f t="shared" si="58"/>
        <v>795682.42857143283</v>
      </c>
      <c r="T330" s="2">
        <f t="shared" si="59"/>
        <v>4317.571428571362</v>
      </c>
      <c r="U330" s="2">
        <f t="shared" si="60"/>
        <v>800000</v>
      </c>
      <c r="V330" s="2">
        <f t="shared" si="34"/>
        <v>149957073.53578135</v>
      </c>
      <c r="W330" s="2">
        <f t="shared" si="61"/>
        <v>795682.42857143283</v>
      </c>
      <c r="X330" s="2">
        <f t="shared" si="51"/>
        <v>4317.5714285671711</v>
      </c>
      <c r="Y330" s="2">
        <f t="shared" si="62"/>
        <v>68438946.606440634</v>
      </c>
      <c r="Z330" s="2" t="str">
        <f t="shared" si="52"/>
        <v>MEEP</v>
      </c>
      <c r="AA330" s="2">
        <f>IF(Z330="HERE",Y330,AA329+Graph!$G$1*1000)</f>
        <v>151189919.17786965</v>
      </c>
      <c r="AB330" s="2">
        <f t="shared" si="63"/>
        <v>800000</v>
      </c>
      <c r="AC330" s="2">
        <f t="shared" si="64"/>
        <v>66410418.535780907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265</v>
      </c>
      <c r="C331" s="7"/>
      <c r="D331" s="2" t="e">
        <f t="shared" si="55"/>
        <v>#N/A</v>
      </c>
      <c r="E331" s="2" t="e">
        <f t="shared" si="67"/>
        <v>#N/A</v>
      </c>
      <c r="F331" s="2">
        <v>2046160.3731553555</v>
      </c>
      <c r="G331" s="2">
        <f t="shared" si="70"/>
        <v>795682.42857142852</v>
      </c>
      <c r="H331" s="2">
        <f t="shared" si="65"/>
        <v>217590079.96435314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1690771.4285714244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2045765.9948514402</v>
      </c>
      <c r="Q331" s="2">
        <f t="shared" si="71"/>
        <v>800000</v>
      </c>
      <c r="R331" s="2">
        <f t="shared" si="66"/>
        <v>219196020.14222211</v>
      </c>
      <c r="S331" s="2">
        <f t="shared" si="58"/>
        <v>795682.42857143283</v>
      </c>
      <c r="T331" s="2">
        <f t="shared" si="59"/>
        <v>4317.571428571362</v>
      </c>
      <c r="U331" s="2">
        <f t="shared" si="60"/>
        <v>800000</v>
      </c>
      <c r="V331" s="2">
        <f t="shared" si="34"/>
        <v>150752755.96435279</v>
      </c>
      <c r="W331" s="2">
        <f t="shared" si="61"/>
        <v>795682.42857143283</v>
      </c>
      <c r="X331" s="2">
        <f t="shared" si="51"/>
        <v>4317.5714285671711</v>
      </c>
      <c r="Y331" s="2">
        <f t="shared" si="62"/>
        <v>68443264.177869201</v>
      </c>
      <c r="Z331" s="2" t="str">
        <f t="shared" si="52"/>
        <v>MEEP</v>
      </c>
      <c r="AA331" s="2">
        <f>IF(Z331="HERE",Y331,AA330+Graph!$G$1*1000)</f>
        <v>151989919.17786965</v>
      </c>
      <c r="AB331" s="2">
        <f t="shared" si="63"/>
        <v>800000</v>
      </c>
      <c r="AC331" s="2">
        <f t="shared" si="64"/>
        <v>66410418.535780907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266</v>
      </c>
      <c r="C332" s="7"/>
      <c r="D332" s="2" t="e">
        <f t="shared" si="55"/>
        <v>#N/A</v>
      </c>
      <c r="E332" s="2" t="e">
        <f t="shared" si="67"/>
        <v>#N/A</v>
      </c>
      <c r="F332" s="2">
        <v>2052114.9690555632</v>
      </c>
      <c r="G332" s="2">
        <f t="shared" si="70"/>
        <v>795682.42857142852</v>
      </c>
      <c r="H332" s="2">
        <f t="shared" si="65"/>
        <v>218385762.39292458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1695088.9999999958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2051707.217066586</v>
      </c>
      <c r="Q332" s="2">
        <f t="shared" si="71"/>
        <v>800000</v>
      </c>
      <c r="R332" s="2">
        <f t="shared" si="66"/>
        <v>219996020.14222211</v>
      </c>
      <c r="S332" s="2">
        <f t="shared" si="58"/>
        <v>795682.42857143283</v>
      </c>
      <c r="T332" s="2">
        <f t="shared" si="59"/>
        <v>4317.571428571362</v>
      </c>
      <c r="U332" s="2">
        <f t="shared" si="60"/>
        <v>800000</v>
      </c>
      <c r="V332" s="2">
        <f t="shared" si="34"/>
        <v>151548438.39292422</v>
      </c>
      <c r="W332" s="2">
        <f t="shared" si="61"/>
        <v>795682.42857143283</v>
      </c>
      <c r="X332" s="2">
        <f t="shared" si="51"/>
        <v>4317.5714285671711</v>
      </c>
      <c r="Y332" s="2">
        <f t="shared" si="62"/>
        <v>68447581.749297768</v>
      </c>
      <c r="Z332" s="2" t="str">
        <f t="shared" si="52"/>
        <v>MEEP</v>
      </c>
      <c r="AA332" s="2">
        <f>IF(Z332="HERE",Y332,AA331+Graph!$G$1*1000)</f>
        <v>152789919.17786965</v>
      </c>
      <c r="AB332" s="2">
        <f t="shared" si="63"/>
        <v>800000</v>
      </c>
      <c r="AC332" s="2">
        <f t="shared" si="64"/>
        <v>66410418.535780907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267</v>
      </c>
      <c r="C333" s="7"/>
      <c r="D333" s="2" t="e">
        <f t="shared" si="55"/>
        <v>#N/A</v>
      </c>
      <c r="E333" s="2" t="e">
        <f t="shared" si="67"/>
        <v>#N/A</v>
      </c>
      <c r="F333" s="2">
        <v>2058069.564955771</v>
      </c>
      <c r="G333" s="2">
        <f t="shared" si="70"/>
        <v>795682.42857142852</v>
      </c>
      <c r="H333" s="2">
        <f t="shared" si="65"/>
        <v>219181444.82149601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1699406.5714285672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2057648.4392817616</v>
      </c>
      <c r="Q333" s="2">
        <f t="shared" si="71"/>
        <v>800000</v>
      </c>
      <c r="R333" s="2">
        <f t="shared" si="66"/>
        <v>220796020.14222211</v>
      </c>
      <c r="S333" s="2">
        <f t="shared" si="58"/>
        <v>795682.42857143283</v>
      </c>
      <c r="T333" s="2">
        <f t="shared" si="59"/>
        <v>4317.571428571362</v>
      </c>
      <c r="U333" s="2">
        <f t="shared" si="60"/>
        <v>800000</v>
      </c>
      <c r="V333" s="2">
        <f t="shared" si="34"/>
        <v>152344120.82149565</v>
      </c>
      <c r="W333" s="2">
        <f t="shared" si="61"/>
        <v>795682.42857143283</v>
      </c>
      <c r="X333" s="2">
        <f t="shared" si="51"/>
        <v>4317.5714285671711</v>
      </c>
      <c r="Y333" s="2">
        <f t="shared" si="62"/>
        <v>68451899.320726335</v>
      </c>
      <c r="Z333" s="2" t="str">
        <f t="shared" si="52"/>
        <v>MEEP</v>
      </c>
      <c r="AA333" s="2">
        <f>IF(Z333="HERE",Y333,AA332+Graph!$G$1*1000)</f>
        <v>153589919.17786965</v>
      </c>
      <c r="AB333" s="2">
        <f t="shared" si="63"/>
        <v>800000</v>
      </c>
      <c r="AC333" s="2">
        <f t="shared" si="64"/>
        <v>66410418.535780907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268</v>
      </c>
      <c r="C334" s="7"/>
      <c r="D334" s="2" t="e">
        <f t="shared" si="55"/>
        <v>#N/A</v>
      </c>
      <c r="E334" s="2" t="e">
        <f t="shared" si="67"/>
        <v>#N/A</v>
      </c>
      <c r="F334" s="2">
        <v>2064024.1608559787</v>
      </c>
      <c r="G334" s="2">
        <f t="shared" si="70"/>
        <v>795682.42857142852</v>
      </c>
      <c r="H334" s="2">
        <f t="shared" si="65"/>
        <v>219977127.25006744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1703724.1428571385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2063589.6614969075</v>
      </c>
      <c r="Q334" s="2">
        <f t="shared" si="71"/>
        <v>800000</v>
      </c>
      <c r="R334" s="2">
        <f t="shared" si="66"/>
        <v>221596020.14222211</v>
      </c>
      <c r="S334" s="2">
        <f t="shared" si="58"/>
        <v>795682.42857143283</v>
      </c>
      <c r="T334" s="2">
        <f t="shared" si="59"/>
        <v>4317.571428571362</v>
      </c>
      <c r="U334" s="2">
        <f t="shared" si="60"/>
        <v>800000</v>
      </c>
      <c r="V334" s="2">
        <f t="shared" si="34"/>
        <v>153139803.25006709</v>
      </c>
      <c r="W334" s="2">
        <f t="shared" si="61"/>
        <v>795682.42857143283</v>
      </c>
      <c r="X334" s="2">
        <f t="shared" si="51"/>
        <v>4317.5714285671711</v>
      </c>
      <c r="Y334" s="2">
        <f t="shared" si="62"/>
        <v>68456216.892154902</v>
      </c>
      <c r="Z334" s="2" t="str">
        <f t="shared" si="52"/>
        <v>MEEP</v>
      </c>
      <c r="AA334" s="2">
        <f>IF(Z334="HERE",Y334,AA333+Graph!$G$1*1000)</f>
        <v>154389919.17786965</v>
      </c>
      <c r="AB334" s="2">
        <f t="shared" si="63"/>
        <v>800000</v>
      </c>
      <c r="AC334" s="2">
        <f t="shared" si="64"/>
        <v>66410418.535780907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269</v>
      </c>
      <c r="C335" s="7"/>
      <c r="D335" s="2" t="e">
        <f t="shared" si="55"/>
        <v>#N/A</v>
      </c>
      <c r="E335" s="2" t="e">
        <f t="shared" si="67"/>
        <v>#N/A</v>
      </c>
      <c r="F335" s="2">
        <v>2069978.7567561865</v>
      </c>
      <c r="G335" s="2">
        <f t="shared" si="70"/>
        <v>795682.42857142852</v>
      </c>
      <c r="H335" s="2">
        <f t="shared" si="65"/>
        <v>220772809.67863888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1708041.7142857099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2069530.8837120831</v>
      </c>
      <c r="Q335" s="2">
        <f t="shared" si="71"/>
        <v>800000</v>
      </c>
      <c r="R335" s="2">
        <f t="shared" si="66"/>
        <v>222396020.14222211</v>
      </c>
      <c r="S335" s="2">
        <f t="shared" si="58"/>
        <v>795682.42857143283</v>
      </c>
      <c r="T335" s="2">
        <f t="shared" si="59"/>
        <v>4317.571428571362</v>
      </c>
      <c r="U335" s="2">
        <f t="shared" si="60"/>
        <v>800000</v>
      </c>
      <c r="V335" s="2">
        <f t="shared" si="34"/>
        <v>153935485.67863852</v>
      </c>
      <c r="W335" s="2">
        <f t="shared" si="61"/>
        <v>795682.42857143283</v>
      </c>
      <c r="X335" s="2">
        <f t="shared" si="51"/>
        <v>4317.5714285671711</v>
      </c>
      <c r="Y335" s="2">
        <f t="shared" si="62"/>
        <v>68460534.463583469</v>
      </c>
      <c r="Z335" s="2" t="str">
        <f t="shared" si="52"/>
        <v>MEEP</v>
      </c>
      <c r="AA335" s="2">
        <f>IF(Z335="HERE",Y335,AA334+Graph!$G$1*1000)</f>
        <v>155189919.17786965</v>
      </c>
      <c r="AB335" s="2">
        <f t="shared" si="63"/>
        <v>800000</v>
      </c>
      <c r="AC335" s="2">
        <f t="shared" si="64"/>
        <v>66410418.535780907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270</v>
      </c>
      <c r="C336" s="7"/>
      <c r="D336" s="2" t="e">
        <f t="shared" si="55"/>
        <v>#N/A</v>
      </c>
      <c r="E336" s="2" t="e">
        <f t="shared" si="67"/>
        <v>#N/A</v>
      </c>
      <c r="F336" s="2">
        <v>2075933.3526563942</v>
      </c>
      <c r="G336" s="2">
        <f t="shared" si="70"/>
        <v>795682.42857142852</v>
      </c>
      <c r="H336" s="2">
        <f t="shared" si="65"/>
        <v>221568492.10721031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1712359.2857142813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2075472.1059272289</v>
      </c>
      <c r="Q336" s="2">
        <f t="shared" si="71"/>
        <v>800000</v>
      </c>
      <c r="R336" s="2">
        <f t="shared" si="66"/>
        <v>223196020.14222211</v>
      </c>
      <c r="S336" s="2">
        <f t="shared" si="58"/>
        <v>795682.42857143283</v>
      </c>
      <c r="T336" s="2">
        <f t="shared" si="59"/>
        <v>4317.571428571362</v>
      </c>
      <c r="U336" s="2">
        <f t="shared" si="60"/>
        <v>800000</v>
      </c>
      <c r="V336" s="2">
        <f t="shared" si="34"/>
        <v>154731168.10720995</v>
      </c>
      <c r="W336" s="2">
        <f t="shared" si="61"/>
        <v>795682.42857143283</v>
      </c>
      <c r="X336" s="2">
        <f t="shared" si="51"/>
        <v>4317.5714285671711</v>
      </c>
      <c r="Y336" s="2">
        <f t="shared" si="62"/>
        <v>68464852.035012037</v>
      </c>
      <c r="Z336" s="2" t="str">
        <f t="shared" si="52"/>
        <v>MEEP</v>
      </c>
      <c r="AA336" s="2">
        <f>IF(Z336="HERE",Y336,AA335+Graph!$G$1*1000)</f>
        <v>155989919.17786965</v>
      </c>
      <c r="AB336" s="2">
        <f t="shared" si="63"/>
        <v>800000</v>
      </c>
      <c r="AC336" s="2">
        <f t="shared" si="64"/>
        <v>66410418.535780907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271</v>
      </c>
      <c r="C337" s="7"/>
      <c r="D337" s="2" t="e">
        <f t="shared" si="55"/>
        <v>#N/A</v>
      </c>
      <c r="E337" s="2" t="e">
        <f t="shared" si="67"/>
        <v>#N/A</v>
      </c>
      <c r="F337" s="2">
        <v>2081887.948556602</v>
      </c>
      <c r="G337" s="2">
        <f t="shared" si="70"/>
        <v>795682.42857142852</v>
      </c>
      <c r="H337" s="2">
        <f t="shared" si="65"/>
        <v>222364174.53578174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1716676.8571428526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2081413.3281424046</v>
      </c>
      <c r="Q337" s="2">
        <f t="shared" si="71"/>
        <v>800000</v>
      </c>
      <c r="R337" s="2">
        <f t="shared" si="66"/>
        <v>223996020.14222211</v>
      </c>
      <c r="S337" s="2">
        <f t="shared" si="58"/>
        <v>795682.42857143283</v>
      </c>
      <c r="T337" s="2">
        <f t="shared" si="59"/>
        <v>4317.571428571362</v>
      </c>
      <c r="U337" s="2">
        <f t="shared" si="60"/>
        <v>800000</v>
      </c>
      <c r="V337" s="2">
        <f t="shared" si="34"/>
        <v>155526850.53578138</v>
      </c>
      <c r="W337" s="2">
        <f t="shared" si="61"/>
        <v>795682.42857143283</v>
      </c>
      <c r="X337" s="2">
        <f t="shared" si="51"/>
        <v>4317.5714285671711</v>
      </c>
      <c r="Y337" s="2">
        <f t="shared" si="62"/>
        <v>68469169.606440604</v>
      </c>
      <c r="Z337" s="2" t="str">
        <f t="shared" si="52"/>
        <v>MEEP</v>
      </c>
      <c r="AA337" s="2">
        <f>IF(Z337="HERE",Y337,AA336+Graph!$G$1*1000)</f>
        <v>156789919.17786965</v>
      </c>
      <c r="AB337" s="2">
        <f t="shared" si="63"/>
        <v>800000</v>
      </c>
      <c r="AC337" s="2">
        <f t="shared" si="64"/>
        <v>66410418.535780907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272</v>
      </c>
      <c r="C338" s="7"/>
      <c r="D338" s="2" t="e">
        <f t="shared" si="55"/>
        <v>#N/A</v>
      </c>
      <c r="E338" s="2" t="e">
        <f t="shared" si="67"/>
        <v>#N/A</v>
      </c>
      <c r="F338" s="2">
        <v>2087842.5444568098</v>
      </c>
      <c r="G338" s="2">
        <f t="shared" si="70"/>
        <v>795682.42857142852</v>
      </c>
      <c r="H338" s="2">
        <f t="shared" si="65"/>
        <v>223159856.96435317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1720994.428571424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2087354.5503575504</v>
      </c>
      <c r="Q338" s="2">
        <f t="shared" si="71"/>
        <v>800000</v>
      </c>
      <c r="R338" s="2">
        <f t="shared" si="66"/>
        <v>224796020.14222211</v>
      </c>
      <c r="S338" s="2">
        <f t="shared" si="58"/>
        <v>795682.42857143283</v>
      </c>
      <c r="T338" s="2">
        <f t="shared" si="59"/>
        <v>4317.571428571362</v>
      </c>
      <c r="U338" s="2">
        <f t="shared" si="60"/>
        <v>800000</v>
      </c>
      <c r="V338" s="2">
        <f t="shared" si="34"/>
        <v>156322532.96435282</v>
      </c>
      <c r="W338" s="2">
        <f t="shared" si="61"/>
        <v>795682.42857143283</v>
      </c>
      <c r="X338" s="2">
        <f t="shared" si="51"/>
        <v>4317.5714285671711</v>
      </c>
      <c r="Y338" s="2">
        <f t="shared" si="62"/>
        <v>68473487.177869171</v>
      </c>
      <c r="Z338" s="2" t="str">
        <f t="shared" si="52"/>
        <v>MEEP</v>
      </c>
      <c r="AA338" s="2">
        <f>IF(Z338="HERE",Y338,AA337+Graph!$G$1*1000)</f>
        <v>157589919.17786965</v>
      </c>
      <c r="AB338" s="2">
        <f t="shared" si="63"/>
        <v>800000</v>
      </c>
      <c r="AC338" s="2">
        <f t="shared" si="64"/>
        <v>66410418.535780907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273</v>
      </c>
      <c r="C339" s="7"/>
      <c r="D339" s="2" t="e">
        <f t="shared" si="55"/>
        <v>#N/A</v>
      </c>
      <c r="E339" s="2" t="e">
        <f t="shared" si="67"/>
        <v>#N/A</v>
      </c>
      <c r="F339" s="2">
        <v>2093797.1403570175</v>
      </c>
      <c r="G339" s="2">
        <f t="shared" si="70"/>
        <v>795682.42857142852</v>
      </c>
      <c r="H339" s="2">
        <f t="shared" si="65"/>
        <v>223955539.39292461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1725311.9999999953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2093295.7725726962</v>
      </c>
      <c r="Q339" s="2">
        <f t="shared" si="71"/>
        <v>800000</v>
      </c>
      <c r="R339" s="2">
        <f t="shared" si="66"/>
        <v>225596020.14222211</v>
      </c>
      <c r="S339" s="2">
        <f t="shared" si="58"/>
        <v>795682.42857143283</v>
      </c>
      <c r="T339" s="2">
        <f t="shared" si="59"/>
        <v>4317.571428571362</v>
      </c>
      <c r="U339" s="2">
        <f t="shared" si="60"/>
        <v>800000</v>
      </c>
      <c r="V339" s="2">
        <f t="shared" si="34"/>
        <v>157118215.39292425</v>
      </c>
      <c r="W339" s="2">
        <f t="shared" si="61"/>
        <v>795682.42857143283</v>
      </c>
      <c r="X339" s="2">
        <f t="shared" si="51"/>
        <v>4317.5714285671711</v>
      </c>
      <c r="Y339" s="2">
        <f t="shared" si="62"/>
        <v>68477804.749297738</v>
      </c>
      <c r="Z339" s="2" t="str">
        <f t="shared" si="52"/>
        <v>MEEP</v>
      </c>
      <c r="AA339" s="2">
        <f>IF(Z339="HERE",Y339,AA338+Graph!$G$1*1000)</f>
        <v>158389919.17786965</v>
      </c>
      <c r="AB339" s="2">
        <f t="shared" si="63"/>
        <v>800000</v>
      </c>
      <c r="AC339" s="2">
        <f t="shared" si="64"/>
        <v>66410418.535780907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274</v>
      </c>
      <c r="C340" s="7"/>
      <c r="D340" s="2" t="e">
        <f t="shared" si="55"/>
        <v>#N/A</v>
      </c>
      <c r="E340" s="2" t="e">
        <f t="shared" si="67"/>
        <v>#N/A</v>
      </c>
      <c r="F340" s="2">
        <v>2099751.7362572253</v>
      </c>
      <c r="G340" s="2">
        <f t="shared" si="70"/>
        <v>795682.42857142852</v>
      </c>
      <c r="H340" s="2">
        <f t="shared" si="65"/>
        <v>224751221.82149604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1729629.5714285667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2099236.9947878718</v>
      </c>
      <c r="Q340" s="2">
        <f t="shared" si="71"/>
        <v>800000</v>
      </c>
      <c r="R340" s="2">
        <f t="shared" si="66"/>
        <v>226396020.14222211</v>
      </c>
      <c r="S340" s="2">
        <f t="shared" si="58"/>
        <v>795682.42857143283</v>
      </c>
      <c r="T340" s="2">
        <f t="shared" si="59"/>
        <v>4317.571428571362</v>
      </c>
      <c r="U340" s="2">
        <f t="shared" si="60"/>
        <v>800000</v>
      </c>
      <c r="V340" s="2">
        <f t="shared" si="34"/>
        <v>157913897.82149568</v>
      </c>
      <c r="W340" s="2">
        <f t="shared" si="61"/>
        <v>795682.42857143283</v>
      </c>
      <c r="X340" s="2">
        <f t="shared" si="51"/>
        <v>4317.5714285671711</v>
      </c>
      <c r="Y340" s="2">
        <f t="shared" si="62"/>
        <v>68482122.320726305</v>
      </c>
      <c r="Z340" s="2" t="str">
        <f t="shared" si="52"/>
        <v>MEEP</v>
      </c>
      <c r="AA340" s="2">
        <f>IF(Z340="HERE",Y340,AA339+Graph!$G$1*1000)</f>
        <v>159189919.17786965</v>
      </c>
      <c r="AB340" s="2">
        <f t="shared" si="63"/>
        <v>800000</v>
      </c>
      <c r="AC340" s="2">
        <f t="shared" si="64"/>
        <v>66410418.535780907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275</v>
      </c>
      <c r="C341" s="7"/>
      <c r="D341" s="2" t="e">
        <f t="shared" si="55"/>
        <v>#N/A</v>
      </c>
      <c r="E341" s="2" t="e">
        <f t="shared" si="67"/>
        <v>#N/A</v>
      </c>
      <c r="F341" s="2">
        <v>2105706.332157433</v>
      </c>
      <c r="G341" s="2">
        <f t="shared" si="70"/>
        <v>795682.42857142852</v>
      </c>
      <c r="H341" s="2">
        <f t="shared" si="65"/>
        <v>225546904.25006747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1733947.1428571381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2105178.2170030177</v>
      </c>
      <c r="Q341" s="2">
        <f t="shared" si="71"/>
        <v>800000</v>
      </c>
      <c r="R341" s="2">
        <f t="shared" si="66"/>
        <v>227196020.14222211</v>
      </c>
      <c r="S341" s="2">
        <f t="shared" si="58"/>
        <v>795682.42857143283</v>
      </c>
      <c r="T341" s="2">
        <f t="shared" si="59"/>
        <v>4317.571428571362</v>
      </c>
      <c r="U341" s="2">
        <f t="shared" si="60"/>
        <v>800000</v>
      </c>
      <c r="V341" s="2">
        <f t="shared" si="34"/>
        <v>158709580.25006711</v>
      </c>
      <c r="W341" s="2">
        <f t="shared" si="61"/>
        <v>795682.42857143283</v>
      </c>
      <c r="X341" s="2">
        <f t="shared" si="51"/>
        <v>4317.5714285671711</v>
      </c>
      <c r="Y341" s="2">
        <f t="shared" si="62"/>
        <v>68486439.892154872</v>
      </c>
      <c r="Z341" s="2" t="str">
        <f t="shared" si="52"/>
        <v>MEEP</v>
      </c>
      <c r="AA341" s="2">
        <f>IF(Z341="HERE",Y341,AA340+Graph!$G$1*1000)</f>
        <v>159989919.17786965</v>
      </c>
      <c r="AB341" s="2">
        <f t="shared" si="63"/>
        <v>800000</v>
      </c>
      <c r="AC341" s="2">
        <f t="shared" si="64"/>
        <v>66410418.535780907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276</v>
      </c>
      <c r="C342" s="7"/>
      <c r="D342" s="2" t="e">
        <f t="shared" si="55"/>
        <v>#N/A</v>
      </c>
      <c r="E342" s="2" t="e">
        <f t="shared" si="67"/>
        <v>#N/A</v>
      </c>
      <c r="F342" s="2">
        <v>2111660.9280576408</v>
      </c>
      <c r="G342" s="2">
        <f t="shared" si="70"/>
        <v>795682.42857142852</v>
      </c>
      <c r="H342" s="2">
        <f t="shared" si="65"/>
        <v>226342586.67863891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1738264.7142857094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2111119.4392181933</v>
      </c>
      <c r="Q342" s="2">
        <f t="shared" si="71"/>
        <v>800000</v>
      </c>
      <c r="R342" s="2">
        <f t="shared" si="66"/>
        <v>227996020.14222211</v>
      </c>
      <c r="S342" s="2">
        <f t="shared" si="58"/>
        <v>795682.42857143283</v>
      </c>
      <c r="T342" s="2">
        <f t="shared" si="59"/>
        <v>4317.571428571362</v>
      </c>
      <c r="U342" s="2">
        <f t="shared" si="60"/>
        <v>800000</v>
      </c>
      <c r="V342" s="2">
        <f t="shared" si="34"/>
        <v>159505262.67863855</v>
      </c>
      <c r="W342" s="2">
        <f t="shared" si="61"/>
        <v>795682.42857143283</v>
      </c>
      <c r="X342" s="2">
        <f t="shared" si="51"/>
        <v>4317.5714285671711</v>
      </c>
      <c r="Y342" s="2">
        <f t="shared" si="62"/>
        <v>68490757.46358344</v>
      </c>
      <c r="Z342" s="2" t="str">
        <f t="shared" si="52"/>
        <v>MEEP</v>
      </c>
      <c r="AA342" s="2">
        <f>IF(Z342="HERE",Y342,AA341+Graph!$G$1*1000)</f>
        <v>160789919.17786965</v>
      </c>
      <c r="AB342" s="2">
        <f t="shared" si="63"/>
        <v>800000</v>
      </c>
      <c r="AC342" s="2">
        <f t="shared" si="64"/>
        <v>66410418.535780907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277</v>
      </c>
      <c r="C343" s="7"/>
      <c r="D343" s="2" t="e">
        <f t="shared" si="55"/>
        <v>#N/A</v>
      </c>
      <c r="E343" s="2" t="e">
        <f t="shared" si="67"/>
        <v>#N/A</v>
      </c>
      <c r="F343" s="2">
        <v>2117615.5239578485</v>
      </c>
      <c r="G343" s="2">
        <f t="shared" si="70"/>
        <v>795682.42857142852</v>
      </c>
      <c r="H343" s="2">
        <f t="shared" si="65"/>
        <v>227138269.10721034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1742582.2857142808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2117060.6614333391</v>
      </c>
      <c r="Q343" s="2">
        <f t="shared" si="71"/>
        <v>800000</v>
      </c>
      <c r="R343" s="2">
        <f t="shared" si="66"/>
        <v>228796020.14222211</v>
      </c>
      <c r="S343" s="2">
        <f t="shared" si="58"/>
        <v>795682.42857143283</v>
      </c>
      <c r="T343" s="2">
        <f t="shared" si="59"/>
        <v>4317.571428571362</v>
      </c>
      <c r="U343" s="2">
        <f t="shared" si="60"/>
        <v>800000</v>
      </c>
      <c r="V343" s="2">
        <f t="shared" si="34"/>
        <v>160300945.10720998</v>
      </c>
      <c r="W343" s="2">
        <f t="shared" si="61"/>
        <v>795682.42857143283</v>
      </c>
      <c r="X343" s="2">
        <f t="shared" si="51"/>
        <v>4317.5714285671711</v>
      </c>
      <c r="Y343" s="2">
        <f t="shared" si="62"/>
        <v>68495075.035012007</v>
      </c>
      <c r="Z343" s="2" t="str">
        <f t="shared" si="52"/>
        <v>MEEP</v>
      </c>
      <c r="AA343" s="2">
        <f>IF(Z343="HERE",Y343,AA342+Graph!$G$1*1000)</f>
        <v>161589919.17786965</v>
      </c>
      <c r="AB343" s="2">
        <f t="shared" si="63"/>
        <v>800000</v>
      </c>
      <c r="AC343" s="2">
        <f t="shared" si="64"/>
        <v>66410418.535780907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278</v>
      </c>
      <c r="C344" s="7"/>
      <c r="D344" s="2" t="e">
        <f t="shared" si="55"/>
        <v>#N/A</v>
      </c>
      <c r="E344" s="2" t="e">
        <f t="shared" si="67"/>
        <v>#N/A</v>
      </c>
      <c r="F344" s="2">
        <v>2123570.1198580563</v>
      </c>
      <c r="G344" s="2">
        <f t="shared" si="70"/>
        <v>795682.42857142852</v>
      </c>
      <c r="H344" s="2">
        <f t="shared" si="65"/>
        <v>227933951.53578177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1746899.8571428522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2123001.8836485147</v>
      </c>
      <c r="Q344" s="2">
        <f t="shared" si="71"/>
        <v>800000</v>
      </c>
      <c r="R344" s="2">
        <f t="shared" si="66"/>
        <v>229596020.14222211</v>
      </c>
      <c r="S344" s="2">
        <f t="shared" si="58"/>
        <v>795682.42857143283</v>
      </c>
      <c r="T344" s="2">
        <f t="shared" si="59"/>
        <v>4317.571428571362</v>
      </c>
      <c r="U344" s="2">
        <f t="shared" si="60"/>
        <v>800000</v>
      </c>
      <c r="V344" s="2">
        <f t="shared" si="34"/>
        <v>161096627.53578141</v>
      </c>
      <c r="W344" s="2">
        <f t="shared" si="61"/>
        <v>795682.42857143283</v>
      </c>
      <c r="X344" s="2">
        <f t="shared" si="51"/>
        <v>4317.5714285671711</v>
      </c>
      <c r="Y344" s="2">
        <f t="shared" si="62"/>
        <v>68499392.606440574</v>
      </c>
      <c r="Z344" s="2" t="str">
        <f t="shared" si="52"/>
        <v>MEEP</v>
      </c>
      <c r="AA344" s="2">
        <f>IF(Z344="HERE",Y344,AA343+Graph!$G$1*1000)</f>
        <v>162389919.17786965</v>
      </c>
      <c r="AB344" s="2">
        <f t="shared" si="63"/>
        <v>800000</v>
      </c>
      <c r="AC344" s="2">
        <f t="shared" si="64"/>
        <v>66410418.535780907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279</v>
      </c>
      <c r="C345" s="7"/>
      <c r="D345" s="2" t="e">
        <f t="shared" si="55"/>
        <v>#N/A</v>
      </c>
      <c r="E345" s="2" t="e">
        <f t="shared" si="67"/>
        <v>#N/A</v>
      </c>
      <c r="F345" s="2">
        <v>2129524.7157582641</v>
      </c>
      <c r="G345" s="2">
        <f t="shared" si="70"/>
        <v>795682.42857142852</v>
      </c>
      <c r="H345" s="2">
        <f t="shared" si="65"/>
        <v>228729633.9643532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1751217.4285714235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2128943.1058636606</v>
      </c>
      <c r="Q345" s="2">
        <f t="shared" si="71"/>
        <v>800000</v>
      </c>
      <c r="R345" s="2">
        <f t="shared" si="66"/>
        <v>230396020.14222211</v>
      </c>
      <c r="S345" s="2">
        <f t="shared" si="58"/>
        <v>795682.42857143283</v>
      </c>
      <c r="T345" s="2">
        <f t="shared" si="59"/>
        <v>4317.571428571362</v>
      </c>
      <c r="U345" s="2">
        <f t="shared" si="60"/>
        <v>800000</v>
      </c>
      <c r="V345" s="2">
        <f t="shared" si="34"/>
        <v>161892309.96435285</v>
      </c>
      <c r="W345" s="2">
        <f t="shared" si="61"/>
        <v>795682.42857143283</v>
      </c>
      <c r="X345" s="2">
        <f t="shared" si="51"/>
        <v>4317.5714285671711</v>
      </c>
      <c r="Y345" s="2">
        <f t="shared" si="62"/>
        <v>68503710.177869141</v>
      </c>
      <c r="Z345" s="2" t="str">
        <f t="shared" si="52"/>
        <v>MEEP</v>
      </c>
      <c r="AA345" s="2">
        <f>IF(Z345="HERE",Y345,AA344+Graph!$G$1*1000)</f>
        <v>163189919.17786965</v>
      </c>
      <c r="AB345" s="2">
        <f t="shared" si="63"/>
        <v>800000</v>
      </c>
      <c r="AC345" s="2">
        <f t="shared" si="64"/>
        <v>66410418.535780907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280</v>
      </c>
      <c r="C346" s="7"/>
      <c r="D346" s="2" t="e">
        <f t="shared" si="55"/>
        <v>#N/A</v>
      </c>
      <c r="E346" s="2" t="e">
        <f t="shared" si="67"/>
        <v>#N/A</v>
      </c>
      <c r="F346" s="2">
        <v>2135479.3116584718</v>
      </c>
      <c r="G346" s="2">
        <f t="shared" si="70"/>
        <v>795682.42857142852</v>
      </c>
      <c r="H346" s="2">
        <f t="shared" si="65"/>
        <v>229525316.39292464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1755534.9999999949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2134884.3280788362</v>
      </c>
      <c r="Q346" s="2">
        <f t="shared" si="71"/>
        <v>800000</v>
      </c>
      <c r="R346" s="2">
        <f t="shared" si="66"/>
        <v>231196020.14222211</v>
      </c>
      <c r="S346" s="2">
        <f t="shared" si="58"/>
        <v>795682.42857143283</v>
      </c>
      <c r="T346" s="2">
        <f t="shared" si="59"/>
        <v>4317.571428571362</v>
      </c>
      <c r="U346" s="2">
        <f t="shared" si="60"/>
        <v>800000</v>
      </c>
      <c r="V346" s="2">
        <f t="shared" si="34"/>
        <v>162687992.39292428</v>
      </c>
      <c r="W346" s="2">
        <f t="shared" si="61"/>
        <v>795682.42857143283</v>
      </c>
      <c r="X346" s="2">
        <f t="shared" si="51"/>
        <v>4317.5714285671711</v>
      </c>
      <c r="Y346" s="2">
        <f t="shared" si="62"/>
        <v>68508027.749297708</v>
      </c>
      <c r="Z346" s="2" t="str">
        <f t="shared" si="52"/>
        <v>MEEP</v>
      </c>
      <c r="AA346" s="2">
        <f>IF(Z346="HERE",Y346,AA345+Graph!$G$1*1000)</f>
        <v>163989919.17786965</v>
      </c>
      <c r="AB346" s="2">
        <f t="shared" si="63"/>
        <v>800000</v>
      </c>
      <c r="AC346" s="2">
        <f t="shared" si="64"/>
        <v>66410418.535780907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281</v>
      </c>
      <c r="C347" s="7"/>
      <c r="D347" s="2" t="e">
        <f t="shared" si="55"/>
        <v>#N/A</v>
      </c>
      <c r="E347" s="2" t="e">
        <f t="shared" si="67"/>
        <v>#N/A</v>
      </c>
      <c r="F347" s="2">
        <v>2141433.9075586796</v>
      </c>
      <c r="G347" s="2">
        <f t="shared" si="70"/>
        <v>795682.42857142852</v>
      </c>
      <c r="H347" s="2">
        <f t="shared" si="65"/>
        <v>230320998.82149607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1759852.5714285662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2140825.550293982</v>
      </c>
      <c r="Q347" s="2">
        <f t="shared" si="71"/>
        <v>800000</v>
      </c>
      <c r="R347" s="2">
        <f t="shared" si="66"/>
        <v>231996020.14222211</v>
      </c>
      <c r="S347" s="2">
        <f t="shared" si="58"/>
        <v>795682.42857143283</v>
      </c>
      <c r="T347" s="2">
        <f t="shared" si="59"/>
        <v>4317.571428571362</v>
      </c>
      <c r="U347" s="2">
        <f t="shared" si="60"/>
        <v>800000</v>
      </c>
      <c r="V347" s="2">
        <f t="shared" si="34"/>
        <v>163483674.82149571</v>
      </c>
      <c r="W347" s="2">
        <f t="shared" si="61"/>
        <v>795682.42857143283</v>
      </c>
      <c r="X347" s="2">
        <f t="shared" si="51"/>
        <v>4317.5714285671711</v>
      </c>
      <c r="Y347" s="2">
        <f t="shared" si="62"/>
        <v>68512345.320726275</v>
      </c>
      <c r="Z347" s="2" t="str">
        <f t="shared" si="52"/>
        <v>MEEP</v>
      </c>
      <c r="AA347" s="2">
        <f>IF(Z347="HERE",Y347,AA346+Graph!$G$1*1000)</f>
        <v>164789919.17786965</v>
      </c>
      <c r="AB347" s="2">
        <f t="shared" si="63"/>
        <v>800000</v>
      </c>
      <c r="AC347" s="2">
        <f t="shared" si="64"/>
        <v>66410418.535780907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282</v>
      </c>
      <c r="C348" s="7"/>
      <c r="D348" s="2" t="e">
        <f t="shared" si="55"/>
        <v>#N/A</v>
      </c>
      <c r="E348" s="2" t="e">
        <f t="shared" si="67"/>
        <v>#N/A</v>
      </c>
      <c r="F348" s="2">
        <v>2147388.5034588873</v>
      </c>
      <c r="G348" s="2">
        <f t="shared" si="70"/>
        <v>795682.42857142852</v>
      </c>
      <c r="H348" s="2">
        <f t="shared" si="65"/>
        <v>231116681.2500675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1764170.1428571376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2146766.7725091577</v>
      </c>
      <c r="Q348" s="2">
        <f t="shared" si="71"/>
        <v>800000</v>
      </c>
      <c r="R348" s="2">
        <f t="shared" si="66"/>
        <v>232796020.14222211</v>
      </c>
      <c r="S348" s="2">
        <f t="shared" si="58"/>
        <v>795682.42857143283</v>
      </c>
      <c r="T348" s="2">
        <f t="shared" si="59"/>
        <v>4317.571428571362</v>
      </c>
      <c r="U348" s="2">
        <f t="shared" si="60"/>
        <v>800000</v>
      </c>
      <c r="V348" s="2">
        <f t="shared" si="34"/>
        <v>164279357.25006714</v>
      </c>
      <c r="W348" s="2">
        <f t="shared" si="61"/>
        <v>795682.42857143283</v>
      </c>
      <c r="X348" s="2">
        <f t="shared" si="51"/>
        <v>4317.5714285671711</v>
      </c>
      <c r="Y348" s="2">
        <f t="shared" si="62"/>
        <v>68516662.892154843</v>
      </c>
      <c r="Z348" s="2" t="str">
        <f t="shared" si="52"/>
        <v>MEEP</v>
      </c>
      <c r="AA348" s="2">
        <f>IF(Z348="HERE",Y348,AA347+Graph!$G$1*1000)</f>
        <v>165589919.17786965</v>
      </c>
      <c r="AB348" s="2">
        <f t="shared" si="63"/>
        <v>800000</v>
      </c>
      <c r="AC348" s="2">
        <f t="shared" si="64"/>
        <v>66410418.535780907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283</v>
      </c>
      <c r="C349" s="7"/>
      <c r="D349" s="2" t="e">
        <f t="shared" si="55"/>
        <v>#N/A</v>
      </c>
      <c r="E349" s="2" t="e">
        <f t="shared" si="67"/>
        <v>#N/A</v>
      </c>
      <c r="F349" s="2">
        <v>2153343.0993590951</v>
      </c>
      <c r="G349" s="2">
        <f t="shared" si="70"/>
        <v>795682.42857142852</v>
      </c>
      <c r="H349" s="2">
        <f t="shared" si="65"/>
        <v>231912363.67863894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1768487.714285709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2152707.9947243035</v>
      </c>
      <c r="Q349" s="2">
        <f t="shared" si="71"/>
        <v>800000</v>
      </c>
      <c r="R349" s="2">
        <f t="shared" si="66"/>
        <v>233596020.14222211</v>
      </c>
      <c r="S349" s="2">
        <f t="shared" si="58"/>
        <v>795682.42857143283</v>
      </c>
      <c r="T349" s="2">
        <f t="shared" si="59"/>
        <v>4317.571428571362</v>
      </c>
      <c r="U349" s="2">
        <f t="shared" si="60"/>
        <v>800000</v>
      </c>
      <c r="V349" s="2">
        <f t="shared" si="34"/>
        <v>165075039.67863858</v>
      </c>
      <c r="W349" s="2">
        <f t="shared" si="61"/>
        <v>795682.42857143283</v>
      </c>
      <c r="X349" s="2">
        <f t="shared" si="51"/>
        <v>4317.5714285671711</v>
      </c>
      <c r="Y349" s="2">
        <f t="shared" si="62"/>
        <v>68520980.46358341</v>
      </c>
      <c r="Z349" s="2" t="str">
        <f t="shared" si="52"/>
        <v>MEEP</v>
      </c>
      <c r="AA349" s="2">
        <f>IF(Z349="HERE",Y349,AA348+Graph!$G$1*1000)</f>
        <v>166389919.17786965</v>
      </c>
      <c r="AB349" s="2">
        <f t="shared" si="63"/>
        <v>800000</v>
      </c>
      <c r="AC349" s="2">
        <f t="shared" si="64"/>
        <v>66410418.535780907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284</v>
      </c>
      <c r="C350" s="7"/>
      <c r="D350" s="2" t="e">
        <f t="shared" si="55"/>
        <v>#N/A</v>
      </c>
      <c r="E350" s="2" t="e">
        <f t="shared" si="67"/>
        <v>#N/A</v>
      </c>
      <c r="F350" s="2">
        <v>2159297.6952593029</v>
      </c>
      <c r="G350" s="2">
        <f t="shared" si="70"/>
        <v>795682.42857142852</v>
      </c>
      <c r="H350" s="2">
        <f t="shared" si="65"/>
        <v>232708046.10721037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1772805.2857142803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2158649.2169394791</v>
      </c>
      <c r="Q350" s="2">
        <f t="shared" si="71"/>
        <v>800000</v>
      </c>
      <c r="R350" s="2">
        <f t="shared" si="66"/>
        <v>234396020.14222211</v>
      </c>
      <c r="S350" s="2">
        <f t="shared" si="58"/>
        <v>795682.42857143283</v>
      </c>
      <c r="T350" s="2">
        <f t="shared" si="59"/>
        <v>4317.571428571362</v>
      </c>
      <c r="U350" s="2">
        <f t="shared" si="60"/>
        <v>800000</v>
      </c>
      <c r="V350" s="2">
        <f t="shared" si="34"/>
        <v>165870722.10721001</v>
      </c>
      <c r="W350" s="2">
        <f t="shared" si="61"/>
        <v>795682.42857143283</v>
      </c>
      <c r="X350" s="2">
        <f t="shared" si="51"/>
        <v>4317.5714285671711</v>
      </c>
      <c r="Y350" s="2">
        <f t="shared" si="62"/>
        <v>68525298.035011977</v>
      </c>
      <c r="Z350" s="2" t="str">
        <f t="shared" si="52"/>
        <v>MEEP</v>
      </c>
      <c r="AA350" s="2">
        <f>IF(Z350="HERE",Y350,AA349+Graph!$G$1*1000)</f>
        <v>167189919.17786965</v>
      </c>
      <c r="AB350" s="2">
        <f t="shared" si="63"/>
        <v>800000</v>
      </c>
      <c r="AC350" s="2">
        <f t="shared" si="64"/>
        <v>66410418.535780907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285</v>
      </c>
      <c r="C351" s="7"/>
      <c r="D351" s="2" t="e">
        <f t="shared" si="55"/>
        <v>#N/A</v>
      </c>
      <c r="E351" s="2" t="e">
        <f t="shared" si="67"/>
        <v>#N/A</v>
      </c>
      <c r="F351" s="2">
        <v>2165252.2911595106</v>
      </c>
      <c r="G351" s="2">
        <f t="shared" si="70"/>
        <v>795682.42857142852</v>
      </c>
      <c r="H351" s="2">
        <f t="shared" si="65"/>
        <v>233503728.5357818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1777122.8571428517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2164590.4391546249</v>
      </c>
      <c r="Q351" s="2">
        <f t="shared" si="71"/>
        <v>800000</v>
      </c>
      <c r="R351" s="2">
        <f t="shared" si="66"/>
        <v>235196020.14222211</v>
      </c>
      <c r="S351" s="2">
        <f t="shared" si="58"/>
        <v>795682.42857143283</v>
      </c>
      <c r="T351" s="2">
        <f t="shared" si="59"/>
        <v>4317.571428571362</v>
      </c>
      <c r="U351" s="2">
        <f t="shared" si="60"/>
        <v>800000</v>
      </c>
      <c r="V351" s="2">
        <f t="shared" si="34"/>
        <v>166666404.53578144</v>
      </c>
      <c r="W351" s="2">
        <f t="shared" si="61"/>
        <v>795682.42857143283</v>
      </c>
      <c r="X351" s="2">
        <f t="shared" si="51"/>
        <v>4317.5714285671711</v>
      </c>
      <c r="Y351" s="2">
        <f t="shared" ref="Y351:Y385" si="74">IF(COUNT($C352)=0,IF(COUNT($C351)=1,C351,SUM(Y350+X351)),C351)</f>
        <v>68529615.606440544</v>
      </c>
      <c r="Z351" s="2" t="str">
        <f t="shared" si="52"/>
        <v>MEEP</v>
      </c>
      <c r="AA351" s="2">
        <f>IF(Z351="HERE",Y351,AA350+Graph!$G$1*1000)</f>
        <v>167989919.17786965</v>
      </c>
      <c r="AB351" s="2">
        <f t="shared" si="63"/>
        <v>800000</v>
      </c>
      <c r="AC351" s="2">
        <f t="shared" ref="AC351:AC385" si="75">IF(Z352="HERE",V351,AC350)</f>
        <v>66410418.535780907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286</v>
      </c>
      <c r="C352" s="7"/>
      <c r="D352" s="2" t="e">
        <f t="shared" si="55"/>
        <v>#N/A</v>
      </c>
      <c r="E352" s="2" t="e">
        <f t="shared" si="67"/>
        <v>#N/A</v>
      </c>
      <c r="F352" s="2">
        <v>2171206.8870597184</v>
      </c>
      <c r="G352" s="2">
        <f t="shared" si="70"/>
        <v>795682.42857142852</v>
      </c>
      <c r="H352" s="2">
        <f t="shared" ref="H352:H385" si="76">IF(COUNT($C353)=0,IF(COUNT($C352)=1,C352,SUM(H351+G352)),C352)</f>
        <v>234299410.96435323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1781440.4285714231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2170531.6613698006</v>
      </c>
      <c r="Q352" s="2">
        <f t="shared" si="71"/>
        <v>800000</v>
      </c>
      <c r="R352" s="2">
        <f t="shared" ref="R352:R385" si="77">IF(COUNT($C353)=0,IF(COUNT($C352)=1,M352,SUM(R351+Q352)),M352)</f>
        <v>235996020.14222211</v>
      </c>
      <c r="S352" s="2">
        <f t="shared" si="58"/>
        <v>795682.42857143283</v>
      </c>
      <c r="T352" s="2">
        <f t="shared" si="59"/>
        <v>4317.571428571362</v>
      </c>
      <c r="U352" s="2">
        <f t="shared" si="60"/>
        <v>800000</v>
      </c>
      <c r="V352" s="2">
        <f t="shared" si="34"/>
        <v>167462086.96435288</v>
      </c>
      <c r="W352" s="2">
        <f t="shared" si="61"/>
        <v>795682.42857143283</v>
      </c>
      <c r="X352" s="2">
        <f t="shared" si="51"/>
        <v>4317.5714285671711</v>
      </c>
      <c r="Y352" s="2">
        <f t="shared" si="74"/>
        <v>68533933.177869111</v>
      </c>
      <c r="Z352" s="2" t="str">
        <f t="shared" si="52"/>
        <v>MEEP</v>
      </c>
      <c r="AA352" s="2">
        <f>IF(Z352="HERE",Y352,AA351+Graph!$G$1*1000)</f>
        <v>168789919.17786965</v>
      </c>
      <c r="AB352" s="2">
        <f t="shared" si="63"/>
        <v>800000</v>
      </c>
      <c r="AC352" s="2">
        <f t="shared" si="75"/>
        <v>66410418.535780907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287</v>
      </c>
      <c r="C353" s="7"/>
      <c r="D353" s="2" t="e">
        <f t="shared" si="55"/>
        <v>#N/A</v>
      </c>
      <c r="E353" s="2" t="e">
        <f t="shared" si="67"/>
        <v>#N/A</v>
      </c>
      <c r="F353" s="2">
        <v>2177161.4829598963</v>
      </c>
      <c r="G353" s="2">
        <f t="shared" si="70"/>
        <v>795682.42857142852</v>
      </c>
      <c r="H353" s="2">
        <f t="shared" si="76"/>
        <v>235095093.39292467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1785757.9999999944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2176472.8835849464</v>
      </c>
      <c r="Q353" s="2">
        <f t="shared" si="71"/>
        <v>800000</v>
      </c>
      <c r="R353" s="2">
        <f t="shared" si="77"/>
        <v>236796020.14222211</v>
      </c>
      <c r="S353" s="2">
        <f t="shared" si="58"/>
        <v>795682.42857143283</v>
      </c>
      <c r="T353" s="2">
        <f t="shared" si="59"/>
        <v>4317.571428571362</v>
      </c>
      <c r="U353" s="2">
        <f t="shared" si="60"/>
        <v>800000</v>
      </c>
      <c r="V353" s="2">
        <f t="shared" si="34"/>
        <v>168257769.39292431</v>
      </c>
      <c r="W353" s="2">
        <f t="shared" si="61"/>
        <v>795682.42857143283</v>
      </c>
      <c r="X353" s="2">
        <f t="shared" si="51"/>
        <v>4317.5714285671711</v>
      </c>
      <c r="Y353" s="2">
        <f t="shared" si="74"/>
        <v>68538250.749297678</v>
      </c>
      <c r="Z353" s="2" t="str">
        <f t="shared" si="52"/>
        <v>MEEP</v>
      </c>
      <c r="AA353" s="2">
        <f>IF(Z353="HERE",Y353,AA352+Graph!$G$1*1000)</f>
        <v>169589919.17786965</v>
      </c>
      <c r="AB353" s="2">
        <f t="shared" si="63"/>
        <v>800000</v>
      </c>
      <c r="AC353" s="2">
        <f t="shared" si="75"/>
        <v>66410418.535780907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288</v>
      </c>
      <c r="C354" s="7"/>
      <c r="D354" s="2" t="e">
        <f t="shared" si="55"/>
        <v>#N/A</v>
      </c>
      <c r="E354" s="2" t="e">
        <f t="shared" si="67"/>
        <v>#N/A</v>
      </c>
      <c r="F354" s="2">
        <v>2183116.0788601041</v>
      </c>
      <c r="G354" s="2">
        <f t="shared" si="70"/>
        <v>795682.42857142852</v>
      </c>
      <c r="H354" s="2">
        <f t="shared" si="76"/>
        <v>235890775.8214961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1790075.5714285658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2182414.1058000922</v>
      </c>
      <c r="Q354" s="2">
        <f t="shared" si="71"/>
        <v>800000</v>
      </c>
      <c r="R354" s="2">
        <f t="shared" si="77"/>
        <v>237596020.14222211</v>
      </c>
      <c r="S354" s="2">
        <f t="shared" si="58"/>
        <v>795682.42857143283</v>
      </c>
      <c r="T354" s="2">
        <f t="shared" si="59"/>
        <v>4317.571428571362</v>
      </c>
      <c r="U354" s="2">
        <f t="shared" si="60"/>
        <v>800000</v>
      </c>
      <c r="V354" s="2">
        <f t="shared" si="34"/>
        <v>169053451.82149574</v>
      </c>
      <c r="W354" s="2">
        <f t="shared" si="61"/>
        <v>795682.42857143283</v>
      </c>
      <c r="X354" s="2">
        <f t="shared" si="51"/>
        <v>4317.5714285671711</v>
      </c>
      <c r="Y354" s="2">
        <f t="shared" si="74"/>
        <v>68542568.320726246</v>
      </c>
      <c r="Z354" s="2" t="str">
        <f t="shared" si="52"/>
        <v>MEEP</v>
      </c>
      <c r="AA354" s="2">
        <f>IF(Z354="HERE",Y354,AA353+Graph!$G$1*1000)</f>
        <v>170389919.17786965</v>
      </c>
      <c r="AB354" s="2">
        <f t="shared" si="63"/>
        <v>800000</v>
      </c>
      <c r="AC354" s="2">
        <f t="shared" si="75"/>
        <v>66410418.535780907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289</v>
      </c>
      <c r="C355" s="7"/>
      <c r="D355" s="2" t="e">
        <f t="shared" si="55"/>
        <v>#N/A</v>
      </c>
      <c r="E355" s="2" t="e">
        <f t="shared" si="67"/>
        <v>#N/A</v>
      </c>
      <c r="F355" s="2">
        <v>2189070.6747603118</v>
      </c>
      <c r="G355" s="2">
        <f t="shared" si="70"/>
        <v>795682.42857142852</v>
      </c>
      <c r="H355" s="2">
        <f t="shared" si="76"/>
        <v>236686458.25006753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1794393.1428571371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2188355.3280152678</v>
      </c>
      <c r="Q355" s="2">
        <f t="shared" si="71"/>
        <v>800000</v>
      </c>
      <c r="R355" s="2">
        <f t="shared" si="77"/>
        <v>238396020.14222211</v>
      </c>
      <c r="S355" s="2">
        <f t="shared" si="58"/>
        <v>795682.42857143283</v>
      </c>
      <c r="T355" s="2">
        <f t="shared" si="59"/>
        <v>4317.571428571362</v>
      </c>
      <c r="U355" s="2">
        <f t="shared" si="60"/>
        <v>800000</v>
      </c>
      <c r="V355" s="2">
        <f t="shared" si="34"/>
        <v>169849134.25006717</v>
      </c>
      <c r="W355" s="2">
        <f t="shared" si="61"/>
        <v>795682.42857143283</v>
      </c>
      <c r="X355" s="2">
        <f t="shared" si="51"/>
        <v>4317.5714285671711</v>
      </c>
      <c r="Y355" s="2">
        <f t="shared" si="74"/>
        <v>68546885.892154813</v>
      </c>
      <c r="Z355" s="2" t="str">
        <f t="shared" si="52"/>
        <v>MEEP</v>
      </c>
      <c r="AA355" s="2">
        <f>IF(Z355="HERE",Y355,AA354+Graph!$G$1*1000)</f>
        <v>171189919.17786965</v>
      </c>
      <c r="AB355" s="2">
        <f t="shared" si="63"/>
        <v>800000</v>
      </c>
      <c r="AC355" s="2">
        <f t="shared" si="75"/>
        <v>66410418.535780907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290</v>
      </c>
      <c r="C356" s="7"/>
      <c r="D356" s="2" t="e">
        <f t="shared" si="55"/>
        <v>#N/A</v>
      </c>
      <c r="E356" s="2" t="e">
        <f t="shared" si="67"/>
        <v>#N/A</v>
      </c>
      <c r="F356" s="2">
        <v>2195025.2706605196</v>
      </c>
      <c r="G356" s="2">
        <f t="shared" si="70"/>
        <v>795682.42857142852</v>
      </c>
      <c r="H356" s="2">
        <f t="shared" si="76"/>
        <v>237482140.67863896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1798710.7142857085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2194296.5502304137</v>
      </c>
      <c r="Q356" s="2">
        <f t="shared" si="71"/>
        <v>800000</v>
      </c>
      <c r="R356" s="2">
        <f t="shared" si="77"/>
        <v>239196020.14222211</v>
      </c>
      <c r="S356" s="2">
        <f t="shared" si="58"/>
        <v>795682.42857143283</v>
      </c>
      <c r="T356" s="2">
        <f t="shared" si="59"/>
        <v>4317.571428571362</v>
      </c>
      <c r="U356" s="2">
        <f t="shared" si="60"/>
        <v>800000</v>
      </c>
      <c r="V356" s="2">
        <f t="shared" ref="V356:V385" si="78">H272</f>
        <v>170644816.67863861</v>
      </c>
      <c r="W356" s="2">
        <f t="shared" si="61"/>
        <v>795682.42857143283</v>
      </c>
      <c r="X356" s="2">
        <f t="shared" si="51"/>
        <v>4317.5714285671711</v>
      </c>
      <c r="Y356" s="2">
        <f t="shared" si="74"/>
        <v>68551203.46358338</v>
      </c>
      <c r="Z356" s="2" t="str">
        <f t="shared" si="52"/>
        <v>MEEP</v>
      </c>
      <c r="AA356" s="2">
        <f>IF(Z356="HERE",Y356,AA355+Graph!$G$1*1000)</f>
        <v>171989919.17786965</v>
      </c>
      <c r="AB356" s="2">
        <f t="shared" si="63"/>
        <v>800000</v>
      </c>
      <c r="AC356" s="2">
        <f t="shared" si="75"/>
        <v>66410418.535780907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291</v>
      </c>
      <c r="C357" s="7"/>
      <c r="D357" s="2" t="e">
        <f t="shared" si="55"/>
        <v>#N/A</v>
      </c>
      <c r="E357" s="2" t="e">
        <f t="shared" si="67"/>
        <v>#N/A</v>
      </c>
      <c r="F357" s="2">
        <v>2200979.8665607274</v>
      </c>
      <c r="G357" s="2">
        <f t="shared" si="70"/>
        <v>795682.42857142852</v>
      </c>
      <c r="H357" s="2">
        <f t="shared" si="76"/>
        <v>238277823.1072104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1803028.2857142799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2200237.7724455893</v>
      </c>
      <c r="Q357" s="2">
        <f t="shared" si="71"/>
        <v>800000</v>
      </c>
      <c r="R357" s="2">
        <f t="shared" si="77"/>
        <v>239996020.14222211</v>
      </c>
      <c r="S357" s="2">
        <f t="shared" si="58"/>
        <v>795682.42857143283</v>
      </c>
      <c r="T357" s="2">
        <f t="shared" si="59"/>
        <v>4317.571428571362</v>
      </c>
      <c r="U357" s="2">
        <f t="shared" si="60"/>
        <v>800000</v>
      </c>
      <c r="V357" s="2">
        <f t="shared" si="78"/>
        <v>171440499.10721004</v>
      </c>
      <c r="W357" s="2">
        <f t="shared" si="61"/>
        <v>795682.42857143283</v>
      </c>
      <c r="X357" s="2">
        <f t="shared" si="51"/>
        <v>4317.5714285671711</v>
      </c>
      <c r="Y357" s="2">
        <f t="shared" si="74"/>
        <v>68555521.035011947</v>
      </c>
      <c r="Z357" s="2" t="str">
        <f t="shared" si="52"/>
        <v>MEEP</v>
      </c>
      <c r="AA357" s="2">
        <f>IF(Z357="HERE",Y357,AA356+Graph!$G$1*1000)</f>
        <v>172789919.17786965</v>
      </c>
      <c r="AB357" s="2">
        <f t="shared" si="63"/>
        <v>800000</v>
      </c>
      <c r="AC357" s="2">
        <f t="shared" si="75"/>
        <v>66410418.535780907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292</v>
      </c>
      <c r="C358" s="7"/>
      <c r="D358" s="2" t="e">
        <f t="shared" si="55"/>
        <v>#N/A</v>
      </c>
      <c r="E358" s="2" t="e">
        <f t="shared" si="67"/>
        <v>#N/A</v>
      </c>
      <c r="F358" s="2">
        <v>2206934.4624609351</v>
      </c>
      <c r="G358" s="2">
        <f t="shared" ref="G358:G385" si="79">IF(F358&gt;800000,$AK$31*1000,F358)</f>
        <v>795682.42857142852</v>
      </c>
      <c r="H358" s="2">
        <f t="shared" si="76"/>
        <v>239073505.53578183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1807345.8571428512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2206178.9946607351</v>
      </c>
      <c r="Q358" s="2">
        <f t="shared" ref="Q358:Q385" si="80">IF(P358&gt;800000,800000,P358)</f>
        <v>800000</v>
      </c>
      <c r="R358" s="2">
        <f t="shared" si="77"/>
        <v>240796020.14222211</v>
      </c>
      <c r="S358" s="2">
        <f t="shared" si="58"/>
        <v>795682.42857143283</v>
      </c>
      <c r="T358" s="2">
        <f t="shared" si="59"/>
        <v>4317.571428571362</v>
      </c>
      <c r="U358" s="2">
        <f t="shared" si="60"/>
        <v>800000</v>
      </c>
      <c r="V358" s="2">
        <f t="shared" si="78"/>
        <v>172236181.53578147</v>
      </c>
      <c r="W358" s="2">
        <f t="shared" si="61"/>
        <v>795682.42857143283</v>
      </c>
      <c r="X358" s="2">
        <f t="shared" si="51"/>
        <v>4317.5714285671711</v>
      </c>
      <c r="Y358" s="2">
        <f t="shared" si="74"/>
        <v>68559838.606440514</v>
      </c>
      <c r="Z358" s="2" t="str">
        <f t="shared" si="52"/>
        <v>MEEP</v>
      </c>
      <c r="AA358" s="2">
        <f>IF(Z358="HERE",Y358,AA357+Graph!$G$1*1000)</f>
        <v>173589919.17786965</v>
      </c>
      <c r="AB358" s="2">
        <f t="shared" si="63"/>
        <v>800000</v>
      </c>
      <c r="AC358" s="2">
        <f t="shared" si="75"/>
        <v>66410418.535780907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293</v>
      </c>
      <c r="C359" s="7"/>
      <c r="D359" s="2" t="e">
        <f t="shared" si="55"/>
        <v>#N/A</v>
      </c>
      <c r="E359" s="2" t="e">
        <f t="shared" si="67"/>
        <v>#N/A</v>
      </c>
      <c r="F359" s="2">
        <v>2212889.0583611429</v>
      </c>
      <c r="G359" s="2">
        <f t="shared" si="79"/>
        <v>795682.42857142852</v>
      </c>
      <c r="H359" s="2">
        <f t="shared" si="76"/>
        <v>239869187.96435326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1811663.4285714226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2212120.2168759108</v>
      </c>
      <c r="Q359" s="2">
        <f t="shared" si="80"/>
        <v>800000</v>
      </c>
      <c r="R359" s="2">
        <f t="shared" si="77"/>
        <v>241596020.14222211</v>
      </c>
      <c r="S359" s="2">
        <f t="shared" si="58"/>
        <v>795682.42857143283</v>
      </c>
      <c r="T359" s="2">
        <f t="shared" si="59"/>
        <v>4317.571428571362</v>
      </c>
      <c r="U359" s="2">
        <f t="shared" si="60"/>
        <v>800000</v>
      </c>
      <c r="V359" s="2">
        <f t="shared" si="78"/>
        <v>173031863.96435291</v>
      </c>
      <c r="W359" s="2">
        <f t="shared" si="61"/>
        <v>795682.42857143283</v>
      </c>
      <c r="X359" s="2">
        <f t="shared" si="51"/>
        <v>4317.5714285671711</v>
      </c>
      <c r="Y359" s="2">
        <f t="shared" si="74"/>
        <v>68564156.177869081</v>
      </c>
      <c r="Z359" s="2" t="str">
        <f t="shared" si="52"/>
        <v>MEEP</v>
      </c>
      <c r="AA359" s="2">
        <f>IF(Z359="HERE",Y359,AA358+Graph!$G$1*1000)</f>
        <v>174389919.17786965</v>
      </c>
      <c r="AB359" s="2">
        <f t="shared" si="63"/>
        <v>800000</v>
      </c>
      <c r="AC359" s="2">
        <f t="shared" si="75"/>
        <v>66410418.535780907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294</v>
      </c>
      <c r="C360" s="7"/>
      <c r="D360" s="2" t="e">
        <f t="shared" si="55"/>
        <v>#N/A</v>
      </c>
      <c r="E360" s="2" t="e">
        <f t="shared" si="67"/>
        <v>#N/A</v>
      </c>
      <c r="F360" s="2">
        <v>2218843.6542613506</v>
      </c>
      <c r="G360" s="2">
        <f t="shared" si="79"/>
        <v>795682.42857142852</v>
      </c>
      <c r="H360" s="2">
        <f t="shared" si="76"/>
        <v>240664870.3929247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1815980.9999999939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2218061.4390910566</v>
      </c>
      <c r="Q360" s="2">
        <f t="shared" si="80"/>
        <v>800000</v>
      </c>
      <c r="R360" s="2">
        <f t="shared" si="77"/>
        <v>242396020.14222211</v>
      </c>
      <c r="S360" s="2">
        <f t="shared" si="58"/>
        <v>795682.42857143283</v>
      </c>
      <c r="T360" s="2">
        <f t="shared" si="59"/>
        <v>4317.571428571362</v>
      </c>
      <c r="U360" s="2">
        <f t="shared" si="60"/>
        <v>800000</v>
      </c>
      <c r="V360" s="2">
        <f t="shared" si="78"/>
        <v>173827546.39292434</v>
      </c>
      <c r="W360" s="2">
        <f t="shared" si="61"/>
        <v>795682.42857143283</v>
      </c>
      <c r="X360" s="2">
        <f t="shared" si="51"/>
        <v>4317.5714285671711</v>
      </c>
      <c r="Y360" s="2">
        <f t="shared" si="74"/>
        <v>68568473.749297649</v>
      </c>
      <c r="Z360" s="2" t="str">
        <f t="shared" si="52"/>
        <v>MEEP</v>
      </c>
      <c r="AA360" s="2">
        <f>IF(Z360="HERE",Y360,AA359+Graph!$G$1*1000)</f>
        <v>175189919.17786965</v>
      </c>
      <c r="AB360" s="2">
        <f t="shared" si="63"/>
        <v>800000</v>
      </c>
      <c r="AC360" s="2">
        <f t="shared" si="75"/>
        <v>66410418.535780907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295</v>
      </c>
      <c r="C361" s="7"/>
      <c r="D361" s="2" t="e">
        <f t="shared" si="55"/>
        <v>#N/A</v>
      </c>
      <c r="E361" s="2" t="e">
        <f t="shared" si="67"/>
        <v>#N/A</v>
      </c>
      <c r="F361" s="2">
        <v>2224798.2501615584</v>
      </c>
      <c r="G361" s="2">
        <f t="shared" si="79"/>
        <v>795682.42857142852</v>
      </c>
      <c r="H361" s="2">
        <f t="shared" si="76"/>
        <v>241460552.82149613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1820298.5714285653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2224002.6613062322</v>
      </c>
      <c r="Q361" s="2">
        <f t="shared" si="80"/>
        <v>800000</v>
      </c>
      <c r="R361" s="2">
        <f t="shared" si="77"/>
        <v>243196020.14222211</v>
      </c>
      <c r="S361" s="2">
        <f t="shared" si="58"/>
        <v>795682.42857143283</v>
      </c>
      <c r="T361" s="2">
        <f t="shared" si="59"/>
        <v>4317.571428571362</v>
      </c>
      <c r="U361" s="2">
        <f t="shared" si="60"/>
        <v>800000</v>
      </c>
      <c r="V361" s="2">
        <f t="shared" si="78"/>
        <v>174623228.82149577</v>
      </c>
      <c r="W361" s="2">
        <f t="shared" si="61"/>
        <v>795682.42857143283</v>
      </c>
      <c r="X361" s="2">
        <f t="shared" si="51"/>
        <v>4317.5714285671711</v>
      </c>
      <c r="Y361" s="2">
        <f t="shared" si="74"/>
        <v>68572791.320726216</v>
      </c>
      <c r="Z361" s="2" t="str">
        <f t="shared" si="52"/>
        <v>MEEP</v>
      </c>
      <c r="AA361" s="2">
        <f>IF(Z361="HERE",Y361,AA360+Graph!$G$1*1000)</f>
        <v>175989919.17786965</v>
      </c>
      <c r="AB361" s="2">
        <f t="shared" si="63"/>
        <v>800000</v>
      </c>
      <c r="AC361" s="2">
        <f t="shared" si="75"/>
        <v>66410418.535780907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296</v>
      </c>
      <c r="C362" s="7"/>
      <c r="D362" s="2" t="e">
        <f t="shared" si="55"/>
        <v>#N/A</v>
      </c>
      <c r="E362" s="2" t="e">
        <f t="shared" si="67"/>
        <v>#N/A</v>
      </c>
      <c r="F362" s="2">
        <v>2230752.8460617661</v>
      </c>
      <c r="G362" s="2">
        <f t="shared" si="79"/>
        <v>795682.42857142852</v>
      </c>
      <c r="H362" s="2">
        <f t="shared" si="76"/>
        <v>242256235.25006756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1824616.1428571367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2229943.883521378</v>
      </c>
      <c r="Q362" s="2">
        <f t="shared" si="80"/>
        <v>800000</v>
      </c>
      <c r="R362" s="2">
        <f t="shared" si="77"/>
        <v>243996020.14222211</v>
      </c>
      <c r="S362" s="2">
        <f t="shared" si="58"/>
        <v>795682.42857143283</v>
      </c>
      <c r="T362" s="2">
        <f t="shared" si="59"/>
        <v>4317.571428571362</v>
      </c>
      <c r="U362" s="2">
        <f t="shared" si="60"/>
        <v>800000</v>
      </c>
      <c r="V362" s="2">
        <f t="shared" si="78"/>
        <v>175418911.2500672</v>
      </c>
      <c r="W362" s="2">
        <f t="shared" si="61"/>
        <v>795682.42857143283</v>
      </c>
      <c r="X362" s="2">
        <f t="shared" si="51"/>
        <v>4317.5714285671711</v>
      </c>
      <c r="Y362" s="2">
        <f t="shared" si="74"/>
        <v>68577108.892154783</v>
      </c>
      <c r="Z362" s="2" t="str">
        <f t="shared" si="52"/>
        <v>MEEP</v>
      </c>
      <c r="AA362" s="2">
        <f>IF(Z362="HERE",Y362,AA361+Graph!$G$1*1000)</f>
        <v>176789919.17786965</v>
      </c>
      <c r="AB362" s="2">
        <f t="shared" si="63"/>
        <v>800000</v>
      </c>
      <c r="AC362" s="2">
        <f t="shared" si="75"/>
        <v>66410418.535780907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297</v>
      </c>
      <c r="C363" s="7"/>
      <c r="D363" s="2" t="e">
        <f t="shared" si="55"/>
        <v>#N/A</v>
      </c>
      <c r="E363" s="2" t="e">
        <f t="shared" si="67"/>
        <v>#N/A</v>
      </c>
      <c r="F363" s="2">
        <v>2236707.4419619739</v>
      </c>
      <c r="G363" s="2">
        <f t="shared" si="79"/>
        <v>795682.42857142852</v>
      </c>
      <c r="H363" s="2">
        <f t="shared" si="76"/>
        <v>243051917.67863899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1828933.714285708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2235885.1057365537</v>
      </c>
      <c r="Q363" s="2">
        <f t="shared" si="80"/>
        <v>800000</v>
      </c>
      <c r="R363" s="2">
        <f t="shared" si="77"/>
        <v>244796020.14222211</v>
      </c>
      <c r="S363" s="2">
        <f t="shared" si="58"/>
        <v>795682.42857143283</v>
      </c>
      <c r="T363" s="2">
        <f t="shared" si="59"/>
        <v>4317.571428571362</v>
      </c>
      <c r="U363" s="2">
        <f t="shared" si="60"/>
        <v>800000</v>
      </c>
      <c r="V363" s="2">
        <f t="shared" si="78"/>
        <v>176214593.67863864</v>
      </c>
      <c r="W363" s="2">
        <f t="shared" si="61"/>
        <v>795682.42857143283</v>
      </c>
      <c r="X363" s="2">
        <f t="shared" si="51"/>
        <v>4317.5714285671711</v>
      </c>
      <c r="Y363" s="2">
        <f t="shared" si="74"/>
        <v>68581426.46358335</v>
      </c>
      <c r="Z363" s="2" t="str">
        <f t="shared" si="52"/>
        <v>MEEP</v>
      </c>
      <c r="AA363" s="2">
        <f>IF(Z363="HERE",Y363,AA362+Graph!$G$1*1000)</f>
        <v>177589919.17786965</v>
      </c>
      <c r="AB363" s="2">
        <f t="shared" si="63"/>
        <v>800000</v>
      </c>
      <c r="AC363" s="2">
        <f t="shared" si="75"/>
        <v>66410418.535780907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298</v>
      </c>
      <c r="C364" s="7"/>
      <c r="D364" s="2" t="e">
        <f t="shared" si="55"/>
        <v>#N/A</v>
      </c>
      <c r="E364" s="2" t="e">
        <f t="shared" si="67"/>
        <v>#N/A</v>
      </c>
      <c r="F364" s="2">
        <v>2242662.0378621817</v>
      </c>
      <c r="G364" s="2">
        <f t="shared" si="79"/>
        <v>795682.42857142852</v>
      </c>
      <c r="H364" s="2">
        <f t="shared" si="76"/>
        <v>243847600.10721043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1833251.2857142794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2241826.3279516995</v>
      </c>
      <c r="Q364" s="2">
        <f t="shared" si="80"/>
        <v>800000</v>
      </c>
      <c r="R364" s="2">
        <f t="shared" si="77"/>
        <v>245596020.14222211</v>
      </c>
      <c r="S364" s="2">
        <f t="shared" si="58"/>
        <v>795682.42857143283</v>
      </c>
      <c r="T364" s="2">
        <f t="shared" si="59"/>
        <v>4317.571428571362</v>
      </c>
      <c r="U364" s="2">
        <f t="shared" si="60"/>
        <v>800000</v>
      </c>
      <c r="V364" s="2">
        <f t="shared" si="78"/>
        <v>177010276.10721007</v>
      </c>
      <c r="W364" s="2">
        <f t="shared" si="61"/>
        <v>795682.42857143283</v>
      </c>
      <c r="X364" s="2">
        <f t="shared" si="51"/>
        <v>4317.5714285671711</v>
      </c>
      <c r="Y364" s="2">
        <f t="shared" si="74"/>
        <v>68585744.035011917</v>
      </c>
      <c r="Z364" s="2" t="str">
        <f t="shared" si="52"/>
        <v>MEEP</v>
      </c>
      <c r="AA364" s="2">
        <f>IF(Z364="HERE",Y364,AA363+Graph!$G$1*1000)</f>
        <v>178389919.17786965</v>
      </c>
      <c r="AB364" s="2">
        <f t="shared" si="63"/>
        <v>800000</v>
      </c>
      <c r="AC364" s="2">
        <f t="shared" si="75"/>
        <v>66410418.535780907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299</v>
      </c>
      <c r="C365" s="7"/>
      <c r="D365" s="2" t="e">
        <f t="shared" si="55"/>
        <v>#N/A</v>
      </c>
      <c r="E365" s="2" t="e">
        <f t="shared" si="67"/>
        <v>#N/A</v>
      </c>
      <c r="F365" s="2">
        <v>2248616.6337623894</v>
      </c>
      <c r="G365" s="2">
        <f t="shared" si="79"/>
        <v>795682.42857142852</v>
      </c>
      <c r="H365" s="2">
        <f t="shared" si="76"/>
        <v>244643282.53578186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1837568.8571428508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2247767.5501668751</v>
      </c>
      <c r="Q365" s="2">
        <f t="shared" si="80"/>
        <v>800000</v>
      </c>
      <c r="R365" s="2">
        <f t="shared" si="77"/>
        <v>246396020.14222211</v>
      </c>
      <c r="S365" s="2">
        <f t="shared" si="58"/>
        <v>795682.42857143283</v>
      </c>
      <c r="T365" s="2">
        <f t="shared" si="59"/>
        <v>4317.571428571362</v>
      </c>
      <c r="U365" s="2">
        <f t="shared" si="60"/>
        <v>800000</v>
      </c>
      <c r="V365" s="2">
        <f t="shared" si="78"/>
        <v>177805958.5357815</v>
      </c>
      <c r="W365" s="2">
        <f t="shared" si="61"/>
        <v>795682.42857143283</v>
      </c>
      <c r="X365" s="2">
        <f t="shared" si="51"/>
        <v>4317.5714285671711</v>
      </c>
      <c r="Y365" s="2">
        <f t="shared" si="74"/>
        <v>68590061.606440485</v>
      </c>
      <c r="Z365" s="2" t="str">
        <f t="shared" si="52"/>
        <v>MEEP</v>
      </c>
      <c r="AA365" s="2">
        <f>IF(Z365="HERE",Y365,AA364+Graph!$G$1*1000)</f>
        <v>179189919.17786965</v>
      </c>
      <c r="AB365" s="2">
        <f t="shared" si="63"/>
        <v>800000</v>
      </c>
      <c r="AC365" s="2">
        <f t="shared" si="75"/>
        <v>66410418.535780907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300</v>
      </c>
      <c r="C366" s="7"/>
      <c r="D366" s="2" t="e">
        <f t="shared" si="55"/>
        <v>#N/A</v>
      </c>
      <c r="E366" s="2" t="e">
        <f t="shared" si="67"/>
        <v>#N/A</v>
      </c>
      <c r="F366" s="2">
        <v>2254571.2296625972</v>
      </c>
      <c r="G366" s="2">
        <f t="shared" si="79"/>
        <v>795682.42857142852</v>
      </c>
      <c r="H366" s="2">
        <f t="shared" si="76"/>
        <v>245438964.96435329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1841886.4285714221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2253708.772382021</v>
      </c>
      <c r="Q366" s="2">
        <f t="shared" si="80"/>
        <v>800000</v>
      </c>
      <c r="R366" s="2">
        <f t="shared" si="77"/>
        <v>247196020.14222211</v>
      </c>
      <c r="S366" s="2">
        <f t="shared" si="58"/>
        <v>795682.42857143283</v>
      </c>
      <c r="T366" s="2">
        <f t="shared" si="59"/>
        <v>4317.571428571362</v>
      </c>
      <c r="U366" s="2">
        <f t="shared" si="60"/>
        <v>800000</v>
      </c>
      <c r="V366" s="2">
        <f t="shared" si="78"/>
        <v>178601640.96435294</v>
      </c>
      <c r="W366" s="2">
        <f t="shared" si="61"/>
        <v>795682.42857143283</v>
      </c>
      <c r="X366" s="2">
        <f t="shared" si="51"/>
        <v>4317.5714285671711</v>
      </c>
      <c r="Y366" s="2">
        <f t="shared" si="74"/>
        <v>68594379.177869052</v>
      </c>
      <c r="Z366" s="2" t="str">
        <f t="shared" si="52"/>
        <v>MEEP</v>
      </c>
      <c r="AA366" s="2">
        <f>IF(Z366="HERE",Y366,AA365+Graph!$G$1*1000)</f>
        <v>179989919.17786965</v>
      </c>
      <c r="AB366" s="2">
        <f t="shared" si="63"/>
        <v>800000</v>
      </c>
      <c r="AC366" s="2">
        <f t="shared" si="75"/>
        <v>66410418.535780907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301</v>
      </c>
      <c r="C367" s="7"/>
      <c r="D367" s="2" t="e">
        <f t="shared" si="55"/>
        <v>#N/A</v>
      </c>
      <c r="E367" s="2" t="e">
        <f t="shared" si="67"/>
        <v>#N/A</v>
      </c>
      <c r="F367" s="2">
        <v>2260525.8255628049</v>
      </c>
      <c r="G367" s="2">
        <f t="shared" si="79"/>
        <v>795682.42857142852</v>
      </c>
      <c r="H367" s="2">
        <f t="shared" si="76"/>
        <v>246234647.39292473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1846203.9999999935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2259649.9945971966</v>
      </c>
      <c r="Q367" s="2">
        <f t="shared" si="80"/>
        <v>800000</v>
      </c>
      <c r="R367" s="2">
        <f t="shared" si="77"/>
        <v>247996020.14222211</v>
      </c>
      <c r="S367" s="2">
        <f t="shared" si="58"/>
        <v>795682.42857143283</v>
      </c>
      <c r="T367" s="2">
        <f t="shared" si="59"/>
        <v>4317.571428571362</v>
      </c>
      <c r="U367" s="2">
        <f t="shared" si="60"/>
        <v>800000</v>
      </c>
      <c r="V367" s="2">
        <f t="shared" si="78"/>
        <v>179397323.39292437</v>
      </c>
      <c r="W367" s="2">
        <f t="shared" si="61"/>
        <v>795682.42857143283</v>
      </c>
      <c r="X367" s="2">
        <f t="shared" si="51"/>
        <v>4317.5714285671711</v>
      </c>
      <c r="Y367" s="2">
        <f t="shared" si="74"/>
        <v>68598696.749297619</v>
      </c>
      <c r="Z367" s="2" t="str">
        <f t="shared" si="52"/>
        <v>MEEP</v>
      </c>
      <c r="AA367" s="2">
        <f>IF(Z367="HERE",Y367,AA366+Graph!$G$1*1000)</f>
        <v>180789919.17786965</v>
      </c>
      <c r="AB367" s="2">
        <f t="shared" si="63"/>
        <v>800000</v>
      </c>
      <c r="AC367" s="2">
        <f t="shared" si="75"/>
        <v>66410418.535780907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302</v>
      </c>
      <c r="C368" s="7"/>
      <c r="D368" s="2" t="e">
        <f t="shared" si="55"/>
        <v>#N/A</v>
      </c>
      <c r="E368" s="2" t="e">
        <f t="shared" si="67"/>
        <v>#N/A</v>
      </c>
      <c r="F368" s="2">
        <v>2266480.4214630127</v>
      </c>
      <c r="G368" s="2">
        <f t="shared" si="79"/>
        <v>795682.42857142852</v>
      </c>
      <c r="H368" s="2">
        <f t="shared" si="76"/>
        <v>247030329.82149616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1850521.5714285648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2265591.2168123424</v>
      </c>
      <c r="Q368" s="2">
        <f t="shared" si="80"/>
        <v>800000</v>
      </c>
      <c r="R368" s="2">
        <f t="shared" si="77"/>
        <v>248796020.14222211</v>
      </c>
      <c r="S368" s="2">
        <f t="shared" si="58"/>
        <v>795682.42857143283</v>
      </c>
      <c r="T368" s="2">
        <f t="shared" si="59"/>
        <v>4317.571428571362</v>
      </c>
      <c r="U368" s="2">
        <f t="shared" si="60"/>
        <v>800000</v>
      </c>
      <c r="V368" s="2">
        <f t="shared" si="78"/>
        <v>180193005.8214958</v>
      </c>
      <c r="W368" s="2">
        <f t="shared" si="61"/>
        <v>795682.42857143283</v>
      </c>
      <c r="X368" s="2">
        <f t="shared" si="51"/>
        <v>4317.5714285671711</v>
      </c>
      <c r="Y368" s="2">
        <f t="shared" si="74"/>
        <v>68603014.320726186</v>
      </c>
      <c r="Z368" s="2" t="str">
        <f t="shared" si="52"/>
        <v>MEEP</v>
      </c>
      <c r="AA368" s="2">
        <f>IF(Z368="HERE",Y368,AA367+Graph!$G$1*1000)</f>
        <v>181589919.17786965</v>
      </c>
      <c r="AB368" s="2">
        <f t="shared" si="63"/>
        <v>800000</v>
      </c>
      <c r="AC368" s="2">
        <f t="shared" si="75"/>
        <v>66410418.535780907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303</v>
      </c>
      <c r="C369" s="7"/>
      <c r="D369" s="2" t="e">
        <f t="shared" si="55"/>
        <v>#N/A</v>
      </c>
      <c r="E369" s="2" t="e">
        <f t="shared" si="67"/>
        <v>#N/A</v>
      </c>
      <c r="F369" s="2">
        <v>2272435.0173632205</v>
      </c>
      <c r="G369" s="2">
        <f t="shared" si="79"/>
        <v>795682.42857142852</v>
      </c>
      <c r="H369" s="2">
        <f t="shared" si="76"/>
        <v>247826012.25006759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1854839.1428571362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2271532.4390274882</v>
      </c>
      <c r="Q369" s="2">
        <f t="shared" si="80"/>
        <v>800000</v>
      </c>
      <c r="R369" s="2">
        <f t="shared" si="77"/>
        <v>249596020.14222211</v>
      </c>
      <c r="S369" s="2">
        <f t="shared" si="58"/>
        <v>795682.42857143283</v>
      </c>
      <c r="T369" s="2">
        <f t="shared" si="59"/>
        <v>4317.571428571362</v>
      </c>
      <c r="U369" s="2">
        <f t="shared" si="60"/>
        <v>800000</v>
      </c>
      <c r="V369" s="2">
        <f t="shared" si="78"/>
        <v>180988688.25006723</v>
      </c>
      <c r="W369" s="2">
        <f t="shared" si="61"/>
        <v>795682.42857143283</v>
      </c>
      <c r="X369" s="2">
        <f t="shared" si="51"/>
        <v>4317.5714285671711</v>
      </c>
      <c r="Y369" s="2">
        <f t="shared" si="74"/>
        <v>68607331.892154753</v>
      </c>
      <c r="Z369" s="2" t="str">
        <f t="shared" si="52"/>
        <v>MEEP</v>
      </c>
      <c r="AA369" s="2">
        <f>IF(Z369="HERE",Y369,AA368+Graph!$G$1*1000)</f>
        <v>182389919.17786965</v>
      </c>
      <c r="AB369" s="2">
        <f t="shared" si="63"/>
        <v>800000</v>
      </c>
      <c r="AC369" s="2">
        <f t="shared" si="75"/>
        <v>66410418.535780907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304</v>
      </c>
      <c r="C370" s="7"/>
      <c r="D370" s="2" t="e">
        <f t="shared" si="55"/>
        <v>#N/A</v>
      </c>
      <c r="E370" s="2" t="e">
        <f t="shared" si="67"/>
        <v>#N/A</v>
      </c>
      <c r="F370" s="2">
        <v>2278389.6132634282</v>
      </c>
      <c r="G370" s="2">
        <f t="shared" si="79"/>
        <v>795682.42857142852</v>
      </c>
      <c r="H370" s="2">
        <f t="shared" si="76"/>
        <v>248621694.67863902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1859156.7142857076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2277473.6612426639</v>
      </c>
      <c r="Q370" s="2">
        <f t="shared" si="80"/>
        <v>800000</v>
      </c>
      <c r="R370" s="2">
        <f t="shared" si="77"/>
        <v>250396020.14222211</v>
      </c>
      <c r="S370" s="2">
        <f t="shared" si="58"/>
        <v>795682.42857143283</v>
      </c>
      <c r="T370" s="2">
        <f t="shared" si="59"/>
        <v>4317.571428571362</v>
      </c>
      <c r="U370" s="2">
        <f t="shared" si="60"/>
        <v>800000</v>
      </c>
      <c r="V370" s="2">
        <f t="shared" si="78"/>
        <v>181784370.67863867</v>
      </c>
      <c r="W370" s="2">
        <f t="shared" si="61"/>
        <v>795682.42857143283</v>
      </c>
      <c r="X370" s="2">
        <f t="shared" si="51"/>
        <v>4317.5714285671711</v>
      </c>
      <c r="Y370" s="2">
        <f t="shared" si="74"/>
        <v>68611649.46358332</v>
      </c>
      <c r="Z370" s="2" t="str">
        <f t="shared" si="52"/>
        <v>MEEP</v>
      </c>
      <c r="AA370" s="2">
        <f>IF(Z370="HERE",Y370,AA369+Graph!$G$1*1000)</f>
        <v>183189919.17786965</v>
      </c>
      <c r="AB370" s="2">
        <f t="shared" si="63"/>
        <v>800000</v>
      </c>
      <c r="AC370" s="2">
        <f t="shared" si="75"/>
        <v>66410418.535780907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305</v>
      </c>
      <c r="C371" s="7"/>
      <c r="D371" s="2" t="e">
        <f t="shared" si="55"/>
        <v>#N/A</v>
      </c>
      <c r="E371" s="2" t="e">
        <f t="shared" si="67"/>
        <v>#N/A</v>
      </c>
      <c r="F371" s="2">
        <v>2284344.209163636</v>
      </c>
      <c r="G371" s="2">
        <f t="shared" si="79"/>
        <v>795682.42857142852</v>
      </c>
      <c r="H371" s="2">
        <f t="shared" si="76"/>
        <v>249417377.10721046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1863474.2857142789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2283414.8834578097</v>
      </c>
      <c r="Q371" s="2">
        <f t="shared" si="80"/>
        <v>800000</v>
      </c>
      <c r="R371" s="2">
        <f t="shared" si="77"/>
        <v>251196020.14222211</v>
      </c>
      <c r="S371" s="2">
        <f t="shared" si="58"/>
        <v>795682.42857143283</v>
      </c>
      <c r="T371" s="2">
        <f t="shared" si="59"/>
        <v>4317.571428571362</v>
      </c>
      <c r="U371" s="2">
        <f t="shared" si="60"/>
        <v>800000</v>
      </c>
      <c r="V371" s="2">
        <f t="shared" si="78"/>
        <v>182580053.1072101</v>
      </c>
      <c r="W371" s="2">
        <f t="shared" si="61"/>
        <v>795682.42857143283</v>
      </c>
      <c r="X371" s="2">
        <f t="shared" si="51"/>
        <v>4317.5714285671711</v>
      </c>
      <c r="Y371" s="2">
        <f t="shared" si="74"/>
        <v>68615967.035011888</v>
      </c>
      <c r="Z371" s="2" t="str">
        <f t="shared" si="52"/>
        <v>MEEP</v>
      </c>
      <c r="AA371" s="2">
        <f>IF(Z371="HERE",Y371,AA370+Graph!$G$1*1000)</f>
        <v>183989919.17786965</v>
      </c>
      <c r="AB371" s="2">
        <f t="shared" si="63"/>
        <v>800000</v>
      </c>
      <c r="AC371" s="2">
        <f t="shared" si="75"/>
        <v>66410418.535780907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306</v>
      </c>
      <c r="C372" s="7"/>
      <c r="D372" s="2" t="e">
        <f t="shared" si="55"/>
        <v>#N/A</v>
      </c>
      <c r="E372" s="2" t="e">
        <f t="shared" si="67"/>
        <v>#N/A</v>
      </c>
      <c r="F372" s="2">
        <v>2290298.8050638437</v>
      </c>
      <c r="G372" s="2">
        <f t="shared" si="79"/>
        <v>795682.42857142852</v>
      </c>
      <c r="H372" s="2">
        <f t="shared" si="76"/>
        <v>250213059.53578189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1867791.8571428503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2289356.1056729853</v>
      </c>
      <c r="Q372" s="2">
        <f t="shared" si="80"/>
        <v>800000</v>
      </c>
      <c r="R372" s="2">
        <f t="shared" si="77"/>
        <v>251996020.14222211</v>
      </c>
      <c r="S372" s="2">
        <f t="shared" si="58"/>
        <v>795682.42857143283</v>
      </c>
      <c r="T372" s="2">
        <f t="shared" si="59"/>
        <v>4317.571428571362</v>
      </c>
      <c r="U372" s="2">
        <f t="shared" si="60"/>
        <v>800000</v>
      </c>
      <c r="V372" s="2">
        <f t="shared" si="78"/>
        <v>183375735.53578153</v>
      </c>
      <c r="W372" s="2">
        <f t="shared" si="61"/>
        <v>795682.42857143283</v>
      </c>
      <c r="X372" s="2">
        <f t="shared" si="51"/>
        <v>4317.5714285671711</v>
      </c>
      <c r="Y372" s="2">
        <f t="shared" si="74"/>
        <v>68620284.606440455</v>
      </c>
      <c r="Z372" s="2" t="str">
        <f t="shared" si="52"/>
        <v>MEEP</v>
      </c>
      <c r="AA372" s="2">
        <f>IF(Z372="HERE",Y372,AA371+Graph!$G$1*1000)</f>
        <v>184789919.17786965</v>
      </c>
      <c r="AB372" s="2">
        <f t="shared" si="63"/>
        <v>800000</v>
      </c>
      <c r="AC372" s="2">
        <f t="shared" si="75"/>
        <v>66410418.535780907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307</v>
      </c>
      <c r="C373" s="7"/>
      <c r="D373" s="2" t="e">
        <f t="shared" si="55"/>
        <v>#N/A</v>
      </c>
      <c r="E373" s="2" t="e">
        <f t="shared" si="67"/>
        <v>#N/A</v>
      </c>
      <c r="F373" s="2">
        <v>2296253.4009640515</v>
      </c>
      <c r="G373" s="2">
        <f t="shared" si="79"/>
        <v>795682.42857142852</v>
      </c>
      <c r="H373" s="2">
        <f t="shared" si="76"/>
        <v>251008741.96435332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1872109.4285714217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2295297.3278881311</v>
      </c>
      <c r="Q373" s="2">
        <f t="shared" si="80"/>
        <v>800000</v>
      </c>
      <c r="R373" s="2">
        <f t="shared" si="77"/>
        <v>252796020.14222211</v>
      </c>
      <c r="S373" s="2">
        <f t="shared" si="58"/>
        <v>795682.42857143283</v>
      </c>
      <c r="T373" s="2">
        <f t="shared" si="59"/>
        <v>4317.571428571362</v>
      </c>
      <c r="U373" s="2">
        <f t="shared" si="60"/>
        <v>800000</v>
      </c>
      <c r="V373" s="2">
        <f t="shared" si="78"/>
        <v>184171417.96435297</v>
      </c>
      <c r="W373" s="2">
        <f t="shared" si="61"/>
        <v>795682.42857143283</v>
      </c>
      <c r="X373" s="2">
        <f t="shared" si="51"/>
        <v>4317.5714285671711</v>
      </c>
      <c r="Y373" s="2">
        <f t="shared" si="74"/>
        <v>68624602.177869022</v>
      </c>
      <c r="Z373" s="2" t="str">
        <f t="shared" si="52"/>
        <v>MEEP</v>
      </c>
      <c r="AA373" s="2">
        <f>IF(Z373="HERE",Y373,AA372+Graph!$G$1*1000)</f>
        <v>185589919.17786965</v>
      </c>
      <c r="AB373" s="2">
        <f t="shared" si="63"/>
        <v>800000</v>
      </c>
      <c r="AC373" s="2">
        <f t="shared" si="75"/>
        <v>66410418.535780907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308</v>
      </c>
      <c r="C374" s="7"/>
      <c r="D374" s="2" t="e">
        <f t="shared" si="55"/>
        <v>#N/A</v>
      </c>
      <c r="E374" s="2" t="e">
        <f t="shared" si="67"/>
        <v>#N/A</v>
      </c>
      <c r="F374" s="2">
        <v>2302207.9968642592</v>
      </c>
      <c r="G374" s="2">
        <f t="shared" si="79"/>
        <v>795682.42857142852</v>
      </c>
      <c r="H374" s="2">
        <f t="shared" si="76"/>
        <v>251804424.39292476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1876426.999999993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2301238.5501033068</v>
      </c>
      <c r="Q374" s="2">
        <f t="shared" si="80"/>
        <v>800000</v>
      </c>
      <c r="R374" s="2">
        <f t="shared" si="77"/>
        <v>253596020.14222211</v>
      </c>
      <c r="S374" s="2">
        <f t="shared" si="58"/>
        <v>795682.42857143283</v>
      </c>
      <c r="T374" s="2">
        <f t="shared" si="59"/>
        <v>4317.571428571362</v>
      </c>
      <c r="U374" s="2">
        <f t="shared" si="60"/>
        <v>800000</v>
      </c>
      <c r="V374" s="2">
        <f t="shared" si="78"/>
        <v>184967100.3929244</v>
      </c>
      <c r="W374" s="2">
        <f t="shared" si="61"/>
        <v>795682.42857143283</v>
      </c>
      <c r="X374" s="2">
        <f t="shared" si="51"/>
        <v>4317.5714285671711</v>
      </c>
      <c r="Y374" s="2">
        <f t="shared" si="74"/>
        <v>68628919.749297589</v>
      </c>
      <c r="Z374" s="2" t="str">
        <f t="shared" si="52"/>
        <v>MEEP</v>
      </c>
      <c r="AA374" s="2">
        <f>IF(Z374="HERE",Y374,AA373+Graph!$G$1*1000)</f>
        <v>186389919.17786965</v>
      </c>
      <c r="AB374" s="2">
        <f t="shared" si="63"/>
        <v>800000</v>
      </c>
      <c r="AC374" s="2">
        <f t="shared" si="75"/>
        <v>66410418.535780907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309</v>
      </c>
      <c r="C375" s="7"/>
      <c r="D375" s="2" t="e">
        <f t="shared" si="55"/>
        <v>#N/A</v>
      </c>
      <c r="E375" s="2" t="e">
        <f t="shared" si="67"/>
        <v>#N/A</v>
      </c>
      <c r="F375" s="2">
        <v>2308162.592764467</v>
      </c>
      <c r="G375" s="2">
        <f t="shared" si="79"/>
        <v>795682.42857142852</v>
      </c>
      <c r="H375" s="2">
        <f t="shared" si="76"/>
        <v>252600106.82149619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1880744.5714285644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2307179.7723184526</v>
      </c>
      <c r="Q375" s="2">
        <f t="shared" si="80"/>
        <v>800000</v>
      </c>
      <c r="R375" s="2">
        <f t="shared" si="77"/>
        <v>254396020.14222211</v>
      </c>
      <c r="S375" s="2">
        <f t="shared" si="58"/>
        <v>795682.42857143283</v>
      </c>
      <c r="T375" s="2">
        <f t="shared" si="59"/>
        <v>4317.571428571362</v>
      </c>
      <c r="U375" s="2">
        <f t="shared" si="60"/>
        <v>800000</v>
      </c>
      <c r="V375" s="2">
        <f t="shared" si="78"/>
        <v>185762782.82149583</v>
      </c>
      <c r="W375" s="2">
        <f t="shared" si="61"/>
        <v>795682.42857143283</v>
      </c>
      <c r="X375" s="2">
        <f t="shared" si="51"/>
        <v>4317.5714285671711</v>
      </c>
      <c r="Y375" s="2">
        <f t="shared" si="74"/>
        <v>68633237.320726156</v>
      </c>
      <c r="Z375" s="2" t="str">
        <f t="shared" si="52"/>
        <v>MEEP</v>
      </c>
      <c r="AA375" s="2">
        <f>IF(Z375="HERE",Y375,AA374+Graph!$G$1*1000)</f>
        <v>187189919.17786965</v>
      </c>
      <c r="AB375" s="2">
        <f t="shared" si="63"/>
        <v>800000</v>
      </c>
      <c r="AC375" s="2">
        <f t="shared" si="75"/>
        <v>66410418.535780907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310</v>
      </c>
      <c r="C376" s="7"/>
      <c r="D376" s="2" t="e">
        <f t="shared" si="55"/>
        <v>#N/A</v>
      </c>
      <c r="E376" s="2" t="e">
        <f t="shared" si="67"/>
        <v>#N/A</v>
      </c>
      <c r="F376" s="2">
        <v>2314117.1886646748</v>
      </c>
      <c r="G376" s="2">
        <f t="shared" si="79"/>
        <v>795682.42857142852</v>
      </c>
      <c r="H376" s="2">
        <f t="shared" si="76"/>
        <v>253395789.25006762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1885062.1428571357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2313120.9945336282</v>
      </c>
      <c r="Q376" s="2">
        <f t="shared" si="80"/>
        <v>800000</v>
      </c>
      <c r="R376" s="2">
        <f t="shared" si="77"/>
        <v>255196020.14222211</v>
      </c>
      <c r="S376" s="2">
        <f t="shared" si="58"/>
        <v>795682.42857143283</v>
      </c>
      <c r="T376" s="2">
        <f t="shared" si="59"/>
        <v>4317.571428571362</v>
      </c>
      <c r="U376" s="2">
        <f t="shared" si="60"/>
        <v>800000</v>
      </c>
      <c r="V376" s="2">
        <f t="shared" si="78"/>
        <v>186558465.25006726</v>
      </c>
      <c r="W376" s="2">
        <f t="shared" si="61"/>
        <v>795682.42857143283</v>
      </c>
      <c r="X376" s="2">
        <f t="shared" si="51"/>
        <v>4317.5714285671711</v>
      </c>
      <c r="Y376" s="2">
        <f t="shared" si="74"/>
        <v>68637554.892154723</v>
      </c>
      <c r="Z376" s="2" t="str">
        <f t="shared" si="52"/>
        <v>MEEP</v>
      </c>
      <c r="AA376" s="2">
        <f>IF(Z376="HERE",Y376,AA375+Graph!$G$1*1000)</f>
        <v>187989919.17786965</v>
      </c>
      <c r="AB376" s="2">
        <f t="shared" si="63"/>
        <v>800000</v>
      </c>
      <c r="AC376" s="2">
        <f t="shared" si="75"/>
        <v>66410418.535780907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311</v>
      </c>
      <c r="C377" s="7"/>
      <c r="D377" s="2" t="e">
        <f t="shared" si="55"/>
        <v>#N/A</v>
      </c>
      <c r="E377" s="2" t="e">
        <f t="shared" si="67"/>
        <v>#N/A</v>
      </c>
      <c r="F377" s="2">
        <v>2320071.7845648825</v>
      </c>
      <c r="G377" s="2">
        <f t="shared" si="79"/>
        <v>795682.42857142852</v>
      </c>
      <c r="H377" s="2">
        <f t="shared" si="76"/>
        <v>254191471.67863905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1889379.7142857071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2319062.2167487741</v>
      </c>
      <c r="Q377" s="2">
        <f t="shared" si="80"/>
        <v>800000</v>
      </c>
      <c r="R377" s="2">
        <f t="shared" si="77"/>
        <v>255996020.14222211</v>
      </c>
      <c r="S377" s="2">
        <f t="shared" si="58"/>
        <v>795682.42857143283</v>
      </c>
      <c r="T377" s="2">
        <f t="shared" si="59"/>
        <v>4317.571428571362</v>
      </c>
      <c r="U377" s="2">
        <f t="shared" si="60"/>
        <v>800000</v>
      </c>
      <c r="V377" s="2">
        <f t="shared" si="78"/>
        <v>187354147.6786387</v>
      </c>
      <c r="W377" s="2">
        <f t="shared" si="61"/>
        <v>795682.42857143283</v>
      </c>
      <c r="X377" s="2">
        <f t="shared" si="51"/>
        <v>4317.5714285671711</v>
      </c>
      <c r="Y377" s="2">
        <f t="shared" si="74"/>
        <v>68641872.463583291</v>
      </c>
      <c r="Z377" s="2" t="str">
        <f t="shared" si="52"/>
        <v>MEEP</v>
      </c>
      <c r="AA377" s="2">
        <f>IF(Z377="HERE",Y377,AA376+Graph!$G$1*1000)</f>
        <v>188789919.17786965</v>
      </c>
      <c r="AB377" s="2">
        <f t="shared" si="63"/>
        <v>800000</v>
      </c>
      <c r="AC377" s="2">
        <f t="shared" si="75"/>
        <v>66410418.535780907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312</v>
      </c>
      <c r="C378" s="7"/>
      <c r="D378" s="2" t="e">
        <f t="shared" si="55"/>
        <v>#N/A</v>
      </c>
      <c r="E378" s="2" t="e">
        <f t="shared" si="67"/>
        <v>#N/A</v>
      </c>
      <c r="F378" s="2">
        <v>2326026.3804650605</v>
      </c>
      <c r="G378" s="2">
        <f t="shared" si="79"/>
        <v>795682.42857142852</v>
      </c>
      <c r="H378" s="2">
        <f t="shared" si="76"/>
        <v>254987154.10721049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1893697.2857142785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2325003.4389639497</v>
      </c>
      <c r="Q378" s="2">
        <f t="shared" si="80"/>
        <v>800000</v>
      </c>
      <c r="R378" s="2">
        <f t="shared" si="77"/>
        <v>256796020.14222211</v>
      </c>
      <c r="S378" s="2">
        <f t="shared" si="58"/>
        <v>795682.42857143283</v>
      </c>
      <c r="T378" s="2">
        <f t="shared" si="59"/>
        <v>4317.571428571362</v>
      </c>
      <c r="U378" s="2">
        <f t="shared" si="60"/>
        <v>800000</v>
      </c>
      <c r="V378" s="2">
        <f t="shared" si="78"/>
        <v>188149830.10721013</v>
      </c>
      <c r="W378" s="2">
        <f t="shared" si="61"/>
        <v>795682.42857143283</v>
      </c>
      <c r="X378" s="2">
        <f t="shared" si="51"/>
        <v>4317.5714285671711</v>
      </c>
      <c r="Y378" s="2">
        <f t="shared" si="74"/>
        <v>68646190.035011858</v>
      </c>
      <c r="Z378" s="2" t="str">
        <f t="shared" si="52"/>
        <v>MEEP</v>
      </c>
      <c r="AA378" s="2">
        <f>IF(Z378="HERE",Y378,AA377+Graph!$G$1*1000)</f>
        <v>189589919.17786965</v>
      </c>
      <c r="AB378" s="2">
        <f t="shared" si="63"/>
        <v>800000</v>
      </c>
      <c r="AC378" s="2">
        <f t="shared" si="75"/>
        <v>66410418.535780907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313</v>
      </c>
      <c r="C379" s="7"/>
      <c r="D379" s="2" t="e">
        <f t="shared" si="55"/>
        <v>#N/A</v>
      </c>
      <c r="E379" s="2" t="e">
        <f t="shared" si="67"/>
        <v>#N/A</v>
      </c>
      <c r="F379" s="2">
        <v>2331980.9763652682</v>
      </c>
      <c r="G379" s="2">
        <f t="shared" si="79"/>
        <v>795682.42857142852</v>
      </c>
      <c r="H379" s="2">
        <f t="shared" si="76"/>
        <v>255782836.53578192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1898014.8571428498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2330944.6611790955</v>
      </c>
      <c r="Q379" s="2">
        <f t="shared" si="80"/>
        <v>800000</v>
      </c>
      <c r="R379" s="2">
        <f t="shared" si="77"/>
        <v>257596020.14222211</v>
      </c>
      <c r="S379" s="2">
        <f t="shared" si="58"/>
        <v>795682.42857143283</v>
      </c>
      <c r="T379" s="2">
        <f t="shared" si="59"/>
        <v>4317.571428571362</v>
      </c>
      <c r="U379" s="2">
        <f t="shared" si="60"/>
        <v>800000</v>
      </c>
      <c r="V379" s="2">
        <f t="shared" si="78"/>
        <v>188945512.53578156</v>
      </c>
      <c r="W379" s="2">
        <f t="shared" si="61"/>
        <v>795682.42857143283</v>
      </c>
      <c r="X379" s="2">
        <f t="shared" si="51"/>
        <v>4317.5714285671711</v>
      </c>
      <c r="Y379" s="2">
        <f t="shared" si="74"/>
        <v>68650507.606440425</v>
      </c>
      <c r="Z379" s="2" t="str">
        <f t="shared" si="52"/>
        <v>MEEP</v>
      </c>
      <c r="AA379" s="2">
        <f>IF(Z379="HERE",Y379,AA378+Graph!$G$1*1000)</f>
        <v>190389919.17786965</v>
      </c>
      <c r="AB379" s="2">
        <f t="shared" si="63"/>
        <v>800000</v>
      </c>
      <c r="AC379" s="2">
        <f t="shared" si="75"/>
        <v>66410418.535780907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314</v>
      </c>
      <c r="C380" s="7"/>
      <c r="D380" s="2" t="e">
        <f t="shared" si="55"/>
        <v>#N/A</v>
      </c>
      <c r="E380" s="2" t="e">
        <f t="shared" si="67"/>
        <v>#N/A</v>
      </c>
      <c r="F380" s="2">
        <v>2337935.572265476</v>
      </c>
      <c r="G380" s="2">
        <f t="shared" si="79"/>
        <v>795682.42857142852</v>
      </c>
      <c r="H380" s="2">
        <f t="shared" si="76"/>
        <v>256578518.96435335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1902332.4285714212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2336885.8833942711</v>
      </c>
      <c r="Q380" s="2">
        <f t="shared" si="80"/>
        <v>800000</v>
      </c>
      <c r="R380" s="2">
        <f t="shared" si="77"/>
        <v>258396020.14222211</v>
      </c>
      <c r="S380" s="2">
        <f t="shared" si="58"/>
        <v>795682.42857143283</v>
      </c>
      <c r="T380" s="2">
        <f t="shared" si="59"/>
        <v>4317.571428571362</v>
      </c>
      <c r="U380" s="2">
        <f t="shared" si="60"/>
        <v>800000</v>
      </c>
      <c r="V380" s="2">
        <f t="shared" si="78"/>
        <v>189741194.964353</v>
      </c>
      <c r="W380" s="2">
        <f t="shared" si="61"/>
        <v>795682.42857143283</v>
      </c>
      <c r="X380" s="2">
        <f t="shared" si="51"/>
        <v>4317.5714285671711</v>
      </c>
      <c r="Y380" s="2">
        <f t="shared" si="74"/>
        <v>68654825.177868992</v>
      </c>
      <c r="Z380" s="2" t="str">
        <f t="shared" si="52"/>
        <v>MEEP</v>
      </c>
      <c r="AA380" s="2">
        <f>IF(Z380="HERE",Y380,AA379+Graph!$G$1*1000)</f>
        <v>191189919.17786965</v>
      </c>
      <c r="AB380" s="2">
        <f t="shared" si="63"/>
        <v>800000</v>
      </c>
      <c r="AC380" s="2">
        <f t="shared" si="75"/>
        <v>66410418.535780907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315</v>
      </c>
      <c r="C381" s="7"/>
      <c r="D381" s="2" t="e">
        <f t="shared" si="55"/>
        <v>#N/A</v>
      </c>
      <c r="E381" s="2" t="e">
        <f t="shared" si="67"/>
        <v>#N/A</v>
      </c>
      <c r="F381" s="2">
        <v>2343890.1681656837</v>
      </c>
      <c r="G381" s="2">
        <f t="shared" si="79"/>
        <v>795682.42857142852</v>
      </c>
      <c r="H381" s="2">
        <f t="shared" si="76"/>
        <v>257374201.39292479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1906649.9999999925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2342827.105609417</v>
      </c>
      <c r="Q381" s="2">
        <f t="shared" si="80"/>
        <v>800000</v>
      </c>
      <c r="R381" s="2">
        <f t="shared" si="77"/>
        <v>259196020.14222211</v>
      </c>
      <c r="S381" s="2">
        <f t="shared" si="58"/>
        <v>795682.42857143283</v>
      </c>
      <c r="T381" s="2">
        <f t="shared" si="59"/>
        <v>4317.571428571362</v>
      </c>
      <c r="U381" s="2">
        <f t="shared" si="60"/>
        <v>800000</v>
      </c>
      <c r="V381" s="2">
        <f t="shared" si="78"/>
        <v>190536877.39292443</v>
      </c>
      <c r="W381" s="2">
        <f t="shared" si="61"/>
        <v>795682.42857143283</v>
      </c>
      <c r="X381" s="2">
        <f t="shared" si="51"/>
        <v>4317.5714285671711</v>
      </c>
      <c r="Y381" s="2">
        <f t="shared" si="74"/>
        <v>68659142.749297559</v>
      </c>
      <c r="Z381" s="2" t="str">
        <f t="shared" si="52"/>
        <v>MEEP</v>
      </c>
      <c r="AA381" s="2">
        <f>IF(Z381="HERE",Y381,AA380+Graph!$G$1*1000)</f>
        <v>191989919.17786965</v>
      </c>
      <c r="AB381" s="2">
        <f t="shared" si="63"/>
        <v>800000</v>
      </c>
      <c r="AC381" s="2">
        <f t="shared" si="75"/>
        <v>66410418.535780907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316</v>
      </c>
      <c r="C382" s="7"/>
      <c r="D382" s="2" t="e">
        <f t="shared" si="55"/>
        <v>#N/A</v>
      </c>
      <c r="E382" s="2" t="e">
        <f t="shared" si="67"/>
        <v>#N/A</v>
      </c>
      <c r="F382" s="2">
        <v>2349844.7640658915</v>
      </c>
      <c r="G382" s="2">
        <f t="shared" si="79"/>
        <v>795682.42857142852</v>
      </c>
      <c r="H382" s="2">
        <f t="shared" si="76"/>
        <v>258169883.82149622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1910967.5714285639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2348768.3278245926</v>
      </c>
      <c r="Q382" s="2">
        <f t="shared" si="80"/>
        <v>800000</v>
      </c>
      <c r="R382" s="2">
        <f t="shared" si="77"/>
        <v>259996020.14222211</v>
      </c>
      <c r="S382" s="2">
        <f t="shared" si="58"/>
        <v>795682.42857143283</v>
      </c>
      <c r="T382" s="2">
        <f t="shared" si="59"/>
        <v>4317.571428571362</v>
      </c>
      <c r="U382" s="2">
        <f t="shared" si="60"/>
        <v>800000</v>
      </c>
      <c r="V382" s="2">
        <f t="shared" si="78"/>
        <v>191332559.82149586</v>
      </c>
      <c r="W382" s="2">
        <f t="shared" si="61"/>
        <v>795682.42857143283</v>
      </c>
      <c r="X382" s="2">
        <f t="shared" si="51"/>
        <v>4317.5714285671711</v>
      </c>
      <c r="Y382" s="2">
        <f t="shared" si="74"/>
        <v>68663460.320726126</v>
      </c>
      <c r="Z382" s="2" t="str">
        <f t="shared" si="52"/>
        <v>MEEP</v>
      </c>
      <c r="AA382" s="2">
        <f>IF(Z382="HERE",Y382,AA381+Graph!$G$1*1000)</f>
        <v>192789919.17786965</v>
      </c>
      <c r="AB382" s="2">
        <f t="shared" si="63"/>
        <v>800000</v>
      </c>
      <c r="AC382" s="2">
        <f t="shared" si="75"/>
        <v>66410418.535780907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317</v>
      </c>
      <c r="C383" s="7"/>
      <c r="D383" s="2" t="e">
        <f t="shared" si="55"/>
        <v>#N/A</v>
      </c>
      <c r="E383" s="2" t="e">
        <f t="shared" si="67"/>
        <v>#N/A</v>
      </c>
      <c r="F383" s="2">
        <v>2355799.3599660993</v>
      </c>
      <c r="G383" s="2">
        <f t="shared" si="79"/>
        <v>795682.42857142852</v>
      </c>
      <c r="H383" s="2">
        <f t="shared" si="76"/>
        <v>258965566.25006765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1915285.1428571353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2354709.5500397384</v>
      </c>
      <c r="Q383" s="2">
        <f t="shared" si="80"/>
        <v>800000</v>
      </c>
      <c r="R383" s="2">
        <f t="shared" si="77"/>
        <v>260796020.14222211</v>
      </c>
      <c r="S383" s="2">
        <f t="shared" si="58"/>
        <v>795682.42857143283</v>
      </c>
      <c r="T383" s="2">
        <f t="shared" si="59"/>
        <v>4317.571428571362</v>
      </c>
      <c r="U383" s="2">
        <f t="shared" si="60"/>
        <v>800000</v>
      </c>
      <c r="V383" s="2">
        <f t="shared" si="78"/>
        <v>192128242.25006729</v>
      </c>
      <c r="W383" s="2">
        <f t="shared" si="61"/>
        <v>795682.42857143283</v>
      </c>
      <c r="X383" s="2">
        <f t="shared" si="51"/>
        <v>4317.5714285671711</v>
      </c>
      <c r="Y383" s="2">
        <f t="shared" si="74"/>
        <v>68667777.892154694</v>
      </c>
      <c r="Z383" s="2" t="str">
        <f t="shared" si="52"/>
        <v>MEEP</v>
      </c>
      <c r="AA383" s="2">
        <f>IF(Z383="HERE",Y383,AA382+Graph!$G$1*1000)</f>
        <v>193589919.17786965</v>
      </c>
      <c r="AB383" s="2">
        <f t="shared" si="63"/>
        <v>800000</v>
      </c>
      <c r="AC383" s="2">
        <f t="shared" si="75"/>
        <v>66410418.535780907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318</v>
      </c>
      <c r="C384" s="7"/>
      <c r="D384" s="2" t="e">
        <f t="shared" si="55"/>
        <v>#N/A</v>
      </c>
      <c r="E384" s="2" t="e">
        <f t="shared" si="67"/>
        <v>#N/A</v>
      </c>
      <c r="F384" s="2">
        <v>2361753.955866307</v>
      </c>
      <c r="G384" s="2">
        <f t="shared" si="79"/>
        <v>795682.42857142852</v>
      </c>
      <c r="H384" s="2">
        <f t="shared" si="76"/>
        <v>259761248.67863908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1919602.7142857066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2360650.7722548842</v>
      </c>
      <c r="Q384" s="2">
        <f t="shared" si="80"/>
        <v>800000</v>
      </c>
      <c r="R384" s="2">
        <f t="shared" si="77"/>
        <v>261596020.14222211</v>
      </c>
      <c r="S384" s="2">
        <f t="shared" si="58"/>
        <v>795682.42857143283</v>
      </c>
      <c r="T384" s="2">
        <f t="shared" si="59"/>
        <v>4317.571428571362</v>
      </c>
      <c r="U384" s="2">
        <f t="shared" si="60"/>
        <v>800000</v>
      </c>
      <c r="V384" s="2">
        <f t="shared" si="78"/>
        <v>192923924.67863873</v>
      </c>
      <c r="W384" s="2">
        <f t="shared" si="61"/>
        <v>795682.42857143283</v>
      </c>
      <c r="X384" s="2">
        <f t="shared" si="51"/>
        <v>4317.5714285671711</v>
      </c>
      <c r="Y384" s="2">
        <f t="shared" si="74"/>
        <v>68672095.463583261</v>
      </c>
      <c r="Z384" s="2" t="str">
        <f t="shared" si="52"/>
        <v>MEEP</v>
      </c>
      <c r="AA384" s="2">
        <f>IF(Z384="HERE",Y384,AA383+Graph!$G$1*1000)</f>
        <v>194389919.17786965</v>
      </c>
      <c r="AB384" s="2">
        <f t="shared" si="63"/>
        <v>800000</v>
      </c>
      <c r="AC384" s="2">
        <f t="shared" si="75"/>
        <v>66410418.535780907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319</v>
      </c>
      <c r="C385" s="7"/>
      <c r="D385" s="2" t="e">
        <f t="shared" si="55"/>
        <v>#N/A</v>
      </c>
      <c r="E385" s="2" t="e">
        <f t="shared" si="67"/>
        <v>#N/A</v>
      </c>
      <c r="F385" s="2">
        <v>2367708.5517665148</v>
      </c>
      <c r="G385" s="2">
        <f t="shared" si="79"/>
        <v>795682.42857142852</v>
      </c>
      <c r="H385" s="2">
        <f t="shared" si="76"/>
        <v>260556931.10721052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1923920.285714278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2366591.9944700599</v>
      </c>
      <c r="Q385" s="2">
        <f t="shared" si="80"/>
        <v>800000</v>
      </c>
      <c r="R385" s="2">
        <f t="shared" si="77"/>
        <v>262396020.14222211</v>
      </c>
      <c r="S385" s="2">
        <f t="shared" si="58"/>
        <v>795682.42857143283</v>
      </c>
      <c r="T385" s="2">
        <f t="shared" si="59"/>
        <v>4317.571428571362</v>
      </c>
      <c r="U385" s="2">
        <f t="shared" si="60"/>
        <v>800000</v>
      </c>
      <c r="V385" s="2">
        <f t="shared" si="78"/>
        <v>193719607.10721016</v>
      </c>
      <c r="W385" s="2">
        <f t="shared" si="61"/>
        <v>795682.42857143283</v>
      </c>
      <c r="X385" s="2">
        <f t="shared" si="51"/>
        <v>4317.5714285671711</v>
      </c>
      <c r="Y385" s="2">
        <f t="shared" si="74"/>
        <v>68676413.035011828</v>
      </c>
      <c r="Z385" s="2" t="str">
        <f t="shared" si="52"/>
        <v>MEEP</v>
      </c>
      <c r="AA385" s="2">
        <f>IF(Z385="HERE",Y385,AA384+Graph!$G$1*1000)</f>
        <v>195189919.17786965</v>
      </c>
      <c r="AB385" s="2">
        <f t="shared" si="63"/>
        <v>800000</v>
      </c>
      <c r="AC385" s="2">
        <f t="shared" si="75"/>
        <v>66410418.535780907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67:I385">
    <cfRule type="cellIs" dxfId="21" priority="7" operator="greaterThan">
      <formula>0</formula>
    </cfRule>
  </conditionalFormatting>
  <conditionalFormatting sqref="C31:C64 C117:C385 C67:C114">
    <cfRule type="cellIs" dxfId="20" priority="8" operator="greaterThan">
      <formula>0</formula>
    </cfRule>
  </conditionalFormatting>
  <conditionalFormatting sqref="C31:C64 C117:C385 C67:C11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9" priority="10" operator="greaterThan">
      <formula>0</formula>
    </cfRule>
  </conditionalFormatting>
  <conditionalFormatting sqref="C115">
    <cfRule type="cellIs" dxfId="18" priority="11" operator="greaterThan">
      <formula>0</formula>
    </cfRule>
  </conditionalFormatting>
  <conditionalFormatting sqref="C65">
    <cfRule type="cellIs" dxfId="17" priority="5" operator="greaterThan">
      <formula>0</formula>
    </cfRule>
  </conditionalFormatting>
  <conditionalFormatting sqref="C65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6" priority="4" operator="greaterThan">
      <formula>0</formula>
    </cfRule>
  </conditionalFormatting>
  <conditionalFormatting sqref="C66">
    <cfRule type="cellIs" dxfId="8" priority="2" operator="greaterThan">
      <formula>0</formula>
    </cfRule>
  </conditionalFormatting>
  <conditionalFormatting sqref="C6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0" priority="1" operator="greater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F047D-FDA7-4DF5-90E4-B7A86118CA33}">
  <dimension ref="A1:AE385"/>
  <sheetViews>
    <sheetView tabSelected="1" topLeftCell="G1" workbookViewId="0">
      <selection activeCell="M20" sqref="M20"/>
    </sheetView>
  </sheetViews>
  <sheetFormatPr defaultRowHeight="14.25" x14ac:dyDescent="0.2"/>
  <cols>
    <col min="1" max="1" width="9.875" style="18" bestFit="1" customWidth="1"/>
    <col min="2" max="2" width="11.875" style="19" bestFit="1" customWidth="1"/>
    <col min="3" max="3" width="9.875" style="19" bestFit="1" customWidth="1"/>
    <col min="4" max="4" width="11.875" style="19" bestFit="1" customWidth="1"/>
  </cols>
  <sheetData>
    <row r="1" spans="1:31" x14ac:dyDescent="0.2">
      <c r="A1" s="18" t="str" cm="1">
        <f t="array" ref="A1:A385">Sheet1!A1:A385</f>
        <v>date</v>
      </c>
      <c r="B1" s="19" t="str" cm="1">
        <f t="array" ref="B1:B385">Sheet1!C1:C385</f>
        <v>first</v>
      </c>
      <c r="C1" s="19" t="str" cm="1">
        <f t="array" ref="C1:C385">Sheet1!I1:I385</f>
        <v>second</v>
      </c>
      <c r="D1" s="19" t="str" cm="1">
        <f t="array" ref="D1:D385">Sheet1!AH1:AH385</f>
        <v>immunity</v>
      </c>
      <c r="E1" s="20" t="str" cm="1">
        <f t="array" ref="E1:E385">'450'!$AD1:$AD385</f>
        <v>ivvfirstEstimate</v>
      </c>
      <c r="F1" s="22" t="str" cm="1">
        <f t="array" ref="F1:F385">'450'!$AF1:$AF385</f>
        <v>ivvsecondEstimate</v>
      </c>
      <c r="G1" s="22" t="str" cm="1">
        <f t="array" ref="G1:G385">'450'!$AG1:$AG385</f>
        <v>ivvimmunityEstimate</v>
      </c>
      <c r="H1" s="22" t="str" cm="1">
        <f t="array" ref="H1:H385">'500'!$AD1:$AD385</f>
        <v>vfirstEstimate</v>
      </c>
      <c r="I1" s="22" t="str" cm="1">
        <f t="array" ref="I1:I385">'500'!$AF1:$AF385</f>
        <v>vsecondEstimate</v>
      </c>
      <c r="J1" s="22" t="str" cm="1">
        <f t="array" ref="J1:J385">'500'!$AG1:$AG385</f>
        <v>vimmunityEstimate</v>
      </c>
      <c r="K1" s="22" t="str" cm="1">
        <f t="array" ref="K1:K385">'550'!$AD1:$AD385</f>
        <v>vvfirstestimate</v>
      </c>
      <c r="L1" s="22" t="str" cm="1">
        <f t="array" ref="L1:L385">'550'!$AF1:$AF385</f>
        <v>vvsecondEstimate</v>
      </c>
      <c r="M1" s="22" t="str" cm="1">
        <f t="array" ref="M1:M385">'550'!$AG1:$AG385</f>
        <v>vvimmunityEstimate</v>
      </c>
      <c r="N1" s="22" t="str" cm="1">
        <f t="array" ref="N1:N385">'600'!$AD1:$AD385</f>
        <v>vifirstEstimate</v>
      </c>
      <c r="O1" s="22" t="str" cm="1">
        <f t="array" ref="O1:O385">'600'!$AF1:$AF385</f>
        <v>visecondEstimate</v>
      </c>
      <c r="P1" s="22" t="str" cm="1">
        <f t="array" ref="P1:P385">'600'!$AG1:$AG385</f>
        <v>viimmunityEstimate</v>
      </c>
      <c r="Q1" s="22" t="str" cm="1">
        <f t="array" ref="Q1:Q385">'650'!$AD1:$AD385</f>
        <v>vivfirstEstimate</v>
      </c>
      <c r="R1" s="22" t="str" cm="1">
        <f t="array" ref="R1:R385">'650'!$AF1:$AF385</f>
        <v>vivsecondEstimate</v>
      </c>
      <c r="S1" s="22" t="str" cm="1">
        <f t="array" ref="S1:S385">'650'!$AG1:$AG385</f>
        <v>vivimmunityEstimate</v>
      </c>
      <c r="T1" s="22" t="str" cm="1">
        <f t="array" ref="T1:T385">'700'!$AD1:$AD385</f>
        <v>viifirstEstimate</v>
      </c>
      <c r="U1" s="22" t="str" cm="1">
        <f t="array" ref="U1:U385">'700'!$AF1:$AF385</f>
        <v>viisecondEstimate</v>
      </c>
      <c r="V1" s="22" t="str" cm="1">
        <f t="array" ref="V1:V385">'700'!$AG1:$AG385</f>
        <v>viiimmunityEstimate</v>
      </c>
      <c r="W1" s="22" t="str" cm="1">
        <f t="array" ref="W1:W385">'750'!$AD1:$AD385</f>
        <v>viivfirstEstimate</v>
      </c>
      <c r="X1" s="22" t="str" cm="1">
        <f t="array" ref="X1:X385">'750'!$AF1:$AF385</f>
        <v>viivsecondEstimate</v>
      </c>
      <c r="Y1" s="22" t="str" cm="1">
        <f t="array" ref="Y1:Y385">'750'!$AG1:$AG385</f>
        <v>viivimmunityEstimate</v>
      </c>
      <c r="Z1" s="22" t="str" cm="1">
        <f t="array" ref="Z1:Z385">'800'!$AD1:$AD385</f>
        <v>viiifirstEstimate</v>
      </c>
      <c r="AA1" s="22" t="str" cm="1">
        <f t="array" ref="AA1:AA385">'800'!$AF1:$AF385</f>
        <v>viiisecondEstimate</v>
      </c>
      <c r="AB1" s="22" t="str" cm="1">
        <f t="array" ref="AB1:AB385">'800'!$AG1:$AG385</f>
        <v>viiiimmunityEstimate</v>
      </c>
      <c r="AC1" t="s">
        <v>68</v>
      </c>
      <c r="AD1" t="s">
        <v>67</v>
      </c>
      <c r="AE1" t="s">
        <v>66</v>
      </c>
    </row>
    <row r="2" spans="1:31" x14ac:dyDescent="0.2">
      <c r="A2" s="18">
        <v>44178</v>
      </c>
      <c r="B2" s="19">
        <v>86215</v>
      </c>
      <c r="C2" s="19">
        <v>0</v>
      </c>
      <c r="D2" s="19">
        <v>0</v>
      </c>
      <c r="E2" s="19">
        <v>0</v>
      </c>
      <c r="F2" s="19">
        <v>0</v>
      </c>
      <c r="G2" s="19">
        <v>0</v>
      </c>
      <c r="H2" s="19">
        <v>0</v>
      </c>
      <c r="I2" s="19">
        <v>0</v>
      </c>
      <c r="J2" s="19">
        <v>0</v>
      </c>
      <c r="K2" s="19">
        <v>0</v>
      </c>
      <c r="L2" s="19">
        <v>0</v>
      </c>
      <c r="M2" s="19">
        <v>0</v>
      </c>
      <c r="N2" s="19">
        <v>0</v>
      </c>
      <c r="O2" s="19">
        <v>0</v>
      </c>
      <c r="P2" s="19">
        <v>0</v>
      </c>
      <c r="Q2" s="19">
        <v>0</v>
      </c>
      <c r="R2" s="19">
        <v>0</v>
      </c>
      <c r="S2" s="19">
        <v>0</v>
      </c>
      <c r="T2" s="19">
        <v>0</v>
      </c>
      <c r="U2" s="19">
        <v>0</v>
      </c>
      <c r="V2" s="19">
        <v>0</v>
      </c>
      <c r="W2" s="19">
        <v>0</v>
      </c>
      <c r="X2" s="19">
        <v>0</v>
      </c>
      <c r="Y2" s="19">
        <v>0</v>
      </c>
      <c r="Z2" s="19">
        <v>0</v>
      </c>
      <c r="AA2" s="19">
        <v>0</v>
      </c>
      <c r="AB2" s="19">
        <v>0</v>
      </c>
      <c r="AC2">
        <v>14600000</v>
      </c>
      <c r="AD2">
        <v>31800000</v>
      </c>
      <c r="AE2">
        <v>52800000</v>
      </c>
    </row>
    <row r="3" spans="1:31" x14ac:dyDescent="0.2">
      <c r="A3" s="18">
        <v>44179</v>
      </c>
      <c r="B3" s="19">
        <v>170155.42857142858</v>
      </c>
      <c r="C3" s="19">
        <v>0</v>
      </c>
      <c r="D3" s="19">
        <v>0</v>
      </c>
      <c r="E3" s="19">
        <v>0</v>
      </c>
      <c r="F3" s="19">
        <v>0</v>
      </c>
      <c r="G3" s="19">
        <v>0</v>
      </c>
      <c r="H3" s="19">
        <v>0</v>
      </c>
      <c r="I3" s="19">
        <v>0</v>
      </c>
      <c r="J3" s="19">
        <v>0</v>
      </c>
      <c r="K3" s="19">
        <v>0</v>
      </c>
      <c r="L3" s="19">
        <v>0</v>
      </c>
      <c r="M3" s="19">
        <v>0</v>
      </c>
      <c r="N3" s="19">
        <v>0</v>
      </c>
      <c r="O3" s="19">
        <v>0</v>
      </c>
      <c r="P3" s="19">
        <v>0</v>
      </c>
      <c r="Q3" s="19">
        <v>0</v>
      </c>
      <c r="R3" s="19">
        <v>0</v>
      </c>
      <c r="S3" s="19">
        <v>0</v>
      </c>
      <c r="T3" s="19">
        <v>0</v>
      </c>
      <c r="U3" s="19">
        <v>0</v>
      </c>
      <c r="V3" s="19">
        <v>0</v>
      </c>
      <c r="W3" s="19">
        <v>0</v>
      </c>
      <c r="X3" s="19">
        <v>0</v>
      </c>
      <c r="Y3" s="19">
        <v>0</v>
      </c>
      <c r="Z3" s="19">
        <v>0</v>
      </c>
      <c r="AA3" s="19">
        <v>0</v>
      </c>
      <c r="AB3" s="19">
        <v>0</v>
      </c>
      <c r="AC3">
        <v>14600000</v>
      </c>
      <c r="AD3">
        <v>31800000</v>
      </c>
      <c r="AE3">
        <v>52800000</v>
      </c>
    </row>
    <row r="4" spans="1:31" x14ac:dyDescent="0.2">
      <c r="A4" s="18">
        <v>44180</v>
      </c>
      <c r="B4" s="19">
        <v>254095.85714285713</v>
      </c>
      <c r="C4" s="19">
        <v>0</v>
      </c>
      <c r="D4" s="19">
        <v>0</v>
      </c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9">
        <v>0</v>
      </c>
      <c r="AB4" s="19">
        <v>0</v>
      </c>
      <c r="AC4">
        <v>14600000</v>
      </c>
      <c r="AD4">
        <v>31800000</v>
      </c>
      <c r="AE4">
        <v>52800000</v>
      </c>
    </row>
    <row r="5" spans="1:31" x14ac:dyDescent="0.2">
      <c r="A5" s="18">
        <v>44181</v>
      </c>
      <c r="B5" s="19">
        <v>338036.28571428568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19">
        <v>0</v>
      </c>
      <c r="V5" s="19">
        <v>0</v>
      </c>
      <c r="W5" s="19">
        <v>0</v>
      </c>
      <c r="X5" s="19">
        <v>0</v>
      </c>
      <c r="Y5" s="19">
        <v>0</v>
      </c>
      <c r="Z5" s="19">
        <v>0</v>
      </c>
      <c r="AA5" s="19">
        <v>0</v>
      </c>
      <c r="AB5" s="19">
        <v>0</v>
      </c>
      <c r="AC5">
        <v>14600000</v>
      </c>
      <c r="AD5">
        <v>31800000</v>
      </c>
      <c r="AE5">
        <v>52800000</v>
      </c>
    </row>
    <row r="6" spans="1:31" x14ac:dyDescent="0.2">
      <c r="A6" s="18">
        <v>44182</v>
      </c>
      <c r="B6" s="19">
        <v>421976.71428571426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9">
        <v>0</v>
      </c>
      <c r="AB6" s="19">
        <v>0</v>
      </c>
      <c r="AC6">
        <v>14600000</v>
      </c>
      <c r="AD6">
        <v>31800000</v>
      </c>
      <c r="AE6">
        <v>52800000</v>
      </c>
    </row>
    <row r="7" spans="1:31" x14ac:dyDescent="0.2">
      <c r="A7" s="18">
        <v>44183</v>
      </c>
      <c r="B7" s="19">
        <v>505917.14285714284</v>
      </c>
      <c r="C7" s="19">
        <v>0</v>
      </c>
      <c r="D7" s="19">
        <v>0</v>
      </c>
      <c r="E7" s="19">
        <v>0</v>
      </c>
      <c r="F7" s="19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9">
        <v>0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9">
        <v>0</v>
      </c>
      <c r="X7" s="19">
        <v>0</v>
      </c>
      <c r="Y7" s="19">
        <v>0</v>
      </c>
      <c r="Z7" s="19">
        <v>0</v>
      </c>
      <c r="AA7" s="19">
        <v>0</v>
      </c>
      <c r="AB7" s="19">
        <v>0</v>
      </c>
      <c r="AC7">
        <v>14600000</v>
      </c>
      <c r="AD7">
        <v>31800000</v>
      </c>
      <c r="AE7">
        <v>52800000</v>
      </c>
    </row>
    <row r="8" spans="1:31" x14ac:dyDescent="0.2">
      <c r="A8" s="18">
        <v>44184</v>
      </c>
      <c r="B8" s="19">
        <v>589857.57142857136</v>
      </c>
      <c r="C8" s="19">
        <v>0</v>
      </c>
      <c r="D8" s="19">
        <v>0</v>
      </c>
      <c r="E8" s="19">
        <v>0</v>
      </c>
      <c r="F8" s="19"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9">
        <v>0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0</v>
      </c>
      <c r="AA8" s="19">
        <v>0</v>
      </c>
      <c r="AB8" s="19">
        <v>0</v>
      </c>
      <c r="AC8">
        <v>14600000</v>
      </c>
      <c r="AD8">
        <v>31800000</v>
      </c>
      <c r="AE8">
        <v>52800000</v>
      </c>
    </row>
    <row r="9" spans="1:31" x14ac:dyDescent="0.2">
      <c r="A9" s="18">
        <v>44185</v>
      </c>
      <c r="B9" s="19">
        <v>673798</v>
      </c>
      <c r="C9" s="19">
        <v>0</v>
      </c>
      <c r="D9" s="19">
        <v>0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>
        <v>14600000</v>
      </c>
      <c r="AD9">
        <v>31800000</v>
      </c>
      <c r="AE9">
        <v>52800000</v>
      </c>
    </row>
    <row r="10" spans="1:31" x14ac:dyDescent="0.2">
      <c r="A10" s="18">
        <v>44186</v>
      </c>
      <c r="B10" s="19">
        <v>720816.85714285716</v>
      </c>
      <c r="C10" s="19">
        <v>0</v>
      </c>
      <c r="D10" s="19">
        <v>0</v>
      </c>
      <c r="E10" s="19">
        <v>0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9">
        <v>0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9">
        <v>0</v>
      </c>
      <c r="AB10" s="19">
        <v>0</v>
      </c>
      <c r="AC10">
        <v>14600000</v>
      </c>
      <c r="AD10">
        <v>31800000</v>
      </c>
      <c r="AE10">
        <v>52800000</v>
      </c>
    </row>
    <row r="11" spans="1:31" x14ac:dyDescent="0.2">
      <c r="A11" s="18">
        <v>44187</v>
      </c>
      <c r="B11" s="19">
        <v>767835.71428571432</v>
      </c>
      <c r="C11" s="19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19">
        <v>0</v>
      </c>
      <c r="Z11" s="19">
        <v>0</v>
      </c>
      <c r="AA11" s="19">
        <v>0</v>
      </c>
      <c r="AB11" s="19">
        <v>0</v>
      </c>
      <c r="AC11">
        <v>14600000</v>
      </c>
      <c r="AD11">
        <v>31800000</v>
      </c>
      <c r="AE11">
        <v>52800000</v>
      </c>
    </row>
    <row r="12" spans="1:31" x14ac:dyDescent="0.2">
      <c r="A12" s="18">
        <v>44188</v>
      </c>
      <c r="B12" s="19">
        <v>814854.57142857136</v>
      </c>
      <c r="C12" s="19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9">
        <v>0</v>
      </c>
      <c r="N12" s="19">
        <v>0</v>
      </c>
      <c r="O12" s="19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9">
        <v>0</v>
      </c>
      <c r="AB12" s="19">
        <v>0</v>
      </c>
      <c r="AC12">
        <v>14600000</v>
      </c>
      <c r="AD12">
        <v>31800000</v>
      </c>
      <c r="AE12">
        <v>52800000</v>
      </c>
    </row>
    <row r="13" spans="1:31" x14ac:dyDescent="0.2">
      <c r="A13" s="18">
        <v>44189</v>
      </c>
      <c r="B13" s="19">
        <v>861873.42857142864</v>
      </c>
      <c r="C13" s="19">
        <v>0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0</v>
      </c>
      <c r="X13" s="19">
        <v>0</v>
      </c>
      <c r="Y13" s="19">
        <v>0</v>
      </c>
      <c r="Z13" s="19">
        <v>0</v>
      </c>
      <c r="AA13" s="19">
        <v>0</v>
      </c>
      <c r="AB13" s="19">
        <v>0</v>
      </c>
      <c r="AC13">
        <v>14600000</v>
      </c>
      <c r="AD13">
        <v>31800000</v>
      </c>
      <c r="AE13">
        <v>52800000</v>
      </c>
    </row>
    <row r="14" spans="1:31" x14ac:dyDescent="0.2">
      <c r="A14" s="18">
        <v>44190</v>
      </c>
      <c r="B14" s="19">
        <v>908892.28571428568</v>
      </c>
      <c r="C14" s="19">
        <v>0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9">
        <v>0</v>
      </c>
      <c r="AB14" s="19">
        <v>0</v>
      </c>
      <c r="AC14">
        <v>14600000</v>
      </c>
      <c r="AD14">
        <v>31800000</v>
      </c>
      <c r="AE14">
        <v>52800000</v>
      </c>
    </row>
    <row r="15" spans="1:31" x14ac:dyDescent="0.2">
      <c r="A15" s="18">
        <v>44191</v>
      </c>
      <c r="B15" s="19">
        <v>955911.14285714284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19">
        <v>0</v>
      </c>
      <c r="V15" s="19">
        <v>0</v>
      </c>
      <c r="W15" s="19">
        <v>0</v>
      </c>
      <c r="X15" s="19">
        <v>0</v>
      </c>
      <c r="Y15" s="19">
        <v>0</v>
      </c>
      <c r="Z15" s="19">
        <v>0</v>
      </c>
      <c r="AA15" s="19">
        <v>0</v>
      </c>
      <c r="AB15" s="19">
        <v>0</v>
      </c>
      <c r="AC15">
        <v>14600000</v>
      </c>
      <c r="AD15">
        <v>31800000</v>
      </c>
      <c r="AE15">
        <v>52800000</v>
      </c>
    </row>
    <row r="16" spans="1:31" x14ac:dyDescent="0.2">
      <c r="A16" s="18">
        <v>44192</v>
      </c>
      <c r="B16" s="19">
        <v>1002930</v>
      </c>
      <c r="C16" s="19">
        <v>0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>
        <v>0</v>
      </c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9">
        <v>0</v>
      </c>
      <c r="AB16" s="19">
        <v>0</v>
      </c>
      <c r="AC16">
        <v>14600000</v>
      </c>
      <c r="AD16">
        <v>31800000</v>
      </c>
      <c r="AE16">
        <v>52800000</v>
      </c>
    </row>
    <row r="17" spans="1:31" x14ac:dyDescent="0.2">
      <c r="A17" s="18">
        <v>44193</v>
      </c>
      <c r="B17" s="19">
        <v>1056367.7142857143</v>
      </c>
      <c r="C17" s="19">
        <v>0</v>
      </c>
      <c r="D17" s="19">
        <v>0</v>
      </c>
      <c r="E17" s="19">
        <v>0</v>
      </c>
      <c r="F17" s="19">
        <v>0</v>
      </c>
      <c r="G17" s="19">
        <v>0</v>
      </c>
      <c r="H17" s="19">
        <v>0</v>
      </c>
      <c r="I17" s="19">
        <v>0</v>
      </c>
      <c r="J17" s="19">
        <v>0</v>
      </c>
      <c r="K17" s="19">
        <v>0</v>
      </c>
      <c r="L17" s="19">
        <v>0</v>
      </c>
      <c r="M17" s="19">
        <v>0</v>
      </c>
      <c r="N17" s="19">
        <v>0</v>
      </c>
      <c r="O17" s="19">
        <v>0</v>
      </c>
      <c r="P17" s="19">
        <v>0</v>
      </c>
      <c r="Q17" s="19">
        <v>0</v>
      </c>
      <c r="R17" s="19">
        <v>0</v>
      </c>
      <c r="S17" s="19">
        <v>0</v>
      </c>
      <c r="T17" s="19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9">
        <v>0</v>
      </c>
      <c r="AB17" s="19">
        <v>0</v>
      </c>
      <c r="AC17">
        <v>14600000</v>
      </c>
      <c r="AD17">
        <v>31800000</v>
      </c>
      <c r="AE17">
        <v>52800000</v>
      </c>
    </row>
    <row r="18" spans="1:31" x14ac:dyDescent="0.2">
      <c r="A18" s="18">
        <v>44194</v>
      </c>
      <c r="B18" s="19">
        <v>1109805.4285714286</v>
      </c>
      <c r="C18" s="19">
        <v>0</v>
      </c>
      <c r="D18" s="19">
        <v>0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>
        <v>14600000</v>
      </c>
      <c r="AD18">
        <v>31800000</v>
      </c>
      <c r="AE18">
        <v>52800000</v>
      </c>
    </row>
    <row r="19" spans="1:31" x14ac:dyDescent="0.2">
      <c r="A19" s="18">
        <v>44195</v>
      </c>
      <c r="B19" s="19">
        <v>1163243.1428571427</v>
      </c>
      <c r="C19" s="19">
        <v>0</v>
      </c>
      <c r="D19" s="19">
        <v>0</v>
      </c>
      <c r="E19" s="19">
        <v>0</v>
      </c>
      <c r="F19" s="19">
        <v>0</v>
      </c>
      <c r="G19" s="19">
        <v>0</v>
      </c>
      <c r="H19" s="19">
        <v>0</v>
      </c>
      <c r="I19" s="19">
        <v>0</v>
      </c>
      <c r="J19" s="19">
        <v>0</v>
      </c>
      <c r="K19" s="19">
        <v>0</v>
      </c>
      <c r="L19" s="19">
        <v>0</v>
      </c>
      <c r="M19" s="19">
        <v>0</v>
      </c>
      <c r="N19" s="19">
        <v>0</v>
      </c>
      <c r="O19" s="19">
        <v>0</v>
      </c>
      <c r="P19" s="19">
        <v>0</v>
      </c>
      <c r="Q19" s="19">
        <v>0</v>
      </c>
      <c r="R19" s="19">
        <v>0</v>
      </c>
      <c r="S19" s="19">
        <v>0</v>
      </c>
      <c r="T19" s="19">
        <v>0</v>
      </c>
      <c r="U19" s="19">
        <v>0</v>
      </c>
      <c r="V19" s="19">
        <v>0</v>
      </c>
      <c r="W19" s="19">
        <v>0</v>
      </c>
      <c r="X19" s="19">
        <v>0</v>
      </c>
      <c r="Y19" s="19">
        <v>0</v>
      </c>
      <c r="Z19" s="19">
        <v>0</v>
      </c>
      <c r="AA19" s="19">
        <v>0</v>
      </c>
      <c r="AB19" s="19">
        <v>0</v>
      </c>
      <c r="AC19">
        <v>14600000</v>
      </c>
      <c r="AD19">
        <v>31800000</v>
      </c>
      <c r="AE19">
        <v>52800000</v>
      </c>
    </row>
    <row r="20" spans="1:31" x14ac:dyDescent="0.2">
      <c r="A20" s="18">
        <v>44196</v>
      </c>
      <c r="B20" s="19">
        <v>1216680.857142857</v>
      </c>
      <c r="C20" s="19">
        <v>0</v>
      </c>
      <c r="D20" s="19">
        <v>0</v>
      </c>
      <c r="E20" s="19">
        <v>0</v>
      </c>
      <c r="F20" s="19">
        <v>0</v>
      </c>
      <c r="G20" s="19">
        <v>0</v>
      </c>
      <c r="H20" s="19">
        <v>0</v>
      </c>
      <c r="I20" s="19">
        <v>0</v>
      </c>
      <c r="J20" s="19">
        <v>0</v>
      </c>
      <c r="K20" s="19">
        <v>0</v>
      </c>
      <c r="L20" s="19">
        <v>0</v>
      </c>
      <c r="M20" s="19">
        <v>0</v>
      </c>
      <c r="N20" s="19">
        <v>0</v>
      </c>
      <c r="O20" s="19">
        <v>0</v>
      </c>
      <c r="P20" s="19">
        <v>0</v>
      </c>
      <c r="Q20" s="19">
        <v>0</v>
      </c>
      <c r="R20" s="19">
        <v>0</v>
      </c>
      <c r="S20" s="19">
        <v>0</v>
      </c>
      <c r="T20" s="19">
        <v>0</v>
      </c>
      <c r="U20" s="19">
        <v>0</v>
      </c>
      <c r="V20" s="19">
        <v>0</v>
      </c>
      <c r="W20" s="19">
        <v>0</v>
      </c>
      <c r="X20" s="19">
        <v>0</v>
      </c>
      <c r="Y20" s="19">
        <v>0</v>
      </c>
      <c r="Z20" s="19">
        <v>0</v>
      </c>
      <c r="AA20" s="19">
        <v>0</v>
      </c>
      <c r="AB20" s="19">
        <v>0</v>
      </c>
      <c r="AC20">
        <v>14600000</v>
      </c>
      <c r="AD20">
        <v>31800000</v>
      </c>
      <c r="AE20">
        <v>52800000</v>
      </c>
    </row>
    <row r="21" spans="1:31" x14ac:dyDescent="0.2">
      <c r="A21" s="18">
        <v>44197</v>
      </c>
      <c r="B21" s="19">
        <v>1270118.5714285714</v>
      </c>
      <c r="C21" s="19">
        <v>0</v>
      </c>
      <c r="D21" s="19">
        <v>0</v>
      </c>
      <c r="E21" s="19">
        <v>0</v>
      </c>
      <c r="F21" s="19">
        <v>0</v>
      </c>
      <c r="G21" s="19">
        <v>0</v>
      </c>
      <c r="H21" s="19">
        <v>0</v>
      </c>
      <c r="I21" s="19">
        <v>0</v>
      </c>
      <c r="J21" s="19">
        <v>0</v>
      </c>
      <c r="K21" s="19">
        <v>0</v>
      </c>
      <c r="L21" s="19">
        <v>0</v>
      </c>
      <c r="M21" s="19">
        <v>0</v>
      </c>
      <c r="N21" s="19">
        <v>0</v>
      </c>
      <c r="O21" s="19">
        <v>0</v>
      </c>
      <c r="P21" s="19">
        <v>0</v>
      </c>
      <c r="Q21" s="19">
        <v>0</v>
      </c>
      <c r="R21" s="19">
        <v>0</v>
      </c>
      <c r="S21" s="19">
        <v>0</v>
      </c>
      <c r="T21" s="19">
        <v>0</v>
      </c>
      <c r="U21" s="19">
        <v>0</v>
      </c>
      <c r="V21" s="19">
        <v>0</v>
      </c>
      <c r="W21" s="19">
        <v>0</v>
      </c>
      <c r="X21" s="19">
        <v>0</v>
      </c>
      <c r="Y21" s="19">
        <v>0</v>
      </c>
      <c r="Z21" s="19">
        <v>0</v>
      </c>
      <c r="AA21" s="19">
        <v>0</v>
      </c>
      <c r="AB21" s="19">
        <v>0</v>
      </c>
      <c r="AC21">
        <v>14600000</v>
      </c>
      <c r="AD21">
        <v>31800000</v>
      </c>
      <c r="AE21">
        <v>52800000</v>
      </c>
    </row>
    <row r="22" spans="1:31" x14ac:dyDescent="0.2">
      <c r="A22" s="18">
        <v>44198</v>
      </c>
      <c r="B22" s="19">
        <v>1323556.2857142857</v>
      </c>
      <c r="C22" s="19">
        <v>0</v>
      </c>
      <c r="D22" s="19">
        <v>77593.5</v>
      </c>
      <c r="E22" s="19">
        <v>0</v>
      </c>
      <c r="F22" s="19">
        <v>0</v>
      </c>
      <c r="G22" s="19">
        <v>77593.5</v>
      </c>
      <c r="H22" s="19">
        <v>0</v>
      </c>
      <c r="I22" s="19">
        <v>0</v>
      </c>
      <c r="J22" s="19">
        <v>77593.5</v>
      </c>
      <c r="K22" s="19">
        <v>0</v>
      </c>
      <c r="L22" s="19">
        <v>0</v>
      </c>
      <c r="M22" s="19">
        <v>77593.5</v>
      </c>
      <c r="N22" s="19">
        <v>0</v>
      </c>
      <c r="O22" s="19">
        <v>0</v>
      </c>
      <c r="P22" s="19">
        <v>77593.5</v>
      </c>
      <c r="Q22" s="19">
        <v>0</v>
      </c>
      <c r="R22" s="19">
        <v>0</v>
      </c>
      <c r="S22" s="19">
        <v>77593.5</v>
      </c>
      <c r="T22" s="19">
        <v>0</v>
      </c>
      <c r="U22" s="19">
        <v>0</v>
      </c>
      <c r="V22" s="19">
        <v>77593.5</v>
      </c>
      <c r="W22" s="19">
        <v>0</v>
      </c>
      <c r="X22" s="19">
        <v>0</v>
      </c>
      <c r="Y22" s="19">
        <v>77593.5</v>
      </c>
      <c r="Z22" s="19">
        <v>0</v>
      </c>
      <c r="AA22" s="19">
        <v>0</v>
      </c>
      <c r="AB22" s="19">
        <v>77593.5</v>
      </c>
      <c r="AC22">
        <v>14600000</v>
      </c>
      <c r="AD22">
        <v>31800000</v>
      </c>
      <c r="AE22">
        <v>52800000</v>
      </c>
    </row>
    <row r="23" spans="1:31" x14ac:dyDescent="0.2">
      <c r="A23" s="18">
        <v>44199</v>
      </c>
      <c r="B23" s="19">
        <v>1376994</v>
      </c>
      <c r="C23" s="19">
        <v>21905</v>
      </c>
      <c r="D23" s="19">
        <v>153139.88571428572</v>
      </c>
      <c r="E23" s="19">
        <v>0</v>
      </c>
      <c r="F23" s="19">
        <v>0</v>
      </c>
      <c r="G23" s="19">
        <v>153139.88571428572</v>
      </c>
      <c r="H23" s="19">
        <v>0</v>
      </c>
      <c r="I23" s="19">
        <v>0</v>
      </c>
      <c r="J23" s="19">
        <v>153139.88571428572</v>
      </c>
      <c r="K23" s="19">
        <v>0</v>
      </c>
      <c r="L23" s="19">
        <v>0</v>
      </c>
      <c r="M23" s="19">
        <v>153139.88571428572</v>
      </c>
      <c r="N23" s="19">
        <v>0</v>
      </c>
      <c r="O23" s="19">
        <v>0</v>
      </c>
      <c r="P23" s="19">
        <v>153139.88571428572</v>
      </c>
      <c r="Q23" s="19">
        <v>0</v>
      </c>
      <c r="R23" s="19">
        <v>0</v>
      </c>
      <c r="S23" s="19">
        <v>153139.88571428572</v>
      </c>
      <c r="T23" s="19">
        <v>0</v>
      </c>
      <c r="U23" s="19">
        <v>0</v>
      </c>
      <c r="V23" s="19">
        <v>153139.88571428572</v>
      </c>
      <c r="W23" s="19">
        <v>0</v>
      </c>
      <c r="X23" s="19">
        <v>0</v>
      </c>
      <c r="Y23" s="19">
        <v>153139.88571428572</v>
      </c>
      <c r="Z23" s="19">
        <v>0</v>
      </c>
      <c r="AA23" s="19">
        <v>0</v>
      </c>
      <c r="AB23" s="19">
        <v>153139.88571428572</v>
      </c>
      <c r="AC23">
        <v>14600000</v>
      </c>
      <c r="AD23">
        <v>31800000</v>
      </c>
      <c r="AE23">
        <v>52800000</v>
      </c>
    </row>
    <row r="24" spans="1:31" x14ac:dyDescent="0.2">
      <c r="A24" s="18">
        <v>44200</v>
      </c>
      <c r="B24" s="19">
        <v>1508825.75</v>
      </c>
      <c r="C24" s="19">
        <v>70687.75</v>
      </c>
      <c r="D24" s="19">
        <v>228686.27142857143</v>
      </c>
      <c r="E24" s="19">
        <v>0</v>
      </c>
      <c r="F24" s="19">
        <v>0</v>
      </c>
      <c r="G24" s="19">
        <v>228686.27142857143</v>
      </c>
      <c r="H24" s="19">
        <v>0</v>
      </c>
      <c r="I24" s="19">
        <v>0</v>
      </c>
      <c r="J24" s="19">
        <v>228686.27142857143</v>
      </c>
      <c r="K24" s="19">
        <v>0</v>
      </c>
      <c r="L24" s="19">
        <v>0</v>
      </c>
      <c r="M24" s="19">
        <v>228686.27142857143</v>
      </c>
      <c r="N24" s="19">
        <v>0</v>
      </c>
      <c r="O24" s="19">
        <v>0</v>
      </c>
      <c r="P24" s="19">
        <v>228686.27142857143</v>
      </c>
      <c r="Q24" s="19">
        <v>0</v>
      </c>
      <c r="R24" s="19">
        <v>0</v>
      </c>
      <c r="S24" s="19">
        <v>228686.27142857143</v>
      </c>
      <c r="T24" s="19">
        <v>0</v>
      </c>
      <c r="U24" s="19">
        <v>0</v>
      </c>
      <c r="V24" s="19">
        <v>228686.27142857143</v>
      </c>
      <c r="W24" s="19">
        <v>0</v>
      </c>
      <c r="X24" s="19">
        <v>0</v>
      </c>
      <c r="Y24" s="19">
        <v>228686.27142857143</v>
      </c>
      <c r="Z24" s="19">
        <v>0</v>
      </c>
      <c r="AA24" s="19">
        <v>0</v>
      </c>
      <c r="AB24" s="19">
        <v>228686.27142857143</v>
      </c>
      <c r="AC24">
        <v>14600000</v>
      </c>
      <c r="AD24">
        <v>31800000</v>
      </c>
      <c r="AE24">
        <v>52800000</v>
      </c>
    </row>
    <row r="25" spans="1:31" x14ac:dyDescent="0.2">
      <c r="A25" s="18">
        <v>44201</v>
      </c>
      <c r="B25" s="19">
        <v>1640657.5</v>
      </c>
      <c r="C25" s="19">
        <v>119470.5</v>
      </c>
      <c r="D25" s="19">
        <v>304232.65714285715</v>
      </c>
      <c r="E25" s="19">
        <v>0</v>
      </c>
      <c r="F25" s="19">
        <v>0</v>
      </c>
      <c r="G25" s="19">
        <v>304232.65714285715</v>
      </c>
      <c r="H25" s="19">
        <v>0</v>
      </c>
      <c r="I25" s="19">
        <v>0</v>
      </c>
      <c r="J25" s="19">
        <v>304232.65714285715</v>
      </c>
      <c r="K25" s="19">
        <v>0</v>
      </c>
      <c r="L25" s="19">
        <v>0</v>
      </c>
      <c r="M25" s="19">
        <v>304232.65714285715</v>
      </c>
      <c r="N25" s="19">
        <v>0</v>
      </c>
      <c r="O25" s="19">
        <v>0</v>
      </c>
      <c r="P25" s="19">
        <v>304232.65714285715</v>
      </c>
      <c r="Q25" s="19">
        <v>0</v>
      </c>
      <c r="R25" s="19">
        <v>0</v>
      </c>
      <c r="S25" s="19">
        <v>304232.65714285715</v>
      </c>
      <c r="T25" s="19">
        <v>0</v>
      </c>
      <c r="U25" s="19">
        <v>0</v>
      </c>
      <c r="V25" s="19">
        <v>304232.65714285715</v>
      </c>
      <c r="W25" s="19">
        <v>0</v>
      </c>
      <c r="X25" s="19">
        <v>0</v>
      </c>
      <c r="Y25" s="19">
        <v>304232.65714285715</v>
      </c>
      <c r="Z25" s="19">
        <v>0</v>
      </c>
      <c r="AA25" s="19">
        <v>0</v>
      </c>
      <c r="AB25" s="19">
        <v>304232.65714285715</v>
      </c>
      <c r="AC25">
        <v>14600000</v>
      </c>
      <c r="AD25">
        <v>31800000</v>
      </c>
      <c r="AE25">
        <v>52800000</v>
      </c>
    </row>
    <row r="26" spans="1:31" x14ac:dyDescent="0.2">
      <c r="A26" s="18">
        <v>44202</v>
      </c>
      <c r="B26" s="19">
        <v>1772489.25</v>
      </c>
      <c r="C26" s="19">
        <v>168253.25</v>
      </c>
      <c r="D26" s="19">
        <v>379779.04285714286</v>
      </c>
      <c r="E26" s="19">
        <v>0</v>
      </c>
      <c r="F26" s="19">
        <v>0</v>
      </c>
      <c r="G26" s="19">
        <v>379779.04285714286</v>
      </c>
      <c r="H26" s="19">
        <v>0</v>
      </c>
      <c r="I26" s="19">
        <v>0</v>
      </c>
      <c r="J26" s="19">
        <v>379779.04285714286</v>
      </c>
      <c r="K26" s="19">
        <v>0</v>
      </c>
      <c r="L26" s="19">
        <v>0</v>
      </c>
      <c r="M26" s="19">
        <v>379779.04285714286</v>
      </c>
      <c r="N26" s="19">
        <v>0</v>
      </c>
      <c r="O26" s="19">
        <v>0</v>
      </c>
      <c r="P26" s="19">
        <v>379779.04285714286</v>
      </c>
      <c r="Q26" s="19">
        <v>0</v>
      </c>
      <c r="R26" s="19">
        <v>0</v>
      </c>
      <c r="S26" s="19">
        <v>379779.04285714286</v>
      </c>
      <c r="T26" s="19">
        <v>0</v>
      </c>
      <c r="U26" s="19">
        <v>0</v>
      </c>
      <c r="V26" s="19">
        <v>379779.04285714286</v>
      </c>
      <c r="W26" s="19">
        <v>0</v>
      </c>
      <c r="X26" s="19">
        <v>0</v>
      </c>
      <c r="Y26" s="19">
        <v>379779.04285714286</v>
      </c>
      <c r="Z26" s="19">
        <v>0</v>
      </c>
      <c r="AA26" s="19">
        <v>0</v>
      </c>
      <c r="AB26" s="19">
        <v>379779.04285714286</v>
      </c>
      <c r="AC26">
        <v>14600000</v>
      </c>
      <c r="AD26">
        <v>31800000</v>
      </c>
      <c r="AE26">
        <v>52800000</v>
      </c>
    </row>
    <row r="27" spans="1:31" x14ac:dyDescent="0.2">
      <c r="A27" s="18">
        <v>44203</v>
      </c>
      <c r="B27" s="19">
        <v>1904321</v>
      </c>
      <c r="C27" s="19">
        <v>217036</v>
      </c>
      <c r="D27" s="19">
        <v>455325.42857142858</v>
      </c>
      <c r="E27" s="19">
        <v>0</v>
      </c>
      <c r="F27" s="19">
        <v>0</v>
      </c>
      <c r="G27" s="19">
        <v>455325.42857142858</v>
      </c>
      <c r="H27" s="19">
        <v>0</v>
      </c>
      <c r="I27" s="19">
        <v>0</v>
      </c>
      <c r="J27" s="19">
        <v>455325.42857142858</v>
      </c>
      <c r="K27" s="19">
        <v>0</v>
      </c>
      <c r="L27" s="19">
        <v>0</v>
      </c>
      <c r="M27" s="19">
        <v>455325.42857142858</v>
      </c>
      <c r="N27" s="19">
        <v>0</v>
      </c>
      <c r="O27" s="19">
        <v>0</v>
      </c>
      <c r="P27" s="19">
        <v>455325.42857142858</v>
      </c>
      <c r="Q27" s="19">
        <v>0</v>
      </c>
      <c r="R27" s="19">
        <v>0</v>
      </c>
      <c r="S27" s="19">
        <v>455325.42857142858</v>
      </c>
      <c r="T27" s="19">
        <v>0</v>
      </c>
      <c r="U27" s="19">
        <v>0</v>
      </c>
      <c r="V27" s="19">
        <v>455325.42857142858</v>
      </c>
      <c r="W27" s="19">
        <v>0</v>
      </c>
      <c r="X27" s="19">
        <v>0</v>
      </c>
      <c r="Y27" s="19">
        <v>455325.42857142858</v>
      </c>
      <c r="Z27" s="19">
        <v>0</v>
      </c>
      <c r="AA27" s="19">
        <v>0</v>
      </c>
      <c r="AB27" s="19">
        <v>455325.42857142858</v>
      </c>
      <c r="AC27">
        <v>14600000</v>
      </c>
      <c r="AD27">
        <v>31800000</v>
      </c>
      <c r="AE27">
        <v>52800000</v>
      </c>
    </row>
    <row r="28" spans="1:31" x14ac:dyDescent="0.2">
      <c r="A28" s="18">
        <v>44204</v>
      </c>
      <c r="B28" s="19">
        <v>2036152.75</v>
      </c>
      <c r="C28" s="19">
        <v>265818.75</v>
      </c>
      <c r="D28" s="19">
        <v>530871.8142857143</v>
      </c>
      <c r="E28" s="19">
        <v>0</v>
      </c>
      <c r="F28" s="19">
        <v>0</v>
      </c>
      <c r="G28" s="19">
        <v>530871.8142857143</v>
      </c>
      <c r="H28" s="19">
        <v>0</v>
      </c>
      <c r="I28" s="19">
        <v>0</v>
      </c>
      <c r="J28" s="19">
        <v>530871.8142857143</v>
      </c>
      <c r="K28" s="19">
        <v>0</v>
      </c>
      <c r="L28" s="19">
        <v>0</v>
      </c>
      <c r="M28" s="19">
        <v>530871.8142857143</v>
      </c>
      <c r="N28" s="19">
        <v>0</v>
      </c>
      <c r="O28" s="19">
        <v>0</v>
      </c>
      <c r="P28" s="19">
        <v>530871.8142857143</v>
      </c>
      <c r="Q28" s="19">
        <v>0</v>
      </c>
      <c r="R28" s="19">
        <v>0</v>
      </c>
      <c r="S28" s="19">
        <v>530871.8142857143</v>
      </c>
      <c r="T28" s="19">
        <v>0</v>
      </c>
      <c r="U28" s="19">
        <v>0</v>
      </c>
      <c r="V28" s="19">
        <v>530871.8142857143</v>
      </c>
      <c r="W28" s="19">
        <v>0</v>
      </c>
      <c r="X28" s="19">
        <v>0</v>
      </c>
      <c r="Y28" s="19">
        <v>530871.8142857143</v>
      </c>
      <c r="Z28" s="19">
        <v>0</v>
      </c>
      <c r="AA28" s="19">
        <v>0</v>
      </c>
      <c r="AB28" s="19">
        <v>530871.8142857143</v>
      </c>
      <c r="AC28">
        <v>14600000</v>
      </c>
      <c r="AD28">
        <v>31800000</v>
      </c>
      <c r="AE28">
        <v>52800000</v>
      </c>
    </row>
    <row r="29" spans="1:31" x14ac:dyDescent="0.2">
      <c r="A29" s="18">
        <v>44205</v>
      </c>
      <c r="B29" s="19">
        <v>2167984.5</v>
      </c>
      <c r="C29" s="19">
        <v>314601.5</v>
      </c>
      <c r="D29" s="19">
        <v>606418.20000000007</v>
      </c>
      <c r="E29" s="19">
        <v>0</v>
      </c>
      <c r="F29" s="19">
        <v>0</v>
      </c>
      <c r="G29" s="19">
        <v>606418.20000000007</v>
      </c>
      <c r="H29" s="19">
        <v>0</v>
      </c>
      <c r="I29" s="19">
        <v>0</v>
      </c>
      <c r="J29" s="19">
        <v>606418.20000000007</v>
      </c>
      <c r="K29" s="19">
        <v>0</v>
      </c>
      <c r="L29" s="19">
        <v>0</v>
      </c>
      <c r="M29" s="19">
        <v>606418.20000000007</v>
      </c>
      <c r="N29" s="19">
        <v>0</v>
      </c>
      <c r="O29" s="19">
        <v>0</v>
      </c>
      <c r="P29" s="19">
        <v>606418.20000000007</v>
      </c>
      <c r="Q29" s="19">
        <v>0</v>
      </c>
      <c r="R29" s="19">
        <v>0</v>
      </c>
      <c r="S29" s="19">
        <v>606418.20000000007</v>
      </c>
      <c r="T29" s="19">
        <v>0</v>
      </c>
      <c r="U29" s="19">
        <v>0</v>
      </c>
      <c r="V29" s="19">
        <v>606418.20000000007</v>
      </c>
      <c r="W29" s="19">
        <v>0</v>
      </c>
      <c r="X29" s="19">
        <v>0</v>
      </c>
      <c r="Y29" s="19">
        <v>606418.20000000007</v>
      </c>
      <c r="Z29" s="19">
        <v>0</v>
      </c>
      <c r="AA29" s="19">
        <v>0</v>
      </c>
      <c r="AB29" s="19">
        <v>606418.20000000007</v>
      </c>
      <c r="AC29">
        <v>14600000</v>
      </c>
      <c r="AD29">
        <v>31800000</v>
      </c>
      <c r="AE29">
        <v>52800000</v>
      </c>
    </row>
    <row r="30" spans="1:31" x14ac:dyDescent="0.2">
      <c r="A30" s="18">
        <v>44206</v>
      </c>
      <c r="B30" s="19">
        <v>2299816.25</v>
      </c>
      <c r="C30" s="19">
        <v>363384.25</v>
      </c>
      <c r="D30" s="19">
        <v>648735.17142857146</v>
      </c>
      <c r="E30" s="19">
        <v>0</v>
      </c>
      <c r="F30" s="19">
        <v>0</v>
      </c>
      <c r="G30" s="19">
        <v>648735.17142857146</v>
      </c>
      <c r="H30" s="19">
        <v>0</v>
      </c>
      <c r="I30" s="19">
        <v>0</v>
      </c>
      <c r="J30" s="19">
        <v>648735.17142857146</v>
      </c>
      <c r="K30" s="19">
        <v>0</v>
      </c>
      <c r="L30" s="19">
        <v>0</v>
      </c>
      <c r="M30" s="19">
        <v>648735.17142857146</v>
      </c>
      <c r="N30" s="19">
        <v>0</v>
      </c>
      <c r="O30" s="19">
        <v>0</v>
      </c>
      <c r="P30" s="19">
        <v>648735.17142857146</v>
      </c>
      <c r="Q30" s="19">
        <v>0</v>
      </c>
      <c r="R30" s="19">
        <v>0</v>
      </c>
      <c r="S30" s="19">
        <v>648735.17142857146</v>
      </c>
      <c r="T30" s="19">
        <v>0</v>
      </c>
      <c r="U30" s="19">
        <v>0</v>
      </c>
      <c r="V30" s="19">
        <v>648735.17142857146</v>
      </c>
      <c r="W30" s="19">
        <v>0</v>
      </c>
      <c r="X30" s="19">
        <v>0</v>
      </c>
      <c r="Y30" s="19">
        <v>648735.17142857146</v>
      </c>
      <c r="Z30" s="19">
        <v>0</v>
      </c>
      <c r="AA30" s="19">
        <v>0</v>
      </c>
      <c r="AB30" s="19">
        <v>648735.17142857146</v>
      </c>
      <c r="AC30">
        <v>14600000</v>
      </c>
      <c r="AD30">
        <v>31800000</v>
      </c>
      <c r="AE30">
        <v>52800000</v>
      </c>
    </row>
    <row r="31" spans="1:31" x14ac:dyDescent="0.2">
      <c r="A31" s="18">
        <v>44207</v>
      </c>
      <c r="B31" s="19">
        <v>2431648</v>
      </c>
      <c r="C31" s="19">
        <v>412167</v>
      </c>
      <c r="D31" s="19">
        <v>691052.14285714296</v>
      </c>
      <c r="E31" s="19">
        <v>2431648</v>
      </c>
      <c r="F31" s="19">
        <v>412167</v>
      </c>
      <c r="G31" s="19">
        <v>691052.14285714296</v>
      </c>
      <c r="H31" s="19">
        <v>2431648</v>
      </c>
      <c r="I31" s="19">
        <v>412167</v>
      </c>
      <c r="J31" s="19">
        <v>691052.14285714296</v>
      </c>
      <c r="K31" s="19">
        <v>2431648</v>
      </c>
      <c r="L31" s="19">
        <v>412167</v>
      </c>
      <c r="M31" s="19">
        <v>691052.14285714296</v>
      </c>
      <c r="N31" s="19">
        <v>2431648</v>
      </c>
      <c r="O31" s="19">
        <v>412167</v>
      </c>
      <c r="P31" s="19">
        <v>691052.14285714296</v>
      </c>
      <c r="Q31" s="19">
        <v>2431648</v>
      </c>
      <c r="R31" s="19">
        <v>0</v>
      </c>
      <c r="S31" s="19">
        <v>691052.14285714296</v>
      </c>
      <c r="T31" s="19">
        <v>2431648</v>
      </c>
      <c r="U31" s="19">
        <v>412167</v>
      </c>
      <c r="V31" s="19">
        <v>691052.14285714296</v>
      </c>
      <c r="W31" s="19">
        <v>2431648</v>
      </c>
      <c r="X31" s="19">
        <v>412167</v>
      </c>
      <c r="Y31" s="19">
        <v>691052.14285714296</v>
      </c>
      <c r="Z31" s="19">
        <v>2431648</v>
      </c>
      <c r="AA31" s="19">
        <v>412167</v>
      </c>
      <c r="AB31" s="19">
        <v>691052.14285714296</v>
      </c>
      <c r="AC31">
        <v>14600000</v>
      </c>
      <c r="AD31">
        <v>31800000</v>
      </c>
      <c r="AE31">
        <v>52800000</v>
      </c>
    </row>
    <row r="32" spans="1:31" x14ac:dyDescent="0.2">
      <c r="A32" s="18">
        <v>44208</v>
      </c>
      <c r="B32" s="19">
        <v>2639309</v>
      </c>
      <c r="C32" s="19">
        <v>428232</v>
      </c>
      <c r="D32" s="19">
        <v>733369.11428571423</v>
      </c>
      <c r="E32" s="19">
        <v>2639309</v>
      </c>
      <c r="F32" s="19">
        <v>428232</v>
      </c>
      <c r="G32" s="19">
        <v>733369.11428571423</v>
      </c>
      <c r="H32" s="19">
        <v>2639309</v>
      </c>
      <c r="I32" s="19">
        <v>428232</v>
      </c>
      <c r="J32" s="19">
        <v>733369.11428571423</v>
      </c>
      <c r="K32" s="19">
        <v>2639309</v>
      </c>
      <c r="L32" s="19">
        <v>428232</v>
      </c>
      <c r="M32" s="19">
        <v>733369.11428571423</v>
      </c>
      <c r="N32" s="19">
        <v>2639309</v>
      </c>
      <c r="O32" s="19">
        <v>428232</v>
      </c>
      <c r="P32" s="19">
        <v>733369.11428571423</v>
      </c>
      <c r="Q32" s="19">
        <v>2639309</v>
      </c>
      <c r="R32" s="19">
        <v>428232</v>
      </c>
      <c r="S32" s="19">
        <v>733369.11428571423</v>
      </c>
      <c r="T32" s="19">
        <v>2639309</v>
      </c>
      <c r="U32" s="19">
        <v>428232</v>
      </c>
      <c r="V32" s="19">
        <v>733369.11428571423</v>
      </c>
      <c r="W32" s="19">
        <v>2639309</v>
      </c>
      <c r="X32" s="19">
        <v>428232</v>
      </c>
      <c r="Y32" s="19">
        <v>733369.11428571423</v>
      </c>
      <c r="Z32" s="19">
        <v>2639309</v>
      </c>
      <c r="AA32" s="19">
        <v>428232</v>
      </c>
      <c r="AB32" s="19">
        <v>733369.11428571423</v>
      </c>
      <c r="AC32">
        <v>14600000</v>
      </c>
      <c r="AD32">
        <v>31800000</v>
      </c>
      <c r="AE32">
        <v>52800000</v>
      </c>
    </row>
    <row r="33" spans="1:31" x14ac:dyDescent="0.2">
      <c r="A33" s="18">
        <v>44209</v>
      </c>
      <c r="B33" s="19">
        <v>2918252</v>
      </c>
      <c r="C33" s="19">
        <v>437977</v>
      </c>
      <c r="D33" s="19">
        <v>775686.08571428584</v>
      </c>
      <c r="E33" s="19">
        <v>2918252</v>
      </c>
      <c r="F33" s="19">
        <v>437977</v>
      </c>
      <c r="G33" s="19">
        <v>775686.08571428584</v>
      </c>
      <c r="H33" s="19">
        <v>2918252</v>
      </c>
      <c r="I33" s="19">
        <v>437977</v>
      </c>
      <c r="J33" s="19">
        <v>775686.08571428584</v>
      </c>
      <c r="K33" s="19">
        <v>2918252</v>
      </c>
      <c r="L33" s="19">
        <v>437977</v>
      </c>
      <c r="M33" s="19">
        <v>775686.08571428584</v>
      </c>
      <c r="N33" s="19">
        <v>2918252</v>
      </c>
      <c r="O33" s="19">
        <v>437977</v>
      </c>
      <c r="P33" s="19">
        <v>775686.08571428584</v>
      </c>
      <c r="Q33" s="19">
        <v>2918252</v>
      </c>
      <c r="R33" s="19">
        <v>437977</v>
      </c>
      <c r="S33" s="19">
        <v>775686.08571428584</v>
      </c>
      <c r="T33" s="19">
        <v>2918252</v>
      </c>
      <c r="U33" s="19">
        <v>437977</v>
      </c>
      <c r="V33" s="19">
        <v>775686.08571428584</v>
      </c>
      <c r="W33" s="19">
        <v>2918252</v>
      </c>
      <c r="X33" s="19">
        <v>437977</v>
      </c>
      <c r="Y33" s="19">
        <v>775686.08571428584</v>
      </c>
      <c r="Z33" s="19">
        <v>2918252</v>
      </c>
      <c r="AA33" s="19">
        <v>437977</v>
      </c>
      <c r="AB33" s="19">
        <v>775686.08571428584</v>
      </c>
      <c r="AC33">
        <v>14600000</v>
      </c>
      <c r="AD33">
        <v>31800000</v>
      </c>
      <c r="AE33">
        <v>52800000</v>
      </c>
    </row>
    <row r="34" spans="1:31" x14ac:dyDescent="0.2">
      <c r="A34" s="18">
        <v>44210</v>
      </c>
      <c r="B34" s="19">
        <v>3234946</v>
      </c>
      <c r="C34" s="19">
        <v>443234</v>
      </c>
      <c r="D34" s="19">
        <v>818003.05714285711</v>
      </c>
      <c r="E34" s="19">
        <v>3234946</v>
      </c>
      <c r="F34" s="19">
        <v>443234</v>
      </c>
      <c r="G34" s="19">
        <v>818003.05714285711</v>
      </c>
      <c r="H34" s="19">
        <v>3234946</v>
      </c>
      <c r="I34" s="19">
        <v>443234</v>
      </c>
      <c r="J34" s="19">
        <v>818003.05714285711</v>
      </c>
      <c r="K34" s="19">
        <v>3234946</v>
      </c>
      <c r="L34" s="19">
        <v>443234</v>
      </c>
      <c r="M34" s="19">
        <v>818003.05714285711</v>
      </c>
      <c r="N34" s="19">
        <v>3234946</v>
      </c>
      <c r="O34" s="19">
        <v>443234</v>
      </c>
      <c r="P34" s="19">
        <v>818003.05714285711</v>
      </c>
      <c r="Q34" s="19">
        <v>3234946</v>
      </c>
      <c r="R34" s="19">
        <v>443234</v>
      </c>
      <c r="S34" s="19">
        <v>818003.05714285711</v>
      </c>
      <c r="T34" s="19">
        <v>3234946</v>
      </c>
      <c r="U34" s="19">
        <v>443234</v>
      </c>
      <c r="V34" s="19">
        <v>818003.05714285711</v>
      </c>
      <c r="W34" s="19">
        <v>3234946</v>
      </c>
      <c r="X34" s="19">
        <v>443234</v>
      </c>
      <c r="Y34" s="19">
        <v>818003.05714285711</v>
      </c>
      <c r="Z34" s="19">
        <v>3234946</v>
      </c>
      <c r="AA34" s="19">
        <v>443234</v>
      </c>
      <c r="AB34" s="19">
        <v>818003.05714285711</v>
      </c>
      <c r="AC34">
        <v>14600000</v>
      </c>
      <c r="AD34">
        <v>31800000</v>
      </c>
      <c r="AE34">
        <v>52800000</v>
      </c>
    </row>
    <row r="35" spans="1:31" x14ac:dyDescent="0.2">
      <c r="A35" s="18">
        <v>44211</v>
      </c>
      <c r="B35" s="19">
        <v>3559179</v>
      </c>
      <c r="C35" s="19">
        <v>447261</v>
      </c>
      <c r="D35" s="19">
        <v>860320.02857142861</v>
      </c>
      <c r="E35" s="19">
        <v>3559179</v>
      </c>
      <c r="F35" s="19">
        <v>447261</v>
      </c>
      <c r="G35" s="19">
        <v>860320.02857142861</v>
      </c>
      <c r="H35" s="19">
        <v>3559179</v>
      </c>
      <c r="I35" s="19">
        <v>447261</v>
      </c>
      <c r="J35" s="19">
        <v>860320.02857142861</v>
      </c>
      <c r="K35" s="19">
        <v>3559179</v>
      </c>
      <c r="L35" s="19">
        <v>447261</v>
      </c>
      <c r="M35" s="19">
        <v>860320.02857142861</v>
      </c>
      <c r="N35" s="19">
        <v>3559179</v>
      </c>
      <c r="O35" s="19">
        <v>447261</v>
      </c>
      <c r="P35" s="19">
        <v>860320.02857142861</v>
      </c>
      <c r="Q35" s="19">
        <v>3559179</v>
      </c>
      <c r="R35" s="19">
        <v>447261</v>
      </c>
      <c r="S35" s="19">
        <v>860320.02857142861</v>
      </c>
      <c r="T35" s="19">
        <v>3559179</v>
      </c>
      <c r="U35" s="19">
        <v>447261</v>
      </c>
      <c r="V35" s="19">
        <v>860320.02857142861</v>
      </c>
      <c r="W35" s="19">
        <v>3559179</v>
      </c>
      <c r="X35" s="19">
        <v>447261</v>
      </c>
      <c r="Y35" s="19">
        <v>860320.02857142861</v>
      </c>
      <c r="Z35" s="19">
        <v>3559179</v>
      </c>
      <c r="AA35" s="19">
        <v>447261</v>
      </c>
      <c r="AB35" s="19">
        <v>860320.02857142861</v>
      </c>
      <c r="AC35">
        <v>14600000</v>
      </c>
      <c r="AD35">
        <v>31800000</v>
      </c>
      <c r="AE35">
        <v>52800000</v>
      </c>
    </row>
    <row r="36" spans="1:31" x14ac:dyDescent="0.2">
      <c r="A36" s="18">
        <v>44212</v>
      </c>
      <c r="B36" s="19">
        <v>3837094</v>
      </c>
      <c r="C36" s="19">
        <v>449736</v>
      </c>
      <c r="D36" s="19">
        <v>902637</v>
      </c>
      <c r="E36" s="19">
        <v>3837094</v>
      </c>
      <c r="F36" s="19">
        <v>449736</v>
      </c>
      <c r="G36" s="19">
        <v>902637</v>
      </c>
      <c r="H36" s="19">
        <v>3837094</v>
      </c>
      <c r="I36" s="19">
        <v>449736</v>
      </c>
      <c r="J36" s="19">
        <v>902637</v>
      </c>
      <c r="K36" s="19">
        <v>3837094</v>
      </c>
      <c r="L36" s="19">
        <v>449736</v>
      </c>
      <c r="M36" s="19">
        <v>902637</v>
      </c>
      <c r="N36" s="19">
        <v>3837094</v>
      </c>
      <c r="O36" s="19">
        <v>449736</v>
      </c>
      <c r="P36" s="19">
        <v>902637</v>
      </c>
      <c r="Q36" s="19">
        <v>3837094</v>
      </c>
      <c r="R36" s="19">
        <v>449736</v>
      </c>
      <c r="S36" s="19">
        <v>902637</v>
      </c>
      <c r="T36" s="19">
        <v>3837094</v>
      </c>
      <c r="U36" s="19">
        <v>449736</v>
      </c>
      <c r="V36" s="19">
        <v>902637</v>
      </c>
      <c r="W36" s="19">
        <v>3837094</v>
      </c>
      <c r="X36" s="19">
        <v>449736</v>
      </c>
      <c r="Y36" s="19">
        <v>902637</v>
      </c>
      <c r="Z36" s="19">
        <v>3837094</v>
      </c>
      <c r="AA36" s="19">
        <v>449736</v>
      </c>
      <c r="AB36" s="19">
        <v>902637</v>
      </c>
      <c r="AC36">
        <v>14600000</v>
      </c>
      <c r="AD36">
        <v>31800000</v>
      </c>
      <c r="AE36">
        <v>52800000</v>
      </c>
    </row>
    <row r="37" spans="1:31" x14ac:dyDescent="0.2">
      <c r="A37" s="18">
        <v>44213</v>
      </c>
      <c r="B37" s="19">
        <v>4062501</v>
      </c>
      <c r="C37" s="19">
        <v>452301</v>
      </c>
      <c r="D37" s="19">
        <v>950730.94285714289</v>
      </c>
      <c r="E37" s="19">
        <v>4062501</v>
      </c>
      <c r="F37" s="19">
        <v>452301</v>
      </c>
      <c r="G37" s="19">
        <v>950730.94285714289</v>
      </c>
      <c r="H37" s="19">
        <v>4062501</v>
      </c>
      <c r="I37" s="19">
        <v>452301</v>
      </c>
      <c r="J37" s="19">
        <v>950730.94285714289</v>
      </c>
      <c r="K37" s="19">
        <v>4062501</v>
      </c>
      <c r="L37" s="19">
        <v>452301</v>
      </c>
      <c r="M37" s="19">
        <v>950730.94285714289</v>
      </c>
      <c r="N37" s="19">
        <v>4062501</v>
      </c>
      <c r="O37" s="19">
        <v>452301</v>
      </c>
      <c r="P37" s="19">
        <v>950730.94285714289</v>
      </c>
      <c r="Q37" s="19">
        <v>4062501</v>
      </c>
      <c r="R37" s="19">
        <v>452301</v>
      </c>
      <c r="S37" s="19">
        <v>950730.94285714289</v>
      </c>
      <c r="T37" s="19">
        <v>4062501</v>
      </c>
      <c r="U37" s="19">
        <v>452301</v>
      </c>
      <c r="V37" s="19">
        <v>950730.94285714289</v>
      </c>
      <c r="W37" s="19">
        <v>4062501</v>
      </c>
      <c r="X37" s="19">
        <v>452301</v>
      </c>
      <c r="Y37" s="19">
        <v>950730.94285714289</v>
      </c>
      <c r="Z37" s="19">
        <v>4062501</v>
      </c>
      <c r="AA37" s="19">
        <v>452301</v>
      </c>
      <c r="AB37" s="19">
        <v>950730.94285714289</v>
      </c>
      <c r="AC37">
        <v>14600000</v>
      </c>
      <c r="AD37">
        <v>31800000</v>
      </c>
      <c r="AE37">
        <v>52800000</v>
      </c>
    </row>
    <row r="38" spans="1:31" x14ac:dyDescent="0.2">
      <c r="A38" s="18">
        <v>44214</v>
      </c>
      <c r="B38" s="19">
        <v>4266577</v>
      </c>
      <c r="C38" s="19">
        <v>456866</v>
      </c>
      <c r="D38" s="19">
        <v>998824.88571428577</v>
      </c>
      <c r="E38" s="19">
        <v>4266577</v>
      </c>
      <c r="F38" s="19">
        <v>456866</v>
      </c>
      <c r="G38" s="19">
        <v>998824.88571428577</v>
      </c>
      <c r="H38" s="19">
        <v>4266577</v>
      </c>
      <c r="I38" s="19">
        <v>456866</v>
      </c>
      <c r="J38" s="19">
        <v>998824.88571428577</v>
      </c>
      <c r="K38" s="19">
        <v>4266577</v>
      </c>
      <c r="L38" s="19">
        <v>456866</v>
      </c>
      <c r="M38" s="19">
        <v>998824.88571428577</v>
      </c>
      <c r="N38" s="19">
        <v>4266577</v>
      </c>
      <c r="O38" s="19">
        <v>456866</v>
      </c>
      <c r="P38" s="19">
        <v>998824.88571428577</v>
      </c>
      <c r="Q38" s="19">
        <v>4266577</v>
      </c>
      <c r="R38" s="19">
        <v>456866</v>
      </c>
      <c r="S38" s="19">
        <v>998824.88571428577</v>
      </c>
      <c r="T38" s="19">
        <v>4266577</v>
      </c>
      <c r="U38" s="19">
        <v>456866</v>
      </c>
      <c r="V38" s="19">
        <v>998824.88571428577</v>
      </c>
      <c r="W38" s="19">
        <v>4266577</v>
      </c>
      <c r="X38" s="19">
        <v>456866</v>
      </c>
      <c r="Y38" s="19">
        <v>998824.88571428577</v>
      </c>
      <c r="Z38" s="19">
        <v>4266577</v>
      </c>
      <c r="AA38" s="19">
        <v>456866</v>
      </c>
      <c r="AB38" s="19">
        <v>998824.88571428577</v>
      </c>
      <c r="AC38">
        <v>14600000</v>
      </c>
      <c r="AD38">
        <v>31800000</v>
      </c>
      <c r="AE38">
        <v>52800000</v>
      </c>
    </row>
    <row r="39" spans="1:31" x14ac:dyDescent="0.2">
      <c r="A39" s="18">
        <v>44215</v>
      </c>
      <c r="B39" s="19">
        <v>4609740</v>
      </c>
      <c r="C39" s="19">
        <v>460625</v>
      </c>
      <c r="D39" s="19">
        <v>1046918.8285714284</v>
      </c>
      <c r="E39" s="19">
        <v>4609740</v>
      </c>
      <c r="F39" s="19">
        <v>460625</v>
      </c>
      <c r="G39" s="19">
        <v>1046918.8285714284</v>
      </c>
      <c r="H39" s="19">
        <v>4609740</v>
      </c>
      <c r="I39" s="19">
        <v>460625</v>
      </c>
      <c r="J39" s="19">
        <v>1046918.8285714284</v>
      </c>
      <c r="K39" s="19">
        <v>4609740</v>
      </c>
      <c r="L39" s="19">
        <v>460625</v>
      </c>
      <c r="M39" s="19">
        <v>1046918.8285714284</v>
      </c>
      <c r="N39" s="19">
        <v>4609740</v>
      </c>
      <c r="O39" s="19">
        <v>460625</v>
      </c>
      <c r="P39" s="19">
        <v>1046918.8285714284</v>
      </c>
      <c r="Q39" s="19">
        <v>4609740</v>
      </c>
      <c r="R39" s="19">
        <v>460625</v>
      </c>
      <c r="S39" s="19">
        <v>1046918.8285714284</v>
      </c>
      <c r="T39" s="19">
        <v>4609740</v>
      </c>
      <c r="U39" s="19">
        <v>460625</v>
      </c>
      <c r="V39" s="19">
        <v>1046918.8285714284</v>
      </c>
      <c r="W39" s="19">
        <v>4609740</v>
      </c>
      <c r="X39" s="19">
        <v>460625</v>
      </c>
      <c r="Y39" s="19">
        <v>1046918.8285714284</v>
      </c>
      <c r="Z39" s="19">
        <v>4609740</v>
      </c>
      <c r="AA39" s="19">
        <v>460625</v>
      </c>
      <c r="AB39" s="19">
        <v>1046918.8285714284</v>
      </c>
      <c r="AC39">
        <v>14600000</v>
      </c>
      <c r="AD39">
        <v>31800000</v>
      </c>
      <c r="AE39">
        <v>52800000</v>
      </c>
    </row>
    <row r="40" spans="1:31" x14ac:dyDescent="0.2">
      <c r="A40" s="18">
        <v>44216</v>
      </c>
      <c r="B40" s="19">
        <v>4973248</v>
      </c>
      <c r="C40" s="19">
        <v>464036</v>
      </c>
      <c r="D40" s="19">
        <v>1095012.7714285713</v>
      </c>
      <c r="E40" s="19">
        <v>4973248</v>
      </c>
      <c r="F40" s="19">
        <v>464036</v>
      </c>
      <c r="G40" s="19">
        <v>1095012.7714285713</v>
      </c>
      <c r="H40" s="19">
        <v>4973248</v>
      </c>
      <c r="I40" s="19">
        <v>464036</v>
      </c>
      <c r="J40" s="19">
        <v>1095012.7714285713</v>
      </c>
      <c r="K40" s="19">
        <v>4973248</v>
      </c>
      <c r="L40" s="19">
        <v>464036</v>
      </c>
      <c r="M40" s="19">
        <v>1095012.7714285713</v>
      </c>
      <c r="N40" s="19">
        <v>4973248</v>
      </c>
      <c r="O40" s="19">
        <v>464036</v>
      </c>
      <c r="P40" s="19">
        <v>1095012.7714285713</v>
      </c>
      <c r="Q40" s="19">
        <v>4973248</v>
      </c>
      <c r="R40" s="19">
        <v>464036</v>
      </c>
      <c r="S40" s="19">
        <v>1095012.7714285713</v>
      </c>
      <c r="T40" s="19">
        <v>4973248</v>
      </c>
      <c r="U40" s="19">
        <v>464036</v>
      </c>
      <c r="V40" s="19">
        <v>1095012.7714285713</v>
      </c>
      <c r="W40" s="19">
        <v>4973248</v>
      </c>
      <c r="X40" s="19">
        <v>464036</v>
      </c>
      <c r="Y40" s="19">
        <v>1095012.7714285713</v>
      </c>
      <c r="Z40" s="19">
        <v>4973248</v>
      </c>
      <c r="AA40" s="19">
        <v>464036</v>
      </c>
      <c r="AB40" s="19">
        <v>1095012.7714285713</v>
      </c>
      <c r="AC40">
        <v>14600000</v>
      </c>
      <c r="AD40">
        <v>31800000</v>
      </c>
      <c r="AE40">
        <v>52800000</v>
      </c>
    </row>
    <row r="41" spans="1:31" x14ac:dyDescent="0.2">
      <c r="A41" s="18">
        <v>44217</v>
      </c>
      <c r="B41" s="19">
        <v>5383103</v>
      </c>
      <c r="C41" s="19">
        <v>466796</v>
      </c>
      <c r="D41" s="19">
        <v>1143106.7142857143</v>
      </c>
      <c r="E41" s="19">
        <v>5383103</v>
      </c>
      <c r="F41" s="19">
        <v>466796</v>
      </c>
      <c r="G41" s="19">
        <v>1143106.7142857143</v>
      </c>
      <c r="H41" s="19">
        <v>5383103</v>
      </c>
      <c r="I41" s="19">
        <v>466796</v>
      </c>
      <c r="J41" s="19">
        <v>1143106.7142857143</v>
      </c>
      <c r="K41" s="19">
        <v>5383103</v>
      </c>
      <c r="L41" s="19">
        <v>466796</v>
      </c>
      <c r="M41" s="19">
        <v>1143106.7142857143</v>
      </c>
      <c r="N41" s="19">
        <v>5383103</v>
      </c>
      <c r="O41" s="19">
        <v>466796</v>
      </c>
      <c r="P41" s="19">
        <v>1143106.7142857143</v>
      </c>
      <c r="Q41" s="19">
        <v>5383103</v>
      </c>
      <c r="R41" s="19">
        <v>466796</v>
      </c>
      <c r="S41" s="19">
        <v>1143106.7142857143</v>
      </c>
      <c r="T41" s="19">
        <v>5383103</v>
      </c>
      <c r="U41" s="19">
        <v>466796</v>
      </c>
      <c r="V41" s="19">
        <v>1143106.7142857143</v>
      </c>
      <c r="W41" s="19">
        <v>5383103</v>
      </c>
      <c r="X41" s="19">
        <v>466796</v>
      </c>
      <c r="Y41" s="19">
        <v>1143106.7142857143</v>
      </c>
      <c r="Z41" s="19">
        <v>5383103</v>
      </c>
      <c r="AA41" s="19">
        <v>466796</v>
      </c>
      <c r="AB41" s="19">
        <v>1143106.7142857143</v>
      </c>
      <c r="AC41">
        <v>14600000</v>
      </c>
      <c r="AD41">
        <v>31800000</v>
      </c>
      <c r="AE41">
        <v>52800000</v>
      </c>
    </row>
    <row r="42" spans="1:31" x14ac:dyDescent="0.2">
      <c r="A42" s="18">
        <v>44218</v>
      </c>
      <c r="B42" s="19">
        <v>5861351</v>
      </c>
      <c r="C42" s="19">
        <v>468617</v>
      </c>
      <c r="D42" s="19">
        <v>1191200.6571428571</v>
      </c>
      <c r="E42" s="19">
        <v>5861351</v>
      </c>
      <c r="F42" s="19">
        <v>468617</v>
      </c>
      <c r="G42" s="19">
        <v>1191200.6571428571</v>
      </c>
      <c r="H42" s="19">
        <v>5861351</v>
      </c>
      <c r="I42" s="19">
        <v>468617</v>
      </c>
      <c r="J42" s="19">
        <v>1191200.6571428571</v>
      </c>
      <c r="K42" s="19">
        <v>5861351</v>
      </c>
      <c r="L42" s="19">
        <v>468617</v>
      </c>
      <c r="M42" s="19">
        <v>1191200.6571428571</v>
      </c>
      <c r="N42" s="19">
        <v>5861351</v>
      </c>
      <c r="O42" s="19">
        <v>468617</v>
      </c>
      <c r="P42" s="19">
        <v>1191200.6571428571</v>
      </c>
      <c r="Q42" s="19">
        <v>5861351</v>
      </c>
      <c r="R42" s="19">
        <v>468617</v>
      </c>
      <c r="S42" s="19">
        <v>1191200.6571428571</v>
      </c>
      <c r="T42" s="19">
        <v>5861351</v>
      </c>
      <c r="U42" s="19">
        <v>468617</v>
      </c>
      <c r="V42" s="19">
        <v>1191200.6571428571</v>
      </c>
      <c r="W42" s="19">
        <v>5861351</v>
      </c>
      <c r="X42" s="19">
        <v>468617</v>
      </c>
      <c r="Y42" s="19">
        <v>1191200.6571428571</v>
      </c>
      <c r="Z42" s="19">
        <v>5861351</v>
      </c>
      <c r="AA42" s="19">
        <v>468617</v>
      </c>
      <c r="AB42" s="19">
        <v>1191200.6571428571</v>
      </c>
      <c r="AC42">
        <v>14600000</v>
      </c>
      <c r="AD42">
        <v>31800000</v>
      </c>
      <c r="AE42">
        <v>52800000</v>
      </c>
    </row>
    <row r="43" spans="1:31" x14ac:dyDescent="0.2">
      <c r="A43" s="18">
        <v>44219</v>
      </c>
      <c r="B43" s="19">
        <v>6353321</v>
      </c>
      <c r="C43" s="19">
        <v>469660</v>
      </c>
      <c r="D43" s="19">
        <v>1240389.8500000001</v>
      </c>
      <c r="E43" s="19">
        <v>6353321</v>
      </c>
      <c r="F43" s="19">
        <v>469660</v>
      </c>
      <c r="G43" s="19">
        <v>1240389.8500000001</v>
      </c>
      <c r="H43" s="19">
        <v>6353321</v>
      </c>
      <c r="I43" s="19">
        <v>469660</v>
      </c>
      <c r="J43" s="19">
        <v>1240389.8500000001</v>
      </c>
      <c r="K43" s="19">
        <v>6353321</v>
      </c>
      <c r="L43" s="19">
        <v>469660</v>
      </c>
      <c r="M43" s="19">
        <v>1240389.8500000001</v>
      </c>
      <c r="N43" s="19">
        <v>6353321</v>
      </c>
      <c r="O43" s="19">
        <v>469660</v>
      </c>
      <c r="P43" s="19">
        <v>1240389.8500000001</v>
      </c>
      <c r="Q43" s="19">
        <v>6353321</v>
      </c>
      <c r="R43" s="19">
        <v>469660</v>
      </c>
      <c r="S43" s="19">
        <v>1240389.8500000001</v>
      </c>
      <c r="T43" s="19">
        <v>6353321</v>
      </c>
      <c r="U43" s="19">
        <v>469660</v>
      </c>
      <c r="V43" s="19">
        <v>1240389.8500000001</v>
      </c>
      <c r="W43" s="19">
        <v>6353321</v>
      </c>
      <c r="X43" s="19">
        <v>469660</v>
      </c>
      <c r="Y43" s="19">
        <v>1240389.8500000001</v>
      </c>
      <c r="Z43" s="19">
        <v>6353321</v>
      </c>
      <c r="AA43" s="19">
        <v>469660</v>
      </c>
      <c r="AB43" s="19">
        <v>1240389.8500000001</v>
      </c>
      <c r="AC43">
        <v>14600000</v>
      </c>
      <c r="AD43">
        <v>31800000</v>
      </c>
      <c r="AE43">
        <v>52800000</v>
      </c>
    </row>
    <row r="44" spans="1:31" x14ac:dyDescent="0.2">
      <c r="A44" s="18">
        <v>44220</v>
      </c>
      <c r="B44" s="19">
        <v>6573570</v>
      </c>
      <c r="C44" s="19">
        <v>470478</v>
      </c>
      <c r="D44" s="19">
        <v>1361477.5625</v>
      </c>
      <c r="E44" s="19">
        <v>6573570</v>
      </c>
      <c r="F44" s="19">
        <v>470478</v>
      </c>
      <c r="G44" s="19">
        <v>1361477.5625</v>
      </c>
      <c r="H44" s="19">
        <v>6573570</v>
      </c>
      <c r="I44" s="19">
        <v>470478</v>
      </c>
      <c r="J44" s="19">
        <v>1361477.5625</v>
      </c>
      <c r="K44" s="19">
        <v>6573570</v>
      </c>
      <c r="L44" s="19">
        <v>470478</v>
      </c>
      <c r="M44" s="19">
        <v>1361477.5625</v>
      </c>
      <c r="N44" s="19">
        <v>6573570</v>
      </c>
      <c r="O44" s="19">
        <v>470478</v>
      </c>
      <c r="P44" s="19">
        <v>1361477.5625</v>
      </c>
      <c r="Q44" s="19">
        <v>6573570</v>
      </c>
      <c r="R44" s="19">
        <v>470478</v>
      </c>
      <c r="S44" s="19">
        <v>1361477.5625</v>
      </c>
      <c r="T44" s="19">
        <v>6573570</v>
      </c>
      <c r="U44" s="19">
        <v>470478</v>
      </c>
      <c r="V44" s="19">
        <v>1361477.5625</v>
      </c>
      <c r="W44" s="19">
        <v>6573570</v>
      </c>
      <c r="X44" s="19">
        <v>470478</v>
      </c>
      <c r="Y44" s="19">
        <v>1361477.5625</v>
      </c>
      <c r="Z44" s="19">
        <v>6573570</v>
      </c>
      <c r="AA44" s="19">
        <v>470478</v>
      </c>
      <c r="AB44" s="19">
        <v>1361477.5625</v>
      </c>
      <c r="AC44">
        <v>14600000</v>
      </c>
      <c r="AD44">
        <v>31800000</v>
      </c>
      <c r="AE44">
        <v>52800000</v>
      </c>
    </row>
    <row r="45" spans="1:31" x14ac:dyDescent="0.2">
      <c r="A45" s="18">
        <v>44221</v>
      </c>
      <c r="B45" s="19">
        <v>6853372</v>
      </c>
      <c r="C45" s="19">
        <v>472446</v>
      </c>
      <c r="D45" s="19">
        <v>1482565.2749999999</v>
      </c>
      <c r="E45" s="19">
        <v>6853372</v>
      </c>
      <c r="F45" s="19">
        <v>472446</v>
      </c>
      <c r="G45" s="19">
        <v>1482565.2749999999</v>
      </c>
      <c r="H45" s="19">
        <v>6853372</v>
      </c>
      <c r="I45" s="19">
        <v>472446</v>
      </c>
      <c r="J45" s="19">
        <v>1482565.2749999999</v>
      </c>
      <c r="K45" s="19">
        <v>6853372</v>
      </c>
      <c r="L45" s="19">
        <v>472446</v>
      </c>
      <c r="M45" s="19">
        <v>1482565.2749999999</v>
      </c>
      <c r="N45" s="19">
        <v>6853372</v>
      </c>
      <c r="O45" s="19">
        <v>472446</v>
      </c>
      <c r="P45" s="19">
        <v>1482565.2749999999</v>
      </c>
      <c r="Q45" s="19">
        <v>6853372</v>
      </c>
      <c r="R45" s="19">
        <v>472446</v>
      </c>
      <c r="S45" s="19">
        <v>1482565.2749999999</v>
      </c>
      <c r="T45" s="19">
        <v>6853372</v>
      </c>
      <c r="U45" s="19">
        <v>472446</v>
      </c>
      <c r="V45" s="19">
        <v>1482565.2749999999</v>
      </c>
      <c r="W45" s="19">
        <v>6853372</v>
      </c>
      <c r="X45" s="19">
        <v>472446</v>
      </c>
      <c r="Y45" s="19">
        <v>1482565.2749999999</v>
      </c>
      <c r="Z45" s="19">
        <v>6853372</v>
      </c>
      <c r="AA45" s="19">
        <v>472446</v>
      </c>
      <c r="AB45" s="19">
        <v>1482565.2749999999</v>
      </c>
      <c r="AC45">
        <v>14600000</v>
      </c>
      <c r="AD45">
        <v>31800000</v>
      </c>
      <c r="AE45">
        <v>52800000</v>
      </c>
    </row>
    <row r="46" spans="1:31" x14ac:dyDescent="0.2">
      <c r="A46" s="18">
        <v>44222</v>
      </c>
      <c r="B46" s="19">
        <v>7164387</v>
      </c>
      <c r="C46" s="19">
        <v>474156</v>
      </c>
      <c r="D46" s="19">
        <v>1603652.9875</v>
      </c>
      <c r="E46" s="19">
        <v>7164387</v>
      </c>
      <c r="F46" s="19">
        <v>474156</v>
      </c>
      <c r="G46" s="19">
        <v>1603652.9875</v>
      </c>
      <c r="H46" s="19">
        <v>7164387</v>
      </c>
      <c r="I46" s="19">
        <v>474156</v>
      </c>
      <c r="J46" s="19">
        <v>1603652.9875</v>
      </c>
      <c r="K46" s="19">
        <v>7164387</v>
      </c>
      <c r="L46" s="19">
        <v>474156</v>
      </c>
      <c r="M46" s="19">
        <v>1603652.9875</v>
      </c>
      <c r="N46" s="19">
        <v>7164387</v>
      </c>
      <c r="O46" s="19">
        <v>474156</v>
      </c>
      <c r="P46" s="19">
        <v>1603652.9875</v>
      </c>
      <c r="Q46" s="19">
        <v>7164387</v>
      </c>
      <c r="R46" s="19">
        <v>474156</v>
      </c>
      <c r="S46" s="19">
        <v>1603652.9875</v>
      </c>
      <c r="T46" s="19">
        <v>7164387</v>
      </c>
      <c r="U46" s="19">
        <v>474156</v>
      </c>
      <c r="V46" s="19">
        <v>1603652.9875</v>
      </c>
      <c r="W46" s="19">
        <v>7164387</v>
      </c>
      <c r="X46" s="19">
        <v>474156</v>
      </c>
      <c r="Y46" s="19">
        <v>1603652.9875</v>
      </c>
      <c r="Z46" s="19">
        <v>7164387</v>
      </c>
      <c r="AA46" s="19">
        <v>474156</v>
      </c>
      <c r="AB46" s="19">
        <v>1603652.9875</v>
      </c>
      <c r="AC46">
        <v>14600000</v>
      </c>
      <c r="AD46">
        <v>31800000</v>
      </c>
      <c r="AE46">
        <v>52800000</v>
      </c>
    </row>
    <row r="47" spans="1:31" x14ac:dyDescent="0.2">
      <c r="A47" s="18">
        <v>44223</v>
      </c>
      <c r="B47" s="19">
        <v>7447199</v>
      </c>
      <c r="C47" s="19">
        <v>476485</v>
      </c>
      <c r="D47" s="19">
        <v>1724740.7000000002</v>
      </c>
      <c r="E47" s="19">
        <v>7447199</v>
      </c>
      <c r="F47" s="19">
        <v>476485</v>
      </c>
      <c r="G47" s="19">
        <v>1724740.7000000002</v>
      </c>
      <c r="H47" s="19">
        <v>7447199</v>
      </c>
      <c r="I47" s="19">
        <v>476485</v>
      </c>
      <c r="J47" s="19">
        <v>1724740.7000000002</v>
      </c>
      <c r="K47" s="19">
        <v>7447199</v>
      </c>
      <c r="L47" s="19">
        <v>476485</v>
      </c>
      <c r="M47" s="19">
        <v>1724740.7000000002</v>
      </c>
      <c r="N47" s="19">
        <v>7447199</v>
      </c>
      <c r="O47" s="19">
        <v>476485</v>
      </c>
      <c r="P47" s="19">
        <v>1724740.7000000002</v>
      </c>
      <c r="Q47" s="19">
        <v>7447199</v>
      </c>
      <c r="R47" s="19">
        <v>476485</v>
      </c>
      <c r="S47" s="19">
        <v>1724740.7000000002</v>
      </c>
      <c r="T47" s="19">
        <v>7447199</v>
      </c>
      <c r="U47" s="19">
        <v>476485</v>
      </c>
      <c r="V47" s="19">
        <v>1724740.7000000002</v>
      </c>
      <c r="W47" s="19">
        <v>7447199</v>
      </c>
      <c r="X47" s="19">
        <v>476485</v>
      </c>
      <c r="Y47" s="19">
        <v>1724740.7000000002</v>
      </c>
      <c r="Z47" s="19">
        <v>7447199</v>
      </c>
      <c r="AA47" s="19">
        <v>476485</v>
      </c>
      <c r="AB47" s="19">
        <v>1724740.7000000002</v>
      </c>
      <c r="AC47">
        <v>14600000</v>
      </c>
      <c r="AD47">
        <v>31800000</v>
      </c>
      <c r="AE47">
        <v>52800000</v>
      </c>
    </row>
    <row r="48" spans="1:31" x14ac:dyDescent="0.2">
      <c r="A48" s="18">
        <v>44224</v>
      </c>
      <c r="B48" s="19">
        <v>7891184</v>
      </c>
      <c r="C48" s="19">
        <v>478254</v>
      </c>
      <c r="D48" s="19">
        <v>1845828.4125000001</v>
      </c>
      <c r="E48" s="19">
        <v>7891184</v>
      </c>
      <c r="F48" s="19">
        <v>478254</v>
      </c>
      <c r="G48" s="19">
        <v>1845828.4125000001</v>
      </c>
      <c r="H48" s="19">
        <v>7891184</v>
      </c>
      <c r="I48" s="19">
        <v>478254</v>
      </c>
      <c r="J48" s="19">
        <v>1845828.4125000001</v>
      </c>
      <c r="K48" s="19">
        <v>7891184</v>
      </c>
      <c r="L48" s="19">
        <v>478254</v>
      </c>
      <c r="M48" s="19">
        <v>1845828.4125000001</v>
      </c>
      <c r="N48" s="19">
        <v>7891184</v>
      </c>
      <c r="O48" s="19">
        <v>478254</v>
      </c>
      <c r="P48" s="19">
        <v>1845828.4125000001</v>
      </c>
      <c r="Q48" s="19">
        <v>7891184</v>
      </c>
      <c r="R48" s="19">
        <v>478254</v>
      </c>
      <c r="S48" s="19">
        <v>1845828.4125000001</v>
      </c>
      <c r="T48" s="19">
        <v>7891184</v>
      </c>
      <c r="U48" s="19">
        <v>478254</v>
      </c>
      <c r="V48" s="19">
        <v>1845828.4125000001</v>
      </c>
      <c r="W48" s="19">
        <v>7891184</v>
      </c>
      <c r="X48" s="19">
        <v>478254</v>
      </c>
      <c r="Y48" s="19">
        <v>1845828.4125000001</v>
      </c>
      <c r="Z48" s="19">
        <v>7891184</v>
      </c>
      <c r="AA48" s="19">
        <v>478254</v>
      </c>
      <c r="AB48" s="19">
        <v>1845828.4125000001</v>
      </c>
      <c r="AC48">
        <v>14600000</v>
      </c>
      <c r="AD48">
        <v>31800000</v>
      </c>
      <c r="AE48">
        <v>52800000</v>
      </c>
    </row>
    <row r="49" spans="1:31" x14ac:dyDescent="0.2">
      <c r="A49" s="18">
        <v>44225</v>
      </c>
      <c r="B49" s="19">
        <v>8378940</v>
      </c>
      <c r="C49" s="19">
        <v>480432</v>
      </c>
      <c r="D49" s="19">
        <v>1966916.125</v>
      </c>
      <c r="E49" s="19">
        <v>8378940</v>
      </c>
      <c r="F49" s="19">
        <v>480432</v>
      </c>
      <c r="G49" s="19">
        <v>1966916.125</v>
      </c>
      <c r="H49" s="19">
        <v>8378940</v>
      </c>
      <c r="I49" s="19">
        <v>480432</v>
      </c>
      <c r="J49" s="19">
        <v>1966916.125</v>
      </c>
      <c r="K49" s="19">
        <v>8378940</v>
      </c>
      <c r="L49" s="19">
        <v>480432</v>
      </c>
      <c r="M49" s="19">
        <v>1966916.125</v>
      </c>
      <c r="N49" s="19">
        <v>8378940</v>
      </c>
      <c r="O49" s="19">
        <v>480432</v>
      </c>
      <c r="P49" s="19">
        <v>1966916.125</v>
      </c>
      <c r="Q49" s="19">
        <v>8378940</v>
      </c>
      <c r="R49" s="19">
        <v>480432</v>
      </c>
      <c r="S49" s="19">
        <v>1966916.125</v>
      </c>
      <c r="T49" s="19">
        <v>8378940</v>
      </c>
      <c r="U49" s="19">
        <v>480432</v>
      </c>
      <c r="V49" s="19">
        <v>1966916.125</v>
      </c>
      <c r="W49" s="19">
        <v>8378940</v>
      </c>
      <c r="X49" s="19">
        <v>480432</v>
      </c>
      <c r="Y49" s="19">
        <v>1966916.125</v>
      </c>
      <c r="Z49" s="19">
        <v>8378940</v>
      </c>
      <c r="AA49" s="19">
        <v>480432</v>
      </c>
      <c r="AB49" s="19">
        <v>1966916.125</v>
      </c>
      <c r="AC49">
        <v>14600000</v>
      </c>
      <c r="AD49">
        <v>31800000</v>
      </c>
      <c r="AE49">
        <v>52800000</v>
      </c>
    </row>
    <row r="50" spans="1:31" x14ac:dyDescent="0.2">
      <c r="A50" s="18">
        <v>44226</v>
      </c>
      <c r="B50" s="19">
        <v>8977329</v>
      </c>
      <c r="C50" s="19">
        <v>491053</v>
      </c>
      <c r="D50" s="19">
        <v>2088003.8374999999</v>
      </c>
      <c r="E50" s="19">
        <v>8977329</v>
      </c>
      <c r="F50" s="19">
        <v>491053</v>
      </c>
      <c r="G50" s="19">
        <v>2088003.8374999999</v>
      </c>
      <c r="H50" s="19">
        <v>8977329</v>
      </c>
      <c r="I50" s="19">
        <v>491053</v>
      </c>
      <c r="J50" s="19">
        <v>2088003.8374999999</v>
      </c>
      <c r="K50" s="19">
        <v>8977329</v>
      </c>
      <c r="L50" s="19">
        <v>491053</v>
      </c>
      <c r="M50" s="19">
        <v>2088003.8374999999</v>
      </c>
      <c r="N50" s="19">
        <v>8977329</v>
      </c>
      <c r="O50" s="19">
        <v>491053</v>
      </c>
      <c r="P50" s="19">
        <v>2088003.8374999999</v>
      </c>
      <c r="Q50" s="19">
        <v>8977329</v>
      </c>
      <c r="R50" s="19">
        <v>491053</v>
      </c>
      <c r="S50" s="19">
        <v>2088003.8374999999</v>
      </c>
      <c r="T50" s="19">
        <v>8977329</v>
      </c>
      <c r="U50" s="19">
        <v>491053</v>
      </c>
      <c r="V50" s="19">
        <v>2088003.8374999999</v>
      </c>
      <c r="W50" s="19">
        <v>8977329</v>
      </c>
      <c r="X50" s="19">
        <v>491053</v>
      </c>
      <c r="Y50" s="19">
        <v>2088003.8374999999</v>
      </c>
      <c r="Z50" s="19">
        <v>8977329</v>
      </c>
      <c r="AA50" s="19">
        <v>491053</v>
      </c>
      <c r="AB50" s="19">
        <v>2088003.8374999999</v>
      </c>
      <c r="AC50">
        <v>14600000</v>
      </c>
      <c r="AD50">
        <v>31800000</v>
      </c>
      <c r="AE50">
        <v>52800000</v>
      </c>
    </row>
    <row r="51" spans="1:31" x14ac:dyDescent="0.2">
      <c r="A51" s="18">
        <v>44227</v>
      </c>
      <c r="B51" s="19">
        <v>9296367</v>
      </c>
      <c r="C51" s="19">
        <v>494209</v>
      </c>
      <c r="D51" s="19">
        <v>2209091.5500000003</v>
      </c>
      <c r="E51" s="19">
        <v>9296367</v>
      </c>
      <c r="F51" s="19">
        <v>494209</v>
      </c>
      <c r="G51" s="19">
        <v>2209091.5500000003</v>
      </c>
      <c r="H51" s="19">
        <v>9296367</v>
      </c>
      <c r="I51" s="19">
        <v>494209</v>
      </c>
      <c r="J51" s="19">
        <v>2209091.5500000003</v>
      </c>
      <c r="K51" s="19">
        <v>9296367</v>
      </c>
      <c r="L51" s="19">
        <v>494209</v>
      </c>
      <c r="M51" s="19">
        <v>2209091.5500000003</v>
      </c>
      <c r="N51" s="19">
        <v>9296367</v>
      </c>
      <c r="O51" s="19">
        <v>494209</v>
      </c>
      <c r="P51" s="19">
        <v>2209091.5500000003</v>
      </c>
      <c r="Q51" s="19">
        <v>9296367</v>
      </c>
      <c r="R51" s="19">
        <v>494209</v>
      </c>
      <c r="S51" s="19">
        <v>2209091.5500000003</v>
      </c>
      <c r="T51" s="19">
        <v>9296367</v>
      </c>
      <c r="U51" s="19">
        <v>494209</v>
      </c>
      <c r="V51" s="19">
        <v>2209091.5500000003</v>
      </c>
      <c r="W51" s="19">
        <v>9296367</v>
      </c>
      <c r="X51" s="19">
        <v>494209</v>
      </c>
      <c r="Y51" s="19">
        <v>2209091.5500000003</v>
      </c>
      <c r="Z51" s="19">
        <v>9296367</v>
      </c>
      <c r="AA51" s="19">
        <v>494209</v>
      </c>
      <c r="AB51" s="19">
        <v>2209091.5500000003</v>
      </c>
      <c r="AC51">
        <v>14600000</v>
      </c>
      <c r="AD51">
        <v>31800000</v>
      </c>
      <c r="AE51">
        <v>52800000</v>
      </c>
    </row>
    <row r="52" spans="1:31" x14ac:dyDescent="0.2">
      <c r="A52" s="18">
        <v>44228</v>
      </c>
      <c r="B52" s="19">
        <v>9646715</v>
      </c>
      <c r="C52" s="19">
        <v>496796</v>
      </c>
      <c r="D52" s="19">
        <v>2209091.5500000003</v>
      </c>
      <c r="E52" s="19">
        <v>9646715</v>
      </c>
      <c r="F52" s="19">
        <v>496796</v>
      </c>
      <c r="G52" s="19">
        <v>2209091.5500000003</v>
      </c>
      <c r="H52" s="19">
        <v>9646715</v>
      </c>
      <c r="I52" s="19">
        <v>496796</v>
      </c>
      <c r="J52" s="19">
        <v>2209091.5500000003</v>
      </c>
      <c r="K52" s="19">
        <v>9646715</v>
      </c>
      <c r="L52" s="19">
        <v>496796</v>
      </c>
      <c r="M52" s="19">
        <v>2209091.5500000003</v>
      </c>
      <c r="N52" s="19">
        <v>9646715</v>
      </c>
      <c r="O52" s="19">
        <v>496796</v>
      </c>
      <c r="P52" s="19">
        <v>2209091.5500000003</v>
      </c>
      <c r="Q52" s="19">
        <v>9646715</v>
      </c>
      <c r="R52" s="19">
        <v>496796</v>
      </c>
      <c r="S52" s="19">
        <v>2188483.2000000002</v>
      </c>
      <c r="T52" s="19">
        <v>9646715</v>
      </c>
      <c r="U52" s="19">
        <v>496796</v>
      </c>
      <c r="V52" s="19">
        <v>2209091.5500000003</v>
      </c>
      <c r="W52" s="19">
        <v>9646715</v>
      </c>
      <c r="X52" s="19">
        <v>496796</v>
      </c>
      <c r="Y52" s="19">
        <v>2209091.5500000003</v>
      </c>
      <c r="Z52" s="19">
        <v>9646715</v>
      </c>
      <c r="AA52" s="19">
        <v>496796</v>
      </c>
      <c r="AB52" s="19">
        <v>2209091.5500000003</v>
      </c>
      <c r="AC52">
        <v>14600000</v>
      </c>
      <c r="AD52">
        <v>31800000</v>
      </c>
      <c r="AE52">
        <v>52800000</v>
      </c>
    </row>
    <row r="53" spans="1:31" x14ac:dyDescent="0.2">
      <c r="A53" s="18">
        <v>44229</v>
      </c>
      <c r="B53" s="19">
        <v>10021471</v>
      </c>
      <c r="C53" s="19">
        <v>498962</v>
      </c>
      <c r="D53" s="19">
        <v>2396789.7000000002</v>
      </c>
      <c r="E53" s="19">
        <v>10021471</v>
      </c>
      <c r="F53" s="19">
        <v>498962</v>
      </c>
      <c r="G53" s="19">
        <v>2396789.7000000002</v>
      </c>
      <c r="H53" s="19">
        <v>10021471</v>
      </c>
      <c r="I53" s="19">
        <v>498962</v>
      </c>
      <c r="J53" s="19">
        <v>2396789.7000000002</v>
      </c>
      <c r="K53" s="19">
        <v>10021471</v>
      </c>
      <c r="L53" s="19">
        <v>498962</v>
      </c>
      <c r="M53" s="19">
        <v>2396789.7000000002</v>
      </c>
      <c r="N53" s="19">
        <v>10021471</v>
      </c>
      <c r="O53" s="19">
        <v>498962</v>
      </c>
      <c r="P53" s="19">
        <v>2396789.7000000002</v>
      </c>
      <c r="Q53" s="19">
        <v>10021471</v>
      </c>
      <c r="R53" s="19">
        <v>498962</v>
      </c>
      <c r="S53" s="19">
        <v>2396789.7000000002</v>
      </c>
      <c r="T53" s="19">
        <v>10021471</v>
      </c>
      <c r="U53" s="19">
        <v>498962</v>
      </c>
      <c r="V53" s="19">
        <v>2396789.7000000002</v>
      </c>
      <c r="W53" s="19">
        <v>10021471</v>
      </c>
      <c r="X53" s="19">
        <v>498962</v>
      </c>
      <c r="Y53" s="19">
        <v>2396789.7000000002</v>
      </c>
      <c r="Z53" s="19">
        <v>10021471</v>
      </c>
      <c r="AA53" s="19">
        <v>498962</v>
      </c>
      <c r="AB53" s="19">
        <v>2396789.7000000002</v>
      </c>
      <c r="AC53">
        <v>14600000</v>
      </c>
      <c r="AD53">
        <v>31800000</v>
      </c>
      <c r="AE53">
        <v>52800000</v>
      </c>
    </row>
    <row r="54" spans="1:31" x14ac:dyDescent="0.2">
      <c r="A54" s="18">
        <v>44230</v>
      </c>
      <c r="B54" s="19">
        <v>10490487</v>
      </c>
      <c r="C54" s="19">
        <v>501957</v>
      </c>
      <c r="D54" s="19">
        <v>2648325.6500000004</v>
      </c>
      <c r="E54" s="19">
        <v>10490487</v>
      </c>
      <c r="F54" s="19">
        <v>501957</v>
      </c>
      <c r="G54" s="19">
        <v>2648325.6500000004</v>
      </c>
      <c r="H54" s="19">
        <v>10490487</v>
      </c>
      <c r="I54" s="19">
        <v>501957</v>
      </c>
      <c r="J54" s="19">
        <v>2648325.6500000004</v>
      </c>
      <c r="K54" s="19">
        <v>10490487</v>
      </c>
      <c r="L54" s="19">
        <v>501957</v>
      </c>
      <c r="M54" s="19">
        <v>2648325.6500000004</v>
      </c>
      <c r="N54" s="19">
        <v>10490487</v>
      </c>
      <c r="O54" s="19">
        <v>501957</v>
      </c>
      <c r="P54" s="19">
        <v>2648325.6500000004</v>
      </c>
      <c r="Q54" s="19">
        <v>10490487</v>
      </c>
      <c r="R54" s="19">
        <v>501957</v>
      </c>
      <c r="S54" s="19">
        <v>2648325.6500000004</v>
      </c>
      <c r="T54" s="19">
        <v>10490487</v>
      </c>
      <c r="U54" s="19">
        <v>501957</v>
      </c>
      <c r="V54" s="19">
        <v>2648325.6500000004</v>
      </c>
      <c r="W54" s="19">
        <v>10490487</v>
      </c>
      <c r="X54" s="19">
        <v>501957</v>
      </c>
      <c r="Y54" s="19">
        <v>2648325.6500000004</v>
      </c>
      <c r="Z54" s="19">
        <v>10490487</v>
      </c>
      <c r="AA54" s="19">
        <v>501957</v>
      </c>
      <c r="AB54" s="19">
        <v>2648325.6500000004</v>
      </c>
      <c r="AC54">
        <v>14600000</v>
      </c>
      <c r="AD54">
        <v>31800000</v>
      </c>
      <c r="AE54">
        <v>52800000</v>
      </c>
    </row>
    <row r="55" spans="1:31" x14ac:dyDescent="0.2">
      <c r="A55" s="18">
        <v>44231</v>
      </c>
      <c r="B55" s="19">
        <v>10971047</v>
      </c>
      <c r="C55" s="19">
        <v>505993</v>
      </c>
      <c r="D55" s="19">
        <v>2933613.1</v>
      </c>
      <c r="E55" s="19">
        <v>10971047</v>
      </c>
      <c r="F55" s="19">
        <v>505993</v>
      </c>
      <c r="G55" s="19">
        <v>2933613.1</v>
      </c>
      <c r="H55" s="19">
        <v>10971047</v>
      </c>
      <c r="I55" s="19">
        <v>505993</v>
      </c>
      <c r="J55" s="19">
        <v>2933613.1</v>
      </c>
      <c r="K55" s="19">
        <v>10971047</v>
      </c>
      <c r="L55" s="19">
        <v>505993</v>
      </c>
      <c r="M55" s="19">
        <v>2933613.1</v>
      </c>
      <c r="N55" s="19">
        <v>10971047</v>
      </c>
      <c r="O55" s="19">
        <v>505993</v>
      </c>
      <c r="P55" s="19">
        <v>2933613.1</v>
      </c>
      <c r="Q55" s="19">
        <v>10971047</v>
      </c>
      <c r="R55" s="19">
        <v>505993</v>
      </c>
      <c r="S55" s="19">
        <v>2933613.1</v>
      </c>
      <c r="T55" s="19">
        <v>10971047</v>
      </c>
      <c r="U55" s="19">
        <v>505993</v>
      </c>
      <c r="V55" s="19">
        <v>2933613.1</v>
      </c>
      <c r="W55" s="19">
        <v>10971047</v>
      </c>
      <c r="X55" s="19">
        <v>505993</v>
      </c>
      <c r="Y55" s="19">
        <v>2933613.1</v>
      </c>
      <c r="Z55" s="19">
        <v>10971047</v>
      </c>
      <c r="AA55" s="19">
        <v>505993</v>
      </c>
      <c r="AB55" s="19">
        <v>2933613.1</v>
      </c>
      <c r="AC55">
        <v>14600000</v>
      </c>
      <c r="AD55">
        <v>31800000</v>
      </c>
      <c r="AE55">
        <v>52800000</v>
      </c>
    </row>
    <row r="56" spans="1:31" x14ac:dyDescent="0.2">
      <c r="A56" s="18">
        <v>44232</v>
      </c>
      <c r="B56" s="19">
        <v>11465210</v>
      </c>
      <c r="C56" s="19">
        <v>510057</v>
      </c>
      <c r="D56" s="19">
        <v>3225624.15</v>
      </c>
      <c r="E56" s="19">
        <v>11465210</v>
      </c>
      <c r="F56" s="19">
        <v>510057</v>
      </c>
      <c r="G56" s="19">
        <v>3225624.15</v>
      </c>
      <c r="H56" s="19">
        <v>11465210</v>
      </c>
      <c r="I56" s="19">
        <v>510057</v>
      </c>
      <c r="J56" s="19">
        <v>3225624.15</v>
      </c>
      <c r="K56" s="19">
        <v>11465210</v>
      </c>
      <c r="L56" s="19">
        <v>510057</v>
      </c>
      <c r="M56" s="19">
        <v>3225624.15</v>
      </c>
      <c r="N56" s="19">
        <v>11465210</v>
      </c>
      <c r="O56" s="19">
        <v>510057</v>
      </c>
      <c r="P56" s="19">
        <v>3225624.15</v>
      </c>
      <c r="Q56" s="19">
        <v>11465210</v>
      </c>
      <c r="R56" s="19">
        <v>510057</v>
      </c>
      <c r="S56" s="19">
        <v>3225624.15</v>
      </c>
      <c r="T56" s="19">
        <v>11465210</v>
      </c>
      <c r="U56" s="19">
        <v>510057</v>
      </c>
      <c r="V56" s="19">
        <v>3225624.15</v>
      </c>
      <c r="W56" s="19">
        <v>11465210</v>
      </c>
      <c r="X56" s="19">
        <v>510057</v>
      </c>
      <c r="Y56" s="19">
        <v>3225624.15</v>
      </c>
      <c r="Z56" s="19">
        <v>11465210</v>
      </c>
      <c r="AA56" s="19">
        <v>510057</v>
      </c>
      <c r="AB56" s="19">
        <v>3225624.15</v>
      </c>
      <c r="AC56">
        <v>14600000</v>
      </c>
      <c r="AD56">
        <v>31800000</v>
      </c>
      <c r="AE56">
        <v>52800000</v>
      </c>
    </row>
    <row r="57" spans="1:31" x14ac:dyDescent="0.2">
      <c r="A57" s="18">
        <v>44233</v>
      </c>
      <c r="B57" s="19">
        <v>12014288</v>
      </c>
      <c r="C57" s="19">
        <v>511447</v>
      </c>
      <c r="D57" s="19">
        <v>3475871.4</v>
      </c>
      <c r="E57" s="19">
        <v>12014288</v>
      </c>
      <c r="F57" s="19">
        <v>511447</v>
      </c>
      <c r="G57" s="19">
        <v>3475871.4</v>
      </c>
      <c r="H57" s="19">
        <v>12014288</v>
      </c>
      <c r="I57" s="19">
        <v>511447</v>
      </c>
      <c r="J57" s="19">
        <v>3475871.4</v>
      </c>
      <c r="K57" s="19">
        <v>12014288</v>
      </c>
      <c r="L57" s="19">
        <v>511447</v>
      </c>
      <c r="M57" s="19">
        <v>3475871.4</v>
      </c>
      <c r="N57" s="19">
        <v>12014288</v>
      </c>
      <c r="O57" s="19">
        <v>511447</v>
      </c>
      <c r="P57" s="19">
        <v>3475871.4</v>
      </c>
      <c r="Q57" s="19">
        <v>12014288</v>
      </c>
      <c r="R57" s="19">
        <v>511447</v>
      </c>
      <c r="S57" s="19">
        <v>3475871.4</v>
      </c>
      <c r="T57" s="19">
        <v>12014288</v>
      </c>
      <c r="U57" s="19">
        <v>511447</v>
      </c>
      <c r="V57" s="19">
        <v>3475871.4</v>
      </c>
      <c r="W57" s="19">
        <v>12014288</v>
      </c>
      <c r="X57" s="19">
        <v>511447</v>
      </c>
      <c r="Y57" s="19">
        <v>3475871.4</v>
      </c>
      <c r="Z57" s="19">
        <v>12014288</v>
      </c>
      <c r="AA57" s="19">
        <v>511447</v>
      </c>
      <c r="AB57" s="19">
        <v>3475871.4</v>
      </c>
      <c r="AC57">
        <v>14600000</v>
      </c>
      <c r="AD57">
        <v>31800000</v>
      </c>
      <c r="AE57">
        <v>52800000</v>
      </c>
    </row>
    <row r="58" spans="1:31" x14ac:dyDescent="0.2">
      <c r="A58" s="18">
        <v>44234</v>
      </c>
      <c r="B58" s="19">
        <v>12294006</v>
      </c>
      <c r="C58" s="19">
        <v>512581</v>
      </c>
      <c r="D58" s="19">
        <v>3678865.9499999997</v>
      </c>
      <c r="E58" s="19">
        <v>12294006</v>
      </c>
      <c r="F58" s="19">
        <v>512581</v>
      </c>
      <c r="G58" s="19">
        <v>3678865.9499999997</v>
      </c>
      <c r="H58" s="19">
        <v>12294006</v>
      </c>
      <c r="I58" s="19">
        <v>512581</v>
      </c>
      <c r="J58" s="19">
        <v>3678865.9499999997</v>
      </c>
      <c r="K58" s="19">
        <v>12294006</v>
      </c>
      <c r="L58" s="19">
        <v>512581</v>
      </c>
      <c r="M58" s="19">
        <v>3678865.9499999997</v>
      </c>
      <c r="N58" s="19">
        <v>12294006</v>
      </c>
      <c r="O58" s="19">
        <v>512581</v>
      </c>
      <c r="P58" s="19">
        <v>3678865.9499999997</v>
      </c>
      <c r="Q58" s="19">
        <v>12294006</v>
      </c>
      <c r="R58" s="19">
        <v>512581</v>
      </c>
      <c r="S58" s="19">
        <v>3678865.9499999997</v>
      </c>
      <c r="T58" s="19">
        <v>12294006</v>
      </c>
      <c r="U58" s="19">
        <v>512581</v>
      </c>
      <c r="V58" s="19">
        <v>3678865.9499999997</v>
      </c>
      <c r="W58" s="19">
        <v>12294006</v>
      </c>
      <c r="X58" s="19">
        <v>512581</v>
      </c>
      <c r="Y58" s="19">
        <v>3678865.9499999997</v>
      </c>
      <c r="Z58" s="19">
        <v>12294006</v>
      </c>
      <c r="AA58" s="19">
        <v>512581</v>
      </c>
      <c r="AB58" s="19">
        <v>3678865.9499999997</v>
      </c>
      <c r="AC58">
        <v>14600000</v>
      </c>
      <c r="AD58">
        <v>31800000</v>
      </c>
      <c r="AE58">
        <v>52800000</v>
      </c>
    </row>
    <row r="59" spans="1:31" x14ac:dyDescent="0.2">
      <c r="A59" s="18">
        <v>44235</v>
      </c>
      <c r="B59" s="19">
        <v>12646486</v>
      </c>
      <c r="C59" s="19">
        <v>516392</v>
      </c>
      <c r="D59" s="19">
        <v>3862762.6</v>
      </c>
      <c r="E59" s="19">
        <v>12646486</v>
      </c>
      <c r="F59" s="19">
        <v>516392</v>
      </c>
      <c r="G59" s="19">
        <v>3862762.6</v>
      </c>
      <c r="H59" s="19">
        <v>12646486</v>
      </c>
      <c r="I59" s="19">
        <v>516392</v>
      </c>
      <c r="J59" s="19">
        <v>3862762.6</v>
      </c>
      <c r="K59" s="19">
        <v>12646486</v>
      </c>
      <c r="L59" s="19">
        <v>516392</v>
      </c>
      <c r="M59" s="19">
        <v>3862762.6</v>
      </c>
      <c r="N59" s="19">
        <v>12646486</v>
      </c>
      <c r="O59" s="19">
        <v>516392</v>
      </c>
      <c r="P59" s="19">
        <v>3862762.6</v>
      </c>
      <c r="Q59" s="19">
        <v>12646486</v>
      </c>
      <c r="R59" s="19">
        <v>516392</v>
      </c>
      <c r="S59" s="19">
        <v>3862762.6</v>
      </c>
      <c r="T59" s="19">
        <v>12646486</v>
      </c>
      <c r="U59" s="19">
        <v>516392</v>
      </c>
      <c r="V59" s="19">
        <v>3862762.6</v>
      </c>
      <c r="W59" s="19">
        <v>12646486</v>
      </c>
      <c r="X59" s="19">
        <v>516392</v>
      </c>
      <c r="Y59" s="19">
        <v>3862762.6</v>
      </c>
      <c r="Z59" s="19">
        <v>12646486</v>
      </c>
      <c r="AA59" s="19">
        <v>516392</v>
      </c>
      <c r="AB59" s="19">
        <v>3862762.6</v>
      </c>
      <c r="AC59">
        <v>14600000</v>
      </c>
      <c r="AD59">
        <v>31800000</v>
      </c>
      <c r="AE59">
        <v>52800000</v>
      </c>
    </row>
    <row r="60" spans="1:31" x14ac:dyDescent="0.2">
      <c r="A60" s="18">
        <v>44236</v>
      </c>
      <c r="B60" s="19">
        <v>13058298</v>
      </c>
      <c r="C60" s="19">
        <v>519553</v>
      </c>
      <c r="D60" s="19">
        <v>4171797.25</v>
      </c>
      <c r="E60" s="19">
        <v>13058298</v>
      </c>
      <c r="F60" s="19">
        <v>519553</v>
      </c>
      <c r="G60" s="19">
        <v>4171797.25</v>
      </c>
      <c r="H60" s="19">
        <v>13058298</v>
      </c>
      <c r="I60" s="19">
        <v>519553</v>
      </c>
      <c r="J60" s="19">
        <v>4171797.25</v>
      </c>
      <c r="K60" s="19">
        <v>13058298</v>
      </c>
      <c r="L60" s="19">
        <v>519553</v>
      </c>
      <c r="M60" s="19">
        <v>4171797.25</v>
      </c>
      <c r="N60" s="19">
        <v>13058298</v>
      </c>
      <c r="O60" s="19">
        <v>519553</v>
      </c>
      <c r="P60" s="19">
        <v>4171797.25</v>
      </c>
      <c r="Q60" s="19">
        <v>13058298</v>
      </c>
      <c r="R60" s="19">
        <v>519553</v>
      </c>
      <c r="S60" s="19">
        <v>4171797.25</v>
      </c>
      <c r="T60" s="19">
        <v>13058298</v>
      </c>
      <c r="U60" s="19">
        <v>519553</v>
      </c>
      <c r="V60" s="19">
        <v>4171797.25</v>
      </c>
      <c r="W60" s="19">
        <v>13058298</v>
      </c>
      <c r="X60" s="19">
        <v>519553</v>
      </c>
      <c r="Y60" s="19">
        <v>4171797.25</v>
      </c>
      <c r="Z60" s="19">
        <v>13058298</v>
      </c>
      <c r="AA60" s="19">
        <v>519553</v>
      </c>
      <c r="AB60" s="19">
        <v>4171797.25</v>
      </c>
      <c r="AC60">
        <v>14600000</v>
      </c>
      <c r="AD60">
        <v>31800000</v>
      </c>
      <c r="AE60">
        <v>52800000</v>
      </c>
    </row>
    <row r="61" spans="1:31" x14ac:dyDescent="0.2">
      <c r="A61" s="18">
        <v>44237</v>
      </c>
      <c r="B61" s="19">
        <v>13509108</v>
      </c>
      <c r="C61" s="19">
        <v>524447</v>
      </c>
      <c r="D61" s="19">
        <v>4499125</v>
      </c>
      <c r="E61" s="19">
        <v>13509108</v>
      </c>
      <c r="F61" s="19">
        <v>524447</v>
      </c>
      <c r="G61" s="19">
        <v>4499125</v>
      </c>
      <c r="H61" s="19">
        <v>13509108</v>
      </c>
      <c r="I61" s="19">
        <v>524447</v>
      </c>
      <c r="J61" s="19">
        <v>4499125</v>
      </c>
      <c r="K61" s="19">
        <v>13509108</v>
      </c>
      <c r="L61" s="19">
        <v>524447</v>
      </c>
      <c r="M61" s="19">
        <v>4499125</v>
      </c>
      <c r="N61" s="19">
        <v>13509108</v>
      </c>
      <c r="O61" s="19">
        <v>524447</v>
      </c>
      <c r="P61" s="19">
        <v>4499125</v>
      </c>
      <c r="Q61" s="19">
        <v>13509108</v>
      </c>
      <c r="R61" s="19">
        <v>524447</v>
      </c>
      <c r="S61" s="19">
        <v>4499125</v>
      </c>
      <c r="T61" s="19">
        <v>13509108</v>
      </c>
      <c r="U61" s="19">
        <v>524447</v>
      </c>
      <c r="V61" s="19">
        <v>4499125</v>
      </c>
      <c r="W61" s="19">
        <v>13509108</v>
      </c>
      <c r="X61" s="19">
        <v>524447</v>
      </c>
      <c r="Y61" s="19">
        <v>4499125</v>
      </c>
      <c r="Z61" s="19">
        <v>13509108</v>
      </c>
      <c r="AA61" s="19">
        <v>524447</v>
      </c>
      <c r="AB61" s="19">
        <v>4499125</v>
      </c>
      <c r="AC61">
        <v>14600000</v>
      </c>
      <c r="AD61">
        <v>31800000</v>
      </c>
      <c r="AE61">
        <v>52800000</v>
      </c>
    </row>
    <row r="62" spans="1:31" x14ac:dyDescent="0.2">
      <c r="A62" s="18">
        <v>44238</v>
      </c>
      <c r="B62" s="19">
        <v>14012224</v>
      </c>
      <c r="C62" s="19">
        <v>530094</v>
      </c>
      <c r="D62" s="19">
        <v>4868132.5</v>
      </c>
      <c r="E62" s="19">
        <v>14012224</v>
      </c>
      <c r="F62" s="19">
        <v>530094</v>
      </c>
      <c r="G62" s="19">
        <v>4868132.5</v>
      </c>
      <c r="H62" s="19">
        <v>14012224</v>
      </c>
      <c r="I62" s="19">
        <v>530094</v>
      </c>
      <c r="J62" s="19">
        <v>4868132.5</v>
      </c>
      <c r="K62" s="19">
        <v>14012224</v>
      </c>
      <c r="L62" s="19">
        <v>530094</v>
      </c>
      <c r="M62" s="19">
        <v>4868132.5</v>
      </c>
      <c r="N62" s="19">
        <v>14012224</v>
      </c>
      <c r="O62" s="19">
        <v>530094</v>
      </c>
      <c r="P62" s="19">
        <v>4868132.5</v>
      </c>
      <c r="Q62" s="19">
        <v>14012224</v>
      </c>
      <c r="R62" s="19">
        <v>530094</v>
      </c>
      <c r="S62" s="19">
        <v>4868132.5</v>
      </c>
      <c r="T62" s="19">
        <v>14012224</v>
      </c>
      <c r="U62" s="19">
        <v>530094</v>
      </c>
      <c r="V62" s="19">
        <v>4868132.5</v>
      </c>
      <c r="W62" s="19">
        <v>14012224</v>
      </c>
      <c r="X62" s="19">
        <v>530094</v>
      </c>
      <c r="Y62" s="19">
        <v>4868132.5</v>
      </c>
      <c r="Z62" s="19">
        <v>14012224</v>
      </c>
      <c r="AA62" s="19">
        <v>530094</v>
      </c>
      <c r="AB62" s="19">
        <v>4868132.5</v>
      </c>
      <c r="AC62">
        <v>14600000</v>
      </c>
      <c r="AD62">
        <v>31800000</v>
      </c>
      <c r="AE62">
        <v>52800000</v>
      </c>
    </row>
    <row r="63" spans="1:31" x14ac:dyDescent="0.2">
      <c r="A63" s="18">
        <v>44239</v>
      </c>
      <c r="B63" s="19">
        <v>14556827</v>
      </c>
      <c r="C63" s="19">
        <v>534869</v>
      </c>
      <c r="D63" s="19">
        <v>5298646.75</v>
      </c>
      <c r="E63" s="19">
        <v>14556827</v>
      </c>
      <c r="F63" s="19">
        <v>534869</v>
      </c>
      <c r="G63" s="19">
        <v>5298646.75</v>
      </c>
      <c r="H63" s="19">
        <v>14556827</v>
      </c>
      <c r="I63" s="19">
        <v>534869</v>
      </c>
      <c r="J63" s="19">
        <v>5298646.75</v>
      </c>
      <c r="K63" s="19">
        <v>14556827</v>
      </c>
      <c r="L63" s="19">
        <v>534869</v>
      </c>
      <c r="M63" s="19">
        <v>5298646.75</v>
      </c>
      <c r="N63" s="19">
        <v>14556827</v>
      </c>
      <c r="O63" s="19">
        <v>534869</v>
      </c>
      <c r="P63" s="19">
        <v>5298646.75</v>
      </c>
      <c r="Q63" s="19">
        <v>14556827</v>
      </c>
      <c r="R63" s="19">
        <v>534869</v>
      </c>
      <c r="S63" s="19">
        <v>5298646.75</v>
      </c>
      <c r="T63" s="19">
        <v>14556827</v>
      </c>
      <c r="U63" s="19">
        <v>534869</v>
      </c>
      <c r="V63" s="19">
        <v>5298646.75</v>
      </c>
      <c r="W63" s="19">
        <v>14556827</v>
      </c>
      <c r="X63" s="19">
        <v>534869</v>
      </c>
      <c r="Y63" s="19">
        <v>5298646.75</v>
      </c>
      <c r="Z63" s="19">
        <v>14556827</v>
      </c>
      <c r="AA63" s="19">
        <v>534869</v>
      </c>
      <c r="AB63" s="19">
        <v>5298646.75</v>
      </c>
      <c r="AC63">
        <v>14600000</v>
      </c>
      <c r="AD63">
        <v>31800000</v>
      </c>
      <c r="AE63">
        <v>52800000</v>
      </c>
    </row>
    <row r="64" spans="1:31" x14ac:dyDescent="0.2">
      <c r="A64" s="18">
        <v>44240</v>
      </c>
      <c r="B64" s="19">
        <v>15062189</v>
      </c>
      <c r="C64" s="19">
        <v>537715</v>
      </c>
      <c r="D64" s="19">
        <v>5741471.9000000004</v>
      </c>
      <c r="E64" s="19">
        <v>15062189</v>
      </c>
      <c r="F64" s="19">
        <v>537715</v>
      </c>
      <c r="G64" s="19">
        <v>5741471.9000000004</v>
      </c>
      <c r="H64" s="19">
        <v>15062189</v>
      </c>
      <c r="I64" s="19">
        <v>537715</v>
      </c>
      <c r="J64" s="19">
        <v>5741471.9000000004</v>
      </c>
      <c r="K64" s="19">
        <v>15062189</v>
      </c>
      <c r="L64" s="19">
        <v>537715</v>
      </c>
      <c r="M64" s="19">
        <v>5741471.9000000004</v>
      </c>
      <c r="N64" s="19">
        <v>15062189</v>
      </c>
      <c r="O64" s="19">
        <v>537715</v>
      </c>
      <c r="P64" s="19">
        <v>5741471.9000000004</v>
      </c>
      <c r="Q64" s="19">
        <v>15062189</v>
      </c>
      <c r="R64" s="19">
        <v>537715</v>
      </c>
      <c r="S64" s="19">
        <v>5741471.9000000004</v>
      </c>
      <c r="T64" s="19">
        <v>15062189</v>
      </c>
      <c r="U64" s="19">
        <v>537715</v>
      </c>
      <c r="V64" s="19">
        <v>5741471.9000000004</v>
      </c>
      <c r="W64" s="19">
        <v>15062189</v>
      </c>
      <c r="X64" s="19">
        <v>537715</v>
      </c>
      <c r="Y64" s="19">
        <v>5741471.9000000004</v>
      </c>
      <c r="Z64" s="19">
        <v>15062189</v>
      </c>
      <c r="AA64" s="19">
        <v>537715</v>
      </c>
      <c r="AB64" s="19">
        <v>5741471.9000000004</v>
      </c>
      <c r="AC64">
        <v>14600000</v>
      </c>
      <c r="AD64">
        <v>31800000</v>
      </c>
      <c r="AE64">
        <v>52800000</v>
      </c>
    </row>
    <row r="65" spans="1:31" x14ac:dyDescent="0.2">
      <c r="A65" s="18">
        <v>44241</v>
      </c>
      <c r="B65" s="19">
        <v>15300151</v>
      </c>
      <c r="C65" s="19">
        <v>539630</v>
      </c>
      <c r="D65" s="19">
        <v>5939736.9000000004</v>
      </c>
      <c r="E65" s="19">
        <v>15300151</v>
      </c>
      <c r="F65" s="19">
        <v>539630</v>
      </c>
      <c r="G65" s="19">
        <v>5939736.9000000004</v>
      </c>
      <c r="H65" s="19">
        <v>15300151</v>
      </c>
      <c r="I65" s="19">
        <v>539630</v>
      </c>
      <c r="J65" s="19">
        <v>5939736.9000000004</v>
      </c>
      <c r="K65" s="19">
        <v>15300151</v>
      </c>
      <c r="L65" s="19">
        <v>539630</v>
      </c>
      <c r="M65" s="19">
        <v>5939736.9000000004</v>
      </c>
      <c r="N65" s="19">
        <v>15300151</v>
      </c>
      <c r="O65" s="19">
        <v>539630</v>
      </c>
      <c r="P65" s="19">
        <v>5939736.9000000004</v>
      </c>
      <c r="Q65" s="19">
        <v>15300151</v>
      </c>
      <c r="R65" s="19">
        <v>539630</v>
      </c>
      <c r="S65" s="19">
        <v>5939736.9000000004</v>
      </c>
      <c r="T65" s="19">
        <v>15300151</v>
      </c>
      <c r="U65" s="19">
        <v>539630</v>
      </c>
      <c r="V65" s="19">
        <v>5939736.9000000004</v>
      </c>
      <c r="W65" s="19">
        <v>15300151</v>
      </c>
      <c r="X65" s="19">
        <v>539630</v>
      </c>
      <c r="Y65" s="19">
        <v>5939736.9000000004</v>
      </c>
      <c r="Z65" s="19">
        <v>15300151</v>
      </c>
      <c r="AA65" s="19">
        <v>539630</v>
      </c>
      <c r="AB65" s="19">
        <v>5939736.9000000004</v>
      </c>
      <c r="AC65">
        <v>14600000</v>
      </c>
      <c r="AD65">
        <v>31800000</v>
      </c>
      <c r="AE65">
        <v>52800000</v>
      </c>
    </row>
    <row r="66" spans="1:31" x14ac:dyDescent="0.2">
      <c r="A66" s="18">
        <v>44242</v>
      </c>
      <c r="B66" s="19">
        <v>15576107</v>
      </c>
      <c r="C66" s="19">
        <v>546615</v>
      </c>
      <c r="D66" s="19">
        <v>6191657.0999999996</v>
      </c>
      <c r="E66" s="19">
        <v>15576107</v>
      </c>
      <c r="F66" s="19">
        <v>546615</v>
      </c>
      <c r="G66" s="19">
        <v>6191657.0999999996</v>
      </c>
      <c r="H66" s="19">
        <v>15576107</v>
      </c>
      <c r="I66" s="19">
        <v>546615</v>
      </c>
      <c r="J66" s="19">
        <v>6191657.0999999996</v>
      </c>
      <c r="K66" s="19">
        <v>15576107</v>
      </c>
      <c r="L66" s="19">
        <v>546615</v>
      </c>
      <c r="M66" s="19">
        <v>6191657.0999999996</v>
      </c>
      <c r="N66" s="19">
        <v>15576107</v>
      </c>
      <c r="O66" s="19">
        <v>546615</v>
      </c>
      <c r="P66" s="19">
        <v>6191657.0999999996</v>
      </c>
      <c r="Q66" s="19">
        <v>15576107</v>
      </c>
      <c r="R66" s="19">
        <v>546615</v>
      </c>
      <c r="S66" s="19">
        <v>6191657.0999999996</v>
      </c>
      <c r="T66" s="19">
        <v>15576107</v>
      </c>
      <c r="U66" s="19">
        <v>546615</v>
      </c>
      <c r="V66" s="19">
        <v>6191657.0999999996</v>
      </c>
      <c r="W66" s="19">
        <v>15576107</v>
      </c>
      <c r="X66" s="19">
        <v>546615</v>
      </c>
      <c r="Y66" s="19">
        <v>6191657.0999999996</v>
      </c>
      <c r="Z66" s="19">
        <v>15576107</v>
      </c>
      <c r="AA66" s="19">
        <v>546615</v>
      </c>
      <c r="AB66" s="19">
        <v>6191657.0999999996</v>
      </c>
      <c r="AC66">
        <v>14600000</v>
      </c>
      <c r="AD66">
        <v>31800000</v>
      </c>
      <c r="AE66">
        <v>52800000</v>
      </c>
    </row>
    <row r="67" spans="1:31" x14ac:dyDescent="0.2">
      <c r="A67" s="18">
        <v>44243</v>
      </c>
      <c r="B67" s="19">
        <v>0</v>
      </c>
      <c r="C67" s="19">
        <v>0</v>
      </c>
      <c r="D67" s="19" t="e">
        <v>#N/A</v>
      </c>
      <c r="E67" s="19">
        <v>16012685.970588235</v>
      </c>
      <c r="F67" s="19">
        <v>560036.0294117647</v>
      </c>
      <c r="G67" s="19">
        <v>6471656.0999999996</v>
      </c>
      <c r="H67" s="19">
        <v>16039969.300637512</v>
      </c>
      <c r="I67" s="19">
        <v>560036.0294117647</v>
      </c>
      <c r="J67" s="19">
        <v>6471656.0999999996</v>
      </c>
      <c r="K67" s="19">
        <v>16039969.300637512</v>
      </c>
      <c r="L67" s="19">
        <v>560036.0294117647</v>
      </c>
      <c r="M67" s="19">
        <v>6471656.0999999996</v>
      </c>
      <c r="N67" s="19">
        <v>16039969.300637512</v>
      </c>
      <c r="O67" s="19">
        <v>560036.0294117647</v>
      </c>
      <c r="P67" s="19">
        <v>6471656.0999999996</v>
      </c>
      <c r="Q67" s="19">
        <v>16039969.300637512</v>
      </c>
      <c r="R67" s="19">
        <v>560036.0294117647</v>
      </c>
      <c r="S67" s="19">
        <v>6471656.0999999996</v>
      </c>
      <c r="T67" s="19">
        <v>16039969.300637512</v>
      </c>
      <c r="U67" s="19">
        <v>560036.0294117647</v>
      </c>
      <c r="V67" s="19">
        <v>6471656.0999999996</v>
      </c>
      <c r="W67" s="19">
        <v>16039969.300637512</v>
      </c>
      <c r="X67" s="19">
        <v>560036.0294117647</v>
      </c>
      <c r="Y67" s="19">
        <v>6471656.0999999996</v>
      </c>
      <c r="Z67" s="19">
        <v>16039969.300637512</v>
      </c>
      <c r="AA67" s="19">
        <v>560036.0294117647</v>
      </c>
      <c r="AB67" s="19">
        <v>6471656.0999999996</v>
      </c>
      <c r="AC67">
        <v>14600000</v>
      </c>
      <c r="AD67">
        <v>31800000</v>
      </c>
      <c r="AE67">
        <v>52800000</v>
      </c>
    </row>
    <row r="68" spans="1:31" x14ac:dyDescent="0.2">
      <c r="A68" s="18">
        <v>44244</v>
      </c>
      <c r="B68" s="19">
        <v>0</v>
      </c>
      <c r="C68" s="19">
        <v>0</v>
      </c>
      <c r="D68" s="19" t="e">
        <v>#N/A</v>
      </c>
      <c r="E68" s="19">
        <v>16449264.94117647</v>
      </c>
      <c r="F68" s="19">
        <v>573457.0588235294</v>
      </c>
      <c r="G68" s="19">
        <v>6726303.3500000006</v>
      </c>
      <c r="H68" s="19">
        <v>16509772.823490169</v>
      </c>
      <c r="I68" s="19">
        <v>573457.0588235294</v>
      </c>
      <c r="J68" s="19">
        <v>6726303.3500000006</v>
      </c>
      <c r="K68" s="19">
        <v>16509772.823490169</v>
      </c>
      <c r="L68" s="19">
        <v>573457.0588235294</v>
      </c>
      <c r="M68" s="19">
        <v>6726303.3500000006</v>
      </c>
      <c r="N68" s="19">
        <v>16509772.823490169</v>
      </c>
      <c r="O68" s="19">
        <v>573457.0588235294</v>
      </c>
      <c r="P68" s="19">
        <v>6726303.3500000006</v>
      </c>
      <c r="Q68" s="19">
        <v>16509772.823490169</v>
      </c>
      <c r="R68" s="19">
        <v>573457.0588235294</v>
      </c>
      <c r="S68" s="19">
        <v>6726303.3500000006</v>
      </c>
      <c r="T68" s="19">
        <v>16509772.823490169</v>
      </c>
      <c r="U68" s="19">
        <v>573457.0588235294</v>
      </c>
      <c r="V68" s="19">
        <v>6726303.3500000006</v>
      </c>
      <c r="W68" s="19">
        <v>16509772.823490169</v>
      </c>
      <c r="X68" s="19">
        <v>573457.0588235294</v>
      </c>
      <c r="Y68" s="19">
        <v>6726303.3500000006</v>
      </c>
      <c r="Z68" s="19">
        <v>16509772.823490169</v>
      </c>
      <c r="AA68" s="19">
        <v>573457.0588235294</v>
      </c>
      <c r="AB68" s="19">
        <v>6726303.3500000006</v>
      </c>
      <c r="AC68">
        <v>14600000</v>
      </c>
      <c r="AD68">
        <v>31800000</v>
      </c>
      <c r="AE68">
        <v>52800000</v>
      </c>
    </row>
    <row r="69" spans="1:31" x14ac:dyDescent="0.2">
      <c r="A69" s="18">
        <v>44245</v>
      </c>
      <c r="B69" s="19">
        <v>0</v>
      </c>
      <c r="C69" s="19">
        <v>0</v>
      </c>
      <c r="D69" s="19" t="e">
        <v>#N/A</v>
      </c>
      <c r="E69" s="19">
        <v>16885843.911764707</v>
      </c>
      <c r="F69" s="19">
        <v>586878.0882352941</v>
      </c>
      <c r="G69" s="19">
        <v>7125978.3000000007</v>
      </c>
      <c r="H69" s="19">
        <v>16985517.568558004</v>
      </c>
      <c r="I69" s="19">
        <v>586878.0882352941</v>
      </c>
      <c r="J69" s="19">
        <v>7125978.3000000007</v>
      </c>
      <c r="K69" s="19">
        <v>16985517.568558004</v>
      </c>
      <c r="L69" s="19">
        <v>586878.0882352941</v>
      </c>
      <c r="M69" s="19">
        <v>7125978.3000000007</v>
      </c>
      <c r="N69" s="19">
        <v>16985517.568558004</v>
      </c>
      <c r="O69" s="19">
        <v>586878.0882352941</v>
      </c>
      <c r="P69" s="19">
        <v>7125978.3000000007</v>
      </c>
      <c r="Q69" s="19">
        <v>16985517.568558004</v>
      </c>
      <c r="R69" s="19">
        <v>586878.0882352941</v>
      </c>
      <c r="S69" s="19">
        <v>7125978.3000000007</v>
      </c>
      <c r="T69" s="19">
        <v>16985517.568558004</v>
      </c>
      <c r="U69" s="19">
        <v>586878.0882352941</v>
      </c>
      <c r="V69" s="19">
        <v>7125978.3000000007</v>
      </c>
      <c r="W69" s="19">
        <v>16985517.568558004</v>
      </c>
      <c r="X69" s="19">
        <v>586878.0882352941</v>
      </c>
      <c r="Y69" s="19">
        <v>7125978.3000000007</v>
      </c>
      <c r="Z69" s="19">
        <v>16985517.568558004</v>
      </c>
      <c r="AA69" s="19">
        <v>586878.0882352941</v>
      </c>
      <c r="AB69" s="19">
        <v>7125978.3000000007</v>
      </c>
      <c r="AC69">
        <v>14600000</v>
      </c>
      <c r="AD69">
        <v>31800000</v>
      </c>
      <c r="AE69">
        <v>52800000</v>
      </c>
    </row>
    <row r="70" spans="1:31" x14ac:dyDescent="0.2">
      <c r="A70" s="18">
        <v>44246</v>
      </c>
      <c r="B70" s="19">
        <v>0</v>
      </c>
      <c r="C70" s="19">
        <v>0</v>
      </c>
      <c r="D70" s="19" t="e">
        <v>#N/A</v>
      </c>
      <c r="E70" s="19">
        <v>17322422.882352944</v>
      </c>
      <c r="F70" s="19">
        <v>600299.1176470588</v>
      </c>
      <c r="G70" s="19">
        <v>7565067.5999999996</v>
      </c>
      <c r="H70" s="19">
        <v>17467203.535840984</v>
      </c>
      <c r="I70" s="19">
        <v>600299.1176470588</v>
      </c>
      <c r="J70" s="19">
        <v>7565067.5999999996</v>
      </c>
      <c r="K70" s="19">
        <v>17467203.535840984</v>
      </c>
      <c r="L70" s="19">
        <v>600299.1176470588</v>
      </c>
      <c r="M70" s="19">
        <v>7565067.5999999996</v>
      </c>
      <c r="N70" s="19">
        <v>17467203.535840984</v>
      </c>
      <c r="O70" s="19">
        <v>600299.1176470588</v>
      </c>
      <c r="P70" s="19">
        <v>7565067.5999999996</v>
      </c>
      <c r="Q70" s="19">
        <v>17467203.535840984</v>
      </c>
      <c r="R70" s="19">
        <v>600299.1176470588</v>
      </c>
      <c r="S70" s="19">
        <v>7565067.5999999996</v>
      </c>
      <c r="T70" s="19">
        <v>17467203.535840984</v>
      </c>
      <c r="U70" s="19">
        <v>600299.1176470588</v>
      </c>
      <c r="V70" s="19">
        <v>7565067.5999999996</v>
      </c>
      <c r="W70" s="19">
        <v>17467203.535840984</v>
      </c>
      <c r="X70" s="19">
        <v>600299.1176470588</v>
      </c>
      <c r="Y70" s="19">
        <v>7565067.5999999996</v>
      </c>
      <c r="Z70" s="19">
        <v>17467203.535840984</v>
      </c>
      <c r="AA70" s="19">
        <v>600299.1176470588</v>
      </c>
      <c r="AB70" s="19">
        <v>7565067.5999999996</v>
      </c>
      <c r="AC70">
        <v>14600000</v>
      </c>
      <c r="AD70">
        <v>31800000</v>
      </c>
      <c r="AE70">
        <v>52800000</v>
      </c>
    </row>
    <row r="71" spans="1:31" x14ac:dyDescent="0.2">
      <c r="A71" s="18">
        <v>44247</v>
      </c>
      <c r="B71" s="19">
        <v>0</v>
      </c>
      <c r="C71" s="19">
        <v>0</v>
      </c>
      <c r="D71" s="19" t="e">
        <v>#N/A</v>
      </c>
      <c r="E71" s="19">
        <v>17759001.852941182</v>
      </c>
      <c r="F71" s="19">
        <v>613720.1470588235</v>
      </c>
      <c r="G71" s="19">
        <v>8104148.7500000009</v>
      </c>
      <c r="H71" s="19">
        <v>17953782.506429221</v>
      </c>
      <c r="I71" s="19">
        <v>613720.1470588235</v>
      </c>
      <c r="J71" s="19">
        <v>8104148.7500000009</v>
      </c>
      <c r="K71" s="19">
        <v>17954830.725339141</v>
      </c>
      <c r="L71" s="19">
        <v>613720.1470588235</v>
      </c>
      <c r="M71" s="19">
        <v>8104148.7500000009</v>
      </c>
      <c r="N71" s="19">
        <v>17954830.725339141</v>
      </c>
      <c r="O71" s="19">
        <v>613720.1470588235</v>
      </c>
      <c r="P71" s="19">
        <v>8104148.7500000009</v>
      </c>
      <c r="Q71" s="19">
        <v>17954830.725339141</v>
      </c>
      <c r="R71" s="19">
        <v>613720.1470588235</v>
      </c>
      <c r="S71" s="19">
        <v>8104148.7500000009</v>
      </c>
      <c r="T71" s="19">
        <v>17954830.725339141</v>
      </c>
      <c r="U71" s="19">
        <v>613720.1470588235</v>
      </c>
      <c r="V71" s="19">
        <v>8104148.7500000009</v>
      </c>
      <c r="W71" s="19">
        <v>17954830.725339141</v>
      </c>
      <c r="X71" s="19">
        <v>613720.1470588235</v>
      </c>
      <c r="Y71" s="19">
        <v>8104148.7500000009</v>
      </c>
      <c r="Z71" s="19">
        <v>17954830.725339141</v>
      </c>
      <c r="AA71" s="19">
        <v>613720.1470588235</v>
      </c>
      <c r="AB71" s="19">
        <v>8104148.7500000009</v>
      </c>
      <c r="AC71">
        <v>14600000</v>
      </c>
      <c r="AD71">
        <v>31800000</v>
      </c>
      <c r="AE71">
        <v>52800000</v>
      </c>
    </row>
    <row r="72" spans="1:31" x14ac:dyDescent="0.2">
      <c r="A72" s="18">
        <v>44248</v>
      </c>
      <c r="B72" s="19">
        <v>0</v>
      </c>
      <c r="C72" s="19">
        <v>0</v>
      </c>
      <c r="D72" s="19" t="e">
        <v>#N/A</v>
      </c>
      <c r="E72" s="19">
        <v>18195580.823529419</v>
      </c>
      <c r="F72" s="19">
        <v>627141.17647058819</v>
      </c>
      <c r="G72" s="19">
        <v>8391440.75</v>
      </c>
      <c r="H72" s="19">
        <v>18440361.477017459</v>
      </c>
      <c r="I72" s="19">
        <v>627141.17647058819</v>
      </c>
      <c r="J72" s="19">
        <v>8391440.75</v>
      </c>
      <c r="K72" s="19">
        <v>18448399.137052443</v>
      </c>
      <c r="L72" s="19">
        <v>627141.17647058819</v>
      </c>
      <c r="M72" s="19">
        <v>8391440.75</v>
      </c>
      <c r="N72" s="19">
        <v>18448399.137052443</v>
      </c>
      <c r="O72" s="19">
        <v>627141.17647058819</v>
      </c>
      <c r="P72" s="19">
        <v>8391440.75</v>
      </c>
      <c r="Q72" s="19">
        <v>18448399.137052443</v>
      </c>
      <c r="R72" s="19">
        <v>627141.17647058819</v>
      </c>
      <c r="S72" s="19">
        <v>8391440.75</v>
      </c>
      <c r="T72" s="19">
        <v>18448399.137052443</v>
      </c>
      <c r="U72" s="19">
        <v>627141.17647058819</v>
      </c>
      <c r="V72" s="19">
        <v>8391440.75</v>
      </c>
      <c r="W72" s="19">
        <v>18448399.137052443</v>
      </c>
      <c r="X72" s="19">
        <v>627141.17647058819</v>
      </c>
      <c r="Y72" s="19">
        <v>8391440.75</v>
      </c>
      <c r="Z72" s="19">
        <v>18448399.137052443</v>
      </c>
      <c r="AA72" s="19">
        <v>627141.17647058819</v>
      </c>
      <c r="AB72" s="19">
        <v>8391440.75</v>
      </c>
      <c r="AC72">
        <v>14600000</v>
      </c>
      <c r="AD72">
        <v>31800000</v>
      </c>
      <c r="AE72">
        <v>52800000</v>
      </c>
    </row>
    <row r="73" spans="1:31" x14ac:dyDescent="0.2">
      <c r="A73" s="18">
        <v>44249</v>
      </c>
      <c r="B73" s="19">
        <v>0</v>
      </c>
      <c r="C73" s="19">
        <v>0</v>
      </c>
      <c r="D73" s="19" t="e">
        <v>#N/A</v>
      </c>
      <c r="E73" s="19">
        <v>18632159.794117652</v>
      </c>
      <c r="F73" s="19">
        <v>640562.20588235301</v>
      </c>
      <c r="G73" s="19">
        <v>8706883.3000000007</v>
      </c>
      <c r="H73" s="19">
        <v>18926940.447605692</v>
      </c>
      <c r="I73" s="19">
        <v>640562.20588235301</v>
      </c>
      <c r="J73" s="19">
        <v>8706883.3000000007</v>
      </c>
      <c r="K73" s="19">
        <v>18947908.770980917</v>
      </c>
      <c r="L73" s="19">
        <v>640562.20588235301</v>
      </c>
      <c r="M73" s="19">
        <v>8706883.3000000007</v>
      </c>
      <c r="N73" s="19">
        <v>18947908.770980917</v>
      </c>
      <c r="O73" s="19">
        <v>640562.20588235301</v>
      </c>
      <c r="P73" s="19">
        <v>8706883.3000000007</v>
      </c>
      <c r="Q73" s="19">
        <v>18947908.770980917</v>
      </c>
      <c r="R73" s="19">
        <v>640562.20588235301</v>
      </c>
      <c r="S73" s="19">
        <v>8706883.3000000007</v>
      </c>
      <c r="T73" s="19">
        <v>18947908.770980917</v>
      </c>
      <c r="U73" s="19">
        <v>640562.20588235301</v>
      </c>
      <c r="V73" s="19">
        <v>8706883.3000000007</v>
      </c>
      <c r="W73" s="19">
        <v>18947908.770980917</v>
      </c>
      <c r="X73" s="19">
        <v>640562.20588235301</v>
      </c>
      <c r="Y73" s="19">
        <v>8706883.3000000007</v>
      </c>
      <c r="Z73" s="19">
        <v>18947908.770980917</v>
      </c>
      <c r="AA73" s="19">
        <v>640562.20588235301</v>
      </c>
      <c r="AB73" s="19">
        <v>8706883.3000000007</v>
      </c>
      <c r="AC73">
        <v>14600000</v>
      </c>
      <c r="AD73">
        <v>31800000</v>
      </c>
      <c r="AE73">
        <v>52800000</v>
      </c>
    </row>
    <row r="74" spans="1:31" x14ac:dyDescent="0.2">
      <c r="A74" s="18">
        <v>44250</v>
      </c>
      <c r="B74" s="19">
        <v>0</v>
      </c>
      <c r="C74" s="19">
        <v>0</v>
      </c>
      <c r="D74" s="19" t="e">
        <v>#N/A</v>
      </c>
      <c r="E74" s="19">
        <v>19068738.764705889</v>
      </c>
      <c r="F74" s="19">
        <v>653983.23529411759</v>
      </c>
      <c r="G74" s="19">
        <v>9044272</v>
      </c>
      <c r="H74" s="19">
        <v>19413519.418193929</v>
      </c>
      <c r="I74" s="19">
        <v>653983.23529411759</v>
      </c>
      <c r="J74" s="19">
        <v>9044272</v>
      </c>
      <c r="K74" s="19">
        <v>19453359.627124541</v>
      </c>
      <c r="L74" s="19">
        <v>653983.23529411759</v>
      </c>
      <c r="M74" s="19">
        <v>9044272</v>
      </c>
      <c r="N74" s="19">
        <v>19453359.627124541</v>
      </c>
      <c r="O74" s="19">
        <v>653983.23529411759</v>
      </c>
      <c r="P74" s="19">
        <v>9044272</v>
      </c>
      <c r="Q74" s="19">
        <v>19453359.627124541</v>
      </c>
      <c r="R74" s="19">
        <v>653983.23529411759</v>
      </c>
      <c r="S74" s="19">
        <v>9044272</v>
      </c>
      <c r="T74" s="19">
        <v>19453359.627124541</v>
      </c>
      <c r="U74" s="19">
        <v>653983.23529411759</v>
      </c>
      <c r="V74" s="19">
        <v>9044272</v>
      </c>
      <c r="W74" s="19">
        <v>19453359.627124541</v>
      </c>
      <c r="X74" s="19">
        <v>653983.23529411759</v>
      </c>
      <c r="Y74" s="19">
        <v>9044272</v>
      </c>
      <c r="Z74" s="19">
        <v>19453359.627124541</v>
      </c>
      <c r="AA74" s="19">
        <v>653983.23529411759</v>
      </c>
      <c r="AB74" s="19">
        <v>9044272</v>
      </c>
      <c r="AC74">
        <v>14600000</v>
      </c>
      <c r="AD74">
        <v>31800000</v>
      </c>
      <c r="AE74">
        <v>52800000</v>
      </c>
    </row>
    <row r="75" spans="1:31" x14ac:dyDescent="0.2">
      <c r="A75" s="18">
        <v>44251</v>
      </c>
      <c r="B75" s="19">
        <v>0</v>
      </c>
      <c r="C75" s="19">
        <v>0</v>
      </c>
      <c r="D75" s="19" t="e">
        <v>#N/A</v>
      </c>
      <c r="E75" s="19">
        <v>19505317.735294126</v>
      </c>
      <c r="F75" s="19">
        <v>667404.26470588241</v>
      </c>
      <c r="G75" s="19">
        <v>9466536.1500000004</v>
      </c>
      <c r="H75" s="19">
        <v>19900098.388782166</v>
      </c>
      <c r="I75" s="19">
        <v>667404.26470588241</v>
      </c>
      <c r="J75" s="19">
        <v>9466536.1500000004</v>
      </c>
      <c r="K75" s="19">
        <v>19964751.70548334</v>
      </c>
      <c r="L75" s="19">
        <v>667404.26470588241</v>
      </c>
      <c r="M75" s="19">
        <v>9466536.1500000004</v>
      </c>
      <c r="N75" s="19">
        <v>19964751.70548334</v>
      </c>
      <c r="O75" s="19">
        <v>667404.26470588241</v>
      </c>
      <c r="P75" s="19">
        <v>9466536.1500000004</v>
      </c>
      <c r="Q75" s="19">
        <v>19964751.70548334</v>
      </c>
      <c r="R75" s="19">
        <v>667404.26470588241</v>
      </c>
      <c r="S75" s="19">
        <v>9466536.1500000004</v>
      </c>
      <c r="T75" s="19">
        <v>19964751.70548334</v>
      </c>
      <c r="U75" s="19">
        <v>667404.26470588241</v>
      </c>
      <c r="V75" s="19">
        <v>9466536.1500000004</v>
      </c>
      <c r="W75" s="19">
        <v>19964751.70548334</v>
      </c>
      <c r="X75" s="19">
        <v>667404.26470588241</v>
      </c>
      <c r="Y75" s="19">
        <v>9466536.1500000004</v>
      </c>
      <c r="Z75" s="19">
        <v>19964751.70548334</v>
      </c>
      <c r="AA75" s="19">
        <v>667404.26470588241</v>
      </c>
      <c r="AB75" s="19">
        <v>9466536.1500000004</v>
      </c>
      <c r="AC75">
        <v>14600000</v>
      </c>
      <c r="AD75">
        <v>31800000</v>
      </c>
      <c r="AE75">
        <v>52800000</v>
      </c>
    </row>
    <row r="76" spans="1:31" x14ac:dyDescent="0.2">
      <c r="A76" s="18">
        <v>44252</v>
      </c>
      <c r="B76" s="19">
        <v>0</v>
      </c>
      <c r="C76" s="19">
        <v>0</v>
      </c>
      <c r="D76" s="19" t="e">
        <v>#N/A</v>
      </c>
      <c r="E76" s="19">
        <v>19941896.705882363</v>
      </c>
      <c r="F76" s="19">
        <v>680825.29411764699</v>
      </c>
      <c r="G76" s="19">
        <v>9899241.9500000011</v>
      </c>
      <c r="H76" s="19">
        <v>20386677.359370403</v>
      </c>
      <c r="I76" s="19">
        <v>680825.29411764699</v>
      </c>
      <c r="J76" s="19">
        <v>9899241.9500000011</v>
      </c>
      <c r="K76" s="19">
        <v>20482085.006057285</v>
      </c>
      <c r="L76" s="19">
        <v>680825.29411764699</v>
      </c>
      <c r="M76" s="19">
        <v>9899241.9500000011</v>
      </c>
      <c r="N76" s="19">
        <v>20482085.006057285</v>
      </c>
      <c r="O76" s="19">
        <v>680825.29411764699</v>
      </c>
      <c r="P76" s="19">
        <v>9899241.9500000011</v>
      </c>
      <c r="Q76" s="19">
        <v>20482085.006057285</v>
      </c>
      <c r="R76" s="19">
        <v>680825.29411764699</v>
      </c>
      <c r="S76" s="19">
        <v>9899241.9500000011</v>
      </c>
      <c r="T76" s="19">
        <v>20482085.006057285</v>
      </c>
      <c r="U76" s="19">
        <v>680825.29411764699</v>
      </c>
      <c r="V76" s="19">
        <v>9899241.9500000011</v>
      </c>
      <c r="W76" s="19">
        <v>20482085.006057285</v>
      </c>
      <c r="X76" s="19">
        <v>680825.29411764699</v>
      </c>
      <c r="Y76" s="19">
        <v>9899241.9500000011</v>
      </c>
      <c r="Z76" s="19">
        <v>20482085.006057285</v>
      </c>
      <c r="AA76" s="19">
        <v>680825.29411764699</v>
      </c>
      <c r="AB76" s="19">
        <v>9899241.9500000011</v>
      </c>
      <c r="AC76">
        <v>14600000</v>
      </c>
      <c r="AD76">
        <v>31800000</v>
      </c>
      <c r="AE76">
        <v>52800000</v>
      </c>
    </row>
    <row r="77" spans="1:31" x14ac:dyDescent="0.2">
      <c r="A77" s="18">
        <v>44253</v>
      </c>
      <c r="B77" s="19">
        <v>0</v>
      </c>
      <c r="C77" s="19">
        <v>0</v>
      </c>
      <c r="D77" s="19" t="e">
        <v>#N/A</v>
      </c>
      <c r="E77" s="19">
        <v>20378475.6764706</v>
      </c>
      <c r="F77" s="19">
        <v>694246.32352941181</v>
      </c>
      <c r="G77" s="19">
        <v>10344191.85</v>
      </c>
      <c r="H77" s="19">
        <v>20873256.32995864</v>
      </c>
      <c r="I77" s="19">
        <v>694246.32352941181</v>
      </c>
      <c r="J77" s="19">
        <v>10344191.85</v>
      </c>
      <c r="K77" s="19">
        <v>21005359.528846376</v>
      </c>
      <c r="L77" s="19">
        <v>694246.32352941181</v>
      </c>
      <c r="M77" s="19">
        <v>10344191.85</v>
      </c>
      <c r="N77" s="19">
        <v>21005359.528846376</v>
      </c>
      <c r="O77" s="19">
        <v>694246.32352941181</v>
      </c>
      <c r="P77" s="19">
        <v>10344191.85</v>
      </c>
      <c r="Q77" s="19">
        <v>21005359.528846376</v>
      </c>
      <c r="R77" s="19">
        <v>694246.32352941181</v>
      </c>
      <c r="S77" s="19">
        <v>10344191.85</v>
      </c>
      <c r="T77" s="19">
        <v>21005359.528846376</v>
      </c>
      <c r="U77" s="19">
        <v>694246.32352941181</v>
      </c>
      <c r="V77" s="19">
        <v>10344191.85</v>
      </c>
      <c r="W77" s="19">
        <v>21005359.528846376</v>
      </c>
      <c r="X77" s="19">
        <v>694246.32352941181</v>
      </c>
      <c r="Y77" s="19">
        <v>10344191.85</v>
      </c>
      <c r="Z77" s="19">
        <v>21005359.528846376</v>
      </c>
      <c r="AA77" s="19">
        <v>694246.32352941181</v>
      </c>
      <c r="AB77" s="19">
        <v>10344191.85</v>
      </c>
      <c r="AC77">
        <v>14600000</v>
      </c>
      <c r="AD77">
        <v>31800000</v>
      </c>
      <c r="AE77">
        <v>52800000</v>
      </c>
    </row>
    <row r="78" spans="1:31" x14ac:dyDescent="0.2">
      <c r="A78" s="18">
        <v>44254</v>
      </c>
      <c r="B78" s="19">
        <v>0</v>
      </c>
      <c r="C78" s="19">
        <v>0</v>
      </c>
      <c r="D78" s="19" t="e">
        <v>#N/A</v>
      </c>
      <c r="E78" s="19">
        <v>20815054.647058837</v>
      </c>
      <c r="F78" s="19">
        <v>707667.3529411765</v>
      </c>
      <c r="G78" s="19">
        <v>10838431.550000001</v>
      </c>
      <c r="H78" s="19">
        <v>21359835.300546877</v>
      </c>
      <c r="I78" s="19">
        <v>707667.3529411765</v>
      </c>
      <c r="J78" s="19">
        <v>10838431.550000001</v>
      </c>
      <c r="K78" s="19">
        <v>21534575.273850642</v>
      </c>
      <c r="L78" s="19">
        <v>707667.3529411765</v>
      </c>
      <c r="M78" s="19">
        <v>10838431.550000001</v>
      </c>
      <c r="N78" s="19">
        <v>21534575.273850642</v>
      </c>
      <c r="O78" s="19">
        <v>707667.3529411765</v>
      </c>
      <c r="P78" s="19">
        <v>10838431.550000001</v>
      </c>
      <c r="Q78" s="19">
        <v>21534575.273850642</v>
      </c>
      <c r="R78" s="19">
        <v>707667.3529411765</v>
      </c>
      <c r="S78" s="19">
        <v>10838431.550000001</v>
      </c>
      <c r="T78" s="19">
        <v>21534575.273850642</v>
      </c>
      <c r="U78" s="19">
        <v>707667.3529411765</v>
      </c>
      <c r="V78" s="19">
        <v>10838431.550000001</v>
      </c>
      <c r="W78" s="19">
        <v>21534575.273850642</v>
      </c>
      <c r="X78" s="19">
        <v>707667.3529411765</v>
      </c>
      <c r="Y78" s="19">
        <v>10838431.550000001</v>
      </c>
      <c r="Z78" s="19">
        <v>21534575.273850642</v>
      </c>
      <c r="AA78" s="19">
        <v>707667.3529411765</v>
      </c>
      <c r="AB78" s="19">
        <v>10838431.550000001</v>
      </c>
      <c r="AC78">
        <v>14600000</v>
      </c>
      <c r="AD78">
        <v>31800000</v>
      </c>
      <c r="AE78">
        <v>52800000</v>
      </c>
    </row>
    <row r="79" spans="1:31" x14ac:dyDescent="0.2">
      <c r="A79" s="18">
        <v>44255</v>
      </c>
      <c r="B79" s="19">
        <v>0</v>
      </c>
      <c r="C79" s="19">
        <v>0</v>
      </c>
      <c r="D79" s="19" t="e">
        <v>#N/A</v>
      </c>
      <c r="E79" s="19">
        <v>21251633.617647074</v>
      </c>
      <c r="F79" s="19">
        <v>721088.3823529412</v>
      </c>
      <c r="G79" s="19">
        <v>11090234.450000001</v>
      </c>
      <c r="H79" s="19">
        <v>21846414.271135114</v>
      </c>
      <c r="I79" s="19">
        <v>721088.3823529412</v>
      </c>
      <c r="J79" s="19">
        <v>11090234.450000001</v>
      </c>
      <c r="K79" s="19">
        <v>22069732.241070054</v>
      </c>
      <c r="L79" s="19">
        <v>721088.3823529412</v>
      </c>
      <c r="M79" s="19">
        <v>11090234.450000001</v>
      </c>
      <c r="N79" s="19">
        <v>22069732.241070054</v>
      </c>
      <c r="O79" s="19">
        <v>721088.3823529412</v>
      </c>
      <c r="P79" s="19">
        <v>11090234.450000001</v>
      </c>
      <c r="Q79" s="19">
        <v>22069732.241070054</v>
      </c>
      <c r="R79" s="19">
        <v>721088.3823529412</v>
      </c>
      <c r="S79" s="19">
        <v>11090234.450000001</v>
      </c>
      <c r="T79" s="19">
        <v>22069732.241070054</v>
      </c>
      <c r="U79" s="19">
        <v>721088.3823529412</v>
      </c>
      <c r="V79" s="19">
        <v>11090234.450000001</v>
      </c>
      <c r="W79" s="19">
        <v>22069732.241070054</v>
      </c>
      <c r="X79" s="19">
        <v>721088.3823529412</v>
      </c>
      <c r="Y79" s="19">
        <v>11090234.450000001</v>
      </c>
      <c r="Z79" s="19">
        <v>22069732.241070054</v>
      </c>
      <c r="AA79" s="19">
        <v>721088.3823529412</v>
      </c>
      <c r="AB79" s="19">
        <v>11090234.450000001</v>
      </c>
      <c r="AC79">
        <v>14600000</v>
      </c>
      <c r="AD79">
        <v>31800000</v>
      </c>
      <c r="AE79">
        <v>52800000</v>
      </c>
    </row>
    <row r="80" spans="1:31" x14ac:dyDescent="0.2">
      <c r="A80" s="18">
        <v>44256</v>
      </c>
      <c r="B80" s="19">
        <v>0</v>
      </c>
      <c r="C80" s="19">
        <v>0</v>
      </c>
      <c r="D80" s="19" t="e">
        <v>#N/A</v>
      </c>
      <c r="E80" s="19">
        <v>21688212.588235311</v>
      </c>
      <c r="F80" s="19">
        <v>734509.4117647059</v>
      </c>
      <c r="G80" s="19">
        <v>11407657</v>
      </c>
      <c r="H80" s="19">
        <v>22332993.241723351</v>
      </c>
      <c r="I80" s="19">
        <v>734509.4117647059</v>
      </c>
      <c r="J80" s="19">
        <v>11407657</v>
      </c>
      <c r="K80" s="19">
        <v>22606311.211658292</v>
      </c>
      <c r="L80" s="19">
        <v>734509.4117647059</v>
      </c>
      <c r="M80" s="19">
        <v>11407657</v>
      </c>
      <c r="N80" s="19">
        <v>22610830.430504642</v>
      </c>
      <c r="O80" s="19">
        <v>734509.4117647059</v>
      </c>
      <c r="P80" s="19">
        <v>11407657</v>
      </c>
      <c r="Q80" s="19">
        <v>22610830.430504642</v>
      </c>
      <c r="R80" s="19">
        <v>734509.4117647059</v>
      </c>
      <c r="S80" s="19">
        <v>11407657</v>
      </c>
      <c r="T80" s="19">
        <v>22610830.430504642</v>
      </c>
      <c r="U80" s="19">
        <v>734509.4117647059</v>
      </c>
      <c r="V80" s="19">
        <v>11407657</v>
      </c>
      <c r="W80" s="19">
        <v>22610830.430504642</v>
      </c>
      <c r="X80" s="19">
        <v>734509.4117647059</v>
      </c>
      <c r="Y80" s="19">
        <v>11407657</v>
      </c>
      <c r="Z80" s="19">
        <v>22610830.430504642</v>
      </c>
      <c r="AA80" s="19">
        <v>734509.4117647059</v>
      </c>
      <c r="AB80" s="19">
        <v>11407657</v>
      </c>
      <c r="AC80">
        <v>14600000</v>
      </c>
      <c r="AD80">
        <v>31800000</v>
      </c>
      <c r="AE80">
        <v>52800000</v>
      </c>
    </row>
    <row r="81" spans="1:31" x14ac:dyDescent="0.2">
      <c r="A81" s="18">
        <v>44257</v>
      </c>
      <c r="B81" s="19">
        <v>0</v>
      </c>
      <c r="C81" s="19">
        <v>0</v>
      </c>
      <c r="D81" s="19" t="e">
        <v>#N/A</v>
      </c>
      <c r="E81" s="19">
        <v>22124791.558823548</v>
      </c>
      <c r="F81" s="19">
        <v>747930.4411764706</v>
      </c>
      <c r="G81" s="19">
        <v>11778445.850000001</v>
      </c>
      <c r="H81" s="19">
        <v>22819572.212311588</v>
      </c>
      <c r="I81" s="19">
        <v>747930.4411764706</v>
      </c>
      <c r="J81" s="19">
        <v>11778445.850000001</v>
      </c>
      <c r="K81" s="19">
        <v>23142890.182246529</v>
      </c>
      <c r="L81" s="19">
        <v>747930.4411764706</v>
      </c>
      <c r="M81" s="19">
        <v>11778445.850000001</v>
      </c>
      <c r="N81" s="19">
        <v>23157869.842154376</v>
      </c>
      <c r="O81" s="19">
        <v>747930.4411764706</v>
      </c>
      <c r="P81" s="19">
        <v>11778445.850000001</v>
      </c>
      <c r="Q81" s="19">
        <v>23157869.842154376</v>
      </c>
      <c r="R81" s="19">
        <v>747930.4411764706</v>
      </c>
      <c r="S81" s="19">
        <v>11778445.850000001</v>
      </c>
      <c r="T81" s="19">
        <v>23157869.842154376</v>
      </c>
      <c r="U81" s="19">
        <v>747930.4411764706</v>
      </c>
      <c r="V81" s="19">
        <v>11778445.850000001</v>
      </c>
      <c r="W81" s="19">
        <v>23157869.842154376</v>
      </c>
      <c r="X81" s="19">
        <v>747930.4411764706</v>
      </c>
      <c r="Y81" s="19">
        <v>11778445.850000001</v>
      </c>
      <c r="Z81" s="19">
        <v>23157869.842154376</v>
      </c>
      <c r="AA81" s="19">
        <v>747930.4411764706</v>
      </c>
      <c r="AB81" s="19">
        <v>11778445.850000001</v>
      </c>
      <c r="AC81">
        <v>14600000</v>
      </c>
      <c r="AD81">
        <v>31800000</v>
      </c>
      <c r="AE81">
        <v>52800000</v>
      </c>
    </row>
    <row r="82" spans="1:31" x14ac:dyDescent="0.2">
      <c r="A82" s="18">
        <v>44258</v>
      </c>
      <c r="B82" s="19">
        <v>0</v>
      </c>
      <c r="C82" s="19">
        <v>0</v>
      </c>
      <c r="D82" s="19" t="e">
        <v>#N/A</v>
      </c>
      <c r="E82" s="19">
        <v>22561370.529411785</v>
      </c>
      <c r="F82" s="19">
        <v>761351.4705882353</v>
      </c>
      <c r="G82" s="19">
        <v>12184419.550000001</v>
      </c>
      <c r="H82" s="19">
        <v>23306151.182899825</v>
      </c>
      <c r="I82" s="19">
        <v>761351.4705882353</v>
      </c>
      <c r="J82" s="19">
        <v>12184419.550000001</v>
      </c>
      <c r="K82" s="19">
        <v>23679469.152834766</v>
      </c>
      <c r="L82" s="19">
        <v>761351.4705882353</v>
      </c>
      <c r="M82" s="19">
        <v>12184419.550000001</v>
      </c>
      <c r="N82" s="19">
        <v>23710850.476019286</v>
      </c>
      <c r="O82" s="19">
        <v>761351.4705882353</v>
      </c>
      <c r="P82" s="19">
        <v>12184419.550000001</v>
      </c>
      <c r="Q82" s="19">
        <v>23710850.476019286</v>
      </c>
      <c r="R82" s="19">
        <v>761351.4705882353</v>
      </c>
      <c r="S82" s="19">
        <v>12184419.550000001</v>
      </c>
      <c r="T82" s="19">
        <v>23710850.476019286</v>
      </c>
      <c r="U82" s="19">
        <v>761351.4705882353</v>
      </c>
      <c r="V82" s="19">
        <v>12184419.550000001</v>
      </c>
      <c r="W82" s="19">
        <v>23710850.476019286</v>
      </c>
      <c r="X82" s="19">
        <v>761351.4705882353</v>
      </c>
      <c r="Y82" s="19">
        <v>12184419.550000001</v>
      </c>
      <c r="Z82" s="19">
        <v>23710850.476019286</v>
      </c>
      <c r="AA82" s="19">
        <v>761351.4705882353</v>
      </c>
      <c r="AB82" s="19">
        <v>12184419.550000001</v>
      </c>
      <c r="AC82">
        <v>14600000</v>
      </c>
      <c r="AD82">
        <v>31800000</v>
      </c>
      <c r="AE82">
        <v>52800000</v>
      </c>
    </row>
    <row r="83" spans="1:31" x14ac:dyDescent="0.2">
      <c r="A83" s="18">
        <v>44259</v>
      </c>
      <c r="B83" s="19">
        <v>0</v>
      </c>
      <c r="C83" s="19">
        <v>0</v>
      </c>
      <c r="D83" s="19" t="e">
        <v>#N/A</v>
      </c>
      <c r="E83" s="19">
        <v>22997949.500000022</v>
      </c>
      <c r="F83" s="19">
        <v>774772.5</v>
      </c>
      <c r="G83" s="19">
        <v>12637506.299999999</v>
      </c>
      <c r="H83" s="19">
        <v>23792730.153488062</v>
      </c>
      <c r="I83" s="19">
        <v>774772.5</v>
      </c>
      <c r="J83" s="19">
        <v>12637506.299999999</v>
      </c>
      <c r="K83" s="19">
        <v>24216048.123423003</v>
      </c>
      <c r="L83" s="19">
        <v>774772.5</v>
      </c>
      <c r="M83" s="19">
        <v>12637506.299999999</v>
      </c>
      <c r="N83" s="19">
        <v>24269772.332099341</v>
      </c>
      <c r="O83" s="19">
        <v>774772.5</v>
      </c>
      <c r="P83" s="19">
        <v>12637506.299999999</v>
      </c>
      <c r="Q83" s="19">
        <v>24269772.332099341</v>
      </c>
      <c r="R83" s="19">
        <v>774772.5</v>
      </c>
      <c r="S83" s="19">
        <v>12637506.299999999</v>
      </c>
      <c r="T83" s="19">
        <v>24269772.332099341</v>
      </c>
      <c r="U83" s="19">
        <v>774772.5</v>
      </c>
      <c r="V83" s="19">
        <v>12637506.299999999</v>
      </c>
      <c r="W83" s="19">
        <v>24269772.332099341</v>
      </c>
      <c r="X83" s="19">
        <v>774772.5</v>
      </c>
      <c r="Y83" s="19">
        <v>12637506.299999999</v>
      </c>
      <c r="Z83" s="19">
        <v>24269772.332099341</v>
      </c>
      <c r="AA83" s="19">
        <v>774772.5</v>
      </c>
      <c r="AB83" s="19">
        <v>12637506.299999999</v>
      </c>
      <c r="AC83">
        <v>14600000</v>
      </c>
      <c r="AD83">
        <v>31800000</v>
      </c>
      <c r="AE83">
        <v>52800000</v>
      </c>
    </row>
    <row r="84" spans="1:31" x14ac:dyDescent="0.2">
      <c r="A84" s="18">
        <v>44260</v>
      </c>
      <c r="B84" s="19">
        <v>0</v>
      </c>
      <c r="C84" s="19">
        <v>0</v>
      </c>
      <c r="D84" s="19" t="e">
        <v>#N/A</v>
      </c>
      <c r="E84" s="19">
        <v>23434528.470588259</v>
      </c>
      <c r="F84" s="19">
        <v>788193.5294117647</v>
      </c>
      <c r="G84" s="19">
        <v>13127887.75</v>
      </c>
      <c r="H84" s="19">
        <v>24279309.124076299</v>
      </c>
      <c r="I84" s="19">
        <v>788193.5294117647</v>
      </c>
      <c r="J84" s="19">
        <v>13127887.75</v>
      </c>
      <c r="K84" s="19">
        <v>24752627.09401124</v>
      </c>
      <c r="L84" s="19">
        <v>788193.5294117647</v>
      </c>
      <c r="M84" s="19">
        <v>13127887.75</v>
      </c>
      <c r="N84" s="19">
        <v>24834635.410394572</v>
      </c>
      <c r="O84" s="19">
        <v>788193.5294117647</v>
      </c>
      <c r="P84" s="19">
        <v>13127887.75</v>
      </c>
      <c r="Q84" s="19">
        <v>24834635.410394572</v>
      </c>
      <c r="R84" s="19">
        <v>788193.5294117647</v>
      </c>
      <c r="S84" s="19">
        <v>13127887.75</v>
      </c>
      <c r="T84" s="19">
        <v>24834635.410394572</v>
      </c>
      <c r="U84" s="19">
        <v>788193.5294117647</v>
      </c>
      <c r="V84" s="19">
        <v>13127887.75</v>
      </c>
      <c r="W84" s="19">
        <v>24834635.410394572</v>
      </c>
      <c r="X84" s="19">
        <v>788193.5294117647</v>
      </c>
      <c r="Y84" s="19">
        <v>13127887.75</v>
      </c>
      <c r="Z84" s="19">
        <v>24834635.410394572</v>
      </c>
      <c r="AA84" s="19">
        <v>788193.5294117647</v>
      </c>
      <c r="AB84" s="19">
        <v>13127887.75</v>
      </c>
      <c r="AC84">
        <v>14600000</v>
      </c>
      <c r="AD84">
        <v>31800000</v>
      </c>
      <c r="AE84">
        <v>52800000</v>
      </c>
    </row>
    <row r="85" spans="1:31" x14ac:dyDescent="0.2">
      <c r="A85" s="18">
        <v>44261</v>
      </c>
      <c r="B85" s="19">
        <v>0</v>
      </c>
      <c r="C85" s="19">
        <v>0</v>
      </c>
      <c r="D85" s="19" t="e">
        <v>#N/A</v>
      </c>
      <c r="E85" s="19">
        <v>23871107.441176496</v>
      </c>
      <c r="F85" s="19">
        <v>801614.5588235294</v>
      </c>
      <c r="G85" s="19">
        <v>13582855.85</v>
      </c>
      <c r="H85" s="19">
        <v>24765888.094664536</v>
      </c>
      <c r="I85" s="19">
        <v>801614.5588235294</v>
      </c>
      <c r="J85" s="19">
        <v>13582855.85</v>
      </c>
      <c r="K85" s="19">
        <v>25289206.064599477</v>
      </c>
      <c r="L85" s="19">
        <v>801614.5588235294</v>
      </c>
      <c r="M85" s="19">
        <v>13582855.85</v>
      </c>
      <c r="N85" s="19">
        <v>25405439.710904948</v>
      </c>
      <c r="O85" s="19">
        <v>801614.5588235294</v>
      </c>
      <c r="P85" s="19">
        <v>13582855.85</v>
      </c>
      <c r="Q85" s="19">
        <v>25405439.710904948</v>
      </c>
      <c r="R85" s="19">
        <v>801614.5588235294</v>
      </c>
      <c r="S85" s="19">
        <v>13582855.85</v>
      </c>
      <c r="T85" s="19">
        <v>25405439.710904948</v>
      </c>
      <c r="U85" s="19">
        <v>801614.5588235294</v>
      </c>
      <c r="V85" s="19">
        <v>13582855.85</v>
      </c>
      <c r="W85" s="19">
        <v>25405439.710904948</v>
      </c>
      <c r="X85" s="19">
        <v>801614.5588235294</v>
      </c>
      <c r="Y85" s="19">
        <v>13582855.85</v>
      </c>
      <c r="Z85" s="19">
        <v>25405439.710904948</v>
      </c>
      <c r="AA85" s="19">
        <v>801614.5588235294</v>
      </c>
      <c r="AB85" s="19">
        <v>13582855.85</v>
      </c>
      <c r="AC85">
        <v>14600000</v>
      </c>
      <c r="AD85">
        <v>31800000</v>
      </c>
      <c r="AE85">
        <v>52800000</v>
      </c>
    </row>
    <row r="86" spans="1:31" x14ac:dyDescent="0.2">
      <c r="A86" s="18">
        <v>44262</v>
      </c>
      <c r="B86" s="19">
        <v>0</v>
      </c>
      <c r="C86" s="19">
        <v>0</v>
      </c>
      <c r="D86" s="19" t="e">
        <v>#N/A</v>
      </c>
      <c r="E86" s="19">
        <v>24307686.411764733</v>
      </c>
      <c r="F86" s="19">
        <v>815035.5882352941</v>
      </c>
      <c r="G86" s="19">
        <v>13797117.4</v>
      </c>
      <c r="H86" s="19">
        <v>25252467.065252773</v>
      </c>
      <c r="I86" s="19">
        <v>815035.5882352941</v>
      </c>
      <c r="J86" s="19">
        <v>13797117.4</v>
      </c>
      <c r="K86" s="19">
        <v>25825785.035187714</v>
      </c>
      <c r="L86" s="19">
        <v>815035.5882352941</v>
      </c>
      <c r="M86" s="19">
        <v>13797117.4</v>
      </c>
      <c r="N86" s="19">
        <v>25982185.233630501</v>
      </c>
      <c r="O86" s="19">
        <v>815035.5882352941</v>
      </c>
      <c r="P86" s="19">
        <v>13797117.4</v>
      </c>
      <c r="Q86" s="19">
        <v>25982185.233630501</v>
      </c>
      <c r="R86" s="19">
        <v>815035.5882352941</v>
      </c>
      <c r="S86" s="19">
        <v>13797117.4</v>
      </c>
      <c r="T86" s="19">
        <v>25982185.233630501</v>
      </c>
      <c r="U86" s="19">
        <v>815035.5882352941</v>
      </c>
      <c r="V86" s="19">
        <v>13797117.4</v>
      </c>
      <c r="W86" s="19">
        <v>25982185.233630501</v>
      </c>
      <c r="X86" s="19">
        <v>815035.5882352941</v>
      </c>
      <c r="Y86" s="19">
        <v>13797117.4</v>
      </c>
      <c r="Z86" s="19">
        <v>25982185.233630501</v>
      </c>
      <c r="AA86" s="19">
        <v>815035.5882352941</v>
      </c>
      <c r="AB86" s="19">
        <v>13797117.4</v>
      </c>
      <c r="AC86">
        <v>14600000</v>
      </c>
      <c r="AD86">
        <v>31800000</v>
      </c>
      <c r="AE86">
        <v>52800000</v>
      </c>
    </row>
    <row r="87" spans="1:31" x14ac:dyDescent="0.2">
      <c r="A87" s="18">
        <v>44263</v>
      </c>
      <c r="B87" s="19">
        <v>0</v>
      </c>
      <c r="C87" s="19">
        <v>0</v>
      </c>
      <c r="D87" s="19" t="e">
        <v>#N/A</v>
      </c>
      <c r="E87" s="19">
        <v>24744265.382352971</v>
      </c>
      <c r="F87" s="19">
        <v>828456.6176470588</v>
      </c>
      <c r="G87" s="19">
        <v>14045827.050000001</v>
      </c>
      <c r="H87" s="19">
        <v>25739046.035841011</v>
      </c>
      <c r="I87" s="19">
        <v>828456.6176470588</v>
      </c>
      <c r="J87" s="19">
        <v>14045827.050000001</v>
      </c>
      <c r="K87" s="19">
        <v>26362364.005775951</v>
      </c>
      <c r="L87" s="19">
        <v>828456.6176470588</v>
      </c>
      <c r="M87" s="19">
        <v>14045827.050000001</v>
      </c>
      <c r="N87" s="19">
        <v>26564871.978571199</v>
      </c>
      <c r="O87" s="19">
        <v>828456.6176470588</v>
      </c>
      <c r="P87" s="19">
        <v>14045827.050000001</v>
      </c>
      <c r="Q87" s="19">
        <v>26564871.978571199</v>
      </c>
      <c r="R87" s="19">
        <v>828456.6176470588</v>
      </c>
      <c r="S87" s="19">
        <v>14045827.050000001</v>
      </c>
      <c r="T87" s="19">
        <v>26564871.978571199</v>
      </c>
      <c r="U87" s="19">
        <v>828456.6176470588</v>
      </c>
      <c r="V87" s="19">
        <v>14045827.050000001</v>
      </c>
      <c r="W87" s="19">
        <v>26564871.978571199</v>
      </c>
      <c r="X87" s="19">
        <v>828456.6176470588</v>
      </c>
      <c r="Y87" s="19">
        <v>14045827.050000001</v>
      </c>
      <c r="Z87" s="19">
        <v>26564871.978571199</v>
      </c>
      <c r="AA87" s="19">
        <v>828456.6176470588</v>
      </c>
      <c r="AB87" s="19">
        <v>14045827.050000001</v>
      </c>
      <c r="AC87">
        <v>14600000</v>
      </c>
      <c r="AD87">
        <v>31800000</v>
      </c>
      <c r="AE87">
        <v>52800000</v>
      </c>
    </row>
    <row r="88" spans="1:31" x14ac:dyDescent="0.2">
      <c r="A88" s="18">
        <v>44264</v>
      </c>
      <c r="B88" s="19">
        <v>0</v>
      </c>
      <c r="C88" s="19">
        <v>0</v>
      </c>
      <c r="D88" s="19" t="e">
        <v>#N/A</v>
      </c>
      <c r="E88" s="19">
        <v>25180844.352941208</v>
      </c>
      <c r="F88" s="19">
        <v>841877.64705882361</v>
      </c>
      <c r="G88" s="19">
        <v>14439419.175000001</v>
      </c>
      <c r="H88" s="19">
        <v>26225625.006429248</v>
      </c>
      <c r="I88" s="19">
        <v>841877.64705882361</v>
      </c>
      <c r="J88" s="19">
        <v>14463974.17204435</v>
      </c>
      <c r="K88" s="19">
        <v>26898942.976364188</v>
      </c>
      <c r="L88" s="19">
        <v>841877.64705882361</v>
      </c>
      <c r="M88" s="19">
        <v>14463974.17204435</v>
      </c>
      <c r="N88" s="19">
        <v>27151450.949159436</v>
      </c>
      <c r="O88" s="19">
        <v>841877.64705882361</v>
      </c>
      <c r="P88" s="19">
        <v>14463974.17204435</v>
      </c>
      <c r="Q88" s="19">
        <v>27153499.945727073</v>
      </c>
      <c r="R88" s="19">
        <v>841877.64705882361</v>
      </c>
      <c r="S88" s="19">
        <v>14463974.17204435</v>
      </c>
      <c r="T88" s="19">
        <v>27153499.945727073</v>
      </c>
      <c r="U88" s="19">
        <v>841877.64705882361</v>
      </c>
      <c r="V88" s="19">
        <v>14463974.17204435</v>
      </c>
      <c r="W88" s="19">
        <v>27153499.945727073</v>
      </c>
      <c r="X88" s="19">
        <v>841877.64705882361</v>
      </c>
      <c r="Y88" s="19">
        <v>14463974.17204435</v>
      </c>
      <c r="Z88" s="19">
        <v>27153499.945727073</v>
      </c>
      <c r="AA88" s="19">
        <v>841877.64705882361</v>
      </c>
      <c r="AB88" s="19">
        <v>14463974.17204435</v>
      </c>
      <c r="AC88">
        <v>14600000</v>
      </c>
      <c r="AD88">
        <v>31800000</v>
      </c>
      <c r="AE88">
        <v>52800000</v>
      </c>
    </row>
    <row r="89" spans="1:31" x14ac:dyDescent="0.2">
      <c r="A89" s="18">
        <v>44265</v>
      </c>
      <c r="B89" s="19">
        <v>0</v>
      </c>
      <c r="C89" s="19">
        <v>0</v>
      </c>
      <c r="D89" s="19" t="e">
        <v>#N/A</v>
      </c>
      <c r="E89" s="19">
        <v>25617423.323529445</v>
      </c>
      <c r="F89" s="19">
        <v>855298.67647058819</v>
      </c>
      <c r="G89" s="19">
        <v>14833011.299999999</v>
      </c>
      <c r="H89" s="19">
        <v>26712203.977017485</v>
      </c>
      <c r="I89" s="19">
        <v>855298.67647058819</v>
      </c>
      <c r="J89" s="19">
        <v>14887468.394082328</v>
      </c>
      <c r="K89" s="19">
        <v>27435521.946952425</v>
      </c>
      <c r="L89" s="19">
        <v>855298.67647058819</v>
      </c>
      <c r="M89" s="19">
        <v>14887468.394082328</v>
      </c>
      <c r="N89" s="19">
        <v>27738029.919747673</v>
      </c>
      <c r="O89" s="19">
        <v>855298.67647058819</v>
      </c>
      <c r="P89" s="19">
        <v>14887468.394082328</v>
      </c>
      <c r="Q89" s="19">
        <v>27748069.135098092</v>
      </c>
      <c r="R89" s="19">
        <v>855298.67647058819</v>
      </c>
      <c r="S89" s="19">
        <v>14887468.394082328</v>
      </c>
      <c r="T89" s="19">
        <v>27748069.135098092</v>
      </c>
      <c r="U89" s="19">
        <v>855298.67647058819</v>
      </c>
      <c r="V89" s="19">
        <v>14887468.394082328</v>
      </c>
      <c r="W89" s="19">
        <v>27748069.135098092</v>
      </c>
      <c r="X89" s="19">
        <v>855298.67647058819</v>
      </c>
      <c r="Y89" s="19">
        <v>14887468.394082328</v>
      </c>
      <c r="Z89" s="19">
        <v>27748069.135098092</v>
      </c>
      <c r="AA89" s="19">
        <v>855298.67647058819</v>
      </c>
      <c r="AB89" s="19">
        <v>14887468.394082328</v>
      </c>
      <c r="AC89">
        <v>14600000</v>
      </c>
      <c r="AD89">
        <v>31800000</v>
      </c>
      <c r="AE89">
        <v>52800000</v>
      </c>
    </row>
    <row r="90" spans="1:31" x14ac:dyDescent="0.2">
      <c r="A90" s="18">
        <v>44266</v>
      </c>
      <c r="B90" s="19">
        <v>0</v>
      </c>
      <c r="C90" s="19">
        <v>0</v>
      </c>
      <c r="D90" s="19" t="e">
        <v>#N/A</v>
      </c>
      <c r="E90" s="19">
        <v>26054002.294117682</v>
      </c>
      <c r="F90" s="19">
        <v>868719.70588235301</v>
      </c>
      <c r="G90" s="19">
        <v>15226603.425000003</v>
      </c>
      <c r="H90" s="19">
        <v>27198782.947605722</v>
      </c>
      <c r="I90" s="19">
        <v>868719.70588235301</v>
      </c>
      <c r="J90" s="19">
        <v>15316309.716113968</v>
      </c>
      <c r="K90" s="19">
        <v>27972100.917540662</v>
      </c>
      <c r="L90" s="19">
        <v>868719.70588235301</v>
      </c>
      <c r="M90" s="19">
        <v>15316309.716113968</v>
      </c>
      <c r="N90" s="19">
        <v>28324608.89033591</v>
      </c>
      <c r="O90" s="19">
        <v>868719.70588235301</v>
      </c>
      <c r="P90" s="19">
        <v>15316309.716113968</v>
      </c>
      <c r="Q90" s="19">
        <v>28348579.546684287</v>
      </c>
      <c r="R90" s="19">
        <v>868719.70588235301</v>
      </c>
      <c r="S90" s="19">
        <v>15316309.716113968</v>
      </c>
      <c r="T90" s="19">
        <v>28348579.546684287</v>
      </c>
      <c r="U90" s="19">
        <v>868719.70588235301</v>
      </c>
      <c r="V90" s="19">
        <v>15316309.716113968</v>
      </c>
      <c r="W90" s="19">
        <v>28348579.546684287</v>
      </c>
      <c r="X90" s="19">
        <v>868719.70588235301</v>
      </c>
      <c r="Y90" s="19">
        <v>15316309.716113968</v>
      </c>
      <c r="Z90" s="19">
        <v>28348579.546684287</v>
      </c>
      <c r="AA90" s="19">
        <v>868719.70588235301</v>
      </c>
      <c r="AB90" s="19">
        <v>15316309.716113968</v>
      </c>
      <c r="AC90">
        <v>14600000</v>
      </c>
      <c r="AD90">
        <v>31800000</v>
      </c>
      <c r="AE90">
        <v>52800000</v>
      </c>
    </row>
    <row r="91" spans="1:31" x14ac:dyDescent="0.2">
      <c r="A91" s="18">
        <v>44267</v>
      </c>
      <c r="B91" s="19">
        <v>0</v>
      </c>
      <c r="C91" s="19">
        <v>0</v>
      </c>
      <c r="D91" s="19" t="e">
        <v>#N/A</v>
      </c>
      <c r="E91" s="19">
        <v>26490581.264705919</v>
      </c>
      <c r="F91" s="19">
        <v>882140.73529411759</v>
      </c>
      <c r="G91" s="19">
        <v>15620195.550000004</v>
      </c>
      <c r="H91" s="19">
        <v>27685361.918193959</v>
      </c>
      <c r="I91" s="19">
        <v>882140.73529411759</v>
      </c>
      <c r="J91" s="19">
        <v>15750498.13813924</v>
      </c>
      <c r="K91" s="19">
        <v>28508679.888128899</v>
      </c>
      <c r="L91" s="19">
        <v>882140.73529411759</v>
      </c>
      <c r="M91" s="19">
        <v>15750498.13813924</v>
      </c>
      <c r="N91" s="19">
        <v>28911187.860924147</v>
      </c>
      <c r="O91" s="19">
        <v>882140.73529411759</v>
      </c>
      <c r="P91" s="19">
        <v>15750498.13813924</v>
      </c>
      <c r="Q91" s="19">
        <v>28955031.180485629</v>
      </c>
      <c r="R91" s="19">
        <v>882140.73529411759</v>
      </c>
      <c r="S91" s="19">
        <v>15750498.13813924</v>
      </c>
      <c r="T91" s="19">
        <v>28955031.180485629</v>
      </c>
      <c r="U91" s="19">
        <v>882140.73529411759</v>
      </c>
      <c r="V91" s="19">
        <v>15750498.13813924</v>
      </c>
      <c r="W91" s="19">
        <v>28955031.180485629</v>
      </c>
      <c r="X91" s="19">
        <v>882140.73529411759</v>
      </c>
      <c r="Y91" s="19">
        <v>15750498.13813924</v>
      </c>
      <c r="Z91" s="19">
        <v>28955031.180485629</v>
      </c>
      <c r="AA91" s="19">
        <v>882140.73529411759</v>
      </c>
      <c r="AB91" s="19">
        <v>15750498.13813924</v>
      </c>
      <c r="AC91">
        <v>14600000</v>
      </c>
      <c r="AD91">
        <v>31800000</v>
      </c>
      <c r="AE91">
        <v>52800000</v>
      </c>
    </row>
    <row r="92" spans="1:31" x14ac:dyDescent="0.2">
      <c r="A92" s="18">
        <v>44268</v>
      </c>
      <c r="B92" s="19">
        <v>0</v>
      </c>
      <c r="C92" s="19">
        <v>0</v>
      </c>
      <c r="D92" s="19" t="e">
        <v>#N/A</v>
      </c>
      <c r="E92" s="19">
        <v>26927160.235294156</v>
      </c>
      <c r="F92" s="19">
        <v>895561.76470588241</v>
      </c>
      <c r="G92" s="19">
        <v>16013787.675000004</v>
      </c>
      <c r="H92" s="19">
        <v>28171940.888782196</v>
      </c>
      <c r="I92" s="19">
        <v>895561.76470588241</v>
      </c>
      <c r="J92" s="19">
        <v>16189090.26313924</v>
      </c>
      <c r="K92" s="19">
        <v>29045258.858717136</v>
      </c>
      <c r="L92" s="19">
        <v>895561.76470588241</v>
      </c>
      <c r="M92" s="19">
        <v>16190033.660158169</v>
      </c>
      <c r="N92" s="19">
        <v>29497766.831512384</v>
      </c>
      <c r="O92" s="19">
        <v>895561.76470588241</v>
      </c>
      <c r="P92" s="19">
        <v>16190033.660158169</v>
      </c>
      <c r="Q92" s="19">
        <v>29567424.036502115</v>
      </c>
      <c r="R92" s="19">
        <v>895561.76470588241</v>
      </c>
      <c r="S92" s="19">
        <v>16190033.660158169</v>
      </c>
      <c r="T92" s="19">
        <v>29567424.036502115</v>
      </c>
      <c r="U92" s="19">
        <v>895561.76470588241</v>
      </c>
      <c r="V92" s="19">
        <v>16190033.660158169</v>
      </c>
      <c r="W92" s="19">
        <v>29567424.036502115</v>
      </c>
      <c r="X92" s="19">
        <v>895561.76470588241</v>
      </c>
      <c r="Y92" s="19">
        <v>16190033.660158169</v>
      </c>
      <c r="Z92" s="19">
        <v>29567424.036502115</v>
      </c>
      <c r="AA92" s="19">
        <v>895561.76470588241</v>
      </c>
      <c r="AB92" s="19">
        <v>16190033.660158169</v>
      </c>
      <c r="AC92">
        <v>14600000</v>
      </c>
      <c r="AD92">
        <v>31800000</v>
      </c>
      <c r="AE92">
        <v>52800000</v>
      </c>
    </row>
    <row r="93" spans="1:31" x14ac:dyDescent="0.2">
      <c r="A93" s="18">
        <v>44269</v>
      </c>
      <c r="B93" s="19">
        <v>0</v>
      </c>
      <c r="C93" s="19">
        <v>0</v>
      </c>
      <c r="D93" s="19" t="e">
        <v>#N/A</v>
      </c>
      <c r="E93" s="19">
        <v>27363739.205882393</v>
      </c>
      <c r="F93" s="19">
        <v>908982.79411764699</v>
      </c>
      <c r="G93" s="19">
        <v>16407379.800000006</v>
      </c>
      <c r="H93" s="19">
        <v>28658519.859370433</v>
      </c>
      <c r="I93" s="19">
        <v>908982.79411764699</v>
      </c>
      <c r="J93" s="19">
        <v>16627682.388139242</v>
      </c>
      <c r="K93" s="19">
        <v>29581837.829305373</v>
      </c>
      <c r="L93" s="19">
        <v>908982.79411764699</v>
      </c>
      <c r="M93" s="19">
        <v>16634916.282170728</v>
      </c>
      <c r="N93" s="19">
        <v>30084345.802100621</v>
      </c>
      <c r="O93" s="19">
        <v>908982.79411764699</v>
      </c>
      <c r="P93" s="19">
        <v>16634916.282170728</v>
      </c>
      <c r="Q93" s="19">
        <v>30185758.114733778</v>
      </c>
      <c r="R93" s="19">
        <v>908982.79411764699</v>
      </c>
      <c r="S93" s="19">
        <v>16634916.282170728</v>
      </c>
      <c r="T93" s="19">
        <v>30185758.114733778</v>
      </c>
      <c r="U93" s="19">
        <v>908982.79411764699</v>
      </c>
      <c r="V93" s="19">
        <v>16634916.282170728</v>
      </c>
      <c r="W93" s="19">
        <v>30185758.114733778</v>
      </c>
      <c r="X93" s="19">
        <v>908982.79411764699</v>
      </c>
      <c r="Y93" s="19">
        <v>16634916.282170728</v>
      </c>
      <c r="Z93" s="19">
        <v>30185758.114733778</v>
      </c>
      <c r="AA93" s="19">
        <v>908982.79411764699</v>
      </c>
      <c r="AB93" s="19">
        <v>16634916.282170728</v>
      </c>
      <c r="AC93">
        <v>14600000</v>
      </c>
      <c r="AD93">
        <v>31800000</v>
      </c>
      <c r="AE93">
        <v>52800000</v>
      </c>
    </row>
    <row r="94" spans="1:31" x14ac:dyDescent="0.2">
      <c r="A94" s="18">
        <v>44270</v>
      </c>
      <c r="B94" s="19">
        <v>0</v>
      </c>
      <c r="C94" s="19">
        <v>0</v>
      </c>
      <c r="D94" s="19" t="e">
        <v>#N/A</v>
      </c>
      <c r="E94" s="19">
        <v>27800318.17647063</v>
      </c>
      <c r="F94" s="19">
        <v>922403.82352941181</v>
      </c>
      <c r="G94" s="19">
        <v>16800971.925000004</v>
      </c>
      <c r="H94" s="19">
        <v>29145098.82995867</v>
      </c>
      <c r="I94" s="19">
        <v>922403.82352941181</v>
      </c>
      <c r="J94" s="19">
        <v>17066274.51313924</v>
      </c>
      <c r="K94" s="19">
        <v>30118416.79989361</v>
      </c>
      <c r="L94" s="19">
        <v>922403.82352941181</v>
      </c>
      <c r="M94" s="19">
        <v>17085146.004176944</v>
      </c>
      <c r="N94" s="19">
        <v>30670924.772688858</v>
      </c>
      <c r="O94" s="19">
        <v>922403.82352941181</v>
      </c>
      <c r="P94" s="19">
        <v>17085146.004176944</v>
      </c>
      <c r="Q94" s="19">
        <v>30810033.415180586</v>
      </c>
      <c r="R94" s="19">
        <v>922403.82352941181</v>
      </c>
      <c r="S94" s="19">
        <v>17085146.004176944</v>
      </c>
      <c r="T94" s="19">
        <v>30810033.415180586</v>
      </c>
      <c r="U94" s="19">
        <v>922403.82352941181</v>
      </c>
      <c r="V94" s="19">
        <v>17085146.004176944</v>
      </c>
      <c r="W94" s="19">
        <v>30810033.415180586</v>
      </c>
      <c r="X94" s="19">
        <v>922403.82352941181</v>
      </c>
      <c r="Y94" s="19">
        <v>17085146.004176944</v>
      </c>
      <c r="Z94" s="19">
        <v>30810033.415180586</v>
      </c>
      <c r="AA94" s="19">
        <v>922403.82352941181</v>
      </c>
      <c r="AB94" s="19">
        <v>17085146.004176944</v>
      </c>
      <c r="AC94">
        <v>14600000</v>
      </c>
      <c r="AD94">
        <v>31800000</v>
      </c>
      <c r="AE94">
        <v>52800000</v>
      </c>
    </row>
    <row r="95" spans="1:31" x14ac:dyDescent="0.2">
      <c r="A95" s="18">
        <v>44271</v>
      </c>
      <c r="B95" s="19">
        <v>0</v>
      </c>
      <c r="C95" s="19">
        <v>0</v>
      </c>
      <c r="D95" s="19" t="e">
        <v>#N/A</v>
      </c>
      <c r="E95" s="19">
        <v>28236897.147058867</v>
      </c>
      <c r="F95" s="19">
        <v>935824.8529411765</v>
      </c>
      <c r="G95" s="19">
        <v>17194564.050000008</v>
      </c>
      <c r="H95" s="19">
        <v>29631677.800546907</v>
      </c>
      <c r="I95" s="19">
        <v>935824.8529411765</v>
      </c>
      <c r="J95" s="19">
        <v>17504866.638139244</v>
      </c>
      <c r="K95" s="19">
        <v>30654995.770481847</v>
      </c>
      <c r="L95" s="19">
        <v>935824.8529411765</v>
      </c>
      <c r="M95" s="19">
        <v>17540722.826176796</v>
      </c>
      <c r="N95" s="19">
        <v>31257503.743277095</v>
      </c>
      <c r="O95" s="19">
        <v>935824.8529411765</v>
      </c>
      <c r="P95" s="19">
        <v>17540722.826176796</v>
      </c>
      <c r="Q95" s="19">
        <v>31440249.93784257</v>
      </c>
      <c r="R95" s="19">
        <v>935824.8529411765</v>
      </c>
      <c r="S95" s="19">
        <v>17540722.826176796</v>
      </c>
      <c r="T95" s="19">
        <v>31440249.93784257</v>
      </c>
      <c r="U95" s="19">
        <v>935824.8529411765</v>
      </c>
      <c r="V95" s="19">
        <v>17540722.826176796</v>
      </c>
      <c r="W95" s="19">
        <v>31440249.93784257</v>
      </c>
      <c r="X95" s="19">
        <v>935824.8529411765</v>
      </c>
      <c r="Y95" s="19">
        <v>17540722.826176796</v>
      </c>
      <c r="Z95" s="19">
        <v>31440249.93784257</v>
      </c>
      <c r="AA95" s="19">
        <v>935824.8529411765</v>
      </c>
      <c r="AB95" s="19">
        <v>17540722.826176796</v>
      </c>
      <c r="AC95">
        <v>14600000</v>
      </c>
      <c r="AD95">
        <v>31800000</v>
      </c>
      <c r="AE95">
        <v>52800000</v>
      </c>
    </row>
    <row r="96" spans="1:31" x14ac:dyDescent="0.2">
      <c r="A96" s="18">
        <v>44272</v>
      </c>
      <c r="B96" s="19">
        <v>0</v>
      </c>
      <c r="C96" s="19">
        <v>0</v>
      </c>
      <c r="D96" s="19" t="e">
        <v>#N/A</v>
      </c>
      <c r="E96" s="19">
        <v>28673476.117647104</v>
      </c>
      <c r="F96" s="19">
        <v>949245.8823529412</v>
      </c>
      <c r="G96" s="19">
        <v>17588156.175000008</v>
      </c>
      <c r="H96" s="19">
        <v>30118256.771135144</v>
      </c>
      <c r="I96" s="19">
        <v>949245.8823529412</v>
      </c>
      <c r="J96" s="19">
        <v>17943458.763139244</v>
      </c>
      <c r="K96" s="19">
        <v>31191574.741070084</v>
      </c>
      <c r="L96" s="19">
        <v>949245.8823529412</v>
      </c>
      <c r="M96" s="19">
        <v>18001646.748170298</v>
      </c>
      <c r="N96" s="19">
        <v>31844082.713865332</v>
      </c>
      <c r="O96" s="19">
        <v>949245.8823529412</v>
      </c>
      <c r="P96" s="19">
        <v>18001646.748170298</v>
      </c>
      <c r="Q96" s="19">
        <v>32076407.6827197</v>
      </c>
      <c r="R96" s="19">
        <v>949245.8823529412</v>
      </c>
      <c r="S96" s="19">
        <v>18001646.748170298</v>
      </c>
      <c r="T96" s="19">
        <v>32076407.6827197</v>
      </c>
      <c r="U96" s="19">
        <v>949245.8823529412</v>
      </c>
      <c r="V96" s="19">
        <v>18001646.748170298</v>
      </c>
      <c r="W96" s="19">
        <v>32076407.6827197</v>
      </c>
      <c r="X96" s="19">
        <v>949245.8823529412</v>
      </c>
      <c r="Y96" s="19">
        <v>18001646.748170298</v>
      </c>
      <c r="Z96" s="19">
        <v>32076407.6827197</v>
      </c>
      <c r="AA96" s="19">
        <v>949245.8823529412</v>
      </c>
      <c r="AB96" s="19">
        <v>18001646.748170298</v>
      </c>
      <c r="AC96">
        <v>14600000</v>
      </c>
      <c r="AD96">
        <v>31800000</v>
      </c>
      <c r="AE96">
        <v>52800000</v>
      </c>
    </row>
    <row r="97" spans="1:31" x14ac:dyDescent="0.2">
      <c r="A97" s="18">
        <v>44273</v>
      </c>
      <c r="B97" s="19">
        <v>0</v>
      </c>
      <c r="C97" s="19">
        <v>0</v>
      </c>
      <c r="D97" s="19" t="e">
        <v>#N/A</v>
      </c>
      <c r="E97" s="19">
        <v>29110055.088235341</v>
      </c>
      <c r="F97" s="19">
        <v>962666.9117647059</v>
      </c>
      <c r="G97" s="19">
        <v>17981748.300000008</v>
      </c>
      <c r="H97" s="19">
        <v>30604835.741723381</v>
      </c>
      <c r="I97" s="19">
        <v>962666.9117647059</v>
      </c>
      <c r="J97" s="19">
        <v>18382050.888139244</v>
      </c>
      <c r="K97" s="19">
        <v>31728153.711658321</v>
      </c>
      <c r="L97" s="19">
        <v>962666.9117647059</v>
      </c>
      <c r="M97" s="19">
        <v>18467917.770157438</v>
      </c>
      <c r="N97" s="19">
        <v>32430661.684453569</v>
      </c>
      <c r="O97" s="19">
        <v>962666.9117647059</v>
      </c>
      <c r="P97" s="19">
        <v>18467917.770157438</v>
      </c>
      <c r="Q97" s="19">
        <v>32712986.653307937</v>
      </c>
      <c r="R97" s="19">
        <v>962666.9117647059</v>
      </c>
      <c r="S97" s="19">
        <v>18467917.770157438</v>
      </c>
      <c r="T97" s="19">
        <v>32718506.649812005</v>
      </c>
      <c r="U97" s="19">
        <v>962666.9117647059</v>
      </c>
      <c r="V97" s="19">
        <v>18467917.770157438</v>
      </c>
      <c r="W97" s="19">
        <v>32718506.649812005</v>
      </c>
      <c r="X97" s="19">
        <v>962666.9117647059</v>
      </c>
      <c r="Y97" s="19">
        <v>18467917.770157438</v>
      </c>
      <c r="Z97" s="19">
        <v>32718506.649812005</v>
      </c>
      <c r="AA97" s="19">
        <v>962666.9117647059</v>
      </c>
      <c r="AB97" s="19">
        <v>18467917.770157438</v>
      </c>
      <c r="AC97">
        <v>14600000</v>
      </c>
      <c r="AD97">
        <v>31800000</v>
      </c>
      <c r="AE97">
        <v>52800000</v>
      </c>
    </row>
    <row r="98" spans="1:31" x14ac:dyDescent="0.2">
      <c r="A98" s="18">
        <v>44274</v>
      </c>
      <c r="B98" s="19">
        <v>0</v>
      </c>
      <c r="C98" s="19">
        <v>0</v>
      </c>
      <c r="D98" s="19" t="e">
        <v>#N/A</v>
      </c>
      <c r="E98" s="19">
        <v>29546634.058823578</v>
      </c>
      <c r="F98" s="19">
        <v>976087.9411764706</v>
      </c>
      <c r="G98" s="19">
        <v>18375340.425000012</v>
      </c>
      <c r="H98" s="19">
        <v>31091414.712311618</v>
      </c>
      <c r="I98" s="19">
        <v>976087.9411764706</v>
      </c>
      <c r="J98" s="19">
        <v>18820643.013139248</v>
      </c>
      <c r="K98" s="19">
        <v>32264732.682246558</v>
      </c>
      <c r="L98" s="19">
        <v>976087.9411764706</v>
      </c>
      <c r="M98" s="19">
        <v>18939535.892138209</v>
      </c>
      <c r="N98" s="19">
        <v>33017240.655041806</v>
      </c>
      <c r="O98" s="19">
        <v>976087.9411764706</v>
      </c>
      <c r="P98" s="19">
        <v>18939535.892138209</v>
      </c>
      <c r="Q98" s="19">
        <v>33349565.623896174</v>
      </c>
      <c r="R98" s="19">
        <v>976087.9411764706</v>
      </c>
      <c r="S98" s="19">
        <v>18939535.892138209</v>
      </c>
      <c r="T98" s="19">
        <v>33366546.839119457</v>
      </c>
      <c r="U98" s="19">
        <v>976087.9411764706</v>
      </c>
      <c r="V98" s="19">
        <v>18939535.892138209</v>
      </c>
      <c r="W98" s="19">
        <v>33366546.839119457</v>
      </c>
      <c r="X98" s="19">
        <v>976087.9411764706</v>
      </c>
      <c r="Y98" s="19">
        <v>18939535.892138209</v>
      </c>
      <c r="Z98" s="19">
        <v>33366546.839119457</v>
      </c>
      <c r="AA98" s="19">
        <v>976087.9411764706</v>
      </c>
      <c r="AB98" s="19">
        <v>18939535.892138209</v>
      </c>
      <c r="AC98">
        <v>14600000</v>
      </c>
      <c r="AD98">
        <v>31800000</v>
      </c>
      <c r="AE98">
        <v>52800000</v>
      </c>
    </row>
    <row r="99" spans="1:31" x14ac:dyDescent="0.2">
      <c r="A99" s="18">
        <v>44275</v>
      </c>
      <c r="B99" s="19">
        <v>0</v>
      </c>
      <c r="C99" s="19">
        <v>0</v>
      </c>
      <c r="D99" s="19" t="e">
        <v>#N/A</v>
      </c>
      <c r="E99" s="19">
        <v>29983213.029411815</v>
      </c>
      <c r="F99" s="19">
        <v>989508.9705882353</v>
      </c>
      <c r="G99" s="19">
        <v>18768932.550000012</v>
      </c>
      <c r="H99" s="19">
        <v>31577993.682899855</v>
      </c>
      <c r="I99" s="19">
        <v>989508.9705882353</v>
      </c>
      <c r="J99" s="19">
        <v>19259235.138139248</v>
      </c>
      <c r="K99" s="19">
        <v>32801311.652834795</v>
      </c>
      <c r="L99" s="19">
        <v>989508.9705882353</v>
      </c>
      <c r="M99" s="19">
        <v>19416501.114112638</v>
      </c>
      <c r="N99" s="19">
        <v>33603819.625630043</v>
      </c>
      <c r="O99" s="19">
        <v>989508.9705882353</v>
      </c>
      <c r="P99" s="19">
        <v>19416501.114112638</v>
      </c>
      <c r="Q99" s="19">
        <v>33986144.594484411</v>
      </c>
      <c r="R99" s="19">
        <v>989508.9705882353</v>
      </c>
      <c r="S99" s="19">
        <v>19416501.114112638</v>
      </c>
      <c r="T99" s="19">
        <v>34020528.250642084</v>
      </c>
      <c r="U99" s="19">
        <v>989508.9705882353</v>
      </c>
      <c r="V99" s="19">
        <v>19416501.114112638</v>
      </c>
      <c r="W99" s="19">
        <v>34020528.250642084</v>
      </c>
      <c r="X99" s="19">
        <v>989508.9705882353</v>
      </c>
      <c r="Y99" s="19">
        <v>19416501.114112638</v>
      </c>
      <c r="Z99" s="19">
        <v>34020528.250642084</v>
      </c>
      <c r="AA99" s="19">
        <v>989508.9705882353</v>
      </c>
      <c r="AB99" s="19">
        <v>19416501.114112638</v>
      </c>
      <c r="AC99">
        <v>14600000</v>
      </c>
      <c r="AD99">
        <v>31800000</v>
      </c>
      <c r="AE99">
        <v>52800000</v>
      </c>
    </row>
    <row r="100" spans="1:31" x14ac:dyDescent="0.2">
      <c r="A100" s="18">
        <v>44276</v>
      </c>
      <c r="B100" s="19">
        <v>0</v>
      </c>
      <c r="C100" s="19">
        <v>0</v>
      </c>
      <c r="D100" s="19" t="e">
        <v>#N/A</v>
      </c>
      <c r="E100" s="19">
        <v>30419792.000000052</v>
      </c>
      <c r="F100" s="19">
        <v>1002930</v>
      </c>
      <c r="G100" s="19">
        <v>19162524.675000016</v>
      </c>
      <c r="H100" s="19">
        <v>32064572.653488092</v>
      </c>
      <c r="I100" s="19">
        <v>1002930</v>
      </c>
      <c r="J100" s="19">
        <v>19697827.263139252</v>
      </c>
      <c r="K100" s="19">
        <v>33337890.623423032</v>
      </c>
      <c r="L100" s="19">
        <v>1002930</v>
      </c>
      <c r="M100" s="19">
        <v>19898813.436080698</v>
      </c>
      <c r="N100" s="19">
        <v>34190398.59621828</v>
      </c>
      <c r="O100" s="19">
        <v>1002930</v>
      </c>
      <c r="P100" s="19">
        <v>19898813.436080698</v>
      </c>
      <c r="Q100" s="19">
        <v>34622723.565072648</v>
      </c>
      <c r="R100" s="19">
        <v>1002930</v>
      </c>
      <c r="S100" s="19">
        <v>19898813.436080698</v>
      </c>
      <c r="T100" s="19">
        <v>34680450.884379856</v>
      </c>
      <c r="U100" s="19">
        <v>1002930</v>
      </c>
      <c r="V100" s="19">
        <v>19898813.436080698</v>
      </c>
      <c r="W100" s="19">
        <v>34680450.884379856</v>
      </c>
      <c r="X100" s="19">
        <v>1002930</v>
      </c>
      <c r="Y100" s="19">
        <v>19898813.436080698</v>
      </c>
      <c r="Z100" s="19">
        <v>34680450.884379856</v>
      </c>
      <c r="AA100" s="19">
        <v>1002930</v>
      </c>
      <c r="AB100" s="19">
        <v>19898813.436080698</v>
      </c>
      <c r="AC100">
        <v>14600000</v>
      </c>
      <c r="AD100">
        <v>31800000</v>
      </c>
      <c r="AE100">
        <v>52800000</v>
      </c>
    </row>
    <row r="101" spans="1:31" x14ac:dyDescent="0.2">
      <c r="A101" s="18">
        <v>44277</v>
      </c>
      <c r="B101" s="19">
        <v>0</v>
      </c>
      <c r="C101" s="19">
        <v>0</v>
      </c>
      <c r="D101" s="19" t="e">
        <v>#N/A</v>
      </c>
      <c r="E101" s="19">
        <v>30816354.285714339</v>
      </c>
      <c r="F101" s="19">
        <v>1056367.7142857143</v>
      </c>
      <c r="G101" s="19">
        <v>19556116.800000019</v>
      </c>
      <c r="H101" s="19">
        <v>32511134.939202379</v>
      </c>
      <c r="I101" s="19">
        <v>1056367.7142857143</v>
      </c>
      <c r="J101" s="19">
        <v>20136419.388139255</v>
      </c>
      <c r="K101" s="19">
        <v>33834452.909137316</v>
      </c>
      <c r="L101" s="19">
        <v>1056367.7142857143</v>
      </c>
      <c r="M101" s="19">
        <v>20382405.561080702</v>
      </c>
      <c r="N101" s="19">
        <v>34736960.881932564</v>
      </c>
      <c r="O101" s="19">
        <v>1056367.7142857143</v>
      </c>
      <c r="P101" s="19">
        <v>20386472.858042415</v>
      </c>
      <c r="Q101" s="19">
        <v>35219285.850786932</v>
      </c>
      <c r="R101" s="19">
        <v>1056367.7142857143</v>
      </c>
      <c r="S101" s="19">
        <v>20386472.858042415</v>
      </c>
      <c r="T101" s="19">
        <v>35306298.055458851</v>
      </c>
      <c r="U101" s="19">
        <v>1056367.7142857143</v>
      </c>
      <c r="V101" s="19">
        <v>20386472.858042415</v>
      </c>
      <c r="W101" s="19">
        <v>35306298.055458851</v>
      </c>
      <c r="X101" s="19">
        <v>1056367.7142857143</v>
      </c>
      <c r="Y101" s="19">
        <v>20386472.858042415</v>
      </c>
      <c r="Z101" s="19">
        <v>35306298.055458851</v>
      </c>
      <c r="AA101" s="19">
        <v>1056367.7142857143</v>
      </c>
      <c r="AB101" s="19">
        <v>20386472.858042415</v>
      </c>
      <c r="AC101">
        <v>14600000</v>
      </c>
      <c r="AD101">
        <v>31800000</v>
      </c>
      <c r="AE101">
        <v>52800000</v>
      </c>
    </row>
    <row r="102" spans="1:31" x14ac:dyDescent="0.2">
      <c r="A102" s="18">
        <v>44278</v>
      </c>
      <c r="B102" s="19">
        <v>0</v>
      </c>
      <c r="C102" s="19">
        <v>0</v>
      </c>
      <c r="D102" s="19" t="e">
        <v>#N/A</v>
      </c>
      <c r="E102" s="19">
        <v>31212916.571428627</v>
      </c>
      <c r="F102" s="19">
        <v>1109805.4285714286</v>
      </c>
      <c r="G102" s="19">
        <v>19949708.925000016</v>
      </c>
      <c r="H102" s="19">
        <v>32957697.224916667</v>
      </c>
      <c r="I102" s="19">
        <v>1109805.4285714286</v>
      </c>
      <c r="J102" s="19">
        <v>20575011.513139252</v>
      </c>
      <c r="K102" s="19">
        <v>34331015.1948516</v>
      </c>
      <c r="L102" s="19">
        <v>1109805.4285714286</v>
      </c>
      <c r="M102" s="19">
        <v>20865997.686080698</v>
      </c>
      <c r="N102" s="19">
        <v>35283523.167646848</v>
      </c>
      <c r="O102" s="19">
        <v>1109805.4285714286</v>
      </c>
      <c r="P102" s="19">
        <v>20879479.37999776</v>
      </c>
      <c r="Q102" s="19">
        <v>35815848.136501215</v>
      </c>
      <c r="R102" s="19">
        <v>1109805.4285714286</v>
      </c>
      <c r="S102" s="19">
        <v>20879479.37999776</v>
      </c>
      <c r="T102" s="19">
        <v>35938086.448752992</v>
      </c>
      <c r="U102" s="19">
        <v>1109805.4285714286</v>
      </c>
      <c r="V102" s="19">
        <v>20879479.37999776</v>
      </c>
      <c r="W102" s="19">
        <v>35938086.448752992</v>
      </c>
      <c r="X102" s="19">
        <v>1109805.4285714286</v>
      </c>
      <c r="Y102" s="19">
        <v>20879479.37999776</v>
      </c>
      <c r="Z102" s="19">
        <v>35938086.448752992</v>
      </c>
      <c r="AA102" s="19">
        <v>1109805.4285714286</v>
      </c>
      <c r="AB102" s="19">
        <v>20879479.37999776</v>
      </c>
      <c r="AC102">
        <v>14600000</v>
      </c>
      <c r="AD102">
        <v>31800000</v>
      </c>
      <c r="AE102">
        <v>52800000</v>
      </c>
    </row>
    <row r="103" spans="1:31" x14ac:dyDescent="0.2">
      <c r="A103" s="18">
        <v>44279</v>
      </c>
      <c r="B103" s="19">
        <v>0</v>
      </c>
      <c r="C103" s="19">
        <v>0</v>
      </c>
      <c r="D103" s="19" t="e">
        <v>#N/A</v>
      </c>
      <c r="E103" s="19">
        <v>31609478.857142914</v>
      </c>
      <c r="F103" s="19">
        <v>1163243.1428571427</v>
      </c>
      <c r="G103" s="19">
        <v>20343301.050000019</v>
      </c>
      <c r="H103" s="19">
        <v>33404259.510630954</v>
      </c>
      <c r="I103" s="19">
        <v>1163243.1428571427</v>
      </c>
      <c r="J103" s="19">
        <v>21013603.638139255</v>
      </c>
      <c r="K103" s="19">
        <v>34827577.480565883</v>
      </c>
      <c r="L103" s="19">
        <v>1163243.1428571427</v>
      </c>
      <c r="M103" s="19">
        <v>21349589.811080702</v>
      </c>
      <c r="N103" s="19">
        <v>35830085.453361131</v>
      </c>
      <c r="O103" s="19">
        <v>1163243.1428571427</v>
      </c>
      <c r="P103" s="19">
        <v>21377833.00194677</v>
      </c>
      <c r="Q103" s="19">
        <v>36412410.422215499</v>
      </c>
      <c r="R103" s="19">
        <v>1163243.1428571427</v>
      </c>
      <c r="S103" s="19">
        <v>21377833.00194677</v>
      </c>
      <c r="T103" s="19">
        <v>36575816.064262308</v>
      </c>
      <c r="U103" s="19">
        <v>1163243.1428571427</v>
      </c>
      <c r="V103" s="19">
        <v>21377833.00194677</v>
      </c>
      <c r="W103" s="19">
        <v>36575816.064262308</v>
      </c>
      <c r="X103" s="19">
        <v>1163243.1428571427</v>
      </c>
      <c r="Y103" s="19">
        <v>21377833.00194677</v>
      </c>
      <c r="Z103" s="19">
        <v>36575816.064262308</v>
      </c>
      <c r="AA103" s="19">
        <v>1163243.1428571427</v>
      </c>
      <c r="AB103" s="19">
        <v>21377833.00194677</v>
      </c>
      <c r="AC103">
        <v>14600000</v>
      </c>
      <c r="AD103">
        <v>31800000</v>
      </c>
      <c r="AE103">
        <v>52800000</v>
      </c>
    </row>
    <row r="104" spans="1:31" x14ac:dyDescent="0.2">
      <c r="A104" s="18">
        <v>44280</v>
      </c>
      <c r="B104" s="19">
        <v>0</v>
      </c>
      <c r="C104" s="19">
        <v>0</v>
      </c>
      <c r="D104" s="19" t="e">
        <v>#N/A</v>
      </c>
      <c r="E104" s="19">
        <v>32006041.142857201</v>
      </c>
      <c r="F104" s="19">
        <v>1216680.857142857</v>
      </c>
      <c r="G104" s="19">
        <v>20736893.175000019</v>
      </c>
      <c r="H104" s="19">
        <v>33850821.796345241</v>
      </c>
      <c r="I104" s="19">
        <v>1216680.857142857</v>
      </c>
      <c r="J104" s="19">
        <v>21452195.763139255</v>
      </c>
      <c r="K104" s="19">
        <v>35324139.766280167</v>
      </c>
      <c r="L104" s="19">
        <v>1216680.857142857</v>
      </c>
      <c r="M104" s="19">
        <v>21833181.936080702</v>
      </c>
      <c r="N104" s="19">
        <v>36376647.739075415</v>
      </c>
      <c r="O104" s="19">
        <v>1216680.857142857</v>
      </c>
      <c r="P104" s="19">
        <v>21881533.723889407</v>
      </c>
      <c r="Q104" s="19">
        <v>37008972.707929783</v>
      </c>
      <c r="R104" s="19">
        <v>1216680.857142857</v>
      </c>
      <c r="S104" s="19">
        <v>21881533.723889407</v>
      </c>
      <c r="T104" s="19">
        <v>37219486.90198677</v>
      </c>
      <c r="U104" s="19">
        <v>1216680.857142857</v>
      </c>
      <c r="V104" s="19">
        <v>21881533.723889407</v>
      </c>
      <c r="W104" s="19">
        <v>37219486.90198677</v>
      </c>
      <c r="X104" s="19">
        <v>1216680.857142857</v>
      </c>
      <c r="Y104" s="19">
        <v>21881533.723889407</v>
      </c>
      <c r="Z104" s="19">
        <v>37219486.90198677</v>
      </c>
      <c r="AA104" s="19">
        <v>1216680.857142857</v>
      </c>
      <c r="AB104" s="19">
        <v>21881533.723889407</v>
      </c>
      <c r="AC104">
        <v>14600000</v>
      </c>
      <c r="AD104">
        <v>31800000</v>
      </c>
      <c r="AE104">
        <v>52800000</v>
      </c>
    </row>
    <row r="105" spans="1:31" x14ac:dyDescent="0.2">
      <c r="A105" s="18">
        <v>44281</v>
      </c>
      <c r="B105" s="19">
        <v>0</v>
      </c>
      <c r="C105" s="19">
        <v>0</v>
      </c>
      <c r="D105" s="19" t="e">
        <v>#N/A</v>
      </c>
      <c r="E105" s="19">
        <v>32402603.428571489</v>
      </c>
      <c r="F105" s="19">
        <v>1270118.5714285714</v>
      </c>
      <c r="G105" s="19">
        <v>21130485.300000023</v>
      </c>
      <c r="H105" s="19">
        <v>34297384.082059525</v>
      </c>
      <c r="I105" s="19">
        <v>1270118.5714285714</v>
      </c>
      <c r="J105" s="19">
        <v>21890787.888139259</v>
      </c>
      <c r="K105" s="19">
        <v>35820702.05199445</v>
      </c>
      <c r="L105" s="19">
        <v>1270118.5714285714</v>
      </c>
      <c r="M105" s="19">
        <v>22316774.061080705</v>
      </c>
      <c r="N105" s="19">
        <v>36923210.024789698</v>
      </c>
      <c r="O105" s="19">
        <v>1270118.5714285714</v>
      </c>
      <c r="P105" s="19">
        <v>22390581.545825705</v>
      </c>
      <c r="Q105" s="19">
        <v>37605534.993644066</v>
      </c>
      <c r="R105" s="19">
        <v>1270118.5714285714</v>
      </c>
      <c r="S105" s="19">
        <v>22390581.545825705</v>
      </c>
      <c r="T105" s="19">
        <v>37866049.187701054</v>
      </c>
      <c r="U105" s="19">
        <v>1270118.5714285714</v>
      </c>
      <c r="V105" s="19">
        <v>22390581.545825705</v>
      </c>
      <c r="W105" s="19">
        <v>37869098.961926408</v>
      </c>
      <c r="X105" s="19">
        <v>1270118.5714285714</v>
      </c>
      <c r="Y105" s="19">
        <v>22390581.545825705</v>
      </c>
      <c r="Z105" s="19">
        <v>37869098.961926408</v>
      </c>
      <c r="AA105" s="19">
        <v>1270118.5714285714</v>
      </c>
      <c r="AB105" s="19">
        <v>22390581.545825705</v>
      </c>
      <c r="AC105">
        <v>14600000</v>
      </c>
      <c r="AD105">
        <v>31800000</v>
      </c>
      <c r="AE105">
        <v>52800000</v>
      </c>
    </row>
    <row r="106" spans="1:31" x14ac:dyDescent="0.2">
      <c r="A106" s="18">
        <v>44282</v>
      </c>
      <c r="B106" s="19">
        <v>0</v>
      </c>
      <c r="C106" s="19">
        <v>0</v>
      </c>
      <c r="D106" s="19" t="e">
        <v>#N/A</v>
      </c>
      <c r="E106" s="19">
        <v>32799165.714285776</v>
      </c>
      <c r="F106" s="19">
        <v>1323556.2857142857</v>
      </c>
      <c r="G106" s="19">
        <v>21524077.425000027</v>
      </c>
      <c r="H106" s="19">
        <v>34743946.367773809</v>
      </c>
      <c r="I106" s="19">
        <v>1323556.2857142857</v>
      </c>
      <c r="J106" s="19">
        <v>22329380.013139263</v>
      </c>
      <c r="K106" s="19">
        <v>36317264.337708734</v>
      </c>
      <c r="L106" s="19">
        <v>1323556.2857142857</v>
      </c>
      <c r="M106" s="19">
        <v>22800366.186080709</v>
      </c>
      <c r="N106" s="19">
        <v>37469772.310503982</v>
      </c>
      <c r="O106" s="19">
        <v>1323556.2857142857</v>
      </c>
      <c r="P106" s="19">
        <v>22904976.467755631</v>
      </c>
      <c r="Q106" s="19">
        <v>38202097.27935835</v>
      </c>
      <c r="R106" s="19">
        <v>1323556.2857142857</v>
      </c>
      <c r="S106" s="19">
        <v>22904976.467755631</v>
      </c>
      <c r="T106" s="19">
        <v>38512611.473415338</v>
      </c>
      <c r="U106" s="19">
        <v>1323556.2857142857</v>
      </c>
      <c r="V106" s="19">
        <v>22904976.467755631</v>
      </c>
      <c r="W106" s="19">
        <v>38524652.244081192</v>
      </c>
      <c r="X106" s="19">
        <v>1323556.2857142857</v>
      </c>
      <c r="Y106" s="19">
        <v>22904976.467755631</v>
      </c>
      <c r="Z106" s="19">
        <v>38524652.244081192</v>
      </c>
      <c r="AA106" s="19">
        <v>1323556.2857142857</v>
      </c>
      <c r="AB106" s="19">
        <v>22904976.467755631</v>
      </c>
      <c r="AC106">
        <v>14600000</v>
      </c>
      <c r="AD106">
        <v>31800000</v>
      </c>
      <c r="AE106">
        <v>52800000</v>
      </c>
    </row>
    <row r="107" spans="1:31" x14ac:dyDescent="0.2">
      <c r="A107" s="18">
        <v>44283</v>
      </c>
      <c r="B107" s="19">
        <v>0</v>
      </c>
      <c r="C107" s="19">
        <v>0</v>
      </c>
      <c r="D107" s="19" t="e">
        <v>#N/A</v>
      </c>
      <c r="E107" s="19">
        <v>33195728.000000063</v>
      </c>
      <c r="F107" s="19">
        <v>1376994</v>
      </c>
      <c r="G107" s="19">
        <v>21917669.550000023</v>
      </c>
      <c r="H107" s="19">
        <v>35190508.653488092</v>
      </c>
      <c r="I107" s="19">
        <v>1376994</v>
      </c>
      <c r="J107" s="19">
        <v>22767972.138139259</v>
      </c>
      <c r="K107" s="19">
        <v>36813826.623423018</v>
      </c>
      <c r="L107" s="19">
        <v>1376994</v>
      </c>
      <c r="M107" s="19">
        <v>23283958.311080705</v>
      </c>
      <c r="N107" s="19">
        <v>38016334.596218266</v>
      </c>
      <c r="O107" s="19">
        <v>1376994</v>
      </c>
      <c r="P107" s="19">
        <v>23424718.489679214</v>
      </c>
      <c r="Q107" s="19">
        <v>38798659.565072633</v>
      </c>
      <c r="R107" s="19">
        <v>1376994</v>
      </c>
      <c r="S107" s="19">
        <v>23424718.489679214</v>
      </c>
      <c r="T107" s="19">
        <v>39159173.759129621</v>
      </c>
      <c r="U107" s="19">
        <v>1376994</v>
      </c>
      <c r="V107" s="19">
        <v>23424718.489679214</v>
      </c>
      <c r="W107" s="19">
        <v>39186146.748451121</v>
      </c>
      <c r="X107" s="19">
        <v>1376994</v>
      </c>
      <c r="Y107" s="19">
        <v>23424718.489679214</v>
      </c>
      <c r="Z107" s="19">
        <v>39186146.748451121</v>
      </c>
      <c r="AA107" s="19">
        <v>1376994</v>
      </c>
      <c r="AB107" s="19">
        <v>23424718.489679214</v>
      </c>
      <c r="AC107">
        <v>14600000</v>
      </c>
      <c r="AD107">
        <v>31800000</v>
      </c>
      <c r="AE107">
        <v>52800000</v>
      </c>
    </row>
    <row r="108" spans="1:31" x14ac:dyDescent="0.2">
      <c r="A108" s="18">
        <v>44284</v>
      </c>
      <c r="B108" s="19">
        <v>0</v>
      </c>
      <c r="C108" s="19">
        <v>0</v>
      </c>
      <c r="D108" s="19" t="e">
        <v>#N/A</v>
      </c>
      <c r="E108" s="19">
        <v>33513896.250000063</v>
      </c>
      <c r="F108" s="19">
        <v>1508825.75</v>
      </c>
      <c r="G108" s="19">
        <v>22311261.675000027</v>
      </c>
      <c r="H108" s="19">
        <v>35558676.903488092</v>
      </c>
      <c r="I108" s="19">
        <v>1508825.75</v>
      </c>
      <c r="J108" s="19">
        <v>23206564.263139263</v>
      </c>
      <c r="K108" s="19">
        <v>37231994.873423018</v>
      </c>
      <c r="L108" s="19">
        <v>1508825.75</v>
      </c>
      <c r="M108" s="19">
        <v>23767550.436080709</v>
      </c>
      <c r="N108" s="19">
        <v>38484502.846218266</v>
      </c>
      <c r="O108" s="19">
        <v>1508825.75</v>
      </c>
      <c r="P108" s="19">
        <v>23949807.611596432</v>
      </c>
      <c r="Q108" s="19">
        <v>39316827.815072633</v>
      </c>
      <c r="R108" s="19">
        <v>1508825.75</v>
      </c>
      <c r="S108" s="19">
        <v>23949807.611596432</v>
      </c>
      <c r="T108" s="19">
        <v>39727342.009129621</v>
      </c>
      <c r="U108" s="19">
        <v>1508825.75</v>
      </c>
      <c r="V108" s="19">
        <v>23949807.611596432</v>
      </c>
      <c r="W108" s="19">
        <v>39775188.439321943</v>
      </c>
      <c r="X108" s="19">
        <v>1508825.75</v>
      </c>
      <c r="Y108" s="19">
        <v>23949807.611596432</v>
      </c>
      <c r="Z108" s="19">
        <v>39775188.439321943</v>
      </c>
      <c r="AA108" s="19">
        <v>1508825.75</v>
      </c>
      <c r="AB108" s="19">
        <v>23949807.611596432</v>
      </c>
      <c r="AC108">
        <v>14600000</v>
      </c>
      <c r="AD108">
        <v>31800000</v>
      </c>
      <c r="AE108">
        <v>52800000</v>
      </c>
    </row>
    <row r="109" spans="1:31" x14ac:dyDescent="0.2">
      <c r="A109" s="18">
        <v>44285</v>
      </c>
      <c r="B109" s="19">
        <v>0</v>
      </c>
      <c r="C109" s="19">
        <v>0</v>
      </c>
      <c r="D109" s="19" t="e">
        <v>#N/A</v>
      </c>
      <c r="E109" s="19">
        <v>33832064.50000006</v>
      </c>
      <c r="F109" s="19">
        <v>1640657.5</v>
      </c>
      <c r="G109" s="19">
        <v>22704853.800000027</v>
      </c>
      <c r="H109" s="19">
        <v>35926845.153488092</v>
      </c>
      <c r="I109" s="19">
        <v>1640657.5</v>
      </c>
      <c r="J109" s="19">
        <v>23645156.388139263</v>
      </c>
      <c r="K109" s="19">
        <v>37650163.123423018</v>
      </c>
      <c r="L109" s="19">
        <v>1640657.5</v>
      </c>
      <c r="M109" s="19">
        <v>24251142.561080709</v>
      </c>
      <c r="N109" s="19">
        <v>38952671.096218266</v>
      </c>
      <c r="O109" s="19">
        <v>1640657.5</v>
      </c>
      <c r="P109" s="19">
        <v>24478399.736596435</v>
      </c>
      <c r="Q109" s="19">
        <v>39834996.065072633</v>
      </c>
      <c r="R109" s="19">
        <v>1640657.5</v>
      </c>
      <c r="S109" s="19">
        <v>24480243.833507307</v>
      </c>
      <c r="T109" s="19">
        <v>40295510.259129621</v>
      </c>
      <c r="U109" s="19">
        <v>1640657.5</v>
      </c>
      <c r="V109" s="19">
        <v>24480243.833507307</v>
      </c>
      <c r="W109" s="19">
        <v>40370171.35240791</v>
      </c>
      <c r="X109" s="19">
        <v>1640657.5</v>
      </c>
      <c r="Y109" s="19">
        <v>24480243.833507307</v>
      </c>
      <c r="Z109" s="19">
        <v>40370171.35240791</v>
      </c>
      <c r="AA109" s="19">
        <v>1640657.5</v>
      </c>
      <c r="AB109" s="19">
        <v>24480243.833507307</v>
      </c>
      <c r="AC109">
        <v>14600000</v>
      </c>
      <c r="AD109">
        <v>31800000</v>
      </c>
      <c r="AE109">
        <v>52800000</v>
      </c>
    </row>
    <row r="110" spans="1:31" x14ac:dyDescent="0.2">
      <c r="A110" s="18">
        <v>44286</v>
      </c>
      <c r="B110" s="19">
        <v>0</v>
      </c>
      <c r="C110" s="19">
        <v>0</v>
      </c>
      <c r="D110" s="19" t="e">
        <v>#N/A</v>
      </c>
      <c r="E110" s="19">
        <v>34150232.75000006</v>
      </c>
      <c r="F110" s="19">
        <v>1772489.25</v>
      </c>
      <c r="G110" s="19">
        <v>23098445.925000031</v>
      </c>
      <c r="H110" s="19">
        <v>36295013.403488092</v>
      </c>
      <c r="I110" s="19">
        <v>1772489.25</v>
      </c>
      <c r="J110" s="19">
        <v>24083748.513139267</v>
      </c>
      <c r="K110" s="19">
        <v>38068331.373423018</v>
      </c>
      <c r="L110" s="19">
        <v>1772489.25</v>
      </c>
      <c r="M110" s="19">
        <v>24734734.686080713</v>
      </c>
      <c r="N110" s="19">
        <v>39420839.346218266</v>
      </c>
      <c r="O110" s="19">
        <v>1772489.25</v>
      </c>
      <c r="P110" s="19">
        <v>25006991.861596435</v>
      </c>
      <c r="Q110" s="19">
        <v>40353164.315072633</v>
      </c>
      <c r="R110" s="19">
        <v>1772489.25</v>
      </c>
      <c r="S110" s="19">
        <v>25016027.155411813</v>
      </c>
      <c r="T110" s="19">
        <v>40863678.509129621</v>
      </c>
      <c r="U110" s="19">
        <v>1772489.25</v>
      </c>
      <c r="V110" s="19">
        <v>25016027.155411813</v>
      </c>
      <c r="W110" s="19">
        <v>40971095.487709053</v>
      </c>
      <c r="X110" s="19">
        <v>1772489.25</v>
      </c>
      <c r="Y110" s="19">
        <v>25016027.155411813</v>
      </c>
      <c r="Z110" s="19">
        <v>40971095.487709053</v>
      </c>
      <c r="AA110" s="19">
        <v>1772489.25</v>
      </c>
      <c r="AB110" s="19">
        <v>25016027.155411813</v>
      </c>
      <c r="AC110">
        <v>14600000</v>
      </c>
      <c r="AD110">
        <v>31800000</v>
      </c>
      <c r="AE110">
        <v>52800000</v>
      </c>
    </row>
    <row r="111" spans="1:31" x14ac:dyDescent="0.2">
      <c r="A111" s="18">
        <v>44287</v>
      </c>
      <c r="B111" s="19">
        <v>0</v>
      </c>
      <c r="C111" s="19">
        <v>0</v>
      </c>
      <c r="D111" s="19" t="e">
        <v>#N/A</v>
      </c>
      <c r="E111" s="19">
        <v>34468401.00000006</v>
      </c>
      <c r="F111" s="19">
        <v>1904321</v>
      </c>
      <c r="G111" s="19">
        <v>23492038.050000034</v>
      </c>
      <c r="H111" s="19">
        <v>36663181.653488092</v>
      </c>
      <c r="I111" s="19">
        <v>1904321</v>
      </c>
      <c r="J111" s="19">
        <v>24522340.63813927</v>
      </c>
      <c r="K111" s="19">
        <v>38486499.623423018</v>
      </c>
      <c r="L111" s="19">
        <v>1904321</v>
      </c>
      <c r="M111" s="19">
        <v>25218326.811080717</v>
      </c>
      <c r="N111" s="19">
        <v>39889007.596218266</v>
      </c>
      <c r="O111" s="19">
        <v>1904321</v>
      </c>
      <c r="P111" s="19">
        <v>25535583.986596439</v>
      </c>
      <c r="Q111" s="19">
        <v>40871332.565072633</v>
      </c>
      <c r="R111" s="19">
        <v>1904321</v>
      </c>
      <c r="S111" s="19">
        <v>25557157.577309977</v>
      </c>
      <c r="T111" s="19">
        <v>41431846.759129621</v>
      </c>
      <c r="U111" s="19">
        <v>1904321</v>
      </c>
      <c r="V111" s="19">
        <v>25557157.577309977</v>
      </c>
      <c r="W111" s="19">
        <v>41577960.845225342</v>
      </c>
      <c r="X111" s="19">
        <v>1904321</v>
      </c>
      <c r="Y111" s="19">
        <v>25557157.577309977</v>
      </c>
      <c r="Z111" s="19">
        <v>41577960.845225342</v>
      </c>
      <c r="AA111" s="19">
        <v>1904321</v>
      </c>
      <c r="AB111" s="19">
        <v>25557157.577309977</v>
      </c>
      <c r="AC111">
        <v>14600000</v>
      </c>
      <c r="AD111">
        <v>31800000</v>
      </c>
      <c r="AE111">
        <v>52800000</v>
      </c>
    </row>
    <row r="112" spans="1:31" x14ac:dyDescent="0.2">
      <c r="A112" s="18">
        <v>44288</v>
      </c>
      <c r="B112" s="19">
        <v>0</v>
      </c>
      <c r="C112" s="19">
        <v>0</v>
      </c>
      <c r="D112" s="19" t="e">
        <v>#N/A</v>
      </c>
      <c r="E112" s="19">
        <v>34786569.25000006</v>
      </c>
      <c r="F112" s="19">
        <v>2036152.75</v>
      </c>
      <c r="G112" s="19">
        <v>23885630.175000034</v>
      </c>
      <c r="H112" s="19">
        <v>37031349.903488092</v>
      </c>
      <c r="I112" s="19">
        <v>2036152.75</v>
      </c>
      <c r="J112" s="19">
        <v>24960932.76313927</v>
      </c>
      <c r="K112" s="19">
        <v>38904667.873423018</v>
      </c>
      <c r="L112" s="19">
        <v>2036152.75</v>
      </c>
      <c r="M112" s="19">
        <v>25701918.936080717</v>
      </c>
      <c r="N112" s="19">
        <v>40357175.846218266</v>
      </c>
      <c r="O112" s="19">
        <v>2036152.75</v>
      </c>
      <c r="P112" s="19">
        <v>26064176.111596439</v>
      </c>
      <c r="Q112" s="19">
        <v>41389500.815072633</v>
      </c>
      <c r="R112" s="19">
        <v>2036152.75</v>
      </c>
      <c r="S112" s="19">
        <v>26103635.099201772</v>
      </c>
      <c r="T112" s="19">
        <v>42000015.009129621</v>
      </c>
      <c r="U112" s="19">
        <v>2036152.75</v>
      </c>
      <c r="V112" s="19">
        <v>26103635.099201772</v>
      </c>
      <c r="W112" s="19">
        <v>42190767.424956806</v>
      </c>
      <c r="X112" s="19">
        <v>2036152.75</v>
      </c>
      <c r="Y112" s="19">
        <v>26103635.099201772</v>
      </c>
      <c r="Z112" s="19">
        <v>42190767.424956806</v>
      </c>
      <c r="AA112" s="19">
        <v>2036152.75</v>
      </c>
      <c r="AB112" s="19">
        <v>26103635.099201772</v>
      </c>
      <c r="AC112">
        <v>14600000</v>
      </c>
      <c r="AD112">
        <v>31800000</v>
      </c>
      <c r="AE112">
        <v>52800000</v>
      </c>
    </row>
    <row r="113" spans="1:31" x14ac:dyDescent="0.2">
      <c r="A113" s="18">
        <v>44289</v>
      </c>
      <c r="B113" s="19">
        <v>0</v>
      </c>
      <c r="C113" s="19">
        <v>0</v>
      </c>
      <c r="D113" s="19" t="e">
        <v>#N/A</v>
      </c>
      <c r="E113" s="19">
        <v>35104737.50000006</v>
      </c>
      <c r="F113" s="19">
        <v>2167984.5</v>
      </c>
      <c r="G113" s="19">
        <v>24279222.300000034</v>
      </c>
      <c r="H113" s="19">
        <v>37399518.153488092</v>
      </c>
      <c r="I113" s="19">
        <v>2167984.5</v>
      </c>
      <c r="J113" s="19">
        <v>25399524.88813927</v>
      </c>
      <c r="K113" s="19">
        <v>39322836.123423018</v>
      </c>
      <c r="L113" s="19">
        <v>2167984.5</v>
      </c>
      <c r="M113" s="19">
        <v>26185511.061080717</v>
      </c>
      <c r="N113" s="19">
        <v>40825344.096218266</v>
      </c>
      <c r="O113" s="19">
        <v>2167984.5</v>
      </c>
      <c r="P113" s="19">
        <v>26592768.236596439</v>
      </c>
      <c r="Q113" s="19">
        <v>41907669.065072633</v>
      </c>
      <c r="R113" s="19">
        <v>2167984.5</v>
      </c>
      <c r="S113" s="19">
        <v>26655459.721087199</v>
      </c>
      <c r="T113" s="19">
        <v>42568183.259129621</v>
      </c>
      <c r="U113" s="19">
        <v>2167984.5</v>
      </c>
      <c r="V113" s="19">
        <v>26655459.721087199</v>
      </c>
      <c r="W113" s="19">
        <v>42808935.674956806</v>
      </c>
      <c r="X113" s="19">
        <v>2167984.5</v>
      </c>
      <c r="Y113" s="19">
        <v>26655459.721087199</v>
      </c>
      <c r="Z113" s="19">
        <v>42809515.226903416</v>
      </c>
      <c r="AA113" s="19">
        <v>2167984.5</v>
      </c>
      <c r="AB113" s="19">
        <v>26655459.721087199</v>
      </c>
      <c r="AC113">
        <v>14600000</v>
      </c>
      <c r="AD113">
        <v>31800000</v>
      </c>
      <c r="AE113">
        <v>52800000</v>
      </c>
    </row>
    <row r="114" spans="1:31" x14ac:dyDescent="0.2">
      <c r="A114" s="18">
        <v>44290</v>
      </c>
      <c r="B114" s="19">
        <v>0</v>
      </c>
      <c r="C114" s="19">
        <v>0</v>
      </c>
      <c r="D114" s="19" t="e">
        <v>#N/A</v>
      </c>
      <c r="E114" s="19">
        <v>35422905.75000006</v>
      </c>
      <c r="F114" s="19">
        <v>2299816.25</v>
      </c>
      <c r="G114" s="19">
        <v>24672814.425000034</v>
      </c>
      <c r="H114" s="19">
        <v>37767686.403488092</v>
      </c>
      <c r="I114" s="19">
        <v>2299816.25</v>
      </c>
      <c r="J114" s="19">
        <v>25838117.01313927</v>
      </c>
      <c r="K114" s="19">
        <v>39741004.373423018</v>
      </c>
      <c r="L114" s="19">
        <v>2299816.25</v>
      </c>
      <c r="M114" s="19">
        <v>26669103.186080717</v>
      </c>
      <c r="N114" s="19">
        <v>41293512.346218266</v>
      </c>
      <c r="O114" s="19">
        <v>2299816.25</v>
      </c>
      <c r="P114" s="19">
        <v>27121360.361596443</v>
      </c>
      <c r="Q114" s="19">
        <v>42425837.315072633</v>
      </c>
      <c r="R114" s="19">
        <v>2299816.25</v>
      </c>
      <c r="S114" s="19">
        <v>27212631.442966282</v>
      </c>
      <c r="T114" s="19">
        <v>43136351.509129621</v>
      </c>
      <c r="U114" s="19">
        <v>2299816.25</v>
      </c>
      <c r="V114" s="19">
        <v>27212631.442966282</v>
      </c>
      <c r="W114" s="19">
        <v>43427103.924956806</v>
      </c>
      <c r="X114" s="19">
        <v>2299816.25</v>
      </c>
      <c r="Y114" s="19">
        <v>27212631.442966282</v>
      </c>
      <c r="Z114" s="19">
        <v>43434204.251065202</v>
      </c>
      <c r="AA114" s="19">
        <v>2299816.25</v>
      </c>
      <c r="AB114" s="19">
        <v>27212631.442966282</v>
      </c>
      <c r="AC114">
        <v>14600000</v>
      </c>
      <c r="AD114">
        <v>31800000</v>
      </c>
      <c r="AE114">
        <v>52800000</v>
      </c>
    </row>
    <row r="115" spans="1:31" x14ac:dyDescent="0.2">
      <c r="A115" s="18">
        <v>44291</v>
      </c>
      <c r="B115" s="19">
        <v>0</v>
      </c>
      <c r="C115" s="19">
        <v>0</v>
      </c>
      <c r="D115" s="19" t="e">
        <v>#N/A</v>
      </c>
      <c r="E115" s="19">
        <v>35741074.00000006</v>
      </c>
      <c r="F115" s="19">
        <v>2431648</v>
      </c>
      <c r="G115" s="19">
        <v>25066406.550000038</v>
      </c>
      <c r="H115" s="19">
        <v>38135854.653488092</v>
      </c>
      <c r="I115" s="19">
        <v>2431648</v>
      </c>
      <c r="J115" s="19">
        <v>26276709.138139274</v>
      </c>
      <c r="K115" s="19">
        <v>40159172.623423018</v>
      </c>
      <c r="L115" s="19">
        <v>2431648</v>
      </c>
      <c r="M115" s="19">
        <v>27152695.31108072</v>
      </c>
      <c r="N115" s="19">
        <v>41761680.596218266</v>
      </c>
      <c r="O115" s="19">
        <v>2431648</v>
      </c>
      <c r="P115" s="19">
        <v>27649952.486596443</v>
      </c>
      <c r="Q115" s="19">
        <v>42944005.565072633</v>
      </c>
      <c r="R115" s="19">
        <v>2431648</v>
      </c>
      <c r="S115" s="19">
        <v>27775150.264838997</v>
      </c>
      <c r="T115" s="19">
        <v>43704519.759129621</v>
      </c>
      <c r="U115" s="19">
        <v>2431648</v>
      </c>
      <c r="V115" s="19">
        <v>27775150.264838997</v>
      </c>
      <c r="W115" s="19">
        <v>44045272.174956806</v>
      </c>
      <c r="X115" s="19">
        <v>2431648</v>
      </c>
      <c r="Y115" s="19">
        <v>27775150.264838997</v>
      </c>
      <c r="Z115" s="19">
        <v>44064834.497442134</v>
      </c>
      <c r="AA115" s="19">
        <v>2431648</v>
      </c>
      <c r="AB115" s="19">
        <v>27775150.264838997</v>
      </c>
      <c r="AC115">
        <v>14600000</v>
      </c>
      <c r="AD115">
        <v>31800000</v>
      </c>
      <c r="AE115">
        <v>52800000</v>
      </c>
    </row>
    <row r="116" spans="1:31" x14ac:dyDescent="0.2">
      <c r="A116" s="18">
        <v>44292</v>
      </c>
      <c r="B116" s="19">
        <v>0</v>
      </c>
      <c r="C116" s="19">
        <v>0</v>
      </c>
      <c r="D116" s="19" t="e">
        <v>#N/A</v>
      </c>
      <c r="E116" s="19">
        <v>35983413.00000006</v>
      </c>
      <c r="F116" s="19">
        <v>2639309</v>
      </c>
      <c r="G116" s="19">
        <v>25459998.675000042</v>
      </c>
      <c r="H116" s="19">
        <v>38428193.653488092</v>
      </c>
      <c r="I116" s="19">
        <v>2639309</v>
      </c>
      <c r="J116" s="19">
        <v>26715301.263139278</v>
      </c>
      <c r="K116" s="19">
        <v>40501511.623423018</v>
      </c>
      <c r="L116" s="19">
        <v>2639309</v>
      </c>
      <c r="M116" s="19">
        <v>27636287.436080724</v>
      </c>
      <c r="N116" s="19">
        <v>42154019.596218266</v>
      </c>
      <c r="O116" s="19">
        <v>2639309</v>
      </c>
      <c r="P116" s="19">
        <v>28178544.611596446</v>
      </c>
      <c r="Q116" s="19">
        <v>43386344.565072633</v>
      </c>
      <c r="R116" s="19">
        <v>2639309</v>
      </c>
      <c r="S116" s="19">
        <v>28343016.186705373</v>
      </c>
      <c r="T116" s="19">
        <v>44196858.759129621</v>
      </c>
      <c r="U116" s="19">
        <v>2639309</v>
      </c>
      <c r="V116" s="19">
        <v>28343016.186705373</v>
      </c>
      <c r="W116" s="19">
        <v>44587611.174956806</v>
      </c>
      <c r="X116" s="19">
        <v>2639309</v>
      </c>
      <c r="Y116" s="19">
        <v>28343016.186705373</v>
      </c>
      <c r="Z116" s="19">
        <v>44625576.716034241</v>
      </c>
      <c r="AA116" s="19">
        <v>2639309</v>
      </c>
      <c r="AB116" s="19">
        <v>28343016.186705373</v>
      </c>
      <c r="AC116">
        <v>14600000</v>
      </c>
      <c r="AD116">
        <v>31800000</v>
      </c>
      <c r="AE116">
        <v>52800000</v>
      </c>
    </row>
    <row r="117" spans="1:31" x14ac:dyDescent="0.2">
      <c r="A117" s="18">
        <v>44293</v>
      </c>
      <c r="B117" s="19">
        <v>0</v>
      </c>
      <c r="C117" s="19">
        <v>0</v>
      </c>
      <c r="D117" s="19" t="e">
        <v>#N/A</v>
      </c>
      <c r="E117" s="19">
        <v>36154470.00000006</v>
      </c>
      <c r="F117" s="19">
        <v>2918252</v>
      </c>
      <c r="G117" s="19">
        <v>25853590.800000042</v>
      </c>
      <c r="H117" s="19">
        <v>38649250.653488092</v>
      </c>
      <c r="I117" s="19">
        <v>2918252</v>
      </c>
      <c r="J117" s="19">
        <v>27153893.388139278</v>
      </c>
      <c r="K117" s="19">
        <v>40772568.623423018</v>
      </c>
      <c r="L117" s="19">
        <v>2918252</v>
      </c>
      <c r="M117" s="19">
        <v>28119879.561080724</v>
      </c>
      <c r="N117" s="19">
        <v>42475076.596218266</v>
      </c>
      <c r="O117" s="19">
        <v>2918252</v>
      </c>
      <c r="P117" s="19">
        <v>28707136.736596446</v>
      </c>
      <c r="Q117" s="19">
        <v>43757401.565072633</v>
      </c>
      <c r="R117" s="19">
        <v>2918252</v>
      </c>
      <c r="S117" s="19">
        <v>28916229.20856538</v>
      </c>
      <c r="T117" s="19">
        <v>44617915.759129621</v>
      </c>
      <c r="U117" s="19">
        <v>2918252</v>
      </c>
      <c r="V117" s="19">
        <v>28916229.20856538</v>
      </c>
      <c r="W117" s="19">
        <v>45058668.174956806</v>
      </c>
      <c r="X117" s="19">
        <v>2918252</v>
      </c>
      <c r="Y117" s="19">
        <v>28916229.20856538</v>
      </c>
      <c r="Z117" s="19">
        <v>45120978.156841494</v>
      </c>
      <c r="AA117" s="19">
        <v>2918252</v>
      </c>
      <c r="AB117" s="19">
        <v>28916229.20856538</v>
      </c>
      <c r="AC117">
        <v>14600000</v>
      </c>
      <c r="AD117">
        <v>31800000</v>
      </c>
      <c r="AE117">
        <v>52800000</v>
      </c>
    </row>
    <row r="118" spans="1:31" x14ac:dyDescent="0.2">
      <c r="A118" s="18">
        <v>44294</v>
      </c>
      <c r="B118" s="19">
        <v>0</v>
      </c>
      <c r="C118" s="19">
        <v>0</v>
      </c>
      <c r="D118" s="19" t="e">
        <v>#N/A</v>
      </c>
      <c r="E118" s="19">
        <v>36287776.00000006</v>
      </c>
      <c r="F118" s="19">
        <v>3234946</v>
      </c>
      <c r="G118" s="19">
        <v>26247182.925000045</v>
      </c>
      <c r="H118" s="19">
        <v>38832556.653488092</v>
      </c>
      <c r="I118" s="19">
        <v>3234946</v>
      </c>
      <c r="J118" s="19">
        <v>27592485.513139281</v>
      </c>
      <c r="K118" s="19">
        <v>41005874.623423018</v>
      </c>
      <c r="L118" s="19">
        <v>3234946</v>
      </c>
      <c r="M118" s="19">
        <v>28603471.686080728</v>
      </c>
      <c r="N118" s="19">
        <v>42758382.596218266</v>
      </c>
      <c r="O118" s="19">
        <v>3234946</v>
      </c>
      <c r="P118" s="19">
        <v>29235728.86159645</v>
      </c>
      <c r="Q118" s="19">
        <v>44090707.565072633</v>
      </c>
      <c r="R118" s="19">
        <v>3234946</v>
      </c>
      <c r="S118" s="19">
        <v>29489821.33356538</v>
      </c>
      <c r="T118" s="19">
        <v>45001221.759129621</v>
      </c>
      <c r="U118" s="19">
        <v>3234946</v>
      </c>
      <c r="V118" s="19">
        <v>29494789.330419041</v>
      </c>
      <c r="W118" s="19">
        <v>45491974.174956806</v>
      </c>
      <c r="X118" s="19">
        <v>3234946</v>
      </c>
      <c r="Y118" s="19">
        <v>29494789.330419041</v>
      </c>
      <c r="Z118" s="19">
        <v>45584569.819863923</v>
      </c>
      <c r="AA118" s="19">
        <v>3234946</v>
      </c>
      <c r="AB118" s="19">
        <v>29494789.330419041</v>
      </c>
      <c r="AC118">
        <v>14600000</v>
      </c>
      <c r="AD118">
        <v>31800000</v>
      </c>
      <c r="AE118">
        <v>52800000</v>
      </c>
    </row>
    <row r="119" spans="1:31" x14ac:dyDescent="0.2">
      <c r="A119" s="18">
        <v>44295</v>
      </c>
      <c r="B119" s="19">
        <v>0</v>
      </c>
      <c r="C119" s="19">
        <v>0</v>
      </c>
      <c r="D119" s="19" t="e">
        <v>#N/A</v>
      </c>
      <c r="E119" s="19">
        <v>36413543.00000006</v>
      </c>
      <c r="F119" s="19">
        <v>3559179</v>
      </c>
      <c r="G119" s="19">
        <v>26640775.050000042</v>
      </c>
      <c r="H119" s="19">
        <v>39008323.653488092</v>
      </c>
      <c r="I119" s="19">
        <v>3559179</v>
      </c>
      <c r="J119" s="19">
        <v>28031077.638139278</v>
      </c>
      <c r="K119" s="19">
        <v>41231641.623423018</v>
      </c>
      <c r="L119" s="19">
        <v>3559179</v>
      </c>
      <c r="M119" s="19">
        <v>29087063.811080724</v>
      </c>
      <c r="N119" s="19">
        <v>43034149.596218266</v>
      </c>
      <c r="O119" s="19">
        <v>3559179</v>
      </c>
      <c r="P119" s="19">
        <v>29764320.98659645</v>
      </c>
      <c r="Q119" s="19">
        <v>44416474.565072633</v>
      </c>
      <c r="R119" s="19">
        <v>3559179</v>
      </c>
      <c r="S119" s="19">
        <v>30063413.45856538</v>
      </c>
      <c r="T119" s="19">
        <v>45376988.759129621</v>
      </c>
      <c r="U119" s="19">
        <v>3559179</v>
      </c>
      <c r="V119" s="19">
        <v>30078696.552266333</v>
      </c>
      <c r="W119" s="19">
        <v>45917741.174956806</v>
      </c>
      <c r="X119" s="19">
        <v>3559179</v>
      </c>
      <c r="Y119" s="19">
        <v>30078696.552266333</v>
      </c>
      <c r="Z119" s="19">
        <v>46046563.705101497</v>
      </c>
      <c r="AA119" s="19">
        <v>3559179</v>
      </c>
      <c r="AB119" s="19">
        <v>30078696.552266333</v>
      </c>
      <c r="AC119">
        <v>14600000</v>
      </c>
      <c r="AD119">
        <v>31800000</v>
      </c>
      <c r="AE119">
        <v>52800000</v>
      </c>
    </row>
    <row r="120" spans="1:31" x14ac:dyDescent="0.2">
      <c r="A120" s="18">
        <v>44296</v>
      </c>
      <c r="B120" s="19">
        <v>0</v>
      </c>
      <c r="C120" s="19">
        <v>0</v>
      </c>
      <c r="D120" s="19" t="e">
        <v>#N/A</v>
      </c>
      <c r="E120" s="19">
        <v>36585628.00000006</v>
      </c>
      <c r="F120" s="19">
        <v>3837094</v>
      </c>
      <c r="G120" s="19">
        <v>27034367.175000045</v>
      </c>
      <c r="H120" s="19">
        <v>39230408.653488092</v>
      </c>
      <c r="I120" s="19">
        <v>3837094</v>
      </c>
      <c r="J120" s="19">
        <v>28469669.763139281</v>
      </c>
      <c r="K120" s="19">
        <v>41503726.623423018</v>
      </c>
      <c r="L120" s="19">
        <v>3837094</v>
      </c>
      <c r="M120" s="19">
        <v>29570655.936080728</v>
      </c>
      <c r="N120" s="19">
        <v>43356234.596218266</v>
      </c>
      <c r="O120" s="19">
        <v>3837094</v>
      </c>
      <c r="P120" s="19">
        <v>30292913.11159645</v>
      </c>
      <c r="Q120" s="19">
        <v>44788559.565072633</v>
      </c>
      <c r="R120" s="19">
        <v>3837094</v>
      </c>
      <c r="S120" s="19">
        <v>30637005.58356538</v>
      </c>
      <c r="T120" s="19">
        <v>45799073.759129621</v>
      </c>
      <c r="U120" s="19">
        <v>3837094</v>
      </c>
      <c r="V120" s="19">
        <v>30667950.874107286</v>
      </c>
      <c r="W120" s="19">
        <v>46389826.174956806</v>
      </c>
      <c r="X120" s="19">
        <v>3837094</v>
      </c>
      <c r="Y120" s="19">
        <v>30667950.874107286</v>
      </c>
      <c r="Z120" s="19">
        <v>46560816.812554248</v>
      </c>
      <c r="AA120" s="19">
        <v>3837094</v>
      </c>
      <c r="AB120" s="19">
        <v>30667950.874107286</v>
      </c>
      <c r="AC120">
        <v>14600000</v>
      </c>
      <c r="AD120">
        <v>31800000</v>
      </c>
      <c r="AE120">
        <v>52800000</v>
      </c>
    </row>
    <row r="121" spans="1:31" x14ac:dyDescent="0.2">
      <c r="A121" s="18">
        <v>44297</v>
      </c>
      <c r="B121" s="19">
        <v>0</v>
      </c>
      <c r="C121" s="19">
        <v>0</v>
      </c>
      <c r="D121" s="19" t="e">
        <v>#N/A</v>
      </c>
      <c r="E121" s="19">
        <v>36810221.00000006</v>
      </c>
      <c r="F121" s="19">
        <v>4062501</v>
      </c>
      <c r="G121" s="19">
        <v>27427959.300000049</v>
      </c>
      <c r="H121" s="19">
        <v>39505001.653488092</v>
      </c>
      <c r="I121" s="19">
        <v>4062501</v>
      </c>
      <c r="J121" s="19">
        <v>28908261.888139285</v>
      </c>
      <c r="K121" s="19">
        <v>41828319.623423018</v>
      </c>
      <c r="L121" s="19">
        <v>4062501</v>
      </c>
      <c r="M121" s="19">
        <v>30054248.061080731</v>
      </c>
      <c r="N121" s="19">
        <v>43730827.596218266</v>
      </c>
      <c r="O121" s="19">
        <v>4062501</v>
      </c>
      <c r="P121" s="19">
        <v>30821505.236596454</v>
      </c>
      <c r="Q121" s="19">
        <v>45213152.565072633</v>
      </c>
      <c r="R121" s="19">
        <v>4062501</v>
      </c>
      <c r="S121" s="19">
        <v>31210597.708565384</v>
      </c>
      <c r="T121" s="19">
        <v>46273666.759129621</v>
      </c>
      <c r="U121" s="19">
        <v>4062501</v>
      </c>
      <c r="V121" s="19">
        <v>31262552.295941871</v>
      </c>
      <c r="W121" s="19">
        <v>46914419.174956806</v>
      </c>
      <c r="X121" s="19">
        <v>4062501</v>
      </c>
      <c r="Y121" s="19">
        <v>31262552.295941871</v>
      </c>
      <c r="Z121" s="19">
        <v>47133519.142222144</v>
      </c>
      <c r="AA121" s="19">
        <v>4062501</v>
      </c>
      <c r="AB121" s="19">
        <v>31262552.295941871</v>
      </c>
      <c r="AC121">
        <v>14600000</v>
      </c>
      <c r="AD121">
        <v>31800000</v>
      </c>
      <c r="AE121">
        <v>52800000</v>
      </c>
    </row>
    <row r="122" spans="1:31" x14ac:dyDescent="0.2">
      <c r="A122" s="18">
        <v>44298</v>
      </c>
      <c r="B122" s="19">
        <v>0</v>
      </c>
      <c r="C122" s="19">
        <v>0</v>
      </c>
      <c r="D122" s="19" t="e">
        <v>#N/A</v>
      </c>
      <c r="E122" s="19">
        <v>37056145.00000006</v>
      </c>
      <c r="F122" s="19">
        <v>4266577</v>
      </c>
      <c r="G122" s="19">
        <v>27787537.242857192</v>
      </c>
      <c r="H122" s="19">
        <v>39800925.653488092</v>
      </c>
      <c r="I122" s="19">
        <v>4266577</v>
      </c>
      <c r="J122" s="19">
        <v>29312839.830996428</v>
      </c>
      <c r="K122" s="19">
        <v>42174243.623423018</v>
      </c>
      <c r="L122" s="19">
        <v>4266577</v>
      </c>
      <c r="M122" s="19">
        <v>30503826.00393787</v>
      </c>
      <c r="N122" s="19">
        <v>44126751.596218266</v>
      </c>
      <c r="O122" s="19">
        <v>4266577</v>
      </c>
      <c r="P122" s="19">
        <v>31316083.179453593</v>
      </c>
      <c r="Q122" s="19">
        <v>45659076.565072633</v>
      </c>
      <c r="R122" s="19">
        <v>4266577</v>
      </c>
      <c r="S122" s="19">
        <v>31750175.651422523</v>
      </c>
      <c r="T122" s="19">
        <v>46769590.759129621</v>
      </c>
      <c r="U122" s="19">
        <v>4266577</v>
      </c>
      <c r="V122" s="19">
        <v>31828486.635627251</v>
      </c>
      <c r="W122" s="19">
        <v>47460343.174956806</v>
      </c>
      <c r="X122" s="19">
        <v>4266577</v>
      </c>
      <c r="Y122" s="19">
        <v>31828486.635627251</v>
      </c>
      <c r="Z122" s="19">
        <v>47729443.142222144</v>
      </c>
      <c r="AA122" s="19">
        <v>4266577</v>
      </c>
      <c r="AB122" s="19">
        <v>31828486.635627251</v>
      </c>
      <c r="AC122">
        <v>14600000</v>
      </c>
      <c r="AD122">
        <v>31800000</v>
      </c>
      <c r="AE122">
        <v>52800000</v>
      </c>
    </row>
    <row r="123" spans="1:31" x14ac:dyDescent="0.2">
      <c r="A123" s="18">
        <v>44299</v>
      </c>
      <c r="B123" s="19">
        <v>0</v>
      </c>
      <c r="C123" s="19">
        <v>0</v>
      </c>
      <c r="D123" s="19" t="e">
        <v>#N/A</v>
      </c>
      <c r="E123" s="19">
        <v>37162982.00000006</v>
      </c>
      <c r="F123" s="19">
        <v>4609740</v>
      </c>
      <c r="G123" s="19">
        <v>28147115.185714334</v>
      </c>
      <c r="H123" s="19">
        <v>39957762.653488092</v>
      </c>
      <c r="I123" s="19">
        <v>4609740</v>
      </c>
      <c r="J123" s="19">
        <v>29717417.77385357</v>
      </c>
      <c r="K123" s="19">
        <v>42381080.623423018</v>
      </c>
      <c r="L123" s="19">
        <v>4609740</v>
      </c>
      <c r="M123" s="19">
        <v>30953403.946795009</v>
      </c>
      <c r="N123" s="19">
        <v>44383588.596218266</v>
      </c>
      <c r="O123" s="19">
        <v>4609740</v>
      </c>
      <c r="P123" s="19">
        <v>31810661.122310735</v>
      </c>
      <c r="Q123" s="19">
        <v>45965913.565072633</v>
      </c>
      <c r="R123" s="19">
        <v>4609740</v>
      </c>
      <c r="S123" s="19">
        <v>32289753.594279665</v>
      </c>
      <c r="T123" s="19">
        <v>47126427.759129621</v>
      </c>
      <c r="U123" s="19">
        <v>4609740</v>
      </c>
      <c r="V123" s="19">
        <v>32399768.075306263</v>
      </c>
      <c r="W123" s="19">
        <v>47867180.174956806</v>
      </c>
      <c r="X123" s="19">
        <v>4609740</v>
      </c>
      <c r="Y123" s="19">
        <v>32399768.075306263</v>
      </c>
      <c r="Z123" s="19">
        <v>48186280.142222144</v>
      </c>
      <c r="AA123" s="19">
        <v>4609740</v>
      </c>
      <c r="AB123" s="19">
        <v>32399768.075306263</v>
      </c>
      <c r="AC123">
        <v>14600000</v>
      </c>
      <c r="AD123">
        <v>31800000</v>
      </c>
      <c r="AE123">
        <v>52800000</v>
      </c>
    </row>
    <row r="124" spans="1:31" x14ac:dyDescent="0.2">
      <c r="A124" s="18">
        <v>44300</v>
      </c>
      <c r="B124" s="19">
        <v>0</v>
      </c>
      <c r="C124" s="19">
        <v>0</v>
      </c>
      <c r="D124" s="19" t="e">
        <v>#N/A</v>
      </c>
      <c r="E124" s="19">
        <v>37249474.00000006</v>
      </c>
      <c r="F124" s="19">
        <v>4973248</v>
      </c>
      <c r="G124" s="19">
        <v>28506693.128571481</v>
      </c>
      <c r="H124" s="19">
        <v>40094254.653488092</v>
      </c>
      <c r="I124" s="19">
        <v>4973248</v>
      </c>
      <c r="J124" s="19">
        <v>30121995.716710716</v>
      </c>
      <c r="K124" s="19">
        <v>42567572.623423018</v>
      </c>
      <c r="L124" s="19">
        <v>4973248</v>
      </c>
      <c r="M124" s="19">
        <v>31402981.889652155</v>
      </c>
      <c r="N124" s="19">
        <v>44620080.596218266</v>
      </c>
      <c r="O124" s="19">
        <v>4973248</v>
      </c>
      <c r="P124" s="19">
        <v>32305239.065167878</v>
      </c>
      <c r="Q124" s="19">
        <v>46252405.565072633</v>
      </c>
      <c r="R124" s="19">
        <v>4973248</v>
      </c>
      <c r="S124" s="19">
        <v>32829331.537136808</v>
      </c>
      <c r="T124" s="19">
        <v>47462919.759129621</v>
      </c>
      <c r="U124" s="19">
        <v>4973248</v>
      </c>
      <c r="V124" s="19">
        <v>32976396.614978936</v>
      </c>
      <c r="W124" s="19">
        <v>48253672.174956806</v>
      </c>
      <c r="X124" s="19">
        <v>4973248</v>
      </c>
      <c r="Y124" s="19">
        <v>32976396.614978936</v>
      </c>
      <c r="Z124" s="19">
        <v>48622772.142222144</v>
      </c>
      <c r="AA124" s="19">
        <v>4973248</v>
      </c>
      <c r="AB124" s="19">
        <v>32976396.614978936</v>
      </c>
      <c r="AC124">
        <v>14600000</v>
      </c>
      <c r="AD124">
        <v>31800000</v>
      </c>
      <c r="AE124">
        <v>52800000</v>
      </c>
    </row>
    <row r="125" spans="1:31" x14ac:dyDescent="0.2">
      <c r="A125" s="18">
        <v>44301</v>
      </c>
      <c r="B125" s="19">
        <v>0</v>
      </c>
      <c r="C125" s="19">
        <v>0</v>
      </c>
      <c r="D125" s="19" t="e">
        <v>#N/A</v>
      </c>
      <c r="E125" s="19">
        <v>37289619.00000006</v>
      </c>
      <c r="F125" s="19">
        <v>5383103</v>
      </c>
      <c r="G125" s="19">
        <v>28866271.071428627</v>
      </c>
      <c r="H125" s="19">
        <v>40184399.653488092</v>
      </c>
      <c r="I125" s="19">
        <v>5383103</v>
      </c>
      <c r="J125" s="19">
        <v>30526573.659567863</v>
      </c>
      <c r="K125" s="19">
        <v>42707717.623423018</v>
      </c>
      <c r="L125" s="19">
        <v>5383103</v>
      </c>
      <c r="M125" s="19">
        <v>31852559.832509294</v>
      </c>
      <c r="N125" s="19">
        <v>44810225.596218266</v>
      </c>
      <c r="O125" s="19">
        <v>5383103</v>
      </c>
      <c r="P125" s="19">
        <v>32799817.008025017</v>
      </c>
      <c r="Q125" s="19">
        <v>46492550.565072633</v>
      </c>
      <c r="R125" s="19">
        <v>5383103</v>
      </c>
      <c r="S125" s="19">
        <v>33368909.479993951</v>
      </c>
      <c r="T125" s="19">
        <v>47753064.759129621</v>
      </c>
      <c r="U125" s="19">
        <v>5383103</v>
      </c>
      <c r="V125" s="19">
        <v>33558372.254645236</v>
      </c>
      <c r="W125" s="19">
        <v>48593817.174956806</v>
      </c>
      <c r="X125" s="19">
        <v>5383103</v>
      </c>
      <c r="Y125" s="19">
        <v>33558372.254645236</v>
      </c>
      <c r="Z125" s="19">
        <v>49012917.142222144</v>
      </c>
      <c r="AA125" s="19">
        <v>5383103</v>
      </c>
      <c r="AB125" s="19">
        <v>33558372.254645236</v>
      </c>
      <c r="AC125">
        <v>14600000</v>
      </c>
      <c r="AD125">
        <v>31800000</v>
      </c>
      <c r="AE125">
        <v>52800000</v>
      </c>
    </row>
    <row r="126" spans="1:31" x14ac:dyDescent="0.2">
      <c r="A126" s="18">
        <v>44302</v>
      </c>
      <c r="B126" s="19">
        <v>0</v>
      </c>
      <c r="C126" s="19">
        <v>0</v>
      </c>
      <c r="D126" s="19" t="e">
        <v>#N/A</v>
      </c>
      <c r="E126" s="19">
        <v>37261371.00000006</v>
      </c>
      <c r="F126" s="19">
        <v>5861351</v>
      </c>
      <c r="G126" s="19">
        <v>29225849.014285769</v>
      </c>
      <c r="H126" s="19">
        <v>40206151.653488092</v>
      </c>
      <c r="I126" s="19">
        <v>5861351</v>
      </c>
      <c r="J126" s="19">
        <v>30931151.602425002</v>
      </c>
      <c r="K126" s="19">
        <v>42779469.623423018</v>
      </c>
      <c r="L126" s="19">
        <v>5861351</v>
      </c>
      <c r="M126" s="19">
        <v>32302137.775366437</v>
      </c>
      <c r="N126" s="19">
        <v>44931977.596218266</v>
      </c>
      <c r="O126" s="19">
        <v>5861351</v>
      </c>
      <c r="P126" s="19">
        <v>33294394.950882159</v>
      </c>
      <c r="Q126" s="19">
        <v>46664302.565072633</v>
      </c>
      <c r="R126" s="19">
        <v>5861351</v>
      </c>
      <c r="S126" s="19">
        <v>33908487.422851086</v>
      </c>
      <c r="T126" s="19">
        <v>47974816.759129621</v>
      </c>
      <c r="U126" s="19">
        <v>5861351</v>
      </c>
      <c r="V126" s="19">
        <v>34142950.197502375</v>
      </c>
      <c r="W126" s="19">
        <v>48865569.174956806</v>
      </c>
      <c r="X126" s="19">
        <v>5861351</v>
      </c>
      <c r="Y126" s="19">
        <v>34145694.994305193</v>
      </c>
      <c r="Z126" s="19">
        <v>49334669.142222144</v>
      </c>
      <c r="AA126" s="19">
        <v>5861351</v>
      </c>
      <c r="AB126" s="19">
        <v>34145694.994305193</v>
      </c>
      <c r="AC126">
        <v>14600000</v>
      </c>
      <c r="AD126">
        <v>31800000</v>
      </c>
      <c r="AE126">
        <v>52800000</v>
      </c>
    </row>
    <row r="127" spans="1:31" x14ac:dyDescent="0.2">
      <c r="A127" s="18">
        <v>44303</v>
      </c>
      <c r="B127" s="19">
        <v>0</v>
      </c>
      <c r="C127" s="19">
        <v>0</v>
      </c>
      <c r="D127" s="19" t="e">
        <v>#N/A</v>
      </c>
      <c r="E127" s="19">
        <v>37219401.00000006</v>
      </c>
      <c r="F127" s="19">
        <v>6353321</v>
      </c>
      <c r="G127" s="19">
        <v>29585426.957142912</v>
      </c>
      <c r="H127" s="19">
        <v>40214181.653488092</v>
      </c>
      <c r="I127" s="19">
        <v>6353321</v>
      </c>
      <c r="J127" s="19">
        <v>31335729.545282144</v>
      </c>
      <c r="K127" s="19">
        <v>42837499.623423018</v>
      </c>
      <c r="L127" s="19">
        <v>6353321</v>
      </c>
      <c r="M127" s="19">
        <v>32751715.718223576</v>
      </c>
      <c r="N127" s="19">
        <v>45040007.596218266</v>
      </c>
      <c r="O127" s="19">
        <v>6353321</v>
      </c>
      <c r="P127" s="19">
        <v>33788972.893739305</v>
      </c>
      <c r="Q127" s="19">
        <v>46822332.565072633</v>
      </c>
      <c r="R127" s="19">
        <v>6353321</v>
      </c>
      <c r="S127" s="19">
        <v>34448065.365708232</v>
      </c>
      <c r="T127" s="19">
        <v>48182846.759129621</v>
      </c>
      <c r="U127" s="19">
        <v>6353321</v>
      </c>
      <c r="V127" s="19">
        <v>34727528.140359521</v>
      </c>
      <c r="W127" s="19">
        <v>49123599.174956806</v>
      </c>
      <c r="X127" s="19">
        <v>6353321</v>
      </c>
      <c r="Y127" s="19">
        <v>34738364.83395879</v>
      </c>
      <c r="Z127" s="19">
        <v>49642699.142222144</v>
      </c>
      <c r="AA127" s="19">
        <v>6353321</v>
      </c>
      <c r="AB127" s="19">
        <v>34738364.83395879</v>
      </c>
      <c r="AC127">
        <v>14600000</v>
      </c>
      <c r="AD127">
        <v>31800000</v>
      </c>
      <c r="AE127">
        <v>52800000</v>
      </c>
    </row>
    <row r="128" spans="1:31" x14ac:dyDescent="0.2">
      <c r="A128" s="18">
        <v>44304</v>
      </c>
      <c r="B128" s="19">
        <v>0</v>
      </c>
      <c r="C128" s="19">
        <v>0</v>
      </c>
      <c r="D128" s="19" t="e">
        <v>#N/A</v>
      </c>
      <c r="E128" s="19">
        <v>37449152.00000006</v>
      </c>
      <c r="F128" s="19">
        <v>6573570</v>
      </c>
      <c r="G128" s="19">
        <v>29945004.900000058</v>
      </c>
      <c r="H128" s="19">
        <v>40493932.653488092</v>
      </c>
      <c r="I128" s="19">
        <v>6573570</v>
      </c>
      <c r="J128" s="19">
        <v>31740307.488139283</v>
      </c>
      <c r="K128" s="19">
        <v>43167250.623423018</v>
      </c>
      <c r="L128" s="19">
        <v>6573570</v>
      </c>
      <c r="M128" s="19">
        <v>33201293.661080714</v>
      </c>
      <c r="N128" s="19">
        <v>45419758.596218266</v>
      </c>
      <c r="O128" s="19">
        <v>6573570</v>
      </c>
      <c r="P128" s="19">
        <v>34283550.836596444</v>
      </c>
      <c r="Q128" s="19">
        <v>47252083.565072633</v>
      </c>
      <c r="R128" s="19">
        <v>6573570</v>
      </c>
      <c r="S128" s="19">
        <v>34987643.308565371</v>
      </c>
      <c r="T128" s="19">
        <v>48662597.759129621</v>
      </c>
      <c r="U128" s="19">
        <v>6573570</v>
      </c>
      <c r="V128" s="19">
        <v>35312106.08321666</v>
      </c>
      <c r="W128" s="19">
        <v>49653350.174956806</v>
      </c>
      <c r="X128" s="19">
        <v>6573570</v>
      </c>
      <c r="Y128" s="19">
        <v>35336381.77360601</v>
      </c>
      <c r="Z128" s="19">
        <v>50222450.142222144</v>
      </c>
      <c r="AA128" s="19">
        <v>6573570</v>
      </c>
      <c r="AB128" s="19">
        <v>35336381.77360601</v>
      </c>
      <c r="AC128">
        <v>14600000</v>
      </c>
      <c r="AD128">
        <v>31800000</v>
      </c>
      <c r="AE128">
        <v>52800000</v>
      </c>
    </row>
    <row r="129" spans="1:31" x14ac:dyDescent="0.2">
      <c r="A129" s="18">
        <v>44305</v>
      </c>
      <c r="B129" s="19">
        <v>0</v>
      </c>
      <c r="C129" s="19">
        <v>0</v>
      </c>
      <c r="D129" s="19" t="e">
        <v>#N/A</v>
      </c>
      <c r="E129" s="19">
        <v>37619350.00000006</v>
      </c>
      <c r="F129" s="19">
        <v>6853372</v>
      </c>
      <c r="G129" s="19">
        <v>30237947.912500061</v>
      </c>
      <c r="H129" s="19">
        <v>40714130.653488092</v>
      </c>
      <c r="I129" s="19">
        <v>6853372</v>
      </c>
      <c r="J129" s="19">
        <v>32078250.500639286</v>
      </c>
      <c r="K129" s="19">
        <v>43437448.623423018</v>
      </c>
      <c r="L129" s="19">
        <v>6853372</v>
      </c>
      <c r="M129" s="19">
        <v>33584236.673580714</v>
      </c>
      <c r="N129" s="19">
        <v>45739956.596218266</v>
      </c>
      <c r="O129" s="19">
        <v>6853372</v>
      </c>
      <c r="P129" s="19">
        <v>34711493.84909644</v>
      </c>
      <c r="Q129" s="19">
        <v>47622281.565072633</v>
      </c>
      <c r="R129" s="19">
        <v>6853372</v>
      </c>
      <c r="S129" s="19">
        <v>35460586.321065374</v>
      </c>
      <c r="T129" s="19">
        <v>49082795.759129621</v>
      </c>
      <c r="U129" s="19">
        <v>6853372</v>
      </c>
      <c r="V129" s="19">
        <v>35830049.095716663</v>
      </c>
      <c r="W129" s="19">
        <v>50123548.174956806</v>
      </c>
      <c r="X129" s="19">
        <v>6853372</v>
      </c>
      <c r="Y129" s="19">
        <v>35873110.882889748</v>
      </c>
      <c r="Z129" s="19">
        <v>50742648.142222144</v>
      </c>
      <c r="AA129" s="19">
        <v>6853372</v>
      </c>
      <c r="AB129" s="19">
        <v>35873110.882889748</v>
      </c>
      <c r="AC129">
        <v>14600000</v>
      </c>
      <c r="AD129">
        <v>31800000</v>
      </c>
      <c r="AE129">
        <v>52800000</v>
      </c>
    </row>
    <row r="130" spans="1:31" x14ac:dyDescent="0.2">
      <c r="A130" s="18">
        <v>44306</v>
      </c>
      <c r="B130" s="19">
        <v>0</v>
      </c>
      <c r="C130" s="19">
        <v>0</v>
      </c>
      <c r="D130" s="19" t="e">
        <v>#N/A</v>
      </c>
      <c r="E130" s="19">
        <v>37758335.00000006</v>
      </c>
      <c r="F130" s="19">
        <v>7164387</v>
      </c>
      <c r="G130" s="19">
        <v>30530890.925000053</v>
      </c>
      <c r="H130" s="19">
        <v>40903115.653488092</v>
      </c>
      <c r="I130" s="19">
        <v>7164387</v>
      </c>
      <c r="J130" s="19">
        <v>32416193.513139285</v>
      </c>
      <c r="K130" s="19">
        <v>43676433.623423018</v>
      </c>
      <c r="L130" s="19">
        <v>7164387</v>
      </c>
      <c r="M130" s="19">
        <v>33967179.686080717</v>
      </c>
      <c r="N130" s="19">
        <v>46028941.596218266</v>
      </c>
      <c r="O130" s="19">
        <v>7164387</v>
      </c>
      <c r="P130" s="19">
        <v>35139436.861596443</v>
      </c>
      <c r="Q130" s="19">
        <v>47961266.565072633</v>
      </c>
      <c r="R130" s="19">
        <v>7164387</v>
      </c>
      <c r="S130" s="19">
        <v>35933529.333565369</v>
      </c>
      <c r="T130" s="19">
        <v>49471780.759129621</v>
      </c>
      <c r="U130" s="19">
        <v>7164387</v>
      </c>
      <c r="V130" s="19">
        <v>36347992.108216658</v>
      </c>
      <c r="W130" s="19">
        <v>50562533.174956806</v>
      </c>
      <c r="X130" s="19">
        <v>7164387</v>
      </c>
      <c r="Y130" s="19">
        <v>36415187.092167117</v>
      </c>
      <c r="Z130" s="19">
        <v>51231633.142222144</v>
      </c>
      <c r="AA130" s="19">
        <v>7164387</v>
      </c>
      <c r="AB130" s="19">
        <v>36415187.092167117</v>
      </c>
      <c r="AC130">
        <v>14600000</v>
      </c>
      <c r="AD130">
        <v>31800000</v>
      </c>
      <c r="AE130">
        <v>52800000</v>
      </c>
    </row>
    <row r="131" spans="1:31" x14ac:dyDescent="0.2">
      <c r="A131" s="18">
        <v>44307</v>
      </c>
      <c r="B131" s="19">
        <v>0</v>
      </c>
      <c r="C131" s="19">
        <v>0</v>
      </c>
      <c r="D131" s="19" t="e">
        <v>#N/A</v>
      </c>
      <c r="E131" s="19">
        <v>37925523.00000006</v>
      </c>
      <c r="F131" s="19">
        <v>7447199</v>
      </c>
      <c r="G131" s="19">
        <v>30823833.937500052</v>
      </c>
      <c r="H131" s="19">
        <v>41120303.653488092</v>
      </c>
      <c r="I131" s="19">
        <v>7447199</v>
      </c>
      <c r="J131" s="19">
        <v>32754136.525639281</v>
      </c>
      <c r="K131" s="19">
        <v>43943621.623423018</v>
      </c>
      <c r="L131" s="19">
        <v>7447199</v>
      </c>
      <c r="M131" s="19">
        <v>34350122.698580712</v>
      </c>
      <c r="N131" s="19">
        <v>46346129.596218266</v>
      </c>
      <c r="O131" s="19">
        <v>7447199</v>
      </c>
      <c r="P131" s="19">
        <v>35567379.874096438</v>
      </c>
      <c r="Q131" s="19">
        <v>48328454.565072633</v>
      </c>
      <c r="R131" s="19">
        <v>7447199</v>
      </c>
      <c r="S131" s="19">
        <v>36406472.346065372</v>
      </c>
      <c r="T131" s="19">
        <v>49888968.759129621</v>
      </c>
      <c r="U131" s="19">
        <v>7447199</v>
      </c>
      <c r="V131" s="19">
        <v>36865935.120716661</v>
      </c>
      <c r="W131" s="19">
        <v>51029721.174956806</v>
      </c>
      <c r="X131" s="19">
        <v>7447199</v>
      </c>
      <c r="Y131" s="19">
        <v>36962610.401438147</v>
      </c>
      <c r="Z131" s="19">
        <v>51748821.142222144</v>
      </c>
      <c r="AA131" s="19">
        <v>7447199</v>
      </c>
      <c r="AB131" s="19">
        <v>36962610.401438147</v>
      </c>
      <c r="AC131">
        <v>14600000</v>
      </c>
      <c r="AD131">
        <v>31800000</v>
      </c>
      <c r="AE131">
        <v>52800000</v>
      </c>
    </row>
    <row r="132" spans="1:31" x14ac:dyDescent="0.2">
      <c r="A132" s="18">
        <v>44308</v>
      </c>
      <c r="B132" s="19">
        <v>0</v>
      </c>
      <c r="C132" s="19">
        <v>0</v>
      </c>
      <c r="D132" s="19" t="e">
        <v>#N/A</v>
      </c>
      <c r="E132" s="19">
        <v>37931538.00000006</v>
      </c>
      <c r="F132" s="19">
        <v>7891184</v>
      </c>
      <c r="G132" s="19">
        <v>31116776.950000055</v>
      </c>
      <c r="H132" s="19">
        <v>41176318.653488092</v>
      </c>
      <c r="I132" s="19">
        <v>7891184</v>
      </c>
      <c r="J132" s="19">
        <v>33092079.538139284</v>
      </c>
      <c r="K132" s="19">
        <v>44049636.623423018</v>
      </c>
      <c r="L132" s="19">
        <v>7891184</v>
      </c>
      <c r="M132" s="19">
        <v>34733065.711080715</v>
      </c>
      <c r="N132" s="19">
        <v>46502144.596218266</v>
      </c>
      <c r="O132" s="19">
        <v>7891184</v>
      </c>
      <c r="P132" s="19">
        <v>35995322.886596434</v>
      </c>
      <c r="Q132" s="19">
        <v>48534469.565072633</v>
      </c>
      <c r="R132" s="19">
        <v>7891184</v>
      </c>
      <c r="S132" s="19">
        <v>36879415.358565368</v>
      </c>
      <c r="T132" s="19">
        <v>50144983.759129621</v>
      </c>
      <c r="U132" s="19">
        <v>7891184</v>
      </c>
      <c r="V132" s="19">
        <v>37383878.133216657</v>
      </c>
      <c r="W132" s="19">
        <v>51335736.174956806</v>
      </c>
      <c r="X132" s="19">
        <v>7891184</v>
      </c>
      <c r="Y132" s="19">
        <v>37515380.810702808</v>
      </c>
      <c r="Z132" s="19">
        <v>52104836.142222144</v>
      </c>
      <c r="AA132" s="19">
        <v>7891184</v>
      </c>
      <c r="AB132" s="19">
        <v>37515380.810702808</v>
      </c>
      <c r="AC132">
        <v>14600000</v>
      </c>
      <c r="AD132">
        <v>31800000</v>
      </c>
      <c r="AE132">
        <v>52800000</v>
      </c>
    </row>
    <row r="133" spans="1:31" x14ac:dyDescent="0.2">
      <c r="A133" s="18">
        <v>44309</v>
      </c>
      <c r="B133" s="19">
        <v>0</v>
      </c>
      <c r="C133" s="19">
        <v>0</v>
      </c>
      <c r="D133" s="19" t="e">
        <v>#N/A</v>
      </c>
      <c r="E133" s="19">
        <v>37893782.00000006</v>
      </c>
      <c r="F133" s="19">
        <v>8378940</v>
      </c>
      <c r="G133" s="19">
        <v>31409719.962500054</v>
      </c>
      <c r="H133" s="19">
        <v>41188562.653488092</v>
      </c>
      <c r="I133" s="19">
        <v>8378940</v>
      </c>
      <c r="J133" s="19">
        <v>33430022.550639283</v>
      </c>
      <c r="K133" s="19">
        <v>44111880.623423018</v>
      </c>
      <c r="L133" s="19">
        <v>8378940</v>
      </c>
      <c r="M133" s="19">
        <v>35116008.723580718</v>
      </c>
      <c r="N133" s="19">
        <v>46614388.596218266</v>
      </c>
      <c r="O133" s="19">
        <v>8378940</v>
      </c>
      <c r="P133" s="19">
        <v>36423265.899096444</v>
      </c>
      <c r="Q133" s="19">
        <v>48696713.565072633</v>
      </c>
      <c r="R133" s="19">
        <v>8378940</v>
      </c>
      <c r="S133" s="19">
        <v>37352358.371065371</v>
      </c>
      <c r="T133" s="19">
        <v>50357227.759129621</v>
      </c>
      <c r="U133" s="19">
        <v>8378940</v>
      </c>
      <c r="V133" s="19">
        <v>37901821.14571666</v>
      </c>
      <c r="W133" s="19">
        <v>51597980.174956806</v>
      </c>
      <c r="X133" s="19">
        <v>8378940</v>
      </c>
      <c r="Y133" s="19">
        <v>38073498.319961131</v>
      </c>
      <c r="Z133" s="19">
        <v>52417080.142222144</v>
      </c>
      <c r="AA133" s="19">
        <v>8378940</v>
      </c>
      <c r="AB133" s="19">
        <v>38073498.319961131</v>
      </c>
      <c r="AC133">
        <v>14600000</v>
      </c>
      <c r="AD133">
        <v>31800000</v>
      </c>
      <c r="AE133">
        <v>52800000</v>
      </c>
    </row>
    <row r="134" spans="1:31" x14ac:dyDescent="0.2">
      <c r="A134" s="18">
        <v>44310</v>
      </c>
      <c r="B134" s="19">
        <v>0</v>
      </c>
      <c r="C134" s="19">
        <v>0</v>
      </c>
      <c r="D134" s="19" t="e">
        <v>#N/A</v>
      </c>
      <c r="E134" s="19">
        <v>37745393.00000006</v>
      </c>
      <c r="F134" s="19">
        <v>8977329</v>
      </c>
      <c r="G134" s="19">
        <v>31702662.975000057</v>
      </c>
      <c r="H134" s="19">
        <v>41090173.653488092</v>
      </c>
      <c r="I134" s="19">
        <v>8977329</v>
      </c>
      <c r="J134" s="19">
        <v>33767965.563139282</v>
      </c>
      <c r="K134" s="19">
        <v>44063491.623423018</v>
      </c>
      <c r="L134" s="19">
        <v>8977329</v>
      </c>
      <c r="M134" s="19">
        <v>35498951.736080721</v>
      </c>
      <c r="N134" s="19">
        <v>46615999.596218266</v>
      </c>
      <c r="O134" s="19">
        <v>8977329</v>
      </c>
      <c r="P134" s="19">
        <v>36851208.91159644</v>
      </c>
      <c r="Q134" s="19">
        <v>48748324.565072633</v>
      </c>
      <c r="R134" s="19">
        <v>8977329</v>
      </c>
      <c r="S134" s="19">
        <v>37825301.383565374</v>
      </c>
      <c r="T134" s="19">
        <v>50458838.759129621</v>
      </c>
      <c r="U134" s="19">
        <v>8977329</v>
      </c>
      <c r="V134" s="19">
        <v>38419764.158216663</v>
      </c>
      <c r="W134" s="19">
        <v>51749591.174956806</v>
      </c>
      <c r="X134" s="19">
        <v>8977329</v>
      </c>
      <c r="Y134" s="19">
        <v>38636441.332461126</v>
      </c>
      <c r="Z134" s="19">
        <v>52618691.142222144</v>
      </c>
      <c r="AA134" s="19">
        <v>8977329</v>
      </c>
      <c r="AB134" s="19">
        <v>38636962.929213077</v>
      </c>
      <c r="AC134">
        <v>14600000</v>
      </c>
      <c r="AD134">
        <v>31800000</v>
      </c>
      <c r="AE134">
        <v>52800000</v>
      </c>
    </row>
    <row r="135" spans="1:31" x14ac:dyDescent="0.2">
      <c r="A135" s="18">
        <v>44311</v>
      </c>
      <c r="B135" s="19">
        <v>0</v>
      </c>
      <c r="C135" s="19">
        <v>0</v>
      </c>
      <c r="D135" s="19" t="e">
        <v>#N/A</v>
      </c>
      <c r="E135" s="19">
        <v>37876355.00000006</v>
      </c>
      <c r="F135" s="19">
        <v>9296367</v>
      </c>
      <c r="G135" s="19">
        <v>31995605.987500053</v>
      </c>
      <c r="H135" s="19">
        <v>41271135.653488092</v>
      </c>
      <c r="I135" s="19">
        <v>9296367</v>
      </c>
      <c r="J135" s="19">
        <v>34105908.575639285</v>
      </c>
      <c r="K135" s="19">
        <v>44294453.623423018</v>
      </c>
      <c r="L135" s="19">
        <v>9296367</v>
      </c>
      <c r="M135" s="19">
        <v>35881894.748580717</v>
      </c>
      <c r="N135" s="19">
        <v>46896961.596218266</v>
      </c>
      <c r="O135" s="19">
        <v>9296367</v>
      </c>
      <c r="P135" s="19">
        <v>37279151.924096443</v>
      </c>
      <c r="Q135" s="19">
        <v>49079286.565072633</v>
      </c>
      <c r="R135" s="19">
        <v>9296367</v>
      </c>
      <c r="S135" s="19">
        <v>38298244.396065369</v>
      </c>
      <c r="T135" s="19">
        <v>50839800.759129621</v>
      </c>
      <c r="U135" s="19">
        <v>9296367</v>
      </c>
      <c r="V135" s="19">
        <v>38937707.170716658</v>
      </c>
      <c r="W135" s="19">
        <v>52180553.174956806</v>
      </c>
      <c r="X135" s="19">
        <v>9296367</v>
      </c>
      <c r="Y135" s="19">
        <v>39199384.344961129</v>
      </c>
      <c r="Z135" s="19">
        <v>52800000</v>
      </c>
      <c r="AA135" s="19">
        <v>9296367</v>
      </c>
      <c r="AB135" s="19">
        <v>39205774.638458684</v>
      </c>
      <c r="AC135">
        <v>14600000</v>
      </c>
      <c r="AD135">
        <v>31800000</v>
      </c>
      <c r="AE135">
        <v>52800000</v>
      </c>
    </row>
    <row r="136" spans="1:31" x14ac:dyDescent="0.2">
      <c r="A136" s="18">
        <v>44312</v>
      </c>
      <c r="B136" s="19">
        <v>0</v>
      </c>
      <c r="C136" s="19">
        <v>0</v>
      </c>
      <c r="D136" s="19" t="e">
        <v>#N/A</v>
      </c>
      <c r="E136" s="19">
        <v>37976007.00000006</v>
      </c>
      <c r="F136" s="19">
        <v>9646715</v>
      </c>
      <c r="G136" s="19">
        <v>32288549.000000052</v>
      </c>
      <c r="H136" s="19">
        <v>41420787.653488092</v>
      </c>
      <c r="I136" s="19">
        <v>9646715</v>
      </c>
      <c r="J136" s="19">
        <v>34443851.588139281</v>
      </c>
      <c r="K136" s="19">
        <v>44494105.623423018</v>
      </c>
      <c r="L136" s="19">
        <v>9646715</v>
      </c>
      <c r="M136" s="19">
        <v>36264837.761080712</v>
      </c>
      <c r="N136" s="19">
        <v>47146613.596218266</v>
      </c>
      <c r="O136" s="19">
        <v>9646715</v>
      </c>
      <c r="P136" s="19">
        <v>37707094.936596438</v>
      </c>
      <c r="Q136" s="19">
        <v>49378938.565072633</v>
      </c>
      <c r="R136" s="19">
        <v>9646715</v>
      </c>
      <c r="S136" s="19">
        <v>38771187.408565372</v>
      </c>
      <c r="T136" s="19">
        <v>51189452.759129621</v>
      </c>
      <c r="U136" s="19">
        <v>9646715</v>
      </c>
      <c r="V136" s="19">
        <v>39455650.183216661</v>
      </c>
      <c r="W136" s="19">
        <v>52580205.174956806</v>
      </c>
      <c r="X136" s="19">
        <v>9646715</v>
      </c>
      <c r="Y136" s="19">
        <v>39762327.357461125</v>
      </c>
      <c r="Z136" s="19">
        <v>52800000</v>
      </c>
      <c r="AA136" s="19">
        <v>9646715</v>
      </c>
      <c r="AB136" s="19">
        <v>39779933.447697923</v>
      </c>
      <c r="AC136">
        <v>14600000</v>
      </c>
      <c r="AD136">
        <v>31800000</v>
      </c>
      <c r="AE136">
        <v>52800000</v>
      </c>
    </row>
    <row r="137" spans="1:31" x14ac:dyDescent="0.2">
      <c r="A137" s="18">
        <v>44313</v>
      </c>
      <c r="B137" s="19">
        <v>0</v>
      </c>
      <c r="C137" s="19">
        <v>0</v>
      </c>
      <c r="D137" s="19" t="e">
        <v>#N/A</v>
      </c>
      <c r="E137" s="19">
        <v>38051251.00000006</v>
      </c>
      <c r="F137" s="19">
        <v>10021471</v>
      </c>
      <c r="G137" s="19">
        <v>32517037.150000054</v>
      </c>
      <c r="H137" s="19">
        <v>41546031.653488092</v>
      </c>
      <c r="I137" s="19">
        <v>10021471</v>
      </c>
      <c r="J137" s="19">
        <v>34717339.738139287</v>
      </c>
      <c r="K137" s="19">
        <v>44669349.623423018</v>
      </c>
      <c r="L137" s="19">
        <v>10021471</v>
      </c>
      <c r="M137" s="19">
        <v>36583325.911080718</v>
      </c>
      <c r="N137" s="19">
        <v>47371857.596218266</v>
      </c>
      <c r="O137" s="19">
        <v>10021471</v>
      </c>
      <c r="P137" s="19">
        <v>38070583.086596444</v>
      </c>
      <c r="Q137" s="19">
        <v>49654182.565072633</v>
      </c>
      <c r="R137" s="19">
        <v>10021471</v>
      </c>
      <c r="S137" s="19">
        <v>39179675.558565371</v>
      </c>
      <c r="T137" s="19">
        <v>51514696.759129621</v>
      </c>
      <c r="U137" s="19">
        <v>10021471</v>
      </c>
      <c r="V137" s="19">
        <v>39909138.33321666</v>
      </c>
      <c r="W137" s="19">
        <v>52800000</v>
      </c>
      <c r="X137" s="19">
        <v>10021471</v>
      </c>
      <c r="Y137" s="19">
        <v>40260815.507461131</v>
      </c>
      <c r="Z137" s="19">
        <v>52800000</v>
      </c>
      <c r="AA137" s="19">
        <v>10021471</v>
      </c>
      <c r="AB137" s="19">
        <v>40294984.494430818</v>
      </c>
      <c r="AC137">
        <v>14600000</v>
      </c>
      <c r="AD137">
        <v>31800000</v>
      </c>
      <c r="AE137">
        <v>52800000</v>
      </c>
    </row>
    <row r="138" spans="1:31" x14ac:dyDescent="0.2">
      <c r="A138" s="18">
        <v>44314</v>
      </c>
      <c r="B138" s="19">
        <v>0</v>
      </c>
      <c r="C138" s="19">
        <v>0</v>
      </c>
      <c r="D138" s="19" t="e">
        <v>#N/A</v>
      </c>
      <c r="E138" s="19">
        <v>38032235.00000006</v>
      </c>
      <c r="F138" s="19">
        <v>10490487</v>
      </c>
      <c r="G138" s="19">
        <v>32684935.600000057</v>
      </c>
      <c r="H138" s="19">
        <v>41577015.653488092</v>
      </c>
      <c r="I138" s="19">
        <v>10490487</v>
      </c>
      <c r="J138" s="19">
        <v>34930238.188139282</v>
      </c>
      <c r="K138" s="19">
        <v>44750333.623423018</v>
      </c>
      <c r="L138" s="19">
        <v>10490487</v>
      </c>
      <c r="M138" s="19">
        <v>36841224.361080721</v>
      </c>
      <c r="N138" s="19">
        <v>47502841.596218266</v>
      </c>
      <c r="O138" s="19">
        <v>10490487</v>
      </c>
      <c r="P138" s="19">
        <v>38373481.53659644</v>
      </c>
      <c r="Q138" s="19">
        <v>49835166.565072633</v>
      </c>
      <c r="R138" s="19">
        <v>10490487</v>
      </c>
      <c r="S138" s="19">
        <v>39527574.008565374</v>
      </c>
      <c r="T138" s="19">
        <v>51745680.759129621</v>
      </c>
      <c r="U138" s="19">
        <v>10490487</v>
      </c>
      <c r="V138" s="19">
        <v>40302036.783216663</v>
      </c>
      <c r="W138" s="19">
        <v>52800000</v>
      </c>
      <c r="X138" s="19">
        <v>10490487</v>
      </c>
      <c r="Y138" s="19">
        <v>40698713.957461126</v>
      </c>
      <c r="Z138" s="19">
        <v>52800000</v>
      </c>
      <c r="AA138" s="19">
        <v>10490487</v>
      </c>
      <c r="AB138" s="19">
        <v>40754792.941157348</v>
      </c>
      <c r="AC138">
        <v>14600000</v>
      </c>
      <c r="AD138">
        <v>31800000</v>
      </c>
      <c r="AE138">
        <v>52800000</v>
      </c>
    </row>
    <row r="139" spans="1:31" x14ac:dyDescent="0.2">
      <c r="A139" s="18">
        <v>44315</v>
      </c>
      <c r="B139" s="19">
        <v>0</v>
      </c>
      <c r="C139" s="19">
        <v>0</v>
      </c>
      <c r="D139" s="19" t="e">
        <v>#N/A</v>
      </c>
      <c r="E139" s="19">
        <v>38001675.00000006</v>
      </c>
      <c r="F139" s="19">
        <v>10971047</v>
      </c>
      <c r="G139" s="19">
        <v>32820745.700000055</v>
      </c>
      <c r="H139" s="19">
        <v>41596455.653488092</v>
      </c>
      <c r="I139" s="19">
        <v>10971047</v>
      </c>
      <c r="J139" s="19">
        <v>35111048.288139284</v>
      </c>
      <c r="K139" s="19">
        <v>44819773.623423018</v>
      </c>
      <c r="L139" s="19">
        <v>10971047</v>
      </c>
      <c r="M139" s="19">
        <v>37067034.461080715</v>
      </c>
      <c r="N139" s="19">
        <v>47622281.596218266</v>
      </c>
      <c r="O139" s="19">
        <v>10971047</v>
      </c>
      <c r="P139" s="19">
        <v>38644291.636596434</v>
      </c>
      <c r="Q139" s="19">
        <v>50004606.565072633</v>
      </c>
      <c r="R139" s="19">
        <v>10971047</v>
      </c>
      <c r="S139" s="19">
        <v>39843384.108565368</v>
      </c>
      <c r="T139" s="19">
        <v>51965120.759129621</v>
      </c>
      <c r="U139" s="19">
        <v>10971047</v>
      </c>
      <c r="V139" s="19">
        <v>40662846.883216657</v>
      </c>
      <c r="W139" s="19">
        <v>52800000</v>
      </c>
      <c r="X139" s="19">
        <v>10971047</v>
      </c>
      <c r="Y139" s="19">
        <v>41104524.05746112</v>
      </c>
      <c r="Z139" s="19">
        <v>52800000</v>
      </c>
      <c r="AA139" s="19">
        <v>10971047</v>
      </c>
      <c r="AB139" s="19">
        <v>41187860.137877531</v>
      </c>
      <c r="AC139">
        <v>14600000</v>
      </c>
      <c r="AD139">
        <v>31800000</v>
      </c>
      <c r="AE139">
        <v>52800000</v>
      </c>
    </row>
    <row r="140" spans="1:31" x14ac:dyDescent="0.2">
      <c r="A140" s="18">
        <v>44316</v>
      </c>
      <c r="B140" s="19">
        <v>0</v>
      </c>
      <c r="C140" s="19">
        <v>0</v>
      </c>
      <c r="D140" s="19" t="e">
        <v>#N/A</v>
      </c>
      <c r="E140" s="19">
        <v>37957512.00000006</v>
      </c>
      <c r="F140" s="19">
        <v>11465210</v>
      </c>
      <c r="G140" s="19">
        <v>32950147.650000054</v>
      </c>
      <c r="H140" s="19">
        <v>41602292.653488092</v>
      </c>
      <c r="I140" s="19">
        <v>11465210</v>
      </c>
      <c r="J140" s="19">
        <v>35285450.238139287</v>
      </c>
      <c r="K140" s="19">
        <v>44875610.623423018</v>
      </c>
      <c r="L140" s="19">
        <v>11465210</v>
      </c>
      <c r="M140" s="19">
        <v>37286436.411080718</v>
      </c>
      <c r="N140" s="19">
        <v>47728118.596218266</v>
      </c>
      <c r="O140" s="19">
        <v>11465210</v>
      </c>
      <c r="P140" s="19">
        <v>38908693.586596444</v>
      </c>
      <c r="Q140" s="19">
        <v>50160443.565072633</v>
      </c>
      <c r="R140" s="19">
        <v>11465210</v>
      </c>
      <c r="S140" s="19">
        <v>40152786.058565371</v>
      </c>
      <c r="T140" s="19">
        <v>52170957.759129621</v>
      </c>
      <c r="U140" s="19">
        <v>11465210</v>
      </c>
      <c r="V140" s="19">
        <v>41017248.83321666</v>
      </c>
      <c r="W140" s="19">
        <v>52800000</v>
      </c>
      <c r="X140" s="19">
        <v>11465210</v>
      </c>
      <c r="Y140" s="19">
        <v>41503926.007461131</v>
      </c>
      <c r="Z140" s="19">
        <v>52800000</v>
      </c>
      <c r="AA140" s="19">
        <v>11465210</v>
      </c>
      <c r="AB140" s="19">
        <v>41619866.284591354</v>
      </c>
      <c r="AC140">
        <v>14600000</v>
      </c>
      <c r="AD140">
        <v>31800000</v>
      </c>
      <c r="AE140">
        <v>52800000</v>
      </c>
    </row>
    <row r="141" spans="1:31" x14ac:dyDescent="0.2">
      <c r="A141" s="18">
        <v>44317</v>
      </c>
      <c r="B141" s="19">
        <v>0</v>
      </c>
      <c r="C141" s="19">
        <v>0</v>
      </c>
      <c r="D141" s="19" t="e">
        <v>#N/A</v>
      </c>
      <c r="E141" s="19">
        <v>37858434.00000006</v>
      </c>
      <c r="F141" s="19">
        <v>12014288</v>
      </c>
      <c r="G141" s="19">
        <v>33118919.900000054</v>
      </c>
      <c r="H141" s="19">
        <v>41553214.653488092</v>
      </c>
      <c r="I141" s="19">
        <v>12014288</v>
      </c>
      <c r="J141" s="19">
        <v>35499222.488139287</v>
      </c>
      <c r="K141" s="19">
        <v>44876532.623423018</v>
      </c>
      <c r="L141" s="19">
        <v>12014288</v>
      </c>
      <c r="M141" s="19">
        <v>37545208.661080718</v>
      </c>
      <c r="N141" s="19">
        <v>47779040.596218266</v>
      </c>
      <c r="O141" s="19">
        <v>12014288</v>
      </c>
      <c r="P141" s="19">
        <v>39212465.836596444</v>
      </c>
      <c r="Q141" s="19">
        <v>50261365.565072633</v>
      </c>
      <c r="R141" s="19">
        <v>12014288</v>
      </c>
      <c r="S141" s="19">
        <v>40501558.308565371</v>
      </c>
      <c r="T141" s="19">
        <v>52321879.759129621</v>
      </c>
      <c r="U141" s="19">
        <v>12014288</v>
      </c>
      <c r="V141" s="19">
        <v>41411021.08321666</v>
      </c>
      <c r="W141" s="19">
        <v>52800000</v>
      </c>
      <c r="X141" s="19">
        <v>12014288</v>
      </c>
      <c r="Y141" s="19">
        <v>41942698.257461131</v>
      </c>
      <c r="Z141" s="19">
        <v>52800000</v>
      </c>
      <c r="AA141" s="19">
        <v>12014288</v>
      </c>
      <c r="AB141" s="19">
        <v>42096589.831298828</v>
      </c>
      <c r="AC141">
        <v>14600000</v>
      </c>
      <c r="AD141">
        <v>31800000</v>
      </c>
      <c r="AE141">
        <v>52800000</v>
      </c>
    </row>
    <row r="142" spans="1:31" x14ac:dyDescent="0.2">
      <c r="A142" s="18">
        <v>44318</v>
      </c>
      <c r="B142" s="19">
        <v>0</v>
      </c>
      <c r="C142" s="19">
        <v>0</v>
      </c>
      <c r="D142" s="19" t="e">
        <v>#N/A</v>
      </c>
      <c r="E142" s="19">
        <v>38028716.00000006</v>
      </c>
      <c r="F142" s="19">
        <v>12294006</v>
      </c>
      <c r="G142" s="19">
        <v>33332323.950000055</v>
      </c>
      <c r="H142" s="19">
        <v>41773496.653488092</v>
      </c>
      <c r="I142" s="19">
        <v>12294006</v>
      </c>
      <c r="J142" s="19">
        <v>35757626.538139284</v>
      </c>
      <c r="K142" s="19">
        <v>45146814.623423018</v>
      </c>
      <c r="L142" s="19">
        <v>12294006</v>
      </c>
      <c r="M142" s="19">
        <v>37848612.711080715</v>
      </c>
      <c r="N142" s="19">
        <v>48099322.596218266</v>
      </c>
      <c r="O142" s="19">
        <v>12294006</v>
      </c>
      <c r="P142" s="19">
        <v>39560869.886596434</v>
      </c>
      <c r="Q142" s="19">
        <v>50631647.565072633</v>
      </c>
      <c r="R142" s="19">
        <v>12294006</v>
      </c>
      <c r="S142" s="19">
        <v>40894962.358565368</v>
      </c>
      <c r="T142" s="19">
        <v>52742161.759129621</v>
      </c>
      <c r="U142" s="19">
        <v>12294006</v>
      </c>
      <c r="V142" s="19">
        <v>41849425.133216657</v>
      </c>
      <c r="W142" s="19">
        <v>52800000</v>
      </c>
      <c r="X142" s="19">
        <v>12294006</v>
      </c>
      <c r="Y142" s="19">
        <v>42426102.30746112</v>
      </c>
      <c r="Z142" s="19">
        <v>52800000</v>
      </c>
      <c r="AA142" s="19">
        <v>12294006</v>
      </c>
      <c r="AB142" s="19">
        <v>42623292.27799993</v>
      </c>
      <c r="AC142">
        <v>14600000</v>
      </c>
      <c r="AD142">
        <v>31800000</v>
      </c>
      <c r="AE142">
        <v>52800000</v>
      </c>
    </row>
    <row r="143" spans="1:31" x14ac:dyDescent="0.2">
      <c r="A143" s="18">
        <v>44319</v>
      </c>
      <c r="B143" s="19">
        <v>0</v>
      </c>
      <c r="C143" s="19">
        <v>0</v>
      </c>
      <c r="D143" s="19" t="e">
        <v>#N/A</v>
      </c>
      <c r="E143" s="19">
        <v>38126236.00000006</v>
      </c>
      <c r="F143" s="19">
        <v>12646486</v>
      </c>
      <c r="G143" s="19">
        <v>33563859.350000054</v>
      </c>
      <c r="H143" s="19">
        <v>41921016.653488092</v>
      </c>
      <c r="I143" s="19">
        <v>12646486</v>
      </c>
      <c r="J143" s="19">
        <v>36034161.938139282</v>
      </c>
      <c r="K143" s="19">
        <v>45344334.623423018</v>
      </c>
      <c r="L143" s="19">
        <v>12646486</v>
      </c>
      <c r="M143" s="19">
        <v>38170148.111080721</v>
      </c>
      <c r="N143" s="19">
        <v>48346842.596218266</v>
      </c>
      <c r="O143" s="19">
        <v>12646486</v>
      </c>
      <c r="P143" s="19">
        <v>39927405.28659644</v>
      </c>
      <c r="Q143" s="19">
        <v>50929167.565072633</v>
      </c>
      <c r="R143" s="19">
        <v>12646486</v>
      </c>
      <c r="S143" s="19">
        <v>41306497.758565374</v>
      </c>
      <c r="T143" s="19">
        <v>52800000</v>
      </c>
      <c r="U143" s="19">
        <v>12646486</v>
      </c>
      <c r="V143" s="19">
        <v>42305960.533216663</v>
      </c>
      <c r="W143" s="19">
        <v>52800000</v>
      </c>
      <c r="X143" s="19">
        <v>12646486</v>
      </c>
      <c r="Y143" s="19">
        <v>42927637.707461126</v>
      </c>
      <c r="Z143" s="19">
        <v>52800000</v>
      </c>
      <c r="AA143" s="19">
        <v>12646486</v>
      </c>
      <c r="AB143" s="19">
        <v>43169827.677999929</v>
      </c>
      <c r="AC143">
        <v>14600000</v>
      </c>
      <c r="AD143">
        <v>31800000</v>
      </c>
      <c r="AE143">
        <v>52800000</v>
      </c>
    </row>
    <row r="144" spans="1:31" x14ac:dyDescent="0.2">
      <c r="A144" s="18">
        <v>44320</v>
      </c>
      <c r="B144" s="19">
        <v>0</v>
      </c>
      <c r="C144" s="19">
        <v>0</v>
      </c>
      <c r="D144" s="19" t="e">
        <v>#N/A</v>
      </c>
      <c r="E144" s="19">
        <v>38164424.00000006</v>
      </c>
      <c r="F144" s="19">
        <v>13058298</v>
      </c>
      <c r="G144" s="19">
        <v>33677170.800000057</v>
      </c>
      <c r="H144" s="19">
        <v>42009204.653488092</v>
      </c>
      <c r="I144" s="19">
        <v>13058298</v>
      </c>
      <c r="J144" s="19">
        <v>36192473.388139285</v>
      </c>
      <c r="K144" s="19">
        <v>45482522.623423018</v>
      </c>
      <c r="L144" s="19">
        <v>13058298</v>
      </c>
      <c r="M144" s="19">
        <v>38373459.561080717</v>
      </c>
      <c r="N144" s="19">
        <v>48535030.596218266</v>
      </c>
      <c r="O144" s="19">
        <v>13058298</v>
      </c>
      <c r="P144" s="19">
        <v>40175716.736596443</v>
      </c>
      <c r="Q144" s="19">
        <v>51167355.565072633</v>
      </c>
      <c r="R144" s="19">
        <v>13058298</v>
      </c>
      <c r="S144" s="19">
        <v>41599809.208565369</v>
      </c>
      <c r="T144" s="19">
        <v>52800000</v>
      </c>
      <c r="U144" s="19">
        <v>13058298</v>
      </c>
      <c r="V144" s="19">
        <v>42644271.983216658</v>
      </c>
      <c r="W144" s="19">
        <v>52800000</v>
      </c>
      <c r="X144" s="19">
        <v>13058298</v>
      </c>
      <c r="Y144" s="19">
        <v>43310949.157461129</v>
      </c>
      <c r="Z144" s="19">
        <v>52800000</v>
      </c>
      <c r="AA144" s="19">
        <v>13058298</v>
      </c>
      <c r="AB144" s="19">
        <v>43598139.127999932</v>
      </c>
      <c r="AC144">
        <v>14600000</v>
      </c>
      <c r="AD144">
        <v>31800000</v>
      </c>
      <c r="AE144">
        <v>52800000</v>
      </c>
    </row>
    <row r="145" spans="1:31" x14ac:dyDescent="0.2">
      <c r="A145" s="18">
        <v>44321</v>
      </c>
      <c r="B145" s="19">
        <v>0</v>
      </c>
      <c r="C145" s="19">
        <v>0</v>
      </c>
      <c r="D145" s="19" t="e">
        <v>#N/A</v>
      </c>
      <c r="E145" s="19">
        <v>38163614.00000006</v>
      </c>
      <c r="F145" s="19">
        <v>13509108</v>
      </c>
      <c r="G145" s="19">
        <v>33773189.000000052</v>
      </c>
      <c r="H145" s="19">
        <v>42058394.653488092</v>
      </c>
      <c r="I145" s="19">
        <v>13509108</v>
      </c>
      <c r="J145" s="19">
        <v>36333491.588139281</v>
      </c>
      <c r="K145" s="19">
        <v>45581712.623423018</v>
      </c>
      <c r="L145" s="19">
        <v>13509108</v>
      </c>
      <c r="M145" s="19">
        <v>38559477.761080712</v>
      </c>
      <c r="N145" s="19">
        <v>48684220.596218266</v>
      </c>
      <c r="O145" s="19">
        <v>13509108</v>
      </c>
      <c r="P145" s="19">
        <v>40406734.936596438</v>
      </c>
      <c r="Q145" s="19">
        <v>51366545.565072633</v>
      </c>
      <c r="R145" s="19">
        <v>13509108</v>
      </c>
      <c r="S145" s="19">
        <v>41875827.408565372</v>
      </c>
      <c r="T145" s="19">
        <v>52800000</v>
      </c>
      <c r="U145" s="19">
        <v>13509108</v>
      </c>
      <c r="V145" s="19">
        <v>42965290.183216661</v>
      </c>
      <c r="W145" s="19">
        <v>52800000</v>
      </c>
      <c r="X145" s="19">
        <v>13509108</v>
      </c>
      <c r="Y145" s="19">
        <v>43676967.357461125</v>
      </c>
      <c r="Z145" s="19">
        <v>52800000</v>
      </c>
      <c r="AA145" s="19">
        <v>13509108</v>
      </c>
      <c r="AB145" s="19">
        <v>44009157.327999927</v>
      </c>
      <c r="AC145">
        <v>14600000</v>
      </c>
      <c r="AD145">
        <v>31800000</v>
      </c>
      <c r="AE145">
        <v>52800000</v>
      </c>
    </row>
    <row r="146" spans="1:31" x14ac:dyDescent="0.2">
      <c r="A146" s="18">
        <v>44322</v>
      </c>
      <c r="B146" s="19">
        <v>0</v>
      </c>
      <c r="C146" s="19">
        <v>0</v>
      </c>
      <c r="D146" s="19" t="e">
        <v>#N/A</v>
      </c>
      <c r="E146" s="19">
        <v>38110498.00000006</v>
      </c>
      <c r="F146" s="19">
        <v>14012224</v>
      </c>
      <c r="G146" s="19">
        <v>33829812.250000052</v>
      </c>
      <c r="H146" s="19">
        <v>42055278.653488092</v>
      </c>
      <c r="I146" s="19">
        <v>14012224</v>
      </c>
      <c r="J146" s="19">
        <v>36435114.838139281</v>
      </c>
      <c r="K146" s="19">
        <v>45628596.623423018</v>
      </c>
      <c r="L146" s="19">
        <v>14012224</v>
      </c>
      <c r="M146" s="19">
        <v>38706101.011080712</v>
      </c>
      <c r="N146" s="19">
        <v>48781104.596218266</v>
      </c>
      <c r="O146" s="19">
        <v>14012224</v>
      </c>
      <c r="P146" s="19">
        <v>40598358.186596438</v>
      </c>
      <c r="Q146" s="19">
        <v>51513429.565072633</v>
      </c>
      <c r="R146" s="19">
        <v>14012224</v>
      </c>
      <c r="S146" s="19">
        <v>42112450.658565372</v>
      </c>
      <c r="T146" s="19">
        <v>52800000</v>
      </c>
      <c r="U146" s="19">
        <v>14012224</v>
      </c>
      <c r="V146" s="19">
        <v>43246913.433216661</v>
      </c>
      <c r="W146" s="19">
        <v>52800000</v>
      </c>
      <c r="X146" s="19">
        <v>14012224</v>
      </c>
      <c r="Y146" s="19">
        <v>44003590.607461125</v>
      </c>
      <c r="Z146" s="19">
        <v>52800000</v>
      </c>
      <c r="AA146" s="19">
        <v>14012224</v>
      </c>
      <c r="AB146" s="19">
        <v>44380780.577999927</v>
      </c>
      <c r="AC146">
        <v>14600000</v>
      </c>
      <c r="AD146">
        <v>31800000</v>
      </c>
      <c r="AE146">
        <v>52800000</v>
      </c>
    </row>
    <row r="147" spans="1:31" x14ac:dyDescent="0.2">
      <c r="A147" s="18">
        <v>44323</v>
      </c>
      <c r="B147" s="19">
        <v>0</v>
      </c>
      <c r="C147" s="19">
        <v>0</v>
      </c>
      <c r="D147" s="19" t="e">
        <v>#N/A</v>
      </c>
      <c r="E147" s="19">
        <v>38015895.00000006</v>
      </c>
      <c r="F147" s="19">
        <v>14556827</v>
      </c>
      <c r="G147" s="19">
        <v>33828301.450000055</v>
      </c>
      <c r="H147" s="19">
        <v>42010675.653488092</v>
      </c>
      <c r="I147" s="19">
        <v>14556827</v>
      </c>
      <c r="J147" s="19">
        <v>36478604.038139284</v>
      </c>
      <c r="K147" s="19">
        <v>45633993.623423018</v>
      </c>
      <c r="L147" s="19">
        <v>14556827</v>
      </c>
      <c r="M147" s="19">
        <v>38794590.211080715</v>
      </c>
      <c r="N147" s="19">
        <v>48836501.596218266</v>
      </c>
      <c r="O147" s="19">
        <v>14556827</v>
      </c>
      <c r="P147" s="19">
        <v>40731847.386596434</v>
      </c>
      <c r="Q147" s="19">
        <v>51618826.565072633</v>
      </c>
      <c r="R147" s="19">
        <v>14556827</v>
      </c>
      <c r="S147" s="19">
        <v>42290939.858565368</v>
      </c>
      <c r="T147" s="19">
        <v>52800000</v>
      </c>
      <c r="U147" s="19">
        <v>14556827</v>
      </c>
      <c r="V147" s="19">
        <v>43470402.633216657</v>
      </c>
      <c r="W147" s="19">
        <v>52800000</v>
      </c>
      <c r="X147" s="19">
        <v>14556827</v>
      </c>
      <c r="Y147" s="19">
        <v>44272079.80746112</v>
      </c>
      <c r="Z147" s="19">
        <v>52800000</v>
      </c>
      <c r="AA147" s="19">
        <v>14556827</v>
      </c>
      <c r="AB147" s="19">
        <v>44694269.77799993</v>
      </c>
      <c r="AC147">
        <v>14600000</v>
      </c>
      <c r="AD147">
        <v>31800000</v>
      </c>
      <c r="AE147">
        <v>52800000</v>
      </c>
    </row>
    <row r="148" spans="1:31" x14ac:dyDescent="0.2">
      <c r="A148" s="18">
        <v>44324</v>
      </c>
      <c r="B148" s="19">
        <v>0</v>
      </c>
      <c r="C148" s="19">
        <v>0</v>
      </c>
      <c r="D148" s="19" t="e">
        <v>#N/A</v>
      </c>
      <c r="E148" s="19">
        <v>37960533.00000006</v>
      </c>
      <c r="F148" s="19">
        <v>15062189</v>
      </c>
      <c r="G148" s="19">
        <v>33815126.950000055</v>
      </c>
      <c r="H148" s="19">
        <v>42005313.653488092</v>
      </c>
      <c r="I148" s="19">
        <v>15062189</v>
      </c>
      <c r="J148" s="19">
        <v>36510429.538139284</v>
      </c>
      <c r="K148" s="19">
        <v>45678631.623423018</v>
      </c>
      <c r="L148" s="19">
        <v>15062189</v>
      </c>
      <c r="M148" s="19">
        <v>38871415.711080715</v>
      </c>
      <c r="N148" s="19">
        <v>48931139.596218266</v>
      </c>
      <c r="O148" s="19">
        <v>15062189</v>
      </c>
      <c r="P148" s="19">
        <v>40853672.886596434</v>
      </c>
      <c r="Q148" s="19">
        <v>51763464.565072633</v>
      </c>
      <c r="R148" s="19">
        <v>15062189</v>
      </c>
      <c r="S148" s="19">
        <v>42457765.358565368</v>
      </c>
      <c r="T148" s="19">
        <v>52800000</v>
      </c>
      <c r="U148" s="19">
        <v>15062189</v>
      </c>
      <c r="V148" s="19">
        <v>43682228.133216657</v>
      </c>
      <c r="W148" s="19">
        <v>52800000</v>
      </c>
      <c r="X148" s="19">
        <v>15062189</v>
      </c>
      <c r="Y148" s="19">
        <v>44528905.30746112</v>
      </c>
      <c r="Z148" s="19">
        <v>52800000</v>
      </c>
      <c r="AA148" s="19">
        <v>15062189</v>
      </c>
      <c r="AB148" s="19">
        <v>44996095.27799993</v>
      </c>
      <c r="AC148">
        <v>14600000</v>
      </c>
      <c r="AD148">
        <v>31800000</v>
      </c>
      <c r="AE148">
        <v>52800000</v>
      </c>
    </row>
    <row r="149" spans="1:31" x14ac:dyDescent="0.2">
      <c r="A149" s="18">
        <v>44325</v>
      </c>
      <c r="B149" s="19">
        <v>0</v>
      </c>
      <c r="C149" s="19">
        <v>0</v>
      </c>
      <c r="D149" s="19" t="e">
        <v>#N/A</v>
      </c>
      <c r="E149" s="19">
        <v>38172571.00000006</v>
      </c>
      <c r="F149" s="19">
        <v>15300151</v>
      </c>
      <c r="G149" s="19">
        <v>34032915.300000057</v>
      </c>
      <c r="H149" s="19">
        <v>42267351.653488092</v>
      </c>
      <c r="I149" s="19">
        <v>15300151</v>
      </c>
      <c r="J149" s="19">
        <v>36773217.888139285</v>
      </c>
      <c r="K149" s="19">
        <v>45990669.623423018</v>
      </c>
      <c r="L149" s="19">
        <v>15300151</v>
      </c>
      <c r="M149" s="19">
        <v>39179204.061080717</v>
      </c>
      <c r="N149" s="19">
        <v>49293177.596218266</v>
      </c>
      <c r="O149" s="19">
        <v>15300151</v>
      </c>
      <c r="P149" s="19">
        <v>41206461.236596443</v>
      </c>
      <c r="Q149" s="19">
        <v>52175502.565072633</v>
      </c>
      <c r="R149" s="19">
        <v>15300151</v>
      </c>
      <c r="S149" s="19">
        <v>42855553.708565369</v>
      </c>
      <c r="T149" s="19">
        <v>52800000</v>
      </c>
      <c r="U149" s="19">
        <v>15300151</v>
      </c>
      <c r="V149" s="19">
        <v>44125016.483216658</v>
      </c>
      <c r="W149" s="19">
        <v>52800000</v>
      </c>
      <c r="X149" s="19">
        <v>15300151</v>
      </c>
      <c r="Y149" s="19">
        <v>45016693.657461129</v>
      </c>
      <c r="Z149" s="19">
        <v>52800000</v>
      </c>
      <c r="AA149" s="19">
        <v>15300151</v>
      </c>
      <c r="AB149" s="19">
        <v>45528883.627999932</v>
      </c>
      <c r="AC149">
        <v>14600000</v>
      </c>
      <c r="AD149">
        <v>31800000</v>
      </c>
      <c r="AE149">
        <v>52800000</v>
      </c>
    </row>
    <row r="150" spans="1:31" x14ac:dyDescent="0.2">
      <c r="A150" s="18">
        <v>44326</v>
      </c>
      <c r="B150" s="19">
        <v>0</v>
      </c>
      <c r="C150" s="19">
        <v>0</v>
      </c>
      <c r="D150" s="19" t="e">
        <v>#N/A</v>
      </c>
      <c r="E150" s="19">
        <v>38346615.00000006</v>
      </c>
      <c r="F150" s="19">
        <v>15576107</v>
      </c>
      <c r="G150" s="19">
        <v>34200083.600000054</v>
      </c>
      <c r="H150" s="19">
        <v>42491395.653488092</v>
      </c>
      <c r="I150" s="19">
        <v>15576107</v>
      </c>
      <c r="J150" s="19">
        <v>36985386.188139282</v>
      </c>
      <c r="K150" s="19">
        <v>46264713.623423018</v>
      </c>
      <c r="L150" s="19">
        <v>15576107</v>
      </c>
      <c r="M150" s="19">
        <v>39436372.361080721</v>
      </c>
      <c r="N150" s="19">
        <v>49617221.596218266</v>
      </c>
      <c r="O150" s="19">
        <v>15576107</v>
      </c>
      <c r="P150" s="19">
        <v>41508629.53659644</v>
      </c>
      <c r="Q150" s="19">
        <v>52549546.565072633</v>
      </c>
      <c r="R150" s="19">
        <v>15576107</v>
      </c>
      <c r="S150" s="19">
        <v>43202722.008565374</v>
      </c>
      <c r="T150" s="19">
        <v>52800000</v>
      </c>
      <c r="U150" s="19">
        <v>15576107</v>
      </c>
      <c r="V150" s="19">
        <v>44517184.783216663</v>
      </c>
      <c r="W150" s="19">
        <v>52800000</v>
      </c>
      <c r="X150" s="19">
        <v>15576107</v>
      </c>
      <c r="Y150" s="19">
        <v>45453861.957461126</v>
      </c>
      <c r="Z150" s="19">
        <v>52800000</v>
      </c>
      <c r="AA150" s="19">
        <v>15576107</v>
      </c>
      <c r="AB150" s="19">
        <v>46011051.927999929</v>
      </c>
      <c r="AC150">
        <v>14600000</v>
      </c>
      <c r="AD150">
        <v>31800000</v>
      </c>
      <c r="AE150">
        <v>52800000</v>
      </c>
    </row>
    <row r="151" spans="1:31" x14ac:dyDescent="0.2">
      <c r="A151" s="18">
        <v>44327</v>
      </c>
      <c r="B151" s="19">
        <v>0</v>
      </c>
      <c r="C151" s="19">
        <v>0</v>
      </c>
      <c r="D151" s="19" t="e">
        <v>#N/A</v>
      </c>
      <c r="E151" s="19">
        <v>38350932.571428627</v>
      </c>
      <c r="F151" s="19">
        <v>16021789.428571429</v>
      </c>
      <c r="G151" s="19">
        <v>34340720.850000054</v>
      </c>
      <c r="H151" s="19">
        <v>42517248.597987257</v>
      </c>
      <c r="I151" s="19">
        <v>16050254.055500835</v>
      </c>
      <c r="J151" s="19">
        <v>37171023.438139282</v>
      </c>
      <c r="K151" s="19">
        <v>46340566.567922182</v>
      </c>
      <c r="L151" s="19">
        <v>16050254.055500835</v>
      </c>
      <c r="M151" s="19">
        <v>39667009.611080721</v>
      </c>
      <c r="N151" s="19">
        <v>49743074.54071743</v>
      </c>
      <c r="O151" s="19">
        <v>16050254.055500835</v>
      </c>
      <c r="P151" s="19">
        <v>41784266.78659644</v>
      </c>
      <c r="Q151" s="19">
        <v>52725399.509571798</v>
      </c>
      <c r="R151" s="19">
        <v>16050254.055500835</v>
      </c>
      <c r="S151" s="19">
        <v>43523359.258565374</v>
      </c>
      <c r="T151" s="19">
        <v>52800000</v>
      </c>
      <c r="U151" s="19">
        <v>16050254.055500835</v>
      </c>
      <c r="V151" s="19">
        <v>44882822.033216663</v>
      </c>
      <c r="W151" s="19">
        <v>52800000</v>
      </c>
      <c r="X151" s="19">
        <v>16050254.055500835</v>
      </c>
      <c r="Y151" s="19">
        <v>45864499.207461126</v>
      </c>
      <c r="Z151" s="19">
        <v>52800000</v>
      </c>
      <c r="AA151" s="19">
        <v>16050254.055500835</v>
      </c>
      <c r="AB151" s="19">
        <v>46466689.177999929</v>
      </c>
      <c r="AC151">
        <v>14600000</v>
      </c>
      <c r="AD151">
        <v>31800000</v>
      </c>
      <c r="AE151">
        <v>52800000</v>
      </c>
    </row>
    <row r="152" spans="1:31" x14ac:dyDescent="0.2">
      <c r="A152" s="18">
        <v>44328</v>
      </c>
      <c r="B152" s="19">
        <v>0</v>
      </c>
      <c r="C152" s="19">
        <v>0</v>
      </c>
      <c r="D152" s="19" t="e">
        <v>#N/A</v>
      </c>
      <c r="E152" s="19">
        <v>38355250.142857194</v>
      </c>
      <c r="F152" s="19">
        <v>16467471.857142858</v>
      </c>
      <c r="G152" s="19">
        <v>34505330.650000058</v>
      </c>
      <c r="H152" s="19">
        <v>42537146.946586214</v>
      </c>
      <c r="I152" s="19">
        <v>16530355.706901878</v>
      </c>
      <c r="J152" s="19">
        <v>37380633.238139287</v>
      </c>
      <c r="K152" s="19">
        <v>46410464.916521139</v>
      </c>
      <c r="L152" s="19">
        <v>16530355.706901878</v>
      </c>
      <c r="M152" s="19">
        <v>39921619.411080718</v>
      </c>
      <c r="N152" s="19">
        <v>49862972.889316387</v>
      </c>
      <c r="O152" s="19">
        <v>16530355.706901878</v>
      </c>
      <c r="P152" s="19">
        <v>42083876.586596444</v>
      </c>
      <c r="Q152" s="19">
        <v>52800000</v>
      </c>
      <c r="R152" s="19">
        <v>16530355.706901878</v>
      </c>
      <c r="S152" s="19">
        <v>43867969.058565371</v>
      </c>
      <c r="T152" s="19">
        <v>52800000</v>
      </c>
      <c r="U152" s="19">
        <v>16530355.706901878</v>
      </c>
      <c r="V152" s="19">
        <v>45272431.83321666</v>
      </c>
      <c r="W152" s="19">
        <v>52800000</v>
      </c>
      <c r="X152" s="19">
        <v>16530355.706901878</v>
      </c>
      <c r="Y152" s="19">
        <v>46299109.007461131</v>
      </c>
      <c r="Z152" s="19">
        <v>52800000</v>
      </c>
      <c r="AA152" s="19">
        <v>16530355.706901878</v>
      </c>
      <c r="AB152" s="19">
        <v>46946298.977999933</v>
      </c>
      <c r="AC152">
        <v>14600000</v>
      </c>
      <c r="AD152">
        <v>31800000</v>
      </c>
      <c r="AE152">
        <v>52800000</v>
      </c>
    </row>
    <row r="153" spans="1:31" x14ac:dyDescent="0.2">
      <c r="A153" s="18">
        <v>44329</v>
      </c>
      <c r="B153" s="19">
        <v>0</v>
      </c>
      <c r="C153" s="19">
        <v>0</v>
      </c>
      <c r="D153" s="19" t="e">
        <v>#N/A</v>
      </c>
      <c r="E153" s="19">
        <v>38359567.714285761</v>
      </c>
      <c r="F153" s="19">
        <v>16913154.285714287</v>
      </c>
      <c r="G153" s="19">
        <v>34532943.400000058</v>
      </c>
      <c r="H153" s="19">
        <v>42551090.699284963</v>
      </c>
      <c r="I153" s="19">
        <v>17016411.954203129</v>
      </c>
      <c r="J153" s="19">
        <v>37453245.988139287</v>
      </c>
      <c r="K153" s="19">
        <v>46474408.669219889</v>
      </c>
      <c r="L153" s="19">
        <v>17016411.954203129</v>
      </c>
      <c r="M153" s="19">
        <v>40039232.161080718</v>
      </c>
      <c r="N153" s="19">
        <v>49976916.642015137</v>
      </c>
      <c r="O153" s="19">
        <v>17016411.954203129</v>
      </c>
      <c r="P153" s="19">
        <v>42246489.336596444</v>
      </c>
      <c r="Q153" s="19">
        <v>52800000</v>
      </c>
      <c r="R153" s="19">
        <v>17016411.954203129</v>
      </c>
      <c r="S153" s="19">
        <v>44075581.808565371</v>
      </c>
      <c r="T153" s="19">
        <v>52800000</v>
      </c>
      <c r="U153" s="19">
        <v>17016411.954203129</v>
      </c>
      <c r="V153" s="19">
        <v>45525044.58321666</v>
      </c>
      <c r="W153" s="19">
        <v>52800000</v>
      </c>
      <c r="X153" s="19">
        <v>17016411.954203129</v>
      </c>
      <c r="Y153" s="19">
        <v>46596721.757461131</v>
      </c>
      <c r="Z153" s="19">
        <v>52800000</v>
      </c>
      <c r="AA153" s="19">
        <v>17016411.954203129</v>
      </c>
      <c r="AB153" s="19">
        <v>47288911.727999933</v>
      </c>
      <c r="AC153">
        <v>14600000</v>
      </c>
      <c r="AD153">
        <v>31800000</v>
      </c>
      <c r="AE153">
        <v>52800000</v>
      </c>
    </row>
    <row r="154" spans="1:31" x14ac:dyDescent="0.2">
      <c r="A154" s="18">
        <v>44330</v>
      </c>
      <c r="B154" s="19">
        <v>0</v>
      </c>
      <c r="C154" s="19">
        <v>0</v>
      </c>
      <c r="D154" s="19" t="e">
        <v>#N/A</v>
      </c>
      <c r="E154" s="19">
        <v>38363885.285714328</v>
      </c>
      <c r="F154" s="19">
        <v>17358836.714285716</v>
      </c>
      <c r="G154" s="19">
        <v>34523350.800000057</v>
      </c>
      <c r="H154" s="19">
        <v>42559079.856083505</v>
      </c>
      <c r="I154" s="19">
        <v>17508422.797404587</v>
      </c>
      <c r="J154" s="19">
        <v>37488653.388139285</v>
      </c>
      <c r="K154" s="19">
        <v>46532397.82601843</v>
      </c>
      <c r="L154" s="19">
        <v>17508422.797404587</v>
      </c>
      <c r="M154" s="19">
        <v>40119639.561080717</v>
      </c>
      <c r="N154" s="19">
        <v>50084905.798813678</v>
      </c>
      <c r="O154" s="19">
        <v>17508422.797404587</v>
      </c>
      <c r="P154" s="19">
        <v>42371896.736596443</v>
      </c>
      <c r="Q154" s="19">
        <v>52800000</v>
      </c>
      <c r="R154" s="19">
        <v>17508422.797404587</v>
      </c>
      <c r="S154" s="19">
        <v>44245989.208565369</v>
      </c>
      <c r="T154" s="19">
        <v>52800000</v>
      </c>
      <c r="U154" s="19">
        <v>17508422.797404587</v>
      </c>
      <c r="V154" s="19">
        <v>45740451.983216658</v>
      </c>
      <c r="W154" s="19">
        <v>52800000</v>
      </c>
      <c r="X154" s="19">
        <v>17508422.797404587</v>
      </c>
      <c r="Y154" s="19">
        <v>46857129.157461129</v>
      </c>
      <c r="Z154" s="19">
        <v>52800000</v>
      </c>
      <c r="AA154" s="19">
        <v>17508422.797404587</v>
      </c>
      <c r="AB154" s="19">
        <v>47594319.127999932</v>
      </c>
      <c r="AC154">
        <v>14600000</v>
      </c>
      <c r="AD154">
        <v>31800000</v>
      </c>
      <c r="AE154">
        <v>52800000</v>
      </c>
    </row>
    <row r="155" spans="1:31" x14ac:dyDescent="0.2">
      <c r="A155" s="18">
        <v>44331</v>
      </c>
      <c r="B155" s="19">
        <v>0</v>
      </c>
      <c r="C155" s="19">
        <v>0</v>
      </c>
      <c r="D155" s="19" t="e">
        <v>#N/A</v>
      </c>
      <c r="E155" s="19">
        <v>38368202.857142895</v>
      </c>
      <c r="F155" s="19">
        <v>17804519.142857146</v>
      </c>
      <c r="G155" s="19">
        <v>34419720.150000058</v>
      </c>
      <c r="H155" s="19">
        <v>42563397.427512079</v>
      </c>
      <c r="I155" s="19">
        <v>18004105.225976016</v>
      </c>
      <c r="J155" s="19">
        <v>37430022.738139287</v>
      </c>
      <c r="K155" s="19">
        <v>46584432.386916764</v>
      </c>
      <c r="L155" s="19">
        <v>18006388.236506253</v>
      </c>
      <c r="M155" s="19">
        <v>40106008.911080718</v>
      </c>
      <c r="N155" s="19">
        <v>50186940.359712012</v>
      </c>
      <c r="O155" s="19">
        <v>18006388.236506253</v>
      </c>
      <c r="P155" s="19">
        <v>42403266.086596444</v>
      </c>
      <c r="Q155" s="19">
        <v>52800000</v>
      </c>
      <c r="R155" s="19">
        <v>18006388.236506253</v>
      </c>
      <c r="S155" s="19">
        <v>44322358.558565371</v>
      </c>
      <c r="T155" s="19">
        <v>52800000</v>
      </c>
      <c r="U155" s="19">
        <v>18006388.236506253</v>
      </c>
      <c r="V155" s="19">
        <v>45861821.33321666</v>
      </c>
      <c r="W155" s="19">
        <v>52800000</v>
      </c>
      <c r="X155" s="19">
        <v>18006388.236506253</v>
      </c>
      <c r="Y155" s="19">
        <v>47023498.507461131</v>
      </c>
      <c r="Z155" s="19">
        <v>52800000</v>
      </c>
      <c r="AA155" s="19">
        <v>18006388.236506253</v>
      </c>
      <c r="AB155" s="19">
        <v>47805688.477999933</v>
      </c>
      <c r="AC155">
        <v>14600000</v>
      </c>
      <c r="AD155">
        <v>31800000</v>
      </c>
      <c r="AE155">
        <v>52800000</v>
      </c>
    </row>
    <row r="156" spans="1:31" x14ac:dyDescent="0.2">
      <c r="A156" s="18">
        <v>44332</v>
      </c>
      <c r="B156" s="19">
        <v>0</v>
      </c>
      <c r="C156" s="19">
        <v>0</v>
      </c>
      <c r="D156" s="19" t="e">
        <v>#N/A</v>
      </c>
      <c r="E156" s="19">
        <v>38372520.428571463</v>
      </c>
      <c r="F156" s="19">
        <v>18250201.571428575</v>
      </c>
      <c r="G156" s="19">
        <v>34553537.850000054</v>
      </c>
      <c r="H156" s="19">
        <v>42567714.998940647</v>
      </c>
      <c r="I156" s="19">
        <v>18499787.654547445</v>
      </c>
      <c r="J156" s="19">
        <v>37608840.438139282</v>
      </c>
      <c r="K156" s="19">
        <v>46630512.35191489</v>
      </c>
      <c r="L156" s="19">
        <v>18510308.271508127</v>
      </c>
      <c r="M156" s="19">
        <v>40329826.611080721</v>
      </c>
      <c r="N156" s="19">
        <v>50283020.324710138</v>
      </c>
      <c r="O156" s="19">
        <v>18510308.271508127</v>
      </c>
      <c r="P156" s="19">
        <v>42672083.78659644</v>
      </c>
      <c r="Q156" s="19">
        <v>52800000</v>
      </c>
      <c r="R156" s="19">
        <v>18510308.271508127</v>
      </c>
      <c r="S156" s="19">
        <v>44636176.258565374</v>
      </c>
      <c r="T156" s="19">
        <v>52800000</v>
      </c>
      <c r="U156" s="19">
        <v>18510308.271508127</v>
      </c>
      <c r="V156" s="19">
        <v>46220639.033216663</v>
      </c>
      <c r="W156" s="19">
        <v>52800000</v>
      </c>
      <c r="X156" s="19">
        <v>18510308.271508127</v>
      </c>
      <c r="Y156" s="19">
        <v>47427316.207461126</v>
      </c>
      <c r="Z156" s="19">
        <v>52800000</v>
      </c>
      <c r="AA156" s="19">
        <v>18510308.271508127</v>
      </c>
      <c r="AB156" s="19">
        <v>47984818.350000001</v>
      </c>
      <c r="AC156">
        <v>14600000</v>
      </c>
      <c r="AD156">
        <v>31800000</v>
      </c>
      <c r="AE156">
        <v>52800000</v>
      </c>
    </row>
    <row r="157" spans="1:31" x14ac:dyDescent="0.2">
      <c r="A157" s="18">
        <v>44333</v>
      </c>
      <c r="B157" s="19">
        <v>0</v>
      </c>
      <c r="C157" s="19">
        <v>0</v>
      </c>
      <c r="D157" s="19" t="e">
        <v>#N/A</v>
      </c>
      <c r="E157" s="19">
        <v>38376838.00000003</v>
      </c>
      <c r="F157" s="19">
        <v>18695884.000000004</v>
      </c>
      <c r="G157" s="19">
        <v>34660742.050000057</v>
      </c>
      <c r="H157" s="19">
        <v>42572032.570369214</v>
      </c>
      <c r="I157" s="19">
        <v>18995470.083118875</v>
      </c>
      <c r="J157" s="19">
        <v>37761044.638139285</v>
      </c>
      <c r="K157" s="19">
        <v>46670637.721012808</v>
      </c>
      <c r="L157" s="19">
        <v>19020182.902410209</v>
      </c>
      <c r="M157" s="19">
        <v>40527030.811080717</v>
      </c>
      <c r="N157" s="19">
        <v>50373145.693808056</v>
      </c>
      <c r="O157" s="19">
        <v>19020182.902410209</v>
      </c>
      <c r="P157" s="19">
        <v>42914287.986596443</v>
      </c>
      <c r="Q157" s="19">
        <v>52800000</v>
      </c>
      <c r="R157" s="19">
        <v>19020182.902410209</v>
      </c>
      <c r="S157" s="19">
        <v>44923380.458565369</v>
      </c>
      <c r="T157" s="19">
        <v>52800000</v>
      </c>
      <c r="U157" s="19">
        <v>19020182.902410209</v>
      </c>
      <c r="V157" s="19">
        <v>46552843.233216658</v>
      </c>
      <c r="W157" s="19">
        <v>52800000</v>
      </c>
      <c r="X157" s="19">
        <v>19020182.902410209</v>
      </c>
      <c r="Y157" s="19">
        <v>47804520.407461129</v>
      </c>
      <c r="Z157" s="19">
        <v>52800000</v>
      </c>
      <c r="AA157" s="19">
        <v>19020182.902410209</v>
      </c>
      <c r="AB157" s="19">
        <v>48002335.75</v>
      </c>
      <c r="AC157">
        <v>14600000</v>
      </c>
      <c r="AD157">
        <v>31800000</v>
      </c>
      <c r="AE157">
        <v>52800000</v>
      </c>
    </row>
    <row r="158" spans="1:31" x14ac:dyDescent="0.2">
      <c r="A158" s="18">
        <v>44334</v>
      </c>
      <c r="B158" s="19">
        <v>0</v>
      </c>
      <c r="C158" s="19">
        <v>0</v>
      </c>
      <c r="D158" s="19" t="e">
        <v>#N/A</v>
      </c>
      <c r="E158" s="19">
        <v>38381155.571428597</v>
      </c>
      <c r="F158" s="19">
        <v>19141566.428571433</v>
      </c>
      <c r="G158" s="19">
        <v>34747199.450000055</v>
      </c>
      <c r="H158" s="19">
        <v>42576350.141797781</v>
      </c>
      <c r="I158" s="19">
        <v>19491152.511690304</v>
      </c>
      <c r="J158" s="19">
        <v>37892502.038139284</v>
      </c>
      <c r="K158" s="19">
        <v>46704808.494210519</v>
      </c>
      <c r="L158" s="19">
        <v>19536012.129212499</v>
      </c>
      <c r="M158" s="19">
        <v>40703488.211080715</v>
      </c>
      <c r="N158" s="19">
        <v>50457316.467005767</v>
      </c>
      <c r="O158" s="19">
        <v>19536012.129212499</v>
      </c>
      <c r="P158" s="19">
        <v>43135745.386596434</v>
      </c>
      <c r="Q158" s="19">
        <v>52800000</v>
      </c>
      <c r="R158" s="19">
        <v>19536012.129212499</v>
      </c>
      <c r="S158" s="19">
        <v>45189837.858565368</v>
      </c>
      <c r="T158" s="19">
        <v>52800000</v>
      </c>
      <c r="U158" s="19">
        <v>19536012.129212499</v>
      </c>
      <c r="V158" s="19">
        <v>46864300.633216657</v>
      </c>
      <c r="W158" s="19">
        <v>52800000</v>
      </c>
      <c r="X158" s="19">
        <v>19536012.129212499</v>
      </c>
      <c r="Y158" s="19">
        <v>48021073.549999997</v>
      </c>
      <c r="Z158" s="19">
        <v>52800000</v>
      </c>
      <c r="AA158" s="19">
        <v>19536012.129212499</v>
      </c>
      <c r="AB158" s="19">
        <v>48021073.549999997</v>
      </c>
      <c r="AC158">
        <v>14600000</v>
      </c>
      <c r="AD158">
        <v>31800000</v>
      </c>
      <c r="AE158">
        <v>52800000</v>
      </c>
    </row>
    <row r="159" spans="1:31" x14ac:dyDescent="0.2">
      <c r="A159" s="18">
        <v>44335</v>
      </c>
      <c r="B159" s="19">
        <v>0</v>
      </c>
      <c r="C159" s="19">
        <v>0</v>
      </c>
      <c r="D159" s="19" t="e">
        <v>#N/A</v>
      </c>
      <c r="E159" s="19">
        <v>38385473.142857164</v>
      </c>
      <c r="F159" s="19">
        <v>19587248.857142862</v>
      </c>
      <c r="G159" s="19">
        <v>34753535.850000054</v>
      </c>
      <c r="H159" s="19">
        <v>42580667.713226348</v>
      </c>
      <c r="I159" s="19">
        <v>19986834.940261733</v>
      </c>
      <c r="J159" s="19">
        <v>37943838.438139282</v>
      </c>
      <c r="K159" s="19">
        <v>46733024.671508051</v>
      </c>
      <c r="L159" s="19">
        <v>20057795.951914966</v>
      </c>
      <c r="M159" s="19">
        <v>40799824.611080721</v>
      </c>
      <c r="N159" s="19">
        <v>50535532.644303299</v>
      </c>
      <c r="O159" s="19">
        <v>20057795.951914966</v>
      </c>
      <c r="P159" s="19">
        <v>43277081.78659644</v>
      </c>
      <c r="Q159" s="19">
        <v>52800000</v>
      </c>
      <c r="R159" s="19">
        <v>20057795.951914966</v>
      </c>
      <c r="S159" s="19">
        <v>45376174.258565374</v>
      </c>
      <c r="T159" s="19">
        <v>52800000</v>
      </c>
      <c r="U159" s="19">
        <v>20057795.951914966</v>
      </c>
      <c r="V159" s="19">
        <v>47095637.033216663</v>
      </c>
      <c r="W159" s="19">
        <v>52800000</v>
      </c>
      <c r="X159" s="19">
        <v>20057795.951914966</v>
      </c>
      <c r="Y159" s="19">
        <v>48044524.350000001</v>
      </c>
      <c r="Z159" s="19">
        <v>52800000</v>
      </c>
      <c r="AA159" s="19">
        <v>20057795.951914966</v>
      </c>
      <c r="AB159" s="19">
        <v>48044524.350000001</v>
      </c>
      <c r="AC159">
        <v>14600000</v>
      </c>
      <c r="AD159">
        <v>31800000</v>
      </c>
      <c r="AE159">
        <v>52800000</v>
      </c>
    </row>
    <row r="160" spans="1:31" x14ac:dyDescent="0.2">
      <c r="A160" s="18">
        <v>44336</v>
      </c>
      <c r="B160" s="19">
        <v>0</v>
      </c>
      <c r="C160" s="19">
        <v>0</v>
      </c>
      <c r="D160" s="19" t="e">
        <v>#N/A</v>
      </c>
      <c r="E160" s="19">
        <v>38389790.714285731</v>
      </c>
      <c r="F160" s="19">
        <v>20032931.285714291</v>
      </c>
      <c r="G160" s="19">
        <v>34750059.850000054</v>
      </c>
      <c r="H160" s="19">
        <v>42584985.284654915</v>
      </c>
      <c r="I160" s="19">
        <v>20482517.368833162</v>
      </c>
      <c r="J160" s="19">
        <v>37985362.438139282</v>
      </c>
      <c r="K160" s="19">
        <v>46755286.252905376</v>
      </c>
      <c r="L160" s="19">
        <v>20585534.370517641</v>
      </c>
      <c r="M160" s="19">
        <v>40886348.611080721</v>
      </c>
      <c r="N160" s="19">
        <v>50607794.225700624</v>
      </c>
      <c r="O160" s="19">
        <v>20585534.370517641</v>
      </c>
      <c r="P160" s="19">
        <v>43408605.78659644</v>
      </c>
      <c r="Q160" s="19">
        <v>52800000</v>
      </c>
      <c r="R160" s="19">
        <v>20585534.370517641</v>
      </c>
      <c r="S160" s="19">
        <v>45552698.258565374</v>
      </c>
      <c r="T160" s="19">
        <v>52800000</v>
      </c>
      <c r="U160" s="19">
        <v>20585534.370517641</v>
      </c>
      <c r="V160" s="19">
        <v>47317161.033216663</v>
      </c>
      <c r="W160" s="19">
        <v>52800000</v>
      </c>
      <c r="X160" s="19">
        <v>20585534.370517641</v>
      </c>
      <c r="Y160" s="19">
        <v>48068552.350000001</v>
      </c>
      <c r="Z160" s="19">
        <v>52800000</v>
      </c>
      <c r="AA160" s="19">
        <v>20585534.370517641</v>
      </c>
      <c r="AB160" s="19">
        <v>48068552.350000001</v>
      </c>
      <c r="AC160">
        <v>14600000</v>
      </c>
      <c r="AD160">
        <v>31800000</v>
      </c>
      <c r="AE160">
        <v>52800000</v>
      </c>
    </row>
    <row r="161" spans="1:31" x14ac:dyDescent="0.2">
      <c r="A161" s="18">
        <v>44337</v>
      </c>
      <c r="B161" s="19">
        <v>0</v>
      </c>
      <c r="C161" s="19">
        <v>0</v>
      </c>
      <c r="D161" s="19" t="e">
        <v>#N/A</v>
      </c>
      <c r="E161" s="19">
        <v>38394108.285714298</v>
      </c>
      <c r="F161" s="19">
        <v>20478613.71428572</v>
      </c>
      <c r="G161" s="19">
        <v>34735021.300000057</v>
      </c>
      <c r="H161" s="19">
        <v>42589302.856083483</v>
      </c>
      <c r="I161" s="19">
        <v>20978199.797404591</v>
      </c>
      <c r="J161" s="19">
        <v>38015323.888139285</v>
      </c>
      <c r="K161" s="19">
        <v>46771593.238402493</v>
      </c>
      <c r="L161" s="19">
        <v>21119227.385020524</v>
      </c>
      <c r="M161" s="19">
        <v>40961310.061080717</v>
      </c>
      <c r="N161" s="19">
        <v>50674101.211197741</v>
      </c>
      <c r="O161" s="19">
        <v>21119227.385020524</v>
      </c>
      <c r="P161" s="19">
        <v>43528567.236596443</v>
      </c>
      <c r="Q161" s="19">
        <v>52800000</v>
      </c>
      <c r="R161" s="19">
        <v>21119227.385020524</v>
      </c>
      <c r="S161" s="19">
        <v>45717659.708565369</v>
      </c>
      <c r="T161" s="19">
        <v>52800000</v>
      </c>
      <c r="U161" s="19">
        <v>21119227.385020524</v>
      </c>
      <c r="V161" s="19">
        <v>47527122.483216658</v>
      </c>
      <c r="W161" s="19">
        <v>52800000</v>
      </c>
      <c r="X161" s="19">
        <v>21119227.385020524</v>
      </c>
      <c r="Y161" s="19">
        <v>48093260.5</v>
      </c>
      <c r="Z161" s="19">
        <v>52800000</v>
      </c>
      <c r="AA161" s="19">
        <v>21119227.385020524</v>
      </c>
      <c r="AB161" s="19">
        <v>48093260.5</v>
      </c>
      <c r="AC161">
        <v>14600000</v>
      </c>
      <c r="AD161">
        <v>31800000</v>
      </c>
      <c r="AE161">
        <v>52800000</v>
      </c>
    </row>
    <row r="162" spans="1:31" x14ac:dyDescent="0.2">
      <c r="A162" s="18">
        <v>44338</v>
      </c>
      <c r="B162" s="19">
        <v>0</v>
      </c>
      <c r="C162" s="19">
        <v>0</v>
      </c>
      <c r="D162" s="19" t="e">
        <v>#N/A</v>
      </c>
      <c r="E162" s="19">
        <v>38398425.857142866</v>
      </c>
      <c r="F162" s="19">
        <v>20924296.142857149</v>
      </c>
      <c r="G162" s="19">
        <v>34673305.000000052</v>
      </c>
      <c r="H162" s="19">
        <v>42593620.42751205</v>
      </c>
      <c r="I162" s="19">
        <v>21473882.22597602</v>
      </c>
      <c r="J162" s="19">
        <v>37998607.588139281</v>
      </c>
      <c r="K162" s="19">
        <v>46781945.627999403</v>
      </c>
      <c r="L162" s="19">
        <v>21658874.995423615</v>
      </c>
      <c r="M162" s="19">
        <v>40989593.761080712</v>
      </c>
      <c r="N162" s="19">
        <v>50734453.600794651</v>
      </c>
      <c r="O162" s="19">
        <v>21658874.995423615</v>
      </c>
      <c r="P162" s="19">
        <v>43601850.936596438</v>
      </c>
      <c r="Q162" s="19">
        <v>52800000</v>
      </c>
      <c r="R162" s="19">
        <v>21658874.995423615</v>
      </c>
      <c r="S162" s="19">
        <v>45835943.408565372</v>
      </c>
      <c r="T162" s="19">
        <v>52800000</v>
      </c>
      <c r="U162" s="19">
        <v>21658874.995423615</v>
      </c>
      <c r="V162" s="19">
        <v>47690406.183216661</v>
      </c>
      <c r="W162" s="19">
        <v>52800000</v>
      </c>
      <c r="X162" s="19">
        <v>21658874.995423615</v>
      </c>
      <c r="Y162" s="19">
        <v>48120714.399999999</v>
      </c>
      <c r="Z162" s="19">
        <v>52800000</v>
      </c>
      <c r="AA162" s="19">
        <v>21658874.995423615</v>
      </c>
      <c r="AB162" s="19">
        <v>48120714.399999999</v>
      </c>
      <c r="AC162">
        <v>14600000</v>
      </c>
      <c r="AD162">
        <v>31800000</v>
      </c>
      <c r="AE162">
        <v>52800000</v>
      </c>
    </row>
    <row r="163" spans="1:31" x14ac:dyDescent="0.2">
      <c r="A163" s="18">
        <v>44339</v>
      </c>
      <c r="B163" s="19">
        <v>0</v>
      </c>
      <c r="C163" s="19">
        <v>0</v>
      </c>
      <c r="D163" s="19" t="e">
        <v>#N/A</v>
      </c>
      <c r="E163" s="19">
        <v>38402743.428571433</v>
      </c>
      <c r="F163" s="19">
        <v>21369978.571428578</v>
      </c>
      <c r="G163" s="19">
        <v>34840544.700000055</v>
      </c>
      <c r="H163" s="19">
        <v>42597937.998940617</v>
      </c>
      <c r="I163" s="19">
        <v>21969564.654547449</v>
      </c>
      <c r="J163" s="19">
        <v>38210847.288139284</v>
      </c>
      <c r="K163" s="19">
        <v>46786343.421696104</v>
      </c>
      <c r="L163" s="19">
        <v>22204477.201726913</v>
      </c>
      <c r="M163" s="19">
        <v>41246833.461080715</v>
      </c>
      <c r="N163" s="19">
        <v>50788851.394491352</v>
      </c>
      <c r="O163" s="19">
        <v>22204477.201726913</v>
      </c>
      <c r="P163" s="19">
        <v>43904090.636596434</v>
      </c>
      <c r="Q163" s="19">
        <v>52800000</v>
      </c>
      <c r="R163" s="19">
        <v>22204477.201726913</v>
      </c>
      <c r="S163" s="19">
        <v>46183183.108565368</v>
      </c>
      <c r="T163" s="19">
        <v>52800000</v>
      </c>
      <c r="U163" s="19">
        <v>22204477.201726913</v>
      </c>
      <c r="V163" s="19">
        <v>48082645.883216657</v>
      </c>
      <c r="W163" s="19">
        <v>52800000</v>
      </c>
      <c r="X163" s="19">
        <v>22204477.201726913</v>
      </c>
      <c r="Y163" s="19">
        <v>48134700.299999997</v>
      </c>
      <c r="Z163" s="19">
        <v>52800000</v>
      </c>
      <c r="AA163" s="19">
        <v>22204477.201726913</v>
      </c>
      <c r="AB163" s="19">
        <v>48134700.299999997</v>
      </c>
      <c r="AC163">
        <v>14600000</v>
      </c>
      <c r="AD163">
        <v>31800000</v>
      </c>
      <c r="AE163">
        <v>52800000</v>
      </c>
    </row>
    <row r="164" spans="1:31" x14ac:dyDescent="0.2">
      <c r="A164" s="18">
        <v>44340</v>
      </c>
      <c r="B164" s="19">
        <v>0</v>
      </c>
      <c r="C164" s="19">
        <v>0</v>
      </c>
      <c r="D164" s="19" t="e">
        <v>#N/A</v>
      </c>
      <c r="E164" s="19">
        <v>38407061</v>
      </c>
      <c r="F164" s="19">
        <v>21815661.000000007</v>
      </c>
      <c r="G164" s="19">
        <v>34945936.700000055</v>
      </c>
      <c r="H164" s="19">
        <v>42602255.570369184</v>
      </c>
      <c r="I164" s="19">
        <v>22465247.083118878</v>
      </c>
      <c r="J164" s="19">
        <v>38361239.288139284</v>
      </c>
      <c r="K164" s="19">
        <v>46790660.993124679</v>
      </c>
      <c r="L164" s="19">
        <v>22750159.630298343</v>
      </c>
      <c r="M164" s="19">
        <v>41442225.461080715</v>
      </c>
      <c r="N164" s="19">
        <v>50837294.592287846</v>
      </c>
      <c r="O164" s="19">
        <v>22756034.00393042</v>
      </c>
      <c r="P164" s="19">
        <v>44144482.636596434</v>
      </c>
      <c r="Q164" s="19">
        <v>52800000</v>
      </c>
      <c r="R164" s="19">
        <v>22756034.00393042</v>
      </c>
      <c r="S164" s="19">
        <v>46468575.108565368</v>
      </c>
      <c r="T164" s="19">
        <v>52800000</v>
      </c>
      <c r="U164" s="19">
        <v>22756034.00393042</v>
      </c>
      <c r="V164" s="19">
        <v>48152324.299999997</v>
      </c>
      <c r="W164" s="19">
        <v>52800000</v>
      </c>
      <c r="X164" s="19">
        <v>22756034.00393042</v>
      </c>
      <c r="Y164" s="19">
        <v>48152324.299999997</v>
      </c>
      <c r="Z164" s="19">
        <v>52800000</v>
      </c>
      <c r="AA164" s="19">
        <v>22756034.00393042</v>
      </c>
      <c r="AB164" s="19">
        <v>48152324.299999997</v>
      </c>
      <c r="AC164">
        <v>14600000</v>
      </c>
      <c r="AD164">
        <v>31800000</v>
      </c>
      <c r="AE164">
        <v>52800000</v>
      </c>
    </row>
    <row r="165" spans="1:31" x14ac:dyDescent="0.2">
      <c r="A165" s="18">
        <v>44341</v>
      </c>
      <c r="B165" s="19">
        <v>0</v>
      </c>
      <c r="C165" s="19">
        <v>0</v>
      </c>
      <c r="D165" s="19" t="e">
        <v>#N/A</v>
      </c>
      <c r="E165" s="19">
        <v>38411378.571428567</v>
      </c>
      <c r="F165" s="19">
        <v>22261343.428571437</v>
      </c>
      <c r="G165" s="19">
        <v>35000896.500000052</v>
      </c>
      <c r="H165" s="19">
        <v>42606573.141797751</v>
      </c>
      <c r="I165" s="19">
        <v>22960929.511690307</v>
      </c>
      <c r="J165" s="19">
        <v>38461199.088139281</v>
      </c>
      <c r="K165" s="19">
        <v>46794978.564553246</v>
      </c>
      <c r="L165" s="19">
        <v>23295842.058869772</v>
      </c>
      <c r="M165" s="19">
        <v>41587185.261080712</v>
      </c>
      <c r="N165" s="19">
        <v>50879783.194184132</v>
      </c>
      <c r="O165" s="19">
        <v>23313545.402034134</v>
      </c>
      <c r="P165" s="19">
        <v>44334442.436596438</v>
      </c>
      <c r="Q165" s="19">
        <v>52800000</v>
      </c>
      <c r="R165" s="19">
        <v>23313545.402034134</v>
      </c>
      <c r="S165" s="19">
        <v>46703534.908565372</v>
      </c>
      <c r="T165" s="19">
        <v>52800000</v>
      </c>
      <c r="U165" s="19">
        <v>23313545.402034134</v>
      </c>
      <c r="V165" s="19">
        <v>48172914.899999999</v>
      </c>
      <c r="W165" s="19">
        <v>52800000</v>
      </c>
      <c r="X165" s="19">
        <v>23313545.402034134</v>
      </c>
      <c r="Y165" s="19">
        <v>48172914.899999999</v>
      </c>
      <c r="Z165" s="19">
        <v>52800000</v>
      </c>
      <c r="AA165" s="19">
        <v>23313545.402034134</v>
      </c>
      <c r="AB165" s="19">
        <v>48172914.899999999</v>
      </c>
      <c r="AC165">
        <v>14600000</v>
      </c>
      <c r="AD165">
        <v>31800000</v>
      </c>
      <c r="AE165">
        <v>52800000</v>
      </c>
    </row>
    <row r="166" spans="1:31" x14ac:dyDescent="0.2">
      <c r="A166" s="18">
        <v>44342</v>
      </c>
      <c r="B166" s="19">
        <v>0</v>
      </c>
      <c r="C166" s="19">
        <v>0</v>
      </c>
      <c r="D166" s="19" t="e">
        <v>#N/A</v>
      </c>
      <c r="E166" s="19">
        <v>38415696.142857134</v>
      </c>
      <c r="F166" s="19">
        <v>22707025.857142866</v>
      </c>
      <c r="G166" s="19">
        <v>35022708.000000052</v>
      </c>
      <c r="H166" s="19">
        <v>42610890.713226318</v>
      </c>
      <c r="I166" s="19">
        <v>23456611.940261737</v>
      </c>
      <c r="J166" s="19">
        <v>38528010.588139281</v>
      </c>
      <c r="K166" s="19">
        <v>46799296.135981813</v>
      </c>
      <c r="L166" s="19">
        <v>23841524.487441201</v>
      </c>
      <c r="M166" s="19">
        <v>41698996.761080712</v>
      </c>
      <c r="N166" s="19">
        <v>50916317.20018021</v>
      </c>
      <c r="O166" s="19">
        <v>23877011.396038055</v>
      </c>
      <c r="P166" s="19">
        <v>44491253.936596438</v>
      </c>
      <c r="Q166" s="19">
        <v>52800000</v>
      </c>
      <c r="R166" s="19">
        <v>23877011.396038055</v>
      </c>
      <c r="S166" s="19">
        <v>46905346.408565372</v>
      </c>
      <c r="T166" s="19">
        <v>52800000</v>
      </c>
      <c r="U166" s="19">
        <v>23877011.396038055</v>
      </c>
      <c r="V166" s="19">
        <v>48195455.399999999</v>
      </c>
      <c r="W166" s="19">
        <v>52800000</v>
      </c>
      <c r="X166" s="19">
        <v>23877011.396038055</v>
      </c>
      <c r="Y166" s="19">
        <v>48195455.399999999</v>
      </c>
      <c r="Z166" s="19">
        <v>52800000</v>
      </c>
      <c r="AA166" s="19">
        <v>23877011.396038055</v>
      </c>
      <c r="AB166" s="19">
        <v>48195455.399999999</v>
      </c>
      <c r="AC166">
        <v>14600000</v>
      </c>
      <c r="AD166">
        <v>31800000</v>
      </c>
      <c r="AE166">
        <v>52800000</v>
      </c>
    </row>
    <row r="167" spans="1:31" x14ac:dyDescent="0.2">
      <c r="A167" s="18">
        <v>44343</v>
      </c>
      <c r="B167" s="19">
        <v>0</v>
      </c>
      <c r="C167" s="19">
        <v>0</v>
      </c>
      <c r="D167" s="19" t="e">
        <v>#N/A</v>
      </c>
      <c r="E167" s="19">
        <v>38420013.714285702</v>
      </c>
      <c r="F167" s="19">
        <v>23152708.285714295</v>
      </c>
      <c r="G167" s="19">
        <v>35000059.400000058</v>
      </c>
      <c r="H167" s="19">
        <v>42615208.284654886</v>
      </c>
      <c r="I167" s="19">
        <v>23952294.368833166</v>
      </c>
      <c r="J167" s="19">
        <v>38550361.988139287</v>
      </c>
      <c r="K167" s="19">
        <v>46803613.70741038</v>
      </c>
      <c r="L167" s="19">
        <v>24387206.91601263</v>
      </c>
      <c r="M167" s="19">
        <v>41766348.161080718</v>
      </c>
      <c r="N167" s="19">
        <v>50946896.610276081</v>
      </c>
      <c r="O167" s="19">
        <v>24446431.985942185</v>
      </c>
      <c r="P167" s="19">
        <v>44603605.336596444</v>
      </c>
      <c r="Q167" s="19">
        <v>52800000</v>
      </c>
      <c r="R167" s="19">
        <v>24446431.985942185</v>
      </c>
      <c r="S167" s="19">
        <v>47062697.808565371</v>
      </c>
      <c r="T167" s="19">
        <v>52800000</v>
      </c>
      <c r="U167" s="19">
        <v>24446431.985942185</v>
      </c>
      <c r="V167" s="19">
        <v>48220611.200000003</v>
      </c>
      <c r="W167" s="19">
        <v>52800000</v>
      </c>
      <c r="X167" s="19">
        <v>24446431.985942185</v>
      </c>
      <c r="Y167" s="19">
        <v>48220611.200000003</v>
      </c>
      <c r="Z167" s="19">
        <v>52800000</v>
      </c>
      <c r="AA167" s="19">
        <v>24446431.985942185</v>
      </c>
      <c r="AB167" s="19">
        <v>48220611.200000003</v>
      </c>
      <c r="AC167">
        <v>14600000</v>
      </c>
      <c r="AD167">
        <v>31800000</v>
      </c>
      <c r="AE167">
        <v>52800000</v>
      </c>
    </row>
    <row r="168" spans="1:31" x14ac:dyDescent="0.2">
      <c r="A168" s="18">
        <v>44344</v>
      </c>
      <c r="B168" s="19">
        <v>0</v>
      </c>
      <c r="C168" s="19">
        <v>0</v>
      </c>
      <c r="D168" s="19" t="e">
        <v>#N/A</v>
      </c>
      <c r="E168" s="19">
        <v>38424331.285714269</v>
      </c>
      <c r="F168" s="19">
        <v>23598390.714285724</v>
      </c>
      <c r="G168" s="19">
        <v>34942146.850000054</v>
      </c>
      <c r="H168" s="19">
        <v>42619525.856083453</v>
      </c>
      <c r="I168" s="19">
        <v>24447976.797404595</v>
      </c>
      <c r="J168" s="19">
        <v>38537449.438139282</v>
      </c>
      <c r="K168" s="19">
        <v>46807931.278838947</v>
      </c>
      <c r="L168" s="19">
        <v>24932889.344584059</v>
      </c>
      <c r="M168" s="19">
        <v>41798435.611080721</v>
      </c>
      <c r="N168" s="19">
        <v>50971521.424471743</v>
      </c>
      <c r="O168" s="19">
        <v>25021807.171746522</v>
      </c>
      <c r="P168" s="19">
        <v>44680692.78659644</v>
      </c>
      <c r="Q168" s="19">
        <v>52800000</v>
      </c>
      <c r="R168" s="19">
        <v>25021807.171746522</v>
      </c>
      <c r="S168" s="19">
        <v>47184785.258565374</v>
      </c>
      <c r="T168" s="19">
        <v>52800000</v>
      </c>
      <c r="U168" s="19">
        <v>25021807.171746522</v>
      </c>
      <c r="V168" s="19">
        <v>48247841.350000001</v>
      </c>
      <c r="W168" s="19">
        <v>52800000</v>
      </c>
      <c r="X168" s="19">
        <v>25021807.171746522</v>
      </c>
      <c r="Y168" s="19">
        <v>48247841.350000001</v>
      </c>
      <c r="Z168" s="19">
        <v>52800000</v>
      </c>
      <c r="AA168" s="19">
        <v>25021807.171746522</v>
      </c>
      <c r="AB168" s="19">
        <v>48247841.350000001</v>
      </c>
      <c r="AC168">
        <v>14600000</v>
      </c>
      <c r="AD168">
        <v>31800000</v>
      </c>
      <c r="AE168">
        <v>52800000</v>
      </c>
    </row>
    <row r="169" spans="1:31" x14ac:dyDescent="0.2">
      <c r="A169" s="18">
        <v>44345</v>
      </c>
      <c r="B169" s="19">
        <v>0</v>
      </c>
      <c r="C169" s="19">
        <v>0</v>
      </c>
      <c r="D169" s="19" t="e">
        <v>#N/A</v>
      </c>
      <c r="E169" s="19">
        <v>38428648.857142836</v>
      </c>
      <c r="F169" s="19">
        <v>24044073.142857153</v>
      </c>
      <c r="G169" s="19">
        <v>34917589.150000058</v>
      </c>
      <c r="H169" s="19">
        <v>42623843.42751202</v>
      </c>
      <c r="I169" s="19">
        <v>24943659.225976024</v>
      </c>
      <c r="J169" s="19">
        <v>38557891.738139287</v>
      </c>
      <c r="K169" s="19">
        <v>46812248.850267515</v>
      </c>
      <c r="L169" s="19">
        <v>25478571.773155488</v>
      </c>
      <c r="M169" s="19">
        <v>41863877.911080718</v>
      </c>
      <c r="N169" s="19">
        <v>50990191.642767198</v>
      </c>
      <c r="O169" s="19">
        <v>25603136.953451067</v>
      </c>
      <c r="P169" s="19">
        <v>44791135.086596444</v>
      </c>
      <c r="Q169" s="19">
        <v>52800000</v>
      </c>
      <c r="R169" s="19">
        <v>25603136.953451067</v>
      </c>
      <c r="S169" s="19">
        <v>47340227.558565371</v>
      </c>
      <c r="T169" s="19">
        <v>52800000</v>
      </c>
      <c r="U169" s="19">
        <v>25603136.953451067</v>
      </c>
      <c r="V169" s="19">
        <v>48273109.450000003</v>
      </c>
      <c r="W169" s="19">
        <v>52800000</v>
      </c>
      <c r="X169" s="19">
        <v>25603136.953451067</v>
      </c>
      <c r="Y169" s="19">
        <v>48273109.450000003</v>
      </c>
      <c r="Z169" s="19">
        <v>52800000</v>
      </c>
      <c r="AA169" s="19">
        <v>25603136.953451067</v>
      </c>
      <c r="AB169" s="19">
        <v>48273109.450000003</v>
      </c>
      <c r="AC169">
        <v>14600000</v>
      </c>
      <c r="AD169">
        <v>31800000</v>
      </c>
      <c r="AE169">
        <v>52800000</v>
      </c>
    </row>
    <row r="170" spans="1:31" x14ac:dyDescent="0.2">
      <c r="A170" s="18">
        <v>44346</v>
      </c>
      <c r="B170" s="19">
        <v>0</v>
      </c>
      <c r="C170" s="19">
        <v>0</v>
      </c>
      <c r="D170" s="19" t="e">
        <v>#N/A</v>
      </c>
      <c r="E170" s="19">
        <v>38432966.428571403</v>
      </c>
      <c r="F170" s="19">
        <v>24489755.571428582</v>
      </c>
      <c r="G170" s="19">
        <v>35120321.450000055</v>
      </c>
      <c r="H170" s="19">
        <v>42628160.998940587</v>
      </c>
      <c r="I170" s="19">
        <v>25439341.654547453</v>
      </c>
      <c r="J170" s="19">
        <v>38805624.038139284</v>
      </c>
      <c r="K170" s="19">
        <v>46816566.421696082</v>
      </c>
      <c r="L170" s="19">
        <v>26024254.201726917</v>
      </c>
      <c r="M170" s="19">
        <v>42156610.211080715</v>
      </c>
      <c r="N170" s="19">
        <v>51002907.265162446</v>
      </c>
      <c r="O170" s="19">
        <v>26190421.33105582</v>
      </c>
      <c r="P170" s="19">
        <v>45128867.386596434</v>
      </c>
      <c r="Q170" s="19">
        <v>52800000</v>
      </c>
      <c r="R170" s="19">
        <v>26190421.33105582</v>
      </c>
      <c r="S170" s="19">
        <v>47722959.858565368</v>
      </c>
      <c r="T170" s="19">
        <v>52800000</v>
      </c>
      <c r="U170" s="19">
        <v>26190421.33105582</v>
      </c>
      <c r="V170" s="19">
        <v>48285007.549999997</v>
      </c>
      <c r="W170" s="19">
        <v>52800000</v>
      </c>
      <c r="X170" s="19">
        <v>26190421.33105582</v>
      </c>
      <c r="Y170" s="19">
        <v>48285007.549999997</v>
      </c>
      <c r="Z170" s="19">
        <v>52800000</v>
      </c>
      <c r="AA170" s="19">
        <v>26190421.33105582</v>
      </c>
      <c r="AB170" s="19">
        <v>48285007.549999997</v>
      </c>
      <c r="AC170">
        <v>14600000</v>
      </c>
      <c r="AD170">
        <v>31800000</v>
      </c>
      <c r="AE170">
        <v>52800000</v>
      </c>
    </row>
    <row r="171" spans="1:31" x14ac:dyDescent="0.2">
      <c r="A171" s="18">
        <v>44347</v>
      </c>
      <c r="B171" s="19">
        <v>0</v>
      </c>
      <c r="C171" s="19">
        <v>0</v>
      </c>
      <c r="D171" s="19" t="e">
        <v>#N/A</v>
      </c>
      <c r="E171" s="19">
        <v>38437283.99999997</v>
      </c>
      <c r="F171" s="19">
        <v>24935438.000000011</v>
      </c>
      <c r="G171" s="19">
        <v>35290758.850000054</v>
      </c>
      <c r="H171" s="19">
        <v>42632478.570369154</v>
      </c>
      <c r="I171" s="19">
        <v>25935024.083118882</v>
      </c>
      <c r="J171" s="19">
        <v>39021061.438139282</v>
      </c>
      <c r="K171" s="19">
        <v>46820883.993124649</v>
      </c>
      <c r="L171" s="19">
        <v>26569936.630298346</v>
      </c>
      <c r="M171" s="19">
        <v>42417047.611080721</v>
      </c>
      <c r="N171" s="19">
        <v>51009668.291657485</v>
      </c>
      <c r="O171" s="19">
        <v>26783660.304560781</v>
      </c>
      <c r="P171" s="19">
        <v>45434304.78659644</v>
      </c>
      <c r="Q171" s="19">
        <v>52800000</v>
      </c>
      <c r="R171" s="19">
        <v>26783660.304560781</v>
      </c>
      <c r="S171" s="19">
        <v>48073397.258565374</v>
      </c>
      <c r="T171" s="19">
        <v>52800000</v>
      </c>
      <c r="U171" s="19">
        <v>26783660.304560781</v>
      </c>
      <c r="V171" s="19">
        <v>48298805.350000001</v>
      </c>
      <c r="W171" s="19">
        <v>52800000</v>
      </c>
      <c r="X171" s="19">
        <v>26783660.304560781</v>
      </c>
      <c r="Y171" s="19">
        <v>48298805.350000001</v>
      </c>
      <c r="Z171" s="19">
        <v>52800000</v>
      </c>
      <c r="AA171" s="19">
        <v>26783660.304560781</v>
      </c>
      <c r="AB171" s="19">
        <v>48298805.350000001</v>
      </c>
      <c r="AC171">
        <v>14600000</v>
      </c>
      <c r="AD171">
        <v>31800000</v>
      </c>
      <c r="AE171">
        <v>52800000</v>
      </c>
    </row>
    <row r="172" spans="1:31" x14ac:dyDescent="0.2">
      <c r="A172" s="18">
        <v>44348</v>
      </c>
      <c r="B172" s="19">
        <v>0</v>
      </c>
      <c r="C172" s="19">
        <v>0</v>
      </c>
      <c r="D172" s="19" t="e">
        <v>#N/A</v>
      </c>
      <c r="E172" s="19">
        <v>38441601.571428537</v>
      </c>
      <c r="F172" s="19">
        <v>25381120.42857144</v>
      </c>
      <c r="G172" s="19">
        <v>35316928.785714336</v>
      </c>
      <c r="H172" s="19">
        <v>42636796.141797721</v>
      </c>
      <c r="I172" s="19">
        <v>26430706.511690311</v>
      </c>
      <c r="J172" s="19">
        <v>39068036.440963574</v>
      </c>
      <c r="K172" s="19">
        <v>46825201.564553216</v>
      </c>
      <c r="L172" s="19">
        <v>27115619.058869775</v>
      </c>
      <c r="M172" s="19">
        <v>42509022.613905005</v>
      </c>
      <c r="N172" s="19">
        <v>51010474.722252317</v>
      </c>
      <c r="O172" s="19">
        <v>27382853.873965949</v>
      </c>
      <c r="P172" s="19">
        <v>45571279.789420724</v>
      </c>
      <c r="Q172" s="19">
        <v>52800000</v>
      </c>
      <c r="R172" s="19">
        <v>27382853.873965949</v>
      </c>
      <c r="S172" s="19">
        <v>48255372.261389658</v>
      </c>
      <c r="T172" s="19">
        <v>52800000</v>
      </c>
      <c r="U172" s="19">
        <v>27382853.873965949</v>
      </c>
      <c r="V172" s="19">
        <v>48322512.702775039</v>
      </c>
      <c r="W172" s="19">
        <v>52800000</v>
      </c>
      <c r="X172" s="19">
        <v>27382853.873965949</v>
      </c>
      <c r="Y172" s="19">
        <v>48322512.702775039</v>
      </c>
      <c r="Z172" s="19">
        <v>52800000</v>
      </c>
      <c r="AA172" s="19">
        <v>27382853.873965949</v>
      </c>
      <c r="AB172" s="19">
        <v>48322512.702775039</v>
      </c>
      <c r="AC172">
        <v>14600000</v>
      </c>
      <c r="AD172">
        <v>31800000</v>
      </c>
      <c r="AE172">
        <v>52800000</v>
      </c>
    </row>
    <row r="173" spans="1:31" x14ac:dyDescent="0.2">
      <c r="A173" s="18">
        <v>44349</v>
      </c>
      <c r="B173" s="19">
        <v>0</v>
      </c>
      <c r="C173" s="19">
        <v>0</v>
      </c>
      <c r="D173" s="19" t="e">
        <v>#N/A</v>
      </c>
      <c r="E173" s="19">
        <v>38445919.142857105</v>
      </c>
      <c r="F173" s="19">
        <v>25826802.857142869</v>
      </c>
      <c r="G173" s="19">
        <v>35343098.721428618</v>
      </c>
      <c r="H173" s="19">
        <v>42641113.713226289</v>
      </c>
      <c r="I173" s="19">
        <v>26926388.94026174</v>
      </c>
      <c r="J173" s="19">
        <v>39109950.037272684</v>
      </c>
      <c r="K173" s="19">
        <v>46829519.135981783</v>
      </c>
      <c r="L173" s="19">
        <v>27661301.487441204</v>
      </c>
      <c r="M173" s="19">
        <v>42595936.210214116</v>
      </c>
      <c r="N173" s="19">
        <v>51014792.293680891</v>
      </c>
      <c r="O173" s="19">
        <v>27978536.302537378</v>
      </c>
      <c r="P173" s="19">
        <v>45703193.385729842</v>
      </c>
      <c r="Q173" s="19">
        <v>52800000</v>
      </c>
      <c r="R173" s="19">
        <v>27988002.039271325</v>
      </c>
      <c r="S173" s="19">
        <v>48346517.785345092</v>
      </c>
      <c r="T173" s="19">
        <v>52800000</v>
      </c>
      <c r="U173" s="19">
        <v>27988002.039271325</v>
      </c>
      <c r="V173" s="19">
        <v>48346517.785345092</v>
      </c>
      <c r="W173" s="19">
        <v>52800000</v>
      </c>
      <c r="X173" s="19">
        <v>27988002.039271325</v>
      </c>
      <c r="Y173" s="19">
        <v>48346517.785345092</v>
      </c>
      <c r="Z173" s="19">
        <v>52800000</v>
      </c>
      <c r="AA173" s="19">
        <v>27988002.039271325</v>
      </c>
      <c r="AB173" s="19">
        <v>48346517.785345092</v>
      </c>
      <c r="AC173">
        <v>14600000</v>
      </c>
      <c r="AD173">
        <v>31800000</v>
      </c>
      <c r="AE173">
        <v>52800000</v>
      </c>
    </row>
    <row r="174" spans="1:31" x14ac:dyDescent="0.2">
      <c r="A174" s="18">
        <v>44350</v>
      </c>
      <c r="B174" s="19">
        <v>0</v>
      </c>
      <c r="C174" s="19">
        <v>0</v>
      </c>
      <c r="D174" s="19" t="e">
        <v>#N/A</v>
      </c>
      <c r="E174" s="19">
        <v>38450236.714285672</v>
      </c>
      <c r="F174" s="19">
        <v>26272485.285714298</v>
      </c>
      <c r="G174" s="19">
        <v>35369268.6571429</v>
      </c>
      <c r="H174" s="19">
        <v>42645431.284654856</v>
      </c>
      <c r="I174" s="19">
        <v>27422071.368833169</v>
      </c>
      <c r="J174" s="19">
        <v>39146802.227066621</v>
      </c>
      <c r="K174" s="19">
        <v>46833836.70741035</v>
      </c>
      <c r="L174" s="19">
        <v>28206983.916012634</v>
      </c>
      <c r="M174" s="19">
        <v>42677788.400008053</v>
      </c>
      <c r="N174" s="19">
        <v>51019109.865109459</v>
      </c>
      <c r="O174" s="19">
        <v>28574218.731108807</v>
      </c>
      <c r="P174" s="19">
        <v>45830045.575523779</v>
      </c>
      <c r="Q174" s="19">
        <v>52800000</v>
      </c>
      <c r="R174" s="19">
        <v>28599104.800476909</v>
      </c>
      <c r="S174" s="19">
        <v>48370820.597710155</v>
      </c>
      <c r="T174" s="19">
        <v>52800000</v>
      </c>
      <c r="U174" s="19">
        <v>28599104.800476909</v>
      </c>
      <c r="V174" s="19">
        <v>48370820.597710155</v>
      </c>
      <c r="W174" s="19">
        <v>52800000</v>
      </c>
      <c r="X174" s="19">
        <v>28599104.800476909</v>
      </c>
      <c r="Y174" s="19">
        <v>48370820.597710155</v>
      </c>
      <c r="Z174" s="19">
        <v>52800000</v>
      </c>
      <c r="AA174" s="19">
        <v>28599104.800476909</v>
      </c>
      <c r="AB174" s="19">
        <v>48370820.597710155</v>
      </c>
      <c r="AC174">
        <v>14600000</v>
      </c>
      <c r="AD174">
        <v>31800000</v>
      </c>
      <c r="AE174">
        <v>52800000</v>
      </c>
    </row>
    <row r="175" spans="1:31" x14ac:dyDescent="0.2">
      <c r="A175" s="18">
        <v>44351</v>
      </c>
      <c r="B175" s="19">
        <v>0</v>
      </c>
      <c r="C175" s="19">
        <v>0</v>
      </c>
      <c r="D175" s="19" t="e">
        <v>#N/A</v>
      </c>
      <c r="E175" s="19">
        <v>38454554.285714239</v>
      </c>
      <c r="F175" s="19">
        <v>26718167.714285728</v>
      </c>
      <c r="G175" s="19">
        <v>35395438.592857182</v>
      </c>
      <c r="H175" s="19">
        <v>42649748.856083423</v>
      </c>
      <c r="I175" s="19">
        <v>27917753.797404598</v>
      </c>
      <c r="J175" s="19">
        <v>39178593.010345384</v>
      </c>
      <c r="K175" s="19">
        <v>46838154.278838918</v>
      </c>
      <c r="L175" s="19">
        <v>28752666.344584063</v>
      </c>
      <c r="M175" s="19">
        <v>42754579.183286816</v>
      </c>
      <c r="N175" s="19">
        <v>51023427.436538026</v>
      </c>
      <c r="O175" s="19">
        <v>29169901.159680236</v>
      </c>
      <c r="P175" s="19">
        <v>45951836.358802535</v>
      </c>
      <c r="Q175" s="19">
        <v>52800000</v>
      </c>
      <c r="R175" s="19">
        <v>29216162.1575827</v>
      </c>
      <c r="S175" s="19">
        <v>48395421.139870226</v>
      </c>
      <c r="T175" s="19">
        <v>52800000</v>
      </c>
      <c r="U175" s="19">
        <v>29216162.1575827</v>
      </c>
      <c r="V175" s="19">
        <v>48395421.139870226</v>
      </c>
      <c r="W175" s="19">
        <v>52800000</v>
      </c>
      <c r="X175" s="19">
        <v>29216162.1575827</v>
      </c>
      <c r="Y175" s="19">
        <v>48395421.139870226</v>
      </c>
      <c r="Z175" s="19">
        <v>52800000</v>
      </c>
      <c r="AA175" s="19">
        <v>29216162.1575827</v>
      </c>
      <c r="AB175" s="19">
        <v>48395421.139870226</v>
      </c>
      <c r="AC175">
        <v>14600000</v>
      </c>
      <c r="AD175">
        <v>31800000</v>
      </c>
      <c r="AE175">
        <v>52800000</v>
      </c>
    </row>
    <row r="176" spans="1:31" x14ac:dyDescent="0.2">
      <c r="A176" s="18">
        <v>44352</v>
      </c>
      <c r="B176" s="19">
        <v>0</v>
      </c>
      <c r="C176" s="19">
        <v>0</v>
      </c>
      <c r="D176" s="19" t="e">
        <v>#N/A</v>
      </c>
      <c r="E176" s="19">
        <v>38458871.857142806</v>
      </c>
      <c r="F176" s="19">
        <v>27163850.142857157</v>
      </c>
      <c r="G176" s="19">
        <v>35421608.528571464</v>
      </c>
      <c r="H176" s="19">
        <v>42654066.42751199</v>
      </c>
      <c r="I176" s="19">
        <v>28413436.225976028</v>
      </c>
      <c r="J176" s="19">
        <v>39207262.946059674</v>
      </c>
      <c r="K176" s="19">
        <v>46842471.850267485</v>
      </c>
      <c r="L176" s="19">
        <v>29298348.773155492</v>
      </c>
      <c r="M176" s="19">
        <v>42826308.560050406</v>
      </c>
      <c r="N176" s="19">
        <v>51027745.007966593</v>
      </c>
      <c r="O176" s="19">
        <v>29765583.588251665</v>
      </c>
      <c r="P176" s="19">
        <v>46068565.735566124</v>
      </c>
      <c r="Q176" s="19">
        <v>52800000</v>
      </c>
      <c r="R176" s="19">
        <v>29839174.1105887</v>
      </c>
      <c r="S176" s="19">
        <v>48420319.411825314</v>
      </c>
      <c r="T176" s="19">
        <v>52800000</v>
      </c>
      <c r="U176" s="19">
        <v>29839174.1105887</v>
      </c>
      <c r="V176" s="19">
        <v>48420319.411825314</v>
      </c>
      <c r="W176" s="19">
        <v>52800000</v>
      </c>
      <c r="X176" s="19">
        <v>29839174.1105887</v>
      </c>
      <c r="Y176" s="19">
        <v>48420319.411825314</v>
      </c>
      <c r="Z176" s="19">
        <v>52800000</v>
      </c>
      <c r="AA176" s="19">
        <v>29839174.1105887</v>
      </c>
      <c r="AB176" s="19">
        <v>48420319.411825314</v>
      </c>
      <c r="AC176">
        <v>14600000</v>
      </c>
      <c r="AD176">
        <v>31800000</v>
      </c>
      <c r="AE176">
        <v>52800000</v>
      </c>
    </row>
    <row r="177" spans="1:31" x14ac:dyDescent="0.2">
      <c r="A177" s="18">
        <v>44353</v>
      </c>
      <c r="B177" s="19">
        <v>0</v>
      </c>
      <c r="C177" s="19">
        <v>0</v>
      </c>
      <c r="D177" s="19" t="e">
        <v>#N/A</v>
      </c>
      <c r="E177" s="19">
        <v>38463189.428571373</v>
      </c>
      <c r="F177" s="19">
        <v>27609532.571428586</v>
      </c>
      <c r="G177" s="19">
        <v>35447778.464285746</v>
      </c>
      <c r="H177" s="19">
        <v>42658383.998940557</v>
      </c>
      <c r="I177" s="19">
        <v>28909118.654547457</v>
      </c>
      <c r="J177" s="19">
        <v>39235932.881773956</v>
      </c>
      <c r="K177" s="19">
        <v>46846789.421696052</v>
      </c>
      <c r="L177" s="19">
        <v>29844031.201726921</v>
      </c>
      <c r="M177" s="19">
        <v>42892976.530298807</v>
      </c>
      <c r="N177" s="19">
        <v>51032062.57939516</v>
      </c>
      <c r="O177" s="19">
        <v>30361266.016823094</v>
      </c>
      <c r="P177" s="19">
        <v>46180233.705814525</v>
      </c>
      <c r="Q177" s="19">
        <v>52800000</v>
      </c>
      <c r="R177" s="19">
        <v>30468140.659494907</v>
      </c>
      <c r="S177" s="19">
        <v>48445515.413575403</v>
      </c>
      <c r="T177" s="19">
        <v>52800000</v>
      </c>
      <c r="U177" s="19">
        <v>30468140.659494907</v>
      </c>
      <c r="V177" s="19">
        <v>48445515.413575403</v>
      </c>
      <c r="W177" s="19">
        <v>52800000</v>
      </c>
      <c r="X177" s="19">
        <v>30468140.659494907</v>
      </c>
      <c r="Y177" s="19">
        <v>48445515.413575403</v>
      </c>
      <c r="Z177" s="19">
        <v>52800000</v>
      </c>
      <c r="AA177" s="19">
        <v>30468140.659494907</v>
      </c>
      <c r="AB177" s="19">
        <v>48445515.413575403</v>
      </c>
      <c r="AC177">
        <v>14600000</v>
      </c>
      <c r="AD177">
        <v>31800000</v>
      </c>
      <c r="AE177">
        <v>52800000</v>
      </c>
    </row>
    <row r="178" spans="1:31" x14ac:dyDescent="0.2">
      <c r="A178" s="18">
        <v>44354</v>
      </c>
      <c r="B178" s="19">
        <v>0</v>
      </c>
      <c r="C178" s="19">
        <v>0</v>
      </c>
      <c r="D178" s="19" t="e">
        <v>#N/A</v>
      </c>
      <c r="E178" s="19">
        <v>38467506.99999994</v>
      </c>
      <c r="F178" s="19">
        <v>28055215.000000015</v>
      </c>
      <c r="G178" s="19">
        <v>35473948.400000028</v>
      </c>
      <c r="H178" s="19">
        <v>42662701.570369124</v>
      </c>
      <c r="I178" s="19">
        <v>29404801.083118886</v>
      </c>
      <c r="J178" s="19">
        <v>39264602.817488238</v>
      </c>
      <c r="K178" s="19">
        <v>46851106.993124619</v>
      </c>
      <c r="L178" s="19">
        <v>30389713.63029835</v>
      </c>
      <c r="M178" s="19">
        <v>42954583.094032034</v>
      </c>
      <c r="N178" s="19">
        <v>51036380.150823727</v>
      </c>
      <c r="O178" s="19">
        <v>30956948.445394523</v>
      </c>
      <c r="P178" s="19">
        <v>46286840.26954776</v>
      </c>
      <c r="Q178" s="19">
        <v>52800000</v>
      </c>
      <c r="R178" s="19">
        <v>31103061.804301322</v>
      </c>
      <c r="S178" s="19">
        <v>48471009.145120509</v>
      </c>
      <c r="T178" s="19">
        <v>52800000</v>
      </c>
      <c r="U178" s="19">
        <v>31103061.804301322</v>
      </c>
      <c r="V178" s="19">
        <v>48471009.145120509</v>
      </c>
      <c r="W178" s="19">
        <v>52800000</v>
      </c>
      <c r="X178" s="19">
        <v>31103061.804301322</v>
      </c>
      <c r="Y178" s="19">
        <v>48471009.145120509</v>
      </c>
      <c r="Z178" s="19">
        <v>52800000</v>
      </c>
      <c r="AA178" s="19">
        <v>31103061.804301322</v>
      </c>
      <c r="AB178" s="19">
        <v>48471009.145120509</v>
      </c>
      <c r="AC178">
        <v>14600000</v>
      </c>
      <c r="AD178">
        <v>31800000</v>
      </c>
      <c r="AE178">
        <v>52800000</v>
      </c>
    </row>
    <row r="179" spans="1:31" x14ac:dyDescent="0.2">
      <c r="A179" s="18">
        <v>44355</v>
      </c>
      <c r="B179" s="19">
        <v>0</v>
      </c>
      <c r="C179" s="19">
        <v>0</v>
      </c>
      <c r="D179" s="19" t="e">
        <v>#N/A</v>
      </c>
      <c r="E179" s="19">
        <v>38471824.571428508</v>
      </c>
      <c r="F179" s="19">
        <v>28500897.428571444</v>
      </c>
      <c r="G179" s="19">
        <v>35500118.33571431</v>
      </c>
      <c r="H179" s="19">
        <v>42667019.141797692</v>
      </c>
      <c r="I179" s="19">
        <v>29900483.511690315</v>
      </c>
      <c r="J179" s="19">
        <v>39293272.75320252</v>
      </c>
      <c r="K179" s="19">
        <v>46855424.564553186</v>
      </c>
      <c r="L179" s="19">
        <v>30935396.058869779</v>
      </c>
      <c r="M179" s="19">
        <v>43011128.251250088</v>
      </c>
      <c r="N179" s="19">
        <v>51040697.722252294</v>
      </c>
      <c r="O179" s="19">
        <v>31552630.873965953</v>
      </c>
      <c r="P179" s="19">
        <v>46388385.426765814</v>
      </c>
      <c r="Q179" s="19">
        <v>52800000</v>
      </c>
      <c r="R179" s="19">
        <v>31743937.545007944</v>
      </c>
      <c r="S179" s="19">
        <v>48496800.606460623</v>
      </c>
      <c r="T179" s="19">
        <v>52800000</v>
      </c>
      <c r="U179" s="19">
        <v>31743937.545007944</v>
      </c>
      <c r="V179" s="19">
        <v>48496800.606460623</v>
      </c>
      <c r="W179" s="19">
        <v>52800000</v>
      </c>
      <c r="X179" s="19">
        <v>31743937.545007944</v>
      </c>
      <c r="Y179" s="19">
        <v>48496800.606460623</v>
      </c>
      <c r="Z179" s="19">
        <v>52800000</v>
      </c>
      <c r="AA179" s="19">
        <v>31743937.545007944</v>
      </c>
      <c r="AB179" s="19">
        <v>48496800.606460623</v>
      </c>
      <c r="AC179">
        <v>14600000</v>
      </c>
      <c r="AD179">
        <v>31800000</v>
      </c>
      <c r="AE179">
        <v>52800000</v>
      </c>
    </row>
    <row r="180" spans="1:31" x14ac:dyDescent="0.2">
      <c r="A180" s="18">
        <v>44356</v>
      </c>
      <c r="B180" s="19">
        <v>0</v>
      </c>
      <c r="C180" s="19">
        <v>0</v>
      </c>
      <c r="D180" s="19" t="e">
        <v>#N/A</v>
      </c>
      <c r="E180" s="19">
        <v>38476142.142857075</v>
      </c>
      <c r="F180" s="19">
        <v>28946579.857142873</v>
      </c>
      <c r="G180" s="19">
        <v>35526288.271428593</v>
      </c>
      <c r="H180" s="19">
        <v>42671336.713226259</v>
      </c>
      <c r="I180" s="19">
        <v>30396165.940261744</v>
      </c>
      <c r="J180" s="19">
        <v>39321942.688916802</v>
      </c>
      <c r="K180" s="19">
        <v>46859742.135981753</v>
      </c>
      <c r="L180" s="19">
        <v>31481078.487441208</v>
      </c>
      <c r="M180" s="19">
        <v>43062612.001952991</v>
      </c>
      <c r="N180" s="19">
        <v>51045015.293680862</v>
      </c>
      <c r="O180" s="19">
        <v>32148313.302537382</v>
      </c>
      <c r="P180" s="19">
        <v>46484869.177468717</v>
      </c>
      <c r="Q180" s="19">
        <v>52800000</v>
      </c>
      <c r="R180" s="19">
        <v>32390767.881614774</v>
      </c>
      <c r="S180" s="19">
        <v>48522889.797595747</v>
      </c>
      <c r="T180" s="19">
        <v>52800000</v>
      </c>
      <c r="U180" s="19">
        <v>32390767.881614774</v>
      </c>
      <c r="V180" s="19">
        <v>48522889.797595747</v>
      </c>
      <c r="W180" s="19">
        <v>52800000</v>
      </c>
      <c r="X180" s="19">
        <v>32390767.881614774</v>
      </c>
      <c r="Y180" s="19">
        <v>48522889.797595747</v>
      </c>
      <c r="Z180" s="19">
        <v>52800000</v>
      </c>
      <c r="AA180" s="19">
        <v>32390767.881614774</v>
      </c>
      <c r="AB180" s="19">
        <v>48522889.797595747</v>
      </c>
      <c r="AC180">
        <v>14600000</v>
      </c>
      <c r="AD180">
        <v>31800000</v>
      </c>
      <c r="AE180">
        <v>52800000</v>
      </c>
    </row>
    <row r="181" spans="1:31" x14ac:dyDescent="0.2">
      <c r="A181" s="18">
        <v>44357</v>
      </c>
      <c r="B181" s="19">
        <v>0</v>
      </c>
      <c r="C181" s="19">
        <v>0</v>
      </c>
      <c r="D181" s="19" t="e">
        <v>#N/A</v>
      </c>
      <c r="E181" s="19">
        <v>38480459.714285642</v>
      </c>
      <c r="F181" s="19">
        <v>29392262.285714302</v>
      </c>
      <c r="G181" s="19">
        <v>35552458.207142875</v>
      </c>
      <c r="H181" s="19">
        <v>42675654.284654826</v>
      </c>
      <c r="I181" s="19">
        <v>30891848.368833173</v>
      </c>
      <c r="J181" s="19">
        <v>39350612.624631085</v>
      </c>
      <c r="K181" s="19">
        <v>46864059.707410321</v>
      </c>
      <c r="L181" s="19">
        <v>32026760.916012637</v>
      </c>
      <c r="M181" s="19">
        <v>43109034.34614072</v>
      </c>
      <c r="N181" s="19">
        <v>51049332.865109429</v>
      </c>
      <c r="O181" s="19">
        <v>32743995.731108811</v>
      </c>
      <c r="P181" s="19">
        <v>46576291.521656439</v>
      </c>
      <c r="Q181" s="19">
        <v>52800000</v>
      </c>
      <c r="R181" s="19">
        <v>33036450.310186204</v>
      </c>
      <c r="S181" s="19">
        <v>48549276.718525879</v>
      </c>
      <c r="T181" s="19">
        <v>52800000</v>
      </c>
      <c r="U181" s="19">
        <v>33043552.814121813</v>
      </c>
      <c r="V181" s="19">
        <v>48549276.718525879</v>
      </c>
      <c r="W181" s="19">
        <v>52800000</v>
      </c>
      <c r="X181" s="19">
        <v>33043552.814121813</v>
      </c>
      <c r="Y181" s="19">
        <v>48549276.718525879</v>
      </c>
      <c r="Z181" s="19">
        <v>52800000</v>
      </c>
      <c r="AA181" s="19">
        <v>33043552.814121813</v>
      </c>
      <c r="AB181" s="19">
        <v>48549276.718525879</v>
      </c>
      <c r="AC181">
        <v>14600000</v>
      </c>
      <c r="AD181">
        <v>31800000</v>
      </c>
      <c r="AE181">
        <v>52800000</v>
      </c>
    </row>
    <row r="182" spans="1:31" x14ac:dyDescent="0.2">
      <c r="A182" s="18">
        <v>44358</v>
      </c>
      <c r="B182" s="19">
        <v>0</v>
      </c>
      <c r="C182" s="19">
        <v>0</v>
      </c>
      <c r="D182" s="19" t="e">
        <v>#N/A</v>
      </c>
      <c r="E182" s="19">
        <v>38484777.285714209</v>
      </c>
      <c r="F182" s="19">
        <v>29837944.714285731</v>
      </c>
      <c r="G182" s="19">
        <v>35578628.142857157</v>
      </c>
      <c r="H182" s="19">
        <v>42679971.856083393</v>
      </c>
      <c r="I182" s="19">
        <v>31387530.797404602</v>
      </c>
      <c r="J182" s="19">
        <v>39379282.560345367</v>
      </c>
      <c r="K182" s="19">
        <v>46868377.278838888</v>
      </c>
      <c r="L182" s="19">
        <v>32572443.344584066</v>
      </c>
      <c r="M182" s="19">
        <v>43150395.283813275</v>
      </c>
      <c r="N182" s="19">
        <v>51053650.436537996</v>
      </c>
      <c r="O182" s="19">
        <v>33339678.15968024</v>
      </c>
      <c r="P182" s="19">
        <v>46662652.459328994</v>
      </c>
      <c r="Q182" s="19">
        <v>52800000</v>
      </c>
      <c r="R182" s="19">
        <v>33682132.738757633</v>
      </c>
      <c r="S182" s="19">
        <v>48575961.369251028</v>
      </c>
      <c r="T182" s="19">
        <v>52800000</v>
      </c>
      <c r="U182" s="19">
        <v>33702292.342529058</v>
      </c>
      <c r="V182" s="19">
        <v>48575961.369251028</v>
      </c>
      <c r="W182" s="19">
        <v>52800000</v>
      </c>
      <c r="X182" s="19">
        <v>33702292.342529058</v>
      </c>
      <c r="Y182" s="19">
        <v>48575961.369251028</v>
      </c>
      <c r="Z182" s="19">
        <v>52800000</v>
      </c>
      <c r="AA182" s="19">
        <v>33702292.342529058</v>
      </c>
      <c r="AB182" s="19">
        <v>48575961.369251028</v>
      </c>
      <c r="AC182">
        <v>14600000</v>
      </c>
      <c r="AD182">
        <v>31800000</v>
      </c>
      <c r="AE182">
        <v>52800000</v>
      </c>
    </row>
    <row r="183" spans="1:31" x14ac:dyDescent="0.2">
      <c r="A183" s="18">
        <v>44359</v>
      </c>
      <c r="B183" s="19">
        <v>0</v>
      </c>
      <c r="C183" s="19">
        <v>0</v>
      </c>
      <c r="D183" s="19" t="e">
        <v>#N/A</v>
      </c>
      <c r="E183" s="19">
        <v>38489094.857142776</v>
      </c>
      <c r="F183" s="19">
        <v>30283627.14285716</v>
      </c>
      <c r="G183" s="19">
        <v>35604798.078571439</v>
      </c>
      <c r="H183" s="19">
        <v>42684289.42751196</v>
      </c>
      <c r="I183" s="19">
        <v>31883213.225976031</v>
      </c>
      <c r="J183" s="19">
        <v>39407952.496059649</v>
      </c>
      <c r="K183" s="19">
        <v>46872694.850267455</v>
      </c>
      <c r="L183" s="19">
        <v>33118125.773155496</v>
      </c>
      <c r="M183" s="19">
        <v>43186694.814970642</v>
      </c>
      <c r="N183" s="19">
        <v>51057968.007966571</v>
      </c>
      <c r="O183" s="19">
        <v>33935360.588251665</v>
      </c>
      <c r="P183" s="19">
        <v>46743951.990486361</v>
      </c>
      <c r="Q183" s="19">
        <v>52800000</v>
      </c>
      <c r="R183" s="19">
        <v>34327815.167329058</v>
      </c>
      <c r="S183" s="19">
        <v>48602943.749771178</v>
      </c>
      <c r="T183" s="19">
        <v>52800000</v>
      </c>
      <c r="U183" s="19">
        <v>34366986.466836512</v>
      </c>
      <c r="V183" s="19">
        <v>48602943.749771178</v>
      </c>
      <c r="W183" s="19">
        <v>52800000</v>
      </c>
      <c r="X183" s="19">
        <v>34366986.466836512</v>
      </c>
      <c r="Y183" s="19">
        <v>48602943.749771178</v>
      </c>
      <c r="Z183" s="19">
        <v>52800000</v>
      </c>
      <c r="AA183" s="19">
        <v>34366986.466836512</v>
      </c>
      <c r="AB183" s="19">
        <v>48602943.749771178</v>
      </c>
      <c r="AC183">
        <v>14600000</v>
      </c>
      <c r="AD183">
        <v>31800000</v>
      </c>
      <c r="AE183">
        <v>52800000</v>
      </c>
    </row>
    <row r="184" spans="1:31" x14ac:dyDescent="0.2">
      <c r="A184" s="18">
        <v>44360</v>
      </c>
      <c r="B184" s="19">
        <v>0</v>
      </c>
      <c r="C184" s="19">
        <v>0</v>
      </c>
      <c r="D184" s="19" t="e">
        <v>#N/A</v>
      </c>
      <c r="E184" s="19">
        <v>38493412.428571343</v>
      </c>
      <c r="F184" s="19">
        <v>30729309.57142859</v>
      </c>
      <c r="G184" s="19">
        <v>35630968.014285713</v>
      </c>
      <c r="H184" s="19">
        <v>42688606.998940527</v>
      </c>
      <c r="I184" s="19">
        <v>32378895.65454746</v>
      </c>
      <c r="J184" s="19">
        <v>39436622.431773931</v>
      </c>
      <c r="K184" s="19">
        <v>46877012.42169603</v>
      </c>
      <c r="L184" s="19">
        <v>33663808.201726921</v>
      </c>
      <c r="M184" s="19">
        <v>43217932.939612836</v>
      </c>
      <c r="N184" s="19">
        <v>51062285.579395145</v>
      </c>
      <c r="O184" s="19">
        <v>34531043.016823091</v>
      </c>
      <c r="P184" s="19">
        <v>46820190.115128562</v>
      </c>
      <c r="Q184" s="19">
        <v>52800000</v>
      </c>
      <c r="R184" s="19">
        <v>34973497.595900483</v>
      </c>
      <c r="S184" s="19">
        <v>48630223.860086344</v>
      </c>
      <c r="T184" s="19">
        <v>52800000</v>
      </c>
      <c r="U184" s="19">
        <v>35037635.187044144</v>
      </c>
      <c r="V184" s="19">
        <v>48630223.860086344</v>
      </c>
      <c r="W184" s="19">
        <v>52800000</v>
      </c>
      <c r="X184" s="19">
        <v>35037635.187044144</v>
      </c>
      <c r="Y184" s="19">
        <v>48630223.860086344</v>
      </c>
      <c r="Z184" s="19">
        <v>52800000</v>
      </c>
      <c r="AA184" s="19">
        <v>35037635.187044144</v>
      </c>
      <c r="AB184" s="19">
        <v>48630223.860086344</v>
      </c>
      <c r="AC184">
        <v>14600000</v>
      </c>
      <c r="AD184">
        <v>31800000</v>
      </c>
      <c r="AE184">
        <v>52800000</v>
      </c>
    </row>
    <row r="185" spans="1:31" x14ac:dyDescent="0.2">
      <c r="A185" s="18">
        <v>44361</v>
      </c>
      <c r="B185" s="19">
        <v>0</v>
      </c>
      <c r="C185" s="19">
        <v>0</v>
      </c>
      <c r="D185" s="19" t="e">
        <v>#N/A</v>
      </c>
      <c r="E185" s="19">
        <v>38497729.999999911</v>
      </c>
      <c r="F185" s="19">
        <v>31174992.000000019</v>
      </c>
      <c r="G185" s="19">
        <v>35657137.949999996</v>
      </c>
      <c r="H185" s="19">
        <v>42692924.570369095</v>
      </c>
      <c r="I185" s="19">
        <v>32874578.083118889</v>
      </c>
      <c r="J185" s="19">
        <v>39465292.367488213</v>
      </c>
      <c r="K185" s="19">
        <v>46881329.993124604</v>
      </c>
      <c r="L185" s="19">
        <v>34209490.630298346</v>
      </c>
      <c r="M185" s="19">
        <v>43249102.875327125</v>
      </c>
      <c r="N185" s="19">
        <v>51066603.15082372</v>
      </c>
      <c r="O185" s="19">
        <v>35126725.445394516</v>
      </c>
      <c r="P185" s="19">
        <v>46891366.833255582</v>
      </c>
      <c r="Q185" s="19">
        <v>52800000</v>
      </c>
      <c r="R185" s="19">
        <v>35619180.024471909</v>
      </c>
      <c r="S185" s="19">
        <v>48657801.700196519</v>
      </c>
      <c r="T185" s="19">
        <v>52800000</v>
      </c>
      <c r="U185" s="19">
        <v>35714238.503151983</v>
      </c>
      <c r="V185" s="19">
        <v>48657801.700196519</v>
      </c>
      <c r="W185" s="19">
        <v>52800000</v>
      </c>
      <c r="X185" s="19">
        <v>35714238.503151983</v>
      </c>
      <c r="Y185" s="19">
        <v>48657801.700196519</v>
      </c>
      <c r="Z185" s="19">
        <v>52800000</v>
      </c>
      <c r="AA185" s="19">
        <v>35714238.503151983</v>
      </c>
      <c r="AB185" s="19">
        <v>48657801.700196519</v>
      </c>
      <c r="AC185">
        <v>14600000</v>
      </c>
      <c r="AD185">
        <v>31800000</v>
      </c>
      <c r="AE185">
        <v>52800000</v>
      </c>
    </row>
    <row r="186" spans="1:31" x14ac:dyDescent="0.2">
      <c r="A186" s="18">
        <v>44362</v>
      </c>
      <c r="B186" s="19">
        <v>0</v>
      </c>
      <c r="C186" s="19">
        <v>0</v>
      </c>
      <c r="D186" s="19" t="e">
        <v>#N/A</v>
      </c>
      <c r="E186" s="19">
        <v>38502047.571428478</v>
      </c>
      <c r="F186" s="19">
        <v>31620674.428571448</v>
      </c>
      <c r="G186" s="19">
        <v>35683307.885714278</v>
      </c>
      <c r="H186" s="19">
        <v>42697242.141797662</v>
      </c>
      <c r="I186" s="19">
        <v>33370260.511690319</v>
      </c>
      <c r="J186" s="19">
        <v>39493962.303202495</v>
      </c>
      <c r="K186" s="19">
        <v>46885647.564553179</v>
      </c>
      <c r="L186" s="19">
        <v>34755173.058869772</v>
      </c>
      <c r="M186" s="19">
        <v>43280272.811041407</v>
      </c>
      <c r="N186" s="19">
        <v>51070920.722252294</v>
      </c>
      <c r="O186" s="19">
        <v>35722407.873965941</v>
      </c>
      <c r="P186" s="19">
        <v>46957482.14486742</v>
      </c>
      <c r="Q186" s="19">
        <v>52800000</v>
      </c>
      <c r="R186" s="19">
        <v>36264862.453043334</v>
      </c>
      <c r="S186" s="19">
        <v>48685677.270101704</v>
      </c>
      <c r="T186" s="19">
        <v>52800000</v>
      </c>
      <c r="U186" s="19">
        <v>36396796.41516003</v>
      </c>
      <c r="V186" s="19">
        <v>48685677.270101704</v>
      </c>
      <c r="W186" s="19">
        <v>52800000</v>
      </c>
      <c r="X186" s="19">
        <v>36396796.41516003</v>
      </c>
      <c r="Y186" s="19">
        <v>48685677.270101704</v>
      </c>
      <c r="Z186" s="19">
        <v>52800000</v>
      </c>
      <c r="AA186" s="19">
        <v>36396796.41516003</v>
      </c>
      <c r="AB186" s="19">
        <v>48685677.270101704</v>
      </c>
      <c r="AC186">
        <v>14600000</v>
      </c>
      <c r="AD186">
        <v>31800000</v>
      </c>
      <c r="AE186">
        <v>52800000</v>
      </c>
    </row>
    <row r="187" spans="1:31" x14ac:dyDescent="0.2">
      <c r="A187" s="18">
        <v>44363</v>
      </c>
      <c r="B187" s="19">
        <v>0</v>
      </c>
      <c r="C187" s="19">
        <v>0</v>
      </c>
      <c r="D187" s="19" t="e">
        <v>#N/A</v>
      </c>
      <c r="E187" s="19">
        <v>38506365.142857045</v>
      </c>
      <c r="F187" s="19">
        <v>32066356.857142877</v>
      </c>
      <c r="G187" s="19">
        <v>35709477.82142856</v>
      </c>
      <c r="H187" s="19">
        <v>42701559.713226236</v>
      </c>
      <c r="I187" s="19">
        <v>33865942.940261744</v>
      </c>
      <c r="J187" s="19">
        <v>39522632.238916777</v>
      </c>
      <c r="K187" s="19">
        <v>46889965.135981753</v>
      </c>
      <c r="L187" s="19">
        <v>35300855.487441197</v>
      </c>
      <c r="M187" s="19">
        <v>43311442.746755689</v>
      </c>
      <c r="N187" s="19">
        <v>51075238.293680869</v>
      </c>
      <c r="O187" s="19">
        <v>36318090.302537367</v>
      </c>
      <c r="P187" s="19">
        <v>47018536.049964093</v>
      </c>
      <c r="Q187" s="19">
        <v>52800000</v>
      </c>
      <c r="R187" s="19">
        <v>36910544.88161476</v>
      </c>
      <c r="S187" s="19">
        <v>48713850.569801904</v>
      </c>
      <c r="T187" s="19">
        <v>52800000</v>
      </c>
      <c r="U187" s="19">
        <v>37085308.923068285</v>
      </c>
      <c r="V187" s="19">
        <v>48713850.569801904</v>
      </c>
      <c r="W187" s="19">
        <v>52800000</v>
      </c>
      <c r="X187" s="19">
        <v>37085308.923068285</v>
      </c>
      <c r="Y187" s="19">
        <v>48713850.569801904</v>
      </c>
      <c r="Z187" s="19">
        <v>52800000</v>
      </c>
      <c r="AA187" s="19">
        <v>37085308.923068285</v>
      </c>
      <c r="AB187" s="19">
        <v>48713850.569801904</v>
      </c>
      <c r="AC187">
        <v>14600000</v>
      </c>
      <c r="AD187">
        <v>31800000</v>
      </c>
      <c r="AE187">
        <v>52800000</v>
      </c>
    </row>
    <row r="188" spans="1:31" x14ac:dyDescent="0.2">
      <c r="A188" s="18">
        <v>44364</v>
      </c>
      <c r="B188" s="19">
        <v>0</v>
      </c>
      <c r="C188" s="19">
        <v>0</v>
      </c>
      <c r="D188" s="19" t="e">
        <v>#N/A</v>
      </c>
      <c r="E188" s="19">
        <v>38510682.714285612</v>
      </c>
      <c r="F188" s="19">
        <v>32512039.285714306</v>
      </c>
      <c r="G188" s="19">
        <v>35735647.757142842</v>
      </c>
      <c r="H188" s="19">
        <v>42705877.284654811</v>
      </c>
      <c r="I188" s="19">
        <v>34361625.368833169</v>
      </c>
      <c r="J188" s="19">
        <v>39551302.174631059</v>
      </c>
      <c r="K188" s="19">
        <v>46894282.707410328</v>
      </c>
      <c r="L188" s="19">
        <v>35846537.916012622</v>
      </c>
      <c r="M188" s="19">
        <v>43342612.682469971</v>
      </c>
      <c r="N188" s="19">
        <v>51079555.865109444</v>
      </c>
      <c r="O188" s="19">
        <v>36913772.731108792</v>
      </c>
      <c r="P188" s="19">
        <v>47074528.548545577</v>
      </c>
      <c r="Q188" s="19">
        <v>52800000</v>
      </c>
      <c r="R188" s="19">
        <v>37556227.310186185</v>
      </c>
      <c r="S188" s="19">
        <v>48742321.599297106</v>
      </c>
      <c r="T188" s="19">
        <v>52800000</v>
      </c>
      <c r="U188" s="19">
        <v>37779776.026876748</v>
      </c>
      <c r="V188" s="19">
        <v>48742321.599297106</v>
      </c>
      <c r="W188" s="19">
        <v>52800000</v>
      </c>
      <c r="X188" s="19">
        <v>37779776.026876748</v>
      </c>
      <c r="Y188" s="19">
        <v>48742321.599297106</v>
      </c>
      <c r="Z188" s="19">
        <v>52800000</v>
      </c>
      <c r="AA188" s="19">
        <v>37779776.026876748</v>
      </c>
      <c r="AB188" s="19">
        <v>48742321.599297106</v>
      </c>
      <c r="AC188">
        <v>14600000</v>
      </c>
      <c r="AD188">
        <v>31800000</v>
      </c>
      <c r="AE188">
        <v>52800000</v>
      </c>
    </row>
    <row r="189" spans="1:31" x14ac:dyDescent="0.2">
      <c r="A189" s="18">
        <v>44365</v>
      </c>
      <c r="B189" s="19">
        <v>0</v>
      </c>
      <c r="C189" s="19">
        <v>0</v>
      </c>
      <c r="D189" s="19" t="e">
        <v>#N/A</v>
      </c>
      <c r="E189" s="19">
        <v>38515000.285714179</v>
      </c>
      <c r="F189" s="19">
        <v>32957721.714285735</v>
      </c>
      <c r="G189" s="19">
        <v>35761817.692857124</v>
      </c>
      <c r="H189" s="19">
        <v>42710194.856083386</v>
      </c>
      <c r="I189" s="19">
        <v>34857307.797404595</v>
      </c>
      <c r="J189" s="19">
        <v>39579972.110345341</v>
      </c>
      <c r="K189" s="19">
        <v>46898600.278838903</v>
      </c>
      <c r="L189" s="19">
        <v>36392220.344584048</v>
      </c>
      <c r="M189" s="19">
        <v>43373782.618184254</v>
      </c>
      <c r="N189" s="19">
        <v>51083873.436538018</v>
      </c>
      <c r="O189" s="19">
        <v>37509455.159680218</v>
      </c>
      <c r="P189" s="19">
        <v>47125459.640611894</v>
      </c>
      <c r="Q189" s="19">
        <v>52800000</v>
      </c>
      <c r="R189" s="19">
        <v>38201909.73875761</v>
      </c>
      <c r="S189" s="19">
        <v>48771090.358587325</v>
      </c>
      <c r="T189" s="19">
        <v>52800000</v>
      </c>
      <c r="U189" s="19">
        <v>38475458.455448173</v>
      </c>
      <c r="V189" s="19">
        <v>48771090.358587325</v>
      </c>
      <c r="W189" s="19">
        <v>52800000</v>
      </c>
      <c r="X189" s="19">
        <v>38480197.726585418</v>
      </c>
      <c r="Y189" s="19">
        <v>48771090.358587325</v>
      </c>
      <c r="Z189" s="19">
        <v>52800000</v>
      </c>
      <c r="AA189" s="19">
        <v>38480197.726585418</v>
      </c>
      <c r="AB189" s="19">
        <v>48771090.358587325</v>
      </c>
      <c r="AC189">
        <v>14600000</v>
      </c>
      <c r="AD189">
        <v>31800000</v>
      </c>
      <c r="AE189">
        <v>52800000</v>
      </c>
    </row>
    <row r="190" spans="1:31" x14ac:dyDescent="0.2">
      <c r="A190" s="18">
        <v>44366</v>
      </c>
      <c r="B190" s="19">
        <v>0</v>
      </c>
      <c r="C190" s="19">
        <v>0</v>
      </c>
      <c r="D190" s="19" t="e">
        <v>#N/A</v>
      </c>
      <c r="E190" s="19">
        <v>38519317.857142746</v>
      </c>
      <c r="F190" s="19">
        <v>33403404.142857164</v>
      </c>
      <c r="G190" s="19">
        <v>35787987.628571406</v>
      </c>
      <c r="H190" s="19">
        <v>42714512.42751196</v>
      </c>
      <c r="I190" s="19">
        <v>35352990.22597602</v>
      </c>
      <c r="J190" s="19">
        <v>39608642.046059623</v>
      </c>
      <c r="K190" s="19">
        <v>46902917.850267477</v>
      </c>
      <c r="L190" s="19">
        <v>36937902.773155473</v>
      </c>
      <c r="M190" s="19">
        <v>43404952.553898536</v>
      </c>
      <c r="N190" s="19">
        <v>51088191.007966593</v>
      </c>
      <c r="O190" s="19">
        <v>38105137.588251643</v>
      </c>
      <c r="P190" s="19">
        <v>47171329.326163031</v>
      </c>
      <c r="Q190" s="19">
        <v>52800000</v>
      </c>
      <c r="R190" s="19">
        <v>38847592.167329036</v>
      </c>
      <c r="S190" s="19">
        <v>48800156.847672552</v>
      </c>
      <c r="T190" s="19">
        <v>52800000</v>
      </c>
      <c r="U190" s="19">
        <v>39171140.884019598</v>
      </c>
      <c r="V190" s="19">
        <v>48800156.847672552</v>
      </c>
      <c r="W190" s="19">
        <v>52800000</v>
      </c>
      <c r="X190" s="19">
        <v>39186574.022194296</v>
      </c>
      <c r="Y190" s="19">
        <v>48800156.847672552</v>
      </c>
      <c r="Z190" s="19">
        <v>52800000</v>
      </c>
      <c r="AA190" s="19">
        <v>39186574.022194296</v>
      </c>
      <c r="AB190" s="19">
        <v>48800156.847672552</v>
      </c>
      <c r="AC190">
        <v>14600000</v>
      </c>
      <c r="AD190">
        <v>31800000</v>
      </c>
      <c r="AE190">
        <v>52800000</v>
      </c>
    </row>
    <row r="191" spans="1:31" x14ac:dyDescent="0.2">
      <c r="A191" s="18">
        <v>44367</v>
      </c>
      <c r="B191" s="19">
        <v>0</v>
      </c>
      <c r="C191" s="19">
        <v>0</v>
      </c>
      <c r="D191" s="19" t="e">
        <v>#N/A</v>
      </c>
      <c r="E191" s="19">
        <v>38523635.428571321</v>
      </c>
      <c r="F191" s="19">
        <v>33849086.57142859</v>
      </c>
      <c r="G191" s="19">
        <v>35814157.564285688</v>
      </c>
      <c r="H191" s="19">
        <v>42718829.998940535</v>
      </c>
      <c r="I191" s="19">
        <v>35848672.654547445</v>
      </c>
      <c r="J191" s="19">
        <v>39637311.981773905</v>
      </c>
      <c r="K191" s="19">
        <v>46907235.421696052</v>
      </c>
      <c r="L191" s="19">
        <v>37483585.201726899</v>
      </c>
      <c r="M191" s="19">
        <v>43436122.489612818</v>
      </c>
      <c r="N191" s="19">
        <v>51092508.579395168</v>
      </c>
      <c r="O191" s="19">
        <v>38700820.016823068</v>
      </c>
      <c r="P191" s="19">
        <v>47212137.605198987</v>
      </c>
      <c r="Q191" s="19">
        <v>52800000</v>
      </c>
      <c r="R191" s="19">
        <v>39493274.595900461</v>
      </c>
      <c r="S191" s="19">
        <v>48829521.066552788</v>
      </c>
      <c r="T191" s="19">
        <v>52800000</v>
      </c>
      <c r="U191" s="19">
        <v>39866823.312591024</v>
      </c>
      <c r="V191" s="19">
        <v>48829521.066552788</v>
      </c>
      <c r="W191" s="19">
        <v>52800000</v>
      </c>
      <c r="X191" s="19">
        <v>39898904.913703382</v>
      </c>
      <c r="Y191" s="19">
        <v>48829521.066552788</v>
      </c>
      <c r="Z191" s="19">
        <v>52800000</v>
      </c>
      <c r="AA191" s="19">
        <v>39898904.913703382</v>
      </c>
      <c r="AB191" s="19">
        <v>48829521.066552788</v>
      </c>
      <c r="AC191">
        <v>14600000</v>
      </c>
      <c r="AD191">
        <v>31800000</v>
      </c>
      <c r="AE191">
        <v>52800000</v>
      </c>
    </row>
    <row r="192" spans="1:31" x14ac:dyDescent="0.2">
      <c r="A192" s="18">
        <v>44368</v>
      </c>
      <c r="B192" s="19">
        <v>0</v>
      </c>
      <c r="C192" s="19">
        <v>0</v>
      </c>
      <c r="D192" s="19" t="e">
        <v>#N/A</v>
      </c>
      <c r="E192" s="19">
        <v>38527952.999999896</v>
      </c>
      <c r="F192" s="19">
        <v>34294769.000000015</v>
      </c>
      <c r="G192" s="19">
        <v>35840327.49999997</v>
      </c>
      <c r="H192" s="19">
        <v>42723147.57036911</v>
      </c>
      <c r="I192" s="19">
        <v>36344355.083118871</v>
      </c>
      <c r="J192" s="19">
        <v>39665981.917488188</v>
      </c>
      <c r="K192" s="19">
        <v>46911552.993124627</v>
      </c>
      <c r="L192" s="19">
        <v>38029267.630298324</v>
      </c>
      <c r="M192" s="19">
        <v>43467292.4253271</v>
      </c>
      <c r="N192" s="19">
        <v>51096826.150823742</v>
      </c>
      <c r="O192" s="19">
        <v>39296502.445394494</v>
      </c>
      <c r="P192" s="19">
        <v>47247884.477719776</v>
      </c>
      <c r="Q192" s="19">
        <v>52800000</v>
      </c>
      <c r="R192" s="19">
        <v>40138957.024471886</v>
      </c>
      <c r="S192" s="19">
        <v>48859183.015228041</v>
      </c>
      <c r="T192" s="19">
        <v>52800000</v>
      </c>
      <c r="U192" s="19">
        <v>40562505.741162449</v>
      </c>
      <c r="V192" s="19">
        <v>48859183.015228041</v>
      </c>
      <c r="W192" s="19">
        <v>52800000</v>
      </c>
      <c r="X192" s="19">
        <v>40617190.401112676</v>
      </c>
      <c r="Y192" s="19">
        <v>48859183.015228041</v>
      </c>
      <c r="Z192" s="19">
        <v>52800000</v>
      </c>
      <c r="AA192" s="19">
        <v>40617190.401112676</v>
      </c>
      <c r="AB192" s="19">
        <v>48859183.015228041</v>
      </c>
      <c r="AC192">
        <v>14600000</v>
      </c>
      <c r="AD192">
        <v>31800000</v>
      </c>
      <c r="AE192">
        <v>52800000</v>
      </c>
    </row>
    <row r="193" spans="1:31" x14ac:dyDescent="0.2">
      <c r="A193" s="18">
        <v>44369</v>
      </c>
      <c r="B193" s="19">
        <v>0</v>
      </c>
      <c r="C193" s="19">
        <v>0</v>
      </c>
      <c r="D193" s="19" t="e">
        <v>#N/A</v>
      </c>
      <c r="E193" s="19">
        <v>38532270.57142847</v>
      </c>
      <c r="F193" s="19">
        <v>34740451.42857144</v>
      </c>
      <c r="G193" s="19">
        <v>35866497.435714252</v>
      </c>
      <c r="H193" s="19">
        <v>42727465.141797684</v>
      </c>
      <c r="I193" s="19">
        <v>36840037.511690296</v>
      </c>
      <c r="J193" s="19">
        <v>39694651.85320247</v>
      </c>
      <c r="K193" s="19">
        <v>46915870.564553201</v>
      </c>
      <c r="L193" s="19">
        <v>38574950.058869749</v>
      </c>
      <c r="M193" s="19">
        <v>43498462.361041382</v>
      </c>
      <c r="N193" s="19">
        <v>51101143.722252317</v>
      </c>
      <c r="O193" s="19">
        <v>39892184.873965919</v>
      </c>
      <c r="P193" s="19">
        <v>47278569.943725377</v>
      </c>
      <c r="Q193" s="19">
        <v>52800000</v>
      </c>
      <c r="R193" s="19">
        <v>40784639.453043312</v>
      </c>
      <c r="S193" s="19">
        <v>48889142.693698294</v>
      </c>
      <c r="T193" s="19">
        <v>52800000</v>
      </c>
      <c r="U193" s="19">
        <v>41258188.169733874</v>
      </c>
      <c r="V193" s="19">
        <v>48889142.693698294</v>
      </c>
      <c r="W193" s="19">
        <v>52800000</v>
      </c>
      <c r="X193" s="19">
        <v>41341430.484422177</v>
      </c>
      <c r="Y193" s="19">
        <v>48889142.693698294</v>
      </c>
      <c r="Z193" s="19">
        <v>52800000</v>
      </c>
      <c r="AA193" s="19">
        <v>41341430.484422177</v>
      </c>
      <c r="AB193" s="19">
        <v>48889142.693698294</v>
      </c>
      <c r="AC193">
        <v>14600000</v>
      </c>
      <c r="AD193">
        <v>31800000</v>
      </c>
      <c r="AE193">
        <v>52800000</v>
      </c>
    </row>
    <row r="194" spans="1:31" x14ac:dyDescent="0.2">
      <c r="A194" s="18">
        <v>44370</v>
      </c>
      <c r="B194" s="19">
        <v>0</v>
      </c>
      <c r="C194" s="19">
        <v>0</v>
      </c>
      <c r="D194" s="19" t="e">
        <v>#N/A</v>
      </c>
      <c r="E194" s="19">
        <v>38536588.142857045</v>
      </c>
      <c r="F194" s="19">
        <v>35186133.857142866</v>
      </c>
      <c r="G194" s="19">
        <v>35892667.371428534</v>
      </c>
      <c r="H194" s="19">
        <v>42731782.713226259</v>
      </c>
      <c r="I194" s="19">
        <v>37335719.940261722</v>
      </c>
      <c r="J194" s="19">
        <v>39723321.788916752</v>
      </c>
      <c r="K194" s="19">
        <v>46920188.135981776</v>
      </c>
      <c r="L194" s="19">
        <v>39120632.487441175</v>
      </c>
      <c r="M194" s="19">
        <v>43529632.296755664</v>
      </c>
      <c r="N194" s="19">
        <v>51105461.293680891</v>
      </c>
      <c r="O194" s="19">
        <v>40487867.302537344</v>
      </c>
      <c r="P194" s="19">
        <v>47312239.879439667</v>
      </c>
      <c r="Q194" s="19">
        <v>52800000</v>
      </c>
      <c r="R194" s="19">
        <v>41430321.881614737</v>
      </c>
      <c r="S194" s="19">
        <v>48919400.101963565</v>
      </c>
      <c r="T194" s="19">
        <v>52800000</v>
      </c>
      <c r="U194" s="19">
        <v>41953870.5983053</v>
      </c>
      <c r="V194" s="19">
        <v>48919400.101963565</v>
      </c>
      <c r="W194" s="19">
        <v>52800000</v>
      </c>
      <c r="X194" s="19">
        <v>42071625.163631886</v>
      </c>
      <c r="Y194" s="19">
        <v>48919400.101963565</v>
      </c>
      <c r="Z194" s="19">
        <v>52800000</v>
      </c>
      <c r="AA194" s="19">
        <v>42071625.163631886</v>
      </c>
      <c r="AB194" s="19">
        <v>48919400.101963565</v>
      </c>
      <c r="AC194">
        <v>14600000</v>
      </c>
      <c r="AD194">
        <v>31800000</v>
      </c>
      <c r="AE194">
        <v>52800000</v>
      </c>
    </row>
    <row r="195" spans="1:31" x14ac:dyDescent="0.2">
      <c r="A195" s="18">
        <v>44371</v>
      </c>
      <c r="B195" s="19">
        <v>0</v>
      </c>
      <c r="C195" s="19">
        <v>0</v>
      </c>
      <c r="D195" s="19" t="e">
        <v>#N/A</v>
      </c>
      <c r="E195" s="19">
        <v>38540905.71428562</v>
      </c>
      <c r="F195" s="19">
        <v>35631816.285714291</v>
      </c>
      <c r="G195" s="19">
        <v>35918837.307142816</v>
      </c>
      <c r="H195" s="19">
        <v>42736100.284654833</v>
      </c>
      <c r="I195" s="19">
        <v>37831402.368833147</v>
      </c>
      <c r="J195" s="19">
        <v>39751991.724631034</v>
      </c>
      <c r="K195" s="19">
        <v>46924505.70741035</v>
      </c>
      <c r="L195" s="19">
        <v>39666314.9160126</v>
      </c>
      <c r="M195" s="19">
        <v>43560802.232469946</v>
      </c>
      <c r="N195" s="19">
        <v>51109778.865109466</v>
      </c>
      <c r="O195" s="19">
        <v>41083549.73110877</v>
      </c>
      <c r="P195" s="19">
        <v>47345909.815153949</v>
      </c>
      <c r="Q195" s="19">
        <v>52800000</v>
      </c>
      <c r="R195" s="19">
        <v>42076004.310186163</v>
      </c>
      <c r="S195" s="19">
        <v>48949955.240023844</v>
      </c>
      <c r="T195" s="19">
        <v>52800000</v>
      </c>
      <c r="U195" s="19">
        <v>42649553.026876725</v>
      </c>
      <c r="V195" s="19">
        <v>48949955.240023844</v>
      </c>
      <c r="W195" s="19">
        <v>52800000</v>
      </c>
      <c r="X195" s="19">
        <v>42807774.438741803</v>
      </c>
      <c r="Y195" s="19">
        <v>48949955.240023844</v>
      </c>
      <c r="Z195" s="19">
        <v>52800000</v>
      </c>
      <c r="AA195" s="19">
        <v>42807774.438741803</v>
      </c>
      <c r="AB195" s="19">
        <v>48949955.240023844</v>
      </c>
      <c r="AC195">
        <v>14600000</v>
      </c>
      <c r="AD195">
        <v>31800000</v>
      </c>
      <c r="AE195">
        <v>52800000</v>
      </c>
    </row>
    <row r="196" spans="1:31" x14ac:dyDescent="0.2">
      <c r="A196" s="18">
        <v>44372</v>
      </c>
      <c r="B196" s="19">
        <v>0</v>
      </c>
      <c r="C196" s="19">
        <v>0</v>
      </c>
      <c r="D196" s="19" t="e">
        <v>#N/A</v>
      </c>
      <c r="E196" s="19">
        <v>38545223.285714194</v>
      </c>
      <c r="F196" s="19">
        <v>36077498.714285716</v>
      </c>
      <c r="G196" s="19">
        <v>35945007.242857099</v>
      </c>
      <c r="H196" s="19">
        <v>42740417.856083408</v>
      </c>
      <c r="I196" s="19">
        <v>38327084.797404572</v>
      </c>
      <c r="J196" s="19">
        <v>39780661.660345316</v>
      </c>
      <c r="K196" s="19">
        <v>46928823.278838925</v>
      </c>
      <c r="L196" s="19">
        <v>40211997.344584025</v>
      </c>
      <c r="M196" s="19">
        <v>43591972.168184228</v>
      </c>
      <c r="N196" s="19">
        <v>51114096.436538041</v>
      </c>
      <c r="O196" s="19">
        <v>41679232.159680195</v>
      </c>
      <c r="P196" s="19">
        <v>47379579.750868231</v>
      </c>
      <c r="Q196" s="19">
        <v>52800000</v>
      </c>
      <c r="R196" s="19">
        <v>42721686.738757588</v>
      </c>
      <c r="S196" s="19">
        <v>48980808.107879132</v>
      </c>
      <c r="T196" s="19">
        <v>52800000</v>
      </c>
      <c r="U196" s="19">
        <v>43345235.455448151</v>
      </c>
      <c r="V196" s="19">
        <v>48980808.107879132</v>
      </c>
      <c r="W196" s="19">
        <v>52800000</v>
      </c>
      <c r="X196" s="19">
        <v>43549878.309751928</v>
      </c>
      <c r="Y196" s="19">
        <v>48980808.107879132</v>
      </c>
      <c r="Z196" s="19">
        <v>52800000</v>
      </c>
      <c r="AA196" s="19">
        <v>43549878.309751928</v>
      </c>
      <c r="AB196" s="19">
        <v>48980808.107879132</v>
      </c>
      <c r="AC196">
        <v>14600000</v>
      </c>
      <c r="AD196">
        <v>31800000</v>
      </c>
      <c r="AE196">
        <v>52800000</v>
      </c>
    </row>
    <row r="197" spans="1:31" x14ac:dyDescent="0.2">
      <c r="A197" s="18">
        <v>44373</v>
      </c>
      <c r="B197" s="19">
        <v>0</v>
      </c>
      <c r="C197" s="19">
        <v>0</v>
      </c>
      <c r="D197" s="19" t="e">
        <v>#N/A</v>
      </c>
      <c r="E197" s="19">
        <v>38549540.857142769</v>
      </c>
      <c r="F197" s="19">
        <v>36523181.142857142</v>
      </c>
      <c r="G197" s="19">
        <v>35971177.178571381</v>
      </c>
      <c r="H197" s="19">
        <v>42744735.427511983</v>
      </c>
      <c r="I197" s="19">
        <v>38822767.225975998</v>
      </c>
      <c r="J197" s="19">
        <v>39809331.596059598</v>
      </c>
      <c r="K197" s="19">
        <v>46933140.8502675</v>
      </c>
      <c r="L197" s="19">
        <v>40757679.773155451</v>
      </c>
      <c r="M197" s="19">
        <v>43623142.10389851</v>
      </c>
      <c r="N197" s="19">
        <v>51118414.007966615</v>
      </c>
      <c r="O197" s="19">
        <v>42274914.588251621</v>
      </c>
      <c r="P197" s="19">
        <v>47413249.686582513</v>
      </c>
      <c r="Q197" s="19">
        <v>52800000</v>
      </c>
      <c r="R197" s="19">
        <v>43367369.167329013</v>
      </c>
      <c r="S197" s="19">
        <v>49011958.705529436</v>
      </c>
      <c r="T197" s="19">
        <v>52800000</v>
      </c>
      <c r="U197" s="19">
        <v>44040917.884019576</v>
      </c>
      <c r="V197" s="19">
        <v>49011958.705529436</v>
      </c>
      <c r="W197" s="19">
        <v>52800000</v>
      </c>
      <c r="X197" s="19">
        <v>44297936.77666226</v>
      </c>
      <c r="Y197" s="19">
        <v>49011958.705529436</v>
      </c>
      <c r="Z197" s="19">
        <v>52800000</v>
      </c>
      <c r="AA197" s="19">
        <v>44297936.77666226</v>
      </c>
      <c r="AB197" s="19">
        <v>49011958.705529436</v>
      </c>
      <c r="AC197">
        <v>14600000</v>
      </c>
      <c r="AD197">
        <v>31800000</v>
      </c>
      <c r="AE197">
        <v>52800000</v>
      </c>
    </row>
    <row r="198" spans="1:31" x14ac:dyDescent="0.2">
      <c r="A198" s="18">
        <v>44374</v>
      </c>
      <c r="B198" s="19">
        <v>0</v>
      </c>
      <c r="C198" s="19">
        <v>0</v>
      </c>
      <c r="D198" s="19" t="e">
        <v>#N/A</v>
      </c>
      <c r="E198" s="19">
        <v>38553858.428571343</v>
      </c>
      <c r="F198" s="19">
        <v>36968863.571428567</v>
      </c>
      <c r="G198" s="19">
        <v>35997347.114285663</v>
      </c>
      <c r="H198" s="19">
        <v>42749052.998940557</v>
      </c>
      <c r="I198" s="19">
        <v>39318449.654547423</v>
      </c>
      <c r="J198" s="19">
        <v>39838001.53177388</v>
      </c>
      <c r="K198" s="19">
        <v>46937458.421696074</v>
      </c>
      <c r="L198" s="19">
        <v>41303362.201726876</v>
      </c>
      <c r="M198" s="19">
        <v>43654312.039612792</v>
      </c>
      <c r="N198" s="19">
        <v>51122731.57939519</v>
      </c>
      <c r="O198" s="19">
        <v>42870597.016823046</v>
      </c>
      <c r="P198" s="19">
        <v>47446919.622296795</v>
      </c>
      <c r="Q198" s="19">
        <v>52800000</v>
      </c>
      <c r="R198" s="19">
        <v>44013051.595900439</v>
      </c>
      <c r="S198" s="19">
        <v>49043407.032974742</v>
      </c>
      <c r="T198" s="19">
        <v>52800000</v>
      </c>
      <c r="U198" s="19">
        <v>44736600.312591001</v>
      </c>
      <c r="V198" s="19">
        <v>49043407.032974742</v>
      </c>
      <c r="W198" s="19">
        <v>52800000</v>
      </c>
      <c r="X198" s="19">
        <v>45043619.205233686</v>
      </c>
      <c r="Y198" s="19">
        <v>49043407.032974742</v>
      </c>
      <c r="Z198" s="19">
        <v>52800000</v>
      </c>
      <c r="AA198" s="19">
        <v>45051949.8394728</v>
      </c>
      <c r="AB198" s="19">
        <v>49043407.032974742</v>
      </c>
      <c r="AC198">
        <v>14600000</v>
      </c>
      <c r="AD198">
        <v>31800000</v>
      </c>
      <c r="AE198">
        <v>52800000</v>
      </c>
    </row>
    <row r="199" spans="1:31" x14ac:dyDescent="0.2">
      <c r="A199" s="18">
        <v>44375</v>
      </c>
      <c r="B199" s="19">
        <v>0</v>
      </c>
      <c r="C199" s="19">
        <v>0</v>
      </c>
      <c r="D199" s="19" t="e">
        <v>#N/A</v>
      </c>
      <c r="E199" s="19">
        <v>38558175.999999918</v>
      </c>
      <c r="F199" s="19">
        <v>37414545.999999993</v>
      </c>
      <c r="G199" s="19">
        <v>36023517.049999945</v>
      </c>
      <c r="H199" s="19">
        <v>42753370.570369132</v>
      </c>
      <c r="I199" s="19">
        <v>39814132.083118849</v>
      </c>
      <c r="J199" s="19">
        <v>39866671.467488162</v>
      </c>
      <c r="K199" s="19">
        <v>46941775.993124649</v>
      </c>
      <c r="L199" s="19">
        <v>41849044.630298302</v>
      </c>
      <c r="M199" s="19">
        <v>43685481.975327075</v>
      </c>
      <c r="N199" s="19">
        <v>51127049.150823765</v>
      </c>
      <c r="O199" s="19">
        <v>43466279.445394471</v>
      </c>
      <c r="P199" s="19">
        <v>47480589.558011077</v>
      </c>
      <c r="Q199" s="19">
        <v>52800000</v>
      </c>
      <c r="R199" s="19">
        <v>44658734.024471864</v>
      </c>
      <c r="S199" s="19">
        <v>49075153.090215065</v>
      </c>
      <c r="T199" s="19">
        <v>52800000</v>
      </c>
      <c r="U199" s="19">
        <v>45432282.741162427</v>
      </c>
      <c r="V199" s="19">
        <v>49075153.090215065</v>
      </c>
      <c r="W199" s="19">
        <v>52800000</v>
      </c>
      <c r="X199" s="19">
        <v>45789301.633805111</v>
      </c>
      <c r="Y199" s="19">
        <v>49075153.090215065</v>
      </c>
      <c r="Z199" s="19">
        <v>52800000</v>
      </c>
      <c r="AA199" s="19">
        <v>45811917.498183548</v>
      </c>
      <c r="AB199" s="19">
        <v>49075153.090215065</v>
      </c>
      <c r="AC199">
        <v>14600000</v>
      </c>
      <c r="AD199">
        <v>31800000</v>
      </c>
      <c r="AE199">
        <v>52800000</v>
      </c>
    </row>
    <row r="200" spans="1:31" x14ac:dyDescent="0.2">
      <c r="A200" s="18">
        <v>44376</v>
      </c>
      <c r="B200" s="19">
        <v>0</v>
      </c>
      <c r="C200" s="19">
        <v>0</v>
      </c>
      <c r="D200" s="19" t="e">
        <v>#N/A</v>
      </c>
      <c r="E200" s="19">
        <v>38562493.571428493</v>
      </c>
      <c r="F200" s="19">
        <v>37860228.428571418</v>
      </c>
      <c r="G200" s="19">
        <v>36049686.985714227</v>
      </c>
      <c r="H200" s="19">
        <v>42757688.141797706</v>
      </c>
      <c r="I200" s="19">
        <v>40309814.511690274</v>
      </c>
      <c r="J200" s="19">
        <v>39895341.403202444</v>
      </c>
      <c r="K200" s="19">
        <v>46946093.564553224</v>
      </c>
      <c r="L200" s="19">
        <v>42394727.058869727</v>
      </c>
      <c r="M200" s="19">
        <v>43716651.911041357</v>
      </c>
      <c r="N200" s="19">
        <v>51131366.722252339</v>
      </c>
      <c r="O200" s="19">
        <v>44061961.873965897</v>
      </c>
      <c r="P200" s="19">
        <v>47514259.493725359</v>
      </c>
      <c r="Q200" s="19">
        <v>52800000</v>
      </c>
      <c r="R200" s="19">
        <v>45304416.453043289</v>
      </c>
      <c r="S200" s="19">
        <v>49107196.877250396</v>
      </c>
      <c r="T200" s="19">
        <v>52800000</v>
      </c>
      <c r="U200" s="19">
        <v>46127965.169733852</v>
      </c>
      <c r="V200" s="19">
        <v>49107196.877250396</v>
      </c>
      <c r="W200" s="19">
        <v>52800000</v>
      </c>
      <c r="X200" s="19">
        <v>46534984.062376536</v>
      </c>
      <c r="Y200" s="19">
        <v>49107196.877250396</v>
      </c>
      <c r="Z200" s="19">
        <v>52800000</v>
      </c>
      <c r="AA200" s="19">
        <v>46577839.752794504</v>
      </c>
      <c r="AB200" s="19">
        <v>49107196.877250396</v>
      </c>
      <c r="AC200">
        <v>14600000</v>
      </c>
      <c r="AD200">
        <v>31800000</v>
      </c>
      <c r="AE200">
        <v>52800000</v>
      </c>
    </row>
    <row r="201" spans="1:31" x14ac:dyDescent="0.2">
      <c r="A201" s="18">
        <v>44377</v>
      </c>
      <c r="B201" s="19">
        <v>0</v>
      </c>
      <c r="C201" s="19">
        <v>0</v>
      </c>
      <c r="D201" s="19" t="e">
        <v>#N/A</v>
      </c>
      <c r="E201" s="19">
        <v>38566811.142857067</v>
      </c>
      <c r="F201" s="19">
        <v>37860228.428571418</v>
      </c>
      <c r="G201" s="19">
        <v>36075856.921428509</v>
      </c>
      <c r="H201" s="19">
        <v>42762005.713226281</v>
      </c>
      <c r="I201" s="19">
        <v>40805496.940261699</v>
      </c>
      <c r="J201" s="19">
        <v>39924011.338916726</v>
      </c>
      <c r="K201" s="19">
        <v>46950411.135981798</v>
      </c>
      <c r="L201" s="19">
        <v>42940409.487441152</v>
      </c>
      <c r="M201" s="19">
        <v>43747821.846755639</v>
      </c>
      <c r="N201" s="19">
        <v>51135684.293680914</v>
      </c>
      <c r="O201" s="19">
        <v>44657644.302537322</v>
      </c>
      <c r="P201" s="19">
        <v>47547929.429439642</v>
      </c>
      <c r="Q201" s="19">
        <v>52800000</v>
      </c>
      <c r="R201" s="19">
        <v>45950098.881614715</v>
      </c>
      <c r="S201" s="19">
        <v>49139538.394080736</v>
      </c>
      <c r="T201" s="19">
        <v>52800000</v>
      </c>
      <c r="U201" s="19">
        <v>46823647.598305278</v>
      </c>
      <c r="V201" s="19">
        <v>49139538.394080736</v>
      </c>
      <c r="W201" s="19">
        <v>52800000</v>
      </c>
      <c r="X201" s="19">
        <v>47280666.490947962</v>
      </c>
      <c r="Y201" s="19">
        <v>49139538.394080736</v>
      </c>
      <c r="Z201" s="19">
        <v>52800000</v>
      </c>
      <c r="AA201" s="19">
        <v>47349716.603305668</v>
      </c>
      <c r="AB201" s="19">
        <v>49139538.394080736</v>
      </c>
      <c r="AC201">
        <v>14600000</v>
      </c>
      <c r="AD201">
        <v>31800000</v>
      </c>
      <c r="AE201">
        <v>52800000</v>
      </c>
    </row>
    <row r="202" spans="1:31" x14ac:dyDescent="0.2">
      <c r="A202" s="18">
        <v>44378</v>
      </c>
      <c r="B202" s="19">
        <v>0</v>
      </c>
      <c r="C202" s="19">
        <v>0</v>
      </c>
      <c r="D202" s="19" t="e">
        <v>#N/A</v>
      </c>
      <c r="E202" s="19">
        <v>39366811.142857067</v>
      </c>
      <c r="F202" s="19">
        <v>37860228.428571418</v>
      </c>
      <c r="G202" s="19">
        <v>36102026.857142791</v>
      </c>
      <c r="H202" s="19">
        <v>42766323.284654856</v>
      </c>
      <c r="I202" s="19">
        <v>41301179.368833125</v>
      </c>
      <c r="J202" s="19">
        <v>39952681.274631009</v>
      </c>
      <c r="K202" s="19">
        <v>46954728.707410373</v>
      </c>
      <c r="L202" s="19">
        <v>43486091.916012578</v>
      </c>
      <c r="M202" s="19">
        <v>43778991.782469921</v>
      </c>
      <c r="N202" s="19">
        <v>51140001.865109488</v>
      </c>
      <c r="O202" s="19">
        <v>45253326.731108747</v>
      </c>
      <c r="P202" s="19">
        <v>47581599.365153924</v>
      </c>
      <c r="Q202" s="19">
        <v>52800000</v>
      </c>
      <c r="R202" s="19">
        <v>46595781.31018614</v>
      </c>
      <c r="S202" s="19">
        <v>49171822.515509307</v>
      </c>
      <c r="T202" s="19">
        <v>52800000</v>
      </c>
      <c r="U202" s="19">
        <v>47519330.026876703</v>
      </c>
      <c r="V202" s="19">
        <v>49172177.640706092</v>
      </c>
      <c r="W202" s="19">
        <v>52800000</v>
      </c>
      <c r="X202" s="19">
        <v>48026348.919519387</v>
      </c>
      <c r="Y202" s="19">
        <v>49172177.640706092</v>
      </c>
      <c r="Z202" s="19">
        <v>52800000</v>
      </c>
      <c r="AA202" s="19">
        <v>48127548.049717039</v>
      </c>
      <c r="AB202" s="19">
        <v>49172177.640706092</v>
      </c>
      <c r="AC202">
        <v>14600000</v>
      </c>
      <c r="AD202">
        <v>31800000</v>
      </c>
      <c r="AE202">
        <v>52800000</v>
      </c>
    </row>
    <row r="203" spans="1:31" x14ac:dyDescent="0.2">
      <c r="A203" s="18">
        <v>44379</v>
      </c>
      <c r="B203" s="19">
        <v>0</v>
      </c>
      <c r="C203" s="19">
        <v>0</v>
      </c>
      <c r="D203" s="19" t="e">
        <v>#N/A</v>
      </c>
      <c r="E203" s="19">
        <v>40166811.142857067</v>
      </c>
      <c r="F203" s="19">
        <v>37860228.428571418</v>
      </c>
      <c r="G203" s="19">
        <v>36128196.792857073</v>
      </c>
      <c r="H203" s="19">
        <v>42770640.85608343</v>
      </c>
      <c r="I203" s="19">
        <v>41796861.79740455</v>
      </c>
      <c r="J203" s="19">
        <v>39981351.210345291</v>
      </c>
      <c r="K203" s="19">
        <v>46959046.278838947</v>
      </c>
      <c r="L203" s="19">
        <v>44031774.344584003</v>
      </c>
      <c r="M203" s="19">
        <v>43810161.718184203</v>
      </c>
      <c r="N203" s="19">
        <v>51144319.436538063</v>
      </c>
      <c r="O203" s="19">
        <v>45849009.159680173</v>
      </c>
      <c r="P203" s="19">
        <v>47615269.300868206</v>
      </c>
      <c r="Q203" s="19">
        <v>52800000</v>
      </c>
      <c r="R203" s="19">
        <v>47241463.738757566</v>
      </c>
      <c r="S203" s="19">
        <v>49204106.636937879</v>
      </c>
      <c r="T203" s="19">
        <v>52800000</v>
      </c>
      <c r="U203" s="19">
        <v>48215012.455448128</v>
      </c>
      <c r="V203" s="19">
        <v>49205114.61712645</v>
      </c>
      <c r="W203" s="19">
        <v>52800000</v>
      </c>
      <c r="X203" s="19">
        <v>48772031.348090813</v>
      </c>
      <c r="Y203" s="19">
        <v>49205114.61712645</v>
      </c>
      <c r="Z203" s="19">
        <v>52800000</v>
      </c>
      <c r="AA203" s="19">
        <v>48911334.092028618</v>
      </c>
      <c r="AB203" s="19">
        <v>49205114.61712645</v>
      </c>
      <c r="AC203">
        <v>14600000</v>
      </c>
      <c r="AD203">
        <v>31800000</v>
      </c>
      <c r="AE203">
        <v>52800000</v>
      </c>
    </row>
    <row r="204" spans="1:31" x14ac:dyDescent="0.2">
      <c r="A204" s="18">
        <v>44380</v>
      </c>
      <c r="B204" s="19">
        <v>0</v>
      </c>
      <c r="C204" s="19">
        <v>0</v>
      </c>
      <c r="D204" s="19" t="e">
        <v>#N/A</v>
      </c>
      <c r="E204" s="19">
        <v>40966811.142857067</v>
      </c>
      <c r="F204" s="19">
        <v>37860228.428571418</v>
      </c>
      <c r="G204" s="19">
        <v>36154366.728571355</v>
      </c>
      <c r="H204" s="19">
        <v>42774958.427512005</v>
      </c>
      <c r="I204" s="19">
        <v>41796861.79740455</v>
      </c>
      <c r="J204" s="19">
        <v>40010021.146059573</v>
      </c>
      <c r="K204" s="19">
        <v>46963363.850267522</v>
      </c>
      <c r="L204" s="19">
        <v>44577456.773155428</v>
      </c>
      <c r="M204" s="19">
        <v>43841331.653898485</v>
      </c>
      <c r="N204" s="19">
        <v>51148637.007966638</v>
      </c>
      <c r="O204" s="19">
        <v>46444691.588251598</v>
      </c>
      <c r="P204" s="19">
        <v>47648939.236582495</v>
      </c>
      <c r="Q204" s="19">
        <v>52800000</v>
      </c>
      <c r="R204" s="19">
        <v>47887146.167328991</v>
      </c>
      <c r="S204" s="19">
        <v>49236390.758366451</v>
      </c>
      <c r="T204" s="19">
        <v>52800000</v>
      </c>
      <c r="U204" s="19">
        <v>48910694.884019554</v>
      </c>
      <c r="V204" s="19">
        <v>49238349.323341824</v>
      </c>
      <c r="W204" s="19">
        <v>52800000</v>
      </c>
      <c r="X204" s="19">
        <v>49517713.776662238</v>
      </c>
      <c r="Y204" s="19">
        <v>49238349.323341824</v>
      </c>
      <c r="Z204" s="19">
        <v>52800000</v>
      </c>
      <c r="AA204" s="19">
        <v>49701074.730240405</v>
      </c>
      <c r="AB204" s="19">
        <v>49238349.323341824</v>
      </c>
      <c r="AC204">
        <v>14600000</v>
      </c>
      <c r="AD204">
        <v>31800000</v>
      </c>
      <c r="AE204">
        <v>52800000</v>
      </c>
    </row>
    <row r="205" spans="1:31" x14ac:dyDescent="0.2">
      <c r="A205" s="18">
        <v>44381</v>
      </c>
      <c r="B205" s="19">
        <v>0</v>
      </c>
      <c r="C205" s="19">
        <v>0</v>
      </c>
      <c r="D205" s="19" t="e">
        <v>#N/A</v>
      </c>
      <c r="E205" s="19">
        <v>41766811.142857067</v>
      </c>
      <c r="F205" s="19">
        <v>37860228.428571418</v>
      </c>
      <c r="G205" s="19">
        <v>36180536.664285637</v>
      </c>
      <c r="H205" s="19">
        <v>43574958.427512005</v>
      </c>
      <c r="I205" s="19">
        <v>41796861.79740455</v>
      </c>
      <c r="J205" s="19">
        <v>40038691.081773855</v>
      </c>
      <c r="K205" s="19">
        <v>46967681.421696097</v>
      </c>
      <c r="L205" s="19">
        <v>45123139.201726854</v>
      </c>
      <c r="M205" s="19">
        <v>43872501.589612775</v>
      </c>
      <c r="N205" s="19">
        <v>51152954.579395212</v>
      </c>
      <c r="O205" s="19">
        <v>47040374.016823024</v>
      </c>
      <c r="P205" s="19">
        <v>47682609.172296785</v>
      </c>
      <c r="Q205" s="19">
        <v>52800000</v>
      </c>
      <c r="R205" s="19">
        <v>48532828.595900416</v>
      </c>
      <c r="S205" s="19">
        <v>49268674.879795022</v>
      </c>
      <c r="T205" s="19">
        <v>52800000</v>
      </c>
      <c r="U205" s="19">
        <v>49606377.312590979</v>
      </c>
      <c r="V205" s="19">
        <v>49271881.759352207</v>
      </c>
      <c r="W205" s="19">
        <v>52800000</v>
      </c>
      <c r="X205" s="19">
        <v>50263396.205233663</v>
      </c>
      <c r="Y205" s="19">
        <v>49271881.759352207</v>
      </c>
      <c r="Z205" s="19">
        <v>52800000</v>
      </c>
      <c r="AA205" s="19">
        <v>50496769.964352399</v>
      </c>
      <c r="AB205" s="19">
        <v>49271881.759352207</v>
      </c>
      <c r="AC205">
        <v>14600000</v>
      </c>
      <c r="AD205">
        <v>31800000</v>
      </c>
      <c r="AE205">
        <v>52800000</v>
      </c>
    </row>
    <row r="206" spans="1:31" x14ac:dyDescent="0.2">
      <c r="A206" s="18">
        <v>44382</v>
      </c>
      <c r="B206" s="19">
        <v>0</v>
      </c>
      <c r="C206" s="19">
        <v>0</v>
      </c>
      <c r="D206" s="19" t="e">
        <v>#N/A</v>
      </c>
      <c r="E206" s="19">
        <v>42566811.142857067</v>
      </c>
      <c r="F206" s="19">
        <v>37860228.428571418</v>
      </c>
      <c r="G206" s="19">
        <v>36206706.59999992</v>
      </c>
      <c r="H206" s="19">
        <v>44374958.427512005</v>
      </c>
      <c r="I206" s="19">
        <v>41796861.79740455</v>
      </c>
      <c r="J206" s="19">
        <v>40067361.017488137</v>
      </c>
      <c r="K206" s="19">
        <v>46971998.993124671</v>
      </c>
      <c r="L206" s="19">
        <v>45668821.630298279</v>
      </c>
      <c r="M206" s="19">
        <v>43903671.525327064</v>
      </c>
      <c r="N206" s="19">
        <v>51157272.150823787</v>
      </c>
      <c r="O206" s="19">
        <v>47636056.445394449</v>
      </c>
      <c r="P206" s="19">
        <v>47716279.108011074</v>
      </c>
      <c r="Q206" s="19">
        <v>52800000</v>
      </c>
      <c r="R206" s="19">
        <v>49178511.024471842</v>
      </c>
      <c r="S206" s="19">
        <v>49300959.001223594</v>
      </c>
      <c r="T206" s="19">
        <v>52800000</v>
      </c>
      <c r="U206" s="19">
        <v>50302059.741162404</v>
      </c>
      <c r="V206" s="19">
        <v>49305711.925157599</v>
      </c>
      <c r="W206" s="19">
        <v>52800000</v>
      </c>
      <c r="X206" s="19">
        <v>51009078.633805089</v>
      </c>
      <c r="Y206" s="19">
        <v>49305711.925157599</v>
      </c>
      <c r="Z206" s="19">
        <v>52800000</v>
      </c>
      <c r="AA206" s="19">
        <v>51292452.392923824</v>
      </c>
      <c r="AB206" s="19">
        <v>49305711.925157599</v>
      </c>
      <c r="AC206">
        <v>14600000</v>
      </c>
      <c r="AD206">
        <v>31800000</v>
      </c>
      <c r="AE206">
        <v>52800000</v>
      </c>
    </row>
    <row r="207" spans="1:31" x14ac:dyDescent="0.2">
      <c r="A207" s="18">
        <v>44383</v>
      </c>
      <c r="B207" s="19">
        <v>0</v>
      </c>
      <c r="C207" s="19">
        <v>0</v>
      </c>
      <c r="D207" s="19" t="e">
        <v>#N/A</v>
      </c>
      <c r="E207" s="19">
        <v>43366811.142857067</v>
      </c>
      <c r="F207" s="19">
        <v>37860228.428571418</v>
      </c>
      <c r="G207" s="19">
        <v>36232876.535714202</v>
      </c>
      <c r="H207" s="19">
        <v>45174958.427512005</v>
      </c>
      <c r="I207" s="19">
        <v>41796861.79740455</v>
      </c>
      <c r="J207" s="19">
        <v>40096030.953202419</v>
      </c>
      <c r="K207" s="19">
        <v>46976316.564553246</v>
      </c>
      <c r="L207" s="19">
        <v>46214504.058869705</v>
      </c>
      <c r="M207" s="19">
        <v>43934841.461041354</v>
      </c>
      <c r="N207" s="19">
        <v>51161589.722252361</v>
      </c>
      <c r="O207" s="19">
        <v>48231738.873965874</v>
      </c>
      <c r="P207" s="19">
        <v>47749949.043725364</v>
      </c>
      <c r="Q207" s="19">
        <v>52800000</v>
      </c>
      <c r="R207" s="19">
        <v>49824193.453043267</v>
      </c>
      <c r="S207" s="19">
        <v>49333243.122652166</v>
      </c>
      <c r="T207" s="19">
        <v>52800000</v>
      </c>
      <c r="U207" s="19">
        <v>50997742.16973383</v>
      </c>
      <c r="V207" s="19">
        <v>49339839.820758</v>
      </c>
      <c r="W207" s="19">
        <v>52800000</v>
      </c>
      <c r="X207" s="19">
        <v>51754761.062376514</v>
      </c>
      <c r="Y207" s="19">
        <v>49339839.820758</v>
      </c>
      <c r="Z207" s="19">
        <v>52800000</v>
      </c>
      <c r="AA207" s="19">
        <v>52088134.82149525</v>
      </c>
      <c r="AB207" s="19">
        <v>49339839.820758</v>
      </c>
      <c r="AC207">
        <v>14600000</v>
      </c>
      <c r="AD207">
        <v>31800000</v>
      </c>
      <c r="AE207">
        <v>52800000</v>
      </c>
    </row>
    <row r="208" spans="1:31" x14ac:dyDescent="0.2">
      <c r="A208" s="18">
        <v>44384</v>
      </c>
      <c r="B208" s="19">
        <v>0</v>
      </c>
      <c r="C208" s="19">
        <v>0</v>
      </c>
      <c r="D208" s="19" t="e">
        <v>#N/A</v>
      </c>
      <c r="E208" s="19">
        <v>44166811.142857067</v>
      </c>
      <c r="F208" s="19">
        <v>37860228.428571418</v>
      </c>
      <c r="G208" s="19">
        <v>36259046.471428484</v>
      </c>
      <c r="H208" s="19">
        <v>45974958.427512005</v>
      </c>
      <c r="I208" s="19">
        <v>41796861.79740455</v>
      </c>
      <c r="J208" s="19">
        <v>40124700.888916701</v>
      </c>
      <c r="K208" s="19">
        <v>46980634.135981821</v>
      </c>
      <c r="L208" s="19">
        <v>46214504.058869705</v>
      </c>
      <c r="M208" s="19">
        <v>43966011.396755636</v>
      </c>
      <c r="N208" s="19">
        <v>51165907.293680936</v>
      </c>
      <c r="O208" s="19">
        <v>48827421.3025373</v>
      </c>
      <c r="P208" s="19">
        <v>47783618.979439653</v>
      </c>
      <c r="Q208" s="19">
        <v>52800000</v>
      </c>
      <c r="R208" s="19">
        <v>50469875.881614693</v>
      </c>
      <c r="S208" s="19">
        <v>49365527.244080737</v>
      </c>
      <c r="T208" s="19">
        <v>52800000</v>
      </c>
      <c r="U208" s="19">
        <v>51693424.598305255</v>
      </c>
      <c r="V208" s="19">
        <v>49374265.446153417</v>
      </c>
      <c r="W208" s="19">
        <v>52800000</v>
      </c>
      <c r="X208" s="19">
        <v>52500443.490947939</v>
      </c>
      <c r="Y208" s="19">
        <v>49374265.446153417</v>
      </c>
      <c r="Z208" s="19">
        <v>52800000</v>
      </c>
      <c r="AA208" s="19">
        <v>52800000</v>
      </c>
      <c r="AB208" s="19">
        <v>49374265.446153417</v>
      </c>
      <c r="AC208">
        <v>14600000</v>
      </c>
      <c r="AD208">
        <v>31800000</v>
      </c>
      <c r="AE208">
        <v>52800000</v>
      </c>
    </row>
    <row r="209" spans="1:31" x14ac:dyDescent="0.2">
      <c r="A209" s="18">
        <v>44385</v>
      </c>
      <c r="B209" s="19">
        <v>0</v>
      </c>
      <c r="C209" s="19">
        <v>0</v>
      </c>
      <c r="D209" s="19" t="e">
        <v>#N/A</v>
      </c>
      <c r="E209" s="19">
        <v>44966811.142857067</v>
      </c>
      <c r="F209" s="19">
        <v>37860228.428571418</v>
      </c>
      <c r="G209" s="19">
        <v>36285216.407142766</v>
      </c>
      <c r="H209" s="19">
        <v>46774958.427512005</v>
      </c>
      <c r="I209" s="19">
        <v>41796861.79740455</v>
      </c>
      <c r="J209" s="19">
        <v>40153370.824630991</v>
      </c>
      <c r="K209" s="19">
        <v>47780634.135981821</v>
      </c>
      <c r="L209" s="19">
        <v>46214504.058869705</v>
      </c>
      <c r="M209" s="19">
        <v>43997181.332469925</v>
      </c>
      <c r="N209" s="19">
        <v>51170224.865109511</v>
      </c>
      <c r="O209" s="19">
        <v>49423103.731108725</v>
      </c>
      <c r="P209" s="19">
        <v>47817288.915153943</v>
      </c>
      <c r="Q209" s="19">
        <v>52800000</v>
      </c>
      <c r="R209" s="19">
        <v>51115558.310186118</v>
      </c>
      <c r="S209" s="19">
        <v>49397811.365509309</v>
      </c>
      <c r="T209" s="19">
        <v>52800000</v>
      </c>
      <c r="U209" s="19">
        <v>52389107.026876681</v>
      </c>
      <c r="V209" s="19">
        <v>49408988.801343836</v>
      </c>
      <c r="W209" s="19">
        <v>52800000</v>
      </c>
      <c r="X209" s="19">
        <v>52800000</v>
      </c>
      <c r="Y209" s="19">
        <v>49408988.801343836</v>
      </c>
      <c r="Z209" s="19">
        <v>52800000</v>
      </c>
      <c r="AA209" s="19">
        <v>52800000</v>
      </c>
      <c r="AB209" s="19">
        <v>49408988.801343836</v>
      </c>
      <c r="AC209">
        <v>14600000</v>
      </c>
      <c r="AD209">
        <v>31800000</v>
      </c>
      <c r="AE209">
        <v>52800000</v>
      </c>
    </row>
    <row r="210" spans="1:31" x14ac:dyDescent="0.2">
      <c r="A210" s="18">
        <v>44386</v>
      </c>
      <c r="B210" s="19">
        <v>0</v>
      </c>
      <c r="C210" s="19">
        <v>0</v>
      </c>
      <c r="D210" s="19" t="e">
        <v>#N/A</v>
      </c>
      <c r="E210" s="19">
        <v>45766811.142857067</v>
      </c>
      <c r="F210" s="19">
        <v>37860228.428571418</v>
      </c>
      <c r="G210" s="19">
        <v>36311386.342857048</v>
      </c>
      <c r="H210" s="19">
        <v>47574958.427512005</v>
      </c>
      <c r="I210" s="19">
        <v>41796861.79740455</v>
      </c>
      <c r="J210" s="19">
        <v>40182040.760345273</v>
      </c>
      <c r="K210" s="19">
        <v>48580634.135981821</v>
      </c>
      <c r="L210" s="19">
        <v>46214504.058869705</v>
      </c>
      <c r="M210" s="19">
        <v>44028351.268184215</v>
      </c>
      <c r="N210" s="19">
        <v>51174542.436538085</v>
      </c>
      <c r="O210" s="19">
        <v>50018786.15968015</v>
      </c>
      <c r="P210" s="19">
        <v>47850958.850868233</v>
      </c>
      <c r="Q210" s="19">
        <v>52800000</v>
      </c>
      <c r="R210" s="19">
        <v>51761240.738757543</v>
      </c>
      <c r="S210" s="19">
        <v>49430095.486937881</v>
      </c>
      <c r="T210" s="19">
        <v>52800000</v>
      </c>
      <c r="U210" s="19">
        <v>52800000</v>
      </c>
      <c r="V210" s="19">
        <v>49443772.922772408</v>
      </c>
      <c r="W210" s="19">
        <v>52800000</v>
      </c>
      <c r="X210" s="19">
        <v>52800000</v>
      </c>
      <c r="Y210" s="19">
        <v>49444009.886329271</v>
      </c>
      <c r="Z210" s="19">
        <v>52800000</v>
      </c>
      <c r="AA210" s="19">
        <v>52800000</v>
      </c>
      <c r="AB210" s="19">
        <v>49444009.886329271</v>
      </c>
      <c r="AC210">
        <v>14600000</v>
      </c>
      <c r="AD210">
        <v>31800000</v>
      </c>
      <c r="AE210">
        <v>52800000</v>
      </c>
    </row>
    <row r="211" spans="1:31" x14ac:dyDescent="0.2">
      <c r="A211" s="18">
        <v>44387</v>
      </c>
      <c r="B211" s="19">
        <v>0</v>
      </c>
      <c r="C211" s="19">
        <v>0</v>
      </c>
      <c r="D211" s="19" t="e">
        <v>#N/A</v>
      </c>
      <c r="E211" s="19">
        <v>46566811.142857067</v>
      </c>
      <c r="F211" s="19">
        <v>37860228.428571418</v>
      </c>
      <c r="G211" s="19">
        <v>36337556.27857133</v>
      </c>
      <c r="H211" s="19">
        <v>48374958.427512005</v>
      </c>
      <c r="I211" s="19">
        <v>41796861.79740455</v>
      </c>
      <c r="J211" s="19">
        <v>40210710.696059562</v>
      </c>
      <c r="K211" s="19">
        <v>49380634.135981821</v>
      </c>
      <c r="L211" s="19">
        <v>46214504.058869705</v>
      </c>
      <c r="M211" s="19">
        <v>44059521.203898504</v>
      </c>
      <c r="N211" s="19">
        <v>51178860.00796666</v>
      </c>
      <c r="O211" s="19">
        <v>50018786.15968015</v>
      </c>
      <c r="P211" s="19">
        <v>47884628.786582522</v>
      </c>
      <c r="Q211" s="19">
        <v>52800000</v>
      </c>
      <c r="R211" s="19">
        <v>52406923.167328969</v>
      </c>
      <c r="S211" s="19">
        <v>49462379.608366452</v>
      </c>
      <c r="T211" s="19">
        <v>52800000</v>
      </c>
      <c r="U211" s="19">
        <v>52800000</v>
      </c>
      <c r="V211" s="19">
        <v>49478557.044200979</v>
      </c>
      <c r="W211" s="19">
        <v>52800000</v>
      </c>
      <c r="X211" s="19">
        <v>52800000</v>
      </c>
      <c r="Y211" s="19">
        <v>49479328.701109715</v>
      </c>
      <c r="Z211" s="19">
        <v>52800000</v>
      </c>
      <c r="AA211" s="19">
        <v>52800000</v>
      </c>
      <c r="AB211" s="19">
        <v>49479328.701109715</v>
      </c>
      <c r="AC211">
        <v>14600000</v>
      </c>
      <c r="AD211">
        <v>31800000</v>
      </c>
      <c r="AE211">
        <v>52800000</v>
      </c>
    </row>
    <row r="212" spans="1:31" x14ac:dyDescent="0.2">
      <c r="A212" s="18">
        <v>44388</v>
      </c>
      <c r="B212" s="19">
        <v>0</v>
      </c>
      <c r="C212" s="19">
        <v>0</v>
      </c>
      <c r="D212" s="19" t="e">
        <v>#N/A</v>
      </c>
      <c r="E212" s="19">
        <v>47366811.142857067</v>
      </c>
      <c r="F212" s="19">
        <v>37860228.428571418</v>
      </c>
      <c r="G212" s="19">
        <v>36363726.21428562</v>
      </c>
      <c r="H212" s="19">
        <v>49174958.427512005</v>
      </c>
      <c r="I212" s="19">
        <v>41796861.79740455</v>
      </c>
      <c r="J212" s="19">
        <v>40239380.631773852</v>
      </c>
      <c r="K212" s="19">
        <v>50180634.135981821</v>
      </c>
      <c r="L212" s="19">
        <v>46214504.058869705</v>
      </c>
      <c r="M212" s="19">
        <v>44090691.139612794</v>
      </c>
      <c r="N212" s="19">
        <v>51978860.00796666</v>
      </c>
      <c r="O212" s="19">
        <v>50018786.15968015</v>
      </c>
      <c r="P212" s="19">
        <v>47918298.722296804</v>
      </c>
      <c r="Q212" s="19">
        <v>52800000</v>
      </c>
      <c r="R212" s="19">
        <v>52800000</v>
      </c>
      <c r="S212" s="19">
        <v>49494663.729795024</v>
      </c>
      <c r="T212" s="19">
        <v>52800000</v>
      </c>
      <c r="U212" s="19">
        <v>52800000</v>
      </c>
      <c r="V212" s="19">
        <v>49513341.165629551</v>
      </c>
      <c r="W212" s="19">
        <v>52800000</v>
      </c>
      <c r="X212" s="19">
        <v>52800000</v>
      </c>
      <c r="Y212" s="19">
        <v>49514945.245685168</v>
      </c>
      <c r="Z212" s="19">
        <v>52800000</v>
      </c>
      <c r="AA212" s="19">
        <v>52800000</v>
      </c>
      <c r="AB212" s="19">
        <v>49514945.245685168</v>
      </c>
      <c r="AC212">
        <v>14600000</v>
      </c>
      <c r="AD212">
        <v>31800000</v>
      </c>
      <c r="AE212">
        <v>52800000</v>
      </c>
    </row>
    <row r="213" spans="1:31" x14ac:dyDescent="0.2">
      <c r="A213" s="18">
        <v>44389</v>
      </c>
      <c r="B213" s="19">
        <v>0</v>
      </c>
      <c r="C213" s="19">
        <v>0</v>
      </c>
      <c r="D213" s="19" t="e">
        <v>#N/A</v>
      </c>
      <c r="E213" s="19">
        <v>48166811.142857067</v>
      </c>
      <c r="F213" s="19">
        <v>37860228.428571418</v>
      </c>
      <c r="G213" s="19">
        <v>36389896.149999909</v>
      </c>
      <c r="H213" s="19">
        <v>49974958.427512005</v>
      </c>
      <c r="I213" s="19">
        <v>41796861.79740455</v>
      </c>
      <c r="J213" s="19">
        <v>40268050.567488141</v>
      </c>
      <c r="K213" s="19">
        <v>50980634.135981821</v>
      </c>
      <c r="L213" s="19">
        <v>46214504.058869705</v>
      </c>
      <c r="M213" s="19">
        <v>44121861.075327076</v>
      </c>
      <c r="N213" s="19">
        <v>52778860.00796666</v>
      </c>
      <c r="O213" s="19">
        <v>50018786.15968015</v>
      </c>
      <c r="P213" s="19">
        <v>47951968.658011094</v>
      </c>
      <c r="Q213" s="19">
        <v>52800000</v>
      </c>
      <c r="R213" s="19">
        <v>52800000</v>
      </c>
      <c r="S213" s="19">
        <v>49526947.851223595</v>
      </c>
      <c r="T213" s="19">
        <v>52800000</v>
      </c>
      <c r="U213" s="19">
        <v>52800000</v>
      </c>
      <c r="V213" s="19">
        <v>49548125.287058122</v>
      </c>
      <c r="W213" s="19">
        <v>52800000</v>
      </c>
      <c r="X213" s="19">
        <v>52800000</v>
      </c>
      <c r="Y213" s="19">
        <v>49550859.520055637</v>
      </c>
      <c r="Z213" s="19">
        <v>52800000</v>
      </c>
      <c r="AA213" s="19">
        <v>52800000</v>
      </c>
      <c r="AB213" s="19">
        <v>49550859.520055637</v>
      </c>
      <c r="AC213">
        <v>14600000</v>
      </c>
      <c r="AD213">
        <v>31800000</v>
      </c>
      <c r="AE213">
        <v>52800000</v>
      </c>
    </row>
    <row r="214" spans="1:31" x14ac:dyDescent="0.2">
      <c r="A214" s="18">
        <v>44390</v>
      </c>
      <c r="B214" s="19">
        <v>0</v>
      </c>
      <c r="C214" s="19">
        <v>0</v>
      </c>
      <c r="D214" s="19" t="e">
        <v>#N/A</v>
      </c>
      <c r="E214" s="19">
        <v>48966811.142857067</v>
      </c>
      <c r="F214" s="19">
        <v>37860228.428571418</v>
      </c>
      <c r="G214" s="19">
        <v>36416066.085714199</v>
      </c>
      <c r="H214" s="19">
        <v>50774958.427512005</v>
      </c>
      <c r="I214" s="19">
        <v>41796861.79740455</v>
      </c>
      <c r="J214" s="19">
        <v>40296720.503202431</v>
      </c>
      <c r="K214" s="19">
        <v>51780634.135981821</v>
      </c>
      <c r="L214" s="19">
        <v>46214504.058869705</v>
      </c>
      <c r="M214" s="19">
        <v>44153031.011041366</v>
      </c>
      <c r="N214" s="19">
        <v>52800000</v>
      </c>
      <c r="O214" s="19">
        <v>50018786.15968015</v>
      </c>
      <c r="P214" s="19">
        <v>47985638.593725383</v>
      </c>
      <c r="Q214" s="19">
        <v>52800000</v>
      </c>
      <c r="R214" s="19">
        <v>52800000</v>
      </c>
      <c r="S214" s="19">
        <v>49559231.972652167</v>
      </c>
      <c r="T214" s="19">
        <v>52800000</v>
      </c>
      <c r="U214" s="19">
        <v>52800000</v>
      </c>
      <c r="V214" s="19">
        <v>49582909.408486694</v>
      </c>
      <c r="W214" s="19">
        <v>52800000</v>
      </c>
      <c r="X214" s="19">
        <v>52800000</v>
      </c>
      <c r="Y214" s="19">
        <v>49587071.524221107</v>
      </c>
      <c r="Z214" s="19">
        <v>52800000</v>
      </c>
      <c r="AA214" s="19">
        <v>52800000</v>
      </c>
      <c r="AB214" s="19">
        <v>49587071.524221107</v>
      </c>
      <c r="AC214">
        <v>14600000</v>
      </c>
      <c r="AD214">
        <v>31800000</v>
      </c>
      <c r="AE214">
        <v>52800000</v>
      </c>
    </row>
    <row r="215" spans="1:31" x14ac:dyDescent="0.2">
      <c r="A215" s="18">
        <v>44391</v>
      </c>
      <c r="B215" s="19">
        <v>0</v>
      </c>
      <c r="C215" s="19">
        <v>0</v>
      </c>
      <c r="D215" s="19" t="e">
        <v>#N/A</v>
      </c>
      <c r="E215" s="19">
        <v>49766811.142857067</v>
      </c>
      <c r="F215" s="19">
        <v>37860228.428571418</v>
      </c>
      <c r="G215" s="19">
        <v>36442236.021428488</v>
      </c>
      <c r="H215" s="19">
        <v>51574958.427512005</v>
      </c>
      <c r="I215" s="19">
        <v>41796861.79740455</v>
      </c>
      <c r="J215" s="19">
        <v>40325390.43891672</v>
      </c>
      <c r="K215" s="19">
        <v>52580634.135981821</v>
      </c>
      <c r="L215" s="19">
        <v>46214504.058869705</v>
      </c>
      <c r="M215" s="19">
        <v>44184200.946755655</v>
      </c>
      <c r="N215" s="19">
        <v>52800000</v>
      </c>
      <c r="O215" s="19">
        <v>50018786.15968015</v>
      </c>
      <c r="P215" s="19">
        <v>48019308.529439673</v>
      </c>
      <c r="Q215" s="19">
        <v>52800000</v>
      </c>
      <c r="R215" s="19">
        <v>52800000</v>
      </c>
      <c r="S215" s="19">
        <v>49591516.094080739</v>
      </c>
      <c r="T215" s="19">
        <v>52800000</v>
      </c>
      <c r="U215" s="19">
        <v>52800000</v>
      </c>
      <c r="V215" s="19">
        <v>49617693.529915266</v>
      </c>
      <c r="W215" s="19">
        <v>52800000</v>
      </c>
      <c r="X215" s="19">
        <v>52800000</v>
      </c>
      <c r="Y215" s="19">
        <v>49623581.258181594</v>
      </c>
      <c r="Z215" s="19">
        <v>52800000</v>
      </c>
      <c r="AA215" s="19">
        <v>52800000</v>
      </c>
      <c r="AB215" s="19">
        <v>49623581.258181594</v>
      </c>
      <c r="AC215">
        <v>14600000</v>
      </c>
      <c r="AD215">
        <v>31800000</v>
      </c>
      <c r="AE215">
        <v>52800000</v>
      </c>
    </row>
    <row r="216" spans="1:31" x14ac:dyDescent="0.2">
      <c r="A216" s="18">
        <v>44392</v>
      </c>
      <c r="B216" s="19">
        <v>0</v>
      </c>
      <c r="C216" s="19">
        <v>0</v>
      </c>
      <c r="D216" s="19" t="e">
        <v>#N/A</v>
      </c>
      <c r="E216" s="19">
        <v>50566811.142857067</v>
      </c>
      <c r="F216" s="19">
        <v>37860228.428571418</v>
      </c>
      <c r="G216" s="19">
        <v>36468405.957142778</v>
      </c>
      <c r="H216" s="19">
        <v>52374958.427512005</v>
      </c>
      <c r="I216" s="19">
        <v>41796861.79740455</v>
      </c>
      <c r="J216" s="19">
        <v>40354060.37463101</v>
      </c>
      <c r="K216" s="19">
        <v>52800000</v>
      </c>
      <c r="L216" s="19">
        <v>46214504.058869705</v>
      </c>
      <c r="M216" s="19">
        <v>44215370.882469945</v>
      </c>
      <c r="N216" s="19">
        <v>52800000</v>
      </c>
      <c r="O216" s="19">
        <v>50018786.15968015</v>
      </c>
      <c r="P216" s="19">
        <v>48052978.465153962</v>
      </c>
      <c r="Q216" s="19">
        <v>52800000</v>
      </c>
      <c r="R216" s="19">
        <v>52800000</v>
      </c>
      <c r="S216" s="19">
        <v>49623800.21550931</v>
      </c>
      <c r="T216" s="19">
        <v>52800000</v>
      </c>
      <c r="U216" s="19">
        <v>52800000</v>
      </c>
      <c r="V216" s="19">
        <v>49652477.651343837</v>
      </c>
      <c r="W216" s="19">
        <v>52800000</v>
      </c>
      <c r="X216" s="19">
        <v>52800000</v>
      </c>
      <c r="Y216" s="19">
        <v>49660388.72193709</v>
      </c>
      <c r="Z216" s="19">
        <v>52800000</v>
      </c>
      <c r="AA216" s="19">
        <v>52800000</v>
      </c>
      <c r="AB216" s="19">
        <v>49660388.72193709</v>
      </c>
      <c r="AC216">
        <v>14600000</v>
      </c>
      <c r="AD216">
        <v>31800000</v>
      </c>
      <c r="AE216">
        <v>52800000</v>
      </c>
    </row>
    <row r="217" spans="1:31" x14ac:dyDescent="0.2">
      <c r="A217" s="18">
        <v>44393</v>
      </c>
      <c r="B217" s="19">
        <v>0</v>
      </c>
      <c r="C217" s="19">
        <v>0</v>
      </c>
      <c r="D217" s="19" t="e">
        <v>#N/A</v>
      </c>
      <c r="E217" s="19">
        <v>51366811.142857067</v>
      </c>
      <c r="F217" s="19">
        <v>37860228.428571418</v>
      </c>
      <c r="G217" s="19">
        <v>36494575.89285706</v>
      </c>
      <c r="H217" s="19">
        <v>52800000</v>
      </c>
      <c r="I217" s="19">
        <v>41796861.79740455</v>
      </c>
      <c r="J217" s="19">
        <v>40382730.3103453</v>
      </c>
      <c r="K217" s="19">
        <v>52800000</v>
      </c>
      <c r="L217" s="19">
        <v>46214504.058869705</v>
      </c>
      <c r="M217" s="19">
        <v>44246540.818184234</v>
      </c>
      <c r="N217" s="19">
        <v>52800000</v>
      </c>
      <c r="O217" s="19">
        <v>50018786.15968015</v>
      </c>
      <c r="P217" s="19">
        <v>48086648.400868244</v>
      </c>
      <c r="Q217" s="19">
        <v>52800000</v>
      </c>
      <c r="R217" s="19">
        <v>52800000</v>
      </c>
      <c r="S217" s="19">
        <v>49656084.336937882</v>
      </c>
      <c r="T217" s="19">
        <v>52800000</v>
      </c>
      <c r="U217" s="19">
        <v>52800000</v>
      </c>
      <c r="V217" s="19">
        <v>49687261.772772409</v>
      </c>
      <c r="W217" s="19">
        <v>52800000</v>
      </c>
      <c r="X217" s="19">
        <v>52800000</v>
      </c>
      <c r="Y217" s="19">
        <v>49697493.915487595</v>
      </c>
      <c r="Z217" s="19">
        <v>52800000</v>
      </c>
      <c r="AA217" s="19">
        <v>52800000</v>
      </c>
      <c r="AB217" s="19">
        <v>49697493.915487595</v>
      </c>
      <c r="AC217">
        <v>14600000</v>
      </c>
      <c r="AD217">
        <v>31800000</v>
      </c>
      <c r="AE217">
        <v>52800000</v>
      </c>
    </row>
    <row r="218" spans="1:31" x14ac:dyDescent="0.2">
      <c r="A218" s="18">
        <v>44394</v>
      </c>
      <c r="B218" s="19">
        <v>0</v>
      </c>
      <c r="C218" s="19">
        <v>0</v>
      </c>
      <c r="D218" s="19" t="e">
        <v>#N/A</v>
      </c>
      <c r="E218" s="19">
        <v>52166811.142857067</v>
      </c>
      <c r="F218" s="19">
        <v>37860228.428571418</v>
      </c>
      <c r="G218" s="19">
        <v>36520745.828571349</v>
      </c>
      <c r="H218" s="19">
        <v>52800000</v>
      </c>
      <c r="I218" s="19">
        <v>41796861.79740455</v>
      </c>
      <c r="J218" s="19">
        <v>40411400.246059582</v>
      </c>
      <c r="K218" s="19">
        <v>52800000</v>
      </c>
      <c r="L218" s="19">
        <v>46214504.058869705</v>
      </c>
      <c r="M218" s="19">
        <v>44277710.753898524</v>
      </c>
      <c r="N218" s="19">
        <v>52800000</v>
      </c>
      <c r="O218" s="19">
        <v>50018786.15968015</v>
      </c>
      <c r="P218" s="19">
        <v>48120318.336582534</v>
      </c>
      <c r="Q218" s="19">
        <v>52800000</v>
      </c>
      <c r="R218" s="19">
        <v>52800000</v>
      </c>
      <c r="S218" s="19">
        <v>49688368.458366454</v>
      </c>
      <c r="T218" s="19">
        <v>52800000</v>
      </c>
      <c r="U218" s="19">
        <v>52800000</v>
      </c>
      <c r="V218" s="19">
        <v>49722045.894200981</v>
      </c>
      <c r="W218" s="19">
        <v>52800000</v>
      </c>
      <c r="X218" s="19">
        <v>52800000</v>
      </c>
      <c r="Y218" s="19">
        <v>49734896.838833116</v>
      </c>
      <c r="Z218" s="19">
        <v>52800000</v>
      </c>
      <c r="AA218" s="19">
        <v>52800000</v>
      </c>
      <c r="AB218" s="19">
        <v>49734896.838833116</v>
      </c>
      <c r="AC218">
        <v>14600000</v>
      </c>
      <c r="AD218">
        <v>31800000</v>
      </c>
      <c r="AE218">
        <v>52800000</v>
      </c>
    </row>
    <row r="219" spans="1:31" x14ac:dyDescent="0.2">
      <c r="A219" s="18">
        <v>44395</v>
      </c>
      <c r="B219" s="19">
        <v>0</v>
      </c>
      <c r="C219" s="19">
        <v>0</v>
      </c>
      <c r="D219" s="19" t="e">
        <v>#N/A</v>
      </c>
      <c r="E219" s="19">
        <v>52800000</v>
      </c>
      <c r="F219" s="19">
        <v>37860228.428571418</v>
      </c>
      <c r="G219" s="19">
        <v>36546915.764285639</v>
      </c>
      <c r="H219" s="19">
        <v>52800000</v>
      </c>
      <c r="I219" s="19">
        <v>41796861.79740455</v>
      </c>
      <c r="J219" s="19">
        <v>40440070.181773871</v>
      </c>
      <c r="K219" s="19">
        <v>52800000</v>
      </c>
      <c r="L219" s="19">
        <v>46214504.058869705</v>
      </c>
      <c r="M219" s="19">
        <v>44308880.689612813</v>
      </c>
      <c r="N219" s="19">
        <v>52800000</v>
      </c>
      <c r="O219" s="19">
        <v>50018786.15968015</v>
      </c>
      <c r="P219" s="19">
        <v>48153988.272296824</v>
      </c>
      <c r="Q219" s="19">
        <v>52800000</v>
      </c>
      <c r="R219" s="19">
        <v>52800000</v>
      </c>
      <c r="S219" s="19">
        <v>49720652.579795025</v>
      </c>
      <c r="T219" s="19">
        <v>52800000</v>
      </c>
      <c r="U219" s="19">
        <v>52800000</v>
      </c>
      <c r="V219" s="19">
        <v>49756830.015629552</v>
      </c>
      <c r="W219" s="19">
        <v>52800000</v>
      </c>
      <c r="X219" s="19">
        <v>52800000</v>
      </c>
      <c r="Y219" s="19">
        <v>49772180.960261688</v>
      </c>
      <c r="Z219" s="19">
        <v>52800000</v>
      </c>
      <c r="AA219" s="19">
        <v>52800000</v>
      </c>
      <c r="AB219" s="19">
        <v>49772597.491973639</v>
      </c>
      <c r="AC219">
        <v>14600000</v>
      </c>
      <c r="AD219">
        <v>31800000</v>
      </c>
      <c r="AE219">
        <v>52800000</v>
      </c>
    </row>
    <row r="220" spans="1:31" x14ac:dyDescent="0.2">
      <c r="A220" s="18">
        <v>44396</v>
      </c>
      <c r="B220" s="19">
        <v>0</v>
      </c>
      <c r="C220" s="19">
        <v>0</v>
      </c>
      <c r="D220" s="19" t="e">
        <v>#N/A</v>
      </c>
      <c r="E220" s="19">
        <v>52800000</v>
      </c>
      <c r="F220" s="19">
        <v>37860228.428571418</v>
      </c>
      <c r="G220" s="19">
        <v>36573085.699999921</v>
      </c>
      <c r="H220" s="19">
        <v>52800000</v>
      </c>
      <c r="I220" s="19">
        <v>41796861.79740455</v>
      </c>
      <c r="J220" s="19">
        <v>40468740.117488161</v>
      </c>
      <c r="K220" s="19">
        <v>52800000</v>
      </c>
      <c r="L220" s="19">
        <v>46214504.058869705</v>
      </c>
      <c r="M220" s="19">
        <v>44340050.625327103</v>
      </c>
      <c r="N220" s="19">
        <v>52800000</v>
      </c>
      <c r="O220" s="19">
        <v>50018786.15968015</v>
      </c>
      <c r="P220" s="19">
        <v>48187658.208011113</v>
      </c>
      <c r="Q220" s="19">
        <v>52800000</v>
      </c>
      <c r="R220" s="19">
        <v>52800000</v>
      </c>
      <c r="S220" s="19">
        <v>49752936.701223597</v>
      </c>
      <c r="T220" s="19">
        <v>52800000</v>
      </c>
      <c r="U220" s="19">
        <v>52800000</v>
      </c>
      <c r="V220" s="19">
        <v>49791614.137058124</v>
      </c>
      <c r="W220" s="19">
        <v>52800000</v>
      </c>
      <c r="X220" s="19">
        <v>52800000</v>
      </c>
      <c r="Y220" s="19">
        <v>49809465.081690252</v>
      </c>
      <c r="Z220" s="19">
        <v>52800000</v>
      </c>
      <c r="AA220" s="19">
        <v>52800000</v>
      </c>
      <c r="AB220" s="19">
        <v>49810595.874909177</v>
      </c>
      <c r="AC220">
        <v>14600000</v>
      </c>
      <c r="AD220">
        <v>31800000</v>
      </c>
      <c r="AE220">
        <v>52800000</v>
      </c>
    </row>
    <row r="221" spans="1:31" x14ac:dyDescent="0.2">
      <c r="A221" s="18">
        <v>44397</v>
      </c>
      <c r="B221" s="19">
        <v>0</v>
      </c>
      <c r="C221" s="19">
        <v>0</v>
      </c>
      <c r="D221" s="19" t="e">
        <v>#N/A</v>
      </c>
      <c r="E221" s="19">
        <v>52800000</v>
      </c>
      <c r="F221" s="19">
        <v>37860228.428571418</v>
      </c>
      <c r="G221" s="19">
        <v>36599255.635714211</v>
      </c>
      <c r="H221" s="19">
        <v>52800000</v>
      </c>
      <c r="I221" s="19">
        <v>41796861.79740455</v>
      </c>
      <c r="J221" s="19">
        <v>40497410.05320245</v>
      </c>
      <c r="K221" s="19">
        <v>52800000</v>
      </c>
      <c r="L221" s="19">
        <v>46214504.058869705</v>
      </c>
      <c r="M221" s="19">
        <v>44371220.561041392</v>
      </c>
      <c r="N221" s="19">
        <v>52800000</v>
      </c>
      <c r="O221" s="19">
        <v>50018786.15968015</v>
      </c>
      <c r="P221" s="19">
        <v>48221328.143725403</v>
      </c>
      <c r="Q221" s="19">
        <v>52800000</v>
      </c>
      <c r="R221" s="19">
        <v>52800000</v>
      </c>
      <c r="S221" s="19">
        <v>49785220.822652161</v>
      </c>
      <c r="T221" s="19">
        <v>52800000</v>
      </c>
      <c r="U221" s="19">
        <v>52800000</v>
      </c>
      <c r="V221" s="19">
        <v>49826398.258486696</v>
      </c>
      <c r="W221" s="19">
        <v>52800000</v>
      </c>
      <c r="X221" s="19">
        <v>52800000</v>
      </c>
      <c r="Y221" s="19">
        <v>49846749.203118823</v>
      </c>
      <c r="Z221" s="19">
        <v>52800000</v>
      </c>
      <c r="AA221" s="19">
        <v>52800000</v>
      </c>
      <c r="AB221" s="19">
        <v>49848891.987639725</v>
      </c>
      <c r="AC221">
        <v>14600000</v>
      </c>
      <c r="AD221">
        <v>31800000</v>
      </c>
      <c r="AE221">
        <v>52800000</v>
      </c>
    </row>
    <row r="222" spans="1:31" x14ac:dyDescent="0.2">
      <c r="A222" s="18">
        <v>44398</v>
      </c>
      <c r="B222" s="19">
        <v>0</v>
      </c>
      <c r="C222" s="19">
        <v>0</v>
      </c>
      <c r="D222" s="19" t="e">
        <v>#N/A</v>
      </c>
      <c r="E222" s="19">
        <v>52800000</v>
      </c>
      <c r="F222" s="19">
        <v>37860228.428571418</v>
      </c>
      <c r="G222" s="19">
        <v>36603141.449999928</v>
      </c>
      <c r="H222" s="19">
        <v>52800000</v>
      </c>
      <c r="I222" s="19">
        <v>41796861.79740455</v>
      </c>
      <c r="J222" s="19">
        <v>40526079.98891674</v>
      </c>
      <c r="K222" s="19">
        <v>52800000</v>
      </c>
      <c r="L222" s="19">
        <v>46214504.058869705</v>
      </c>
      <c r="M222" s="19">
        <v>44402390.496755682</v>
      </c>
      <c r="N222" s="19">
        <v>52800000</v>
      </c>
      <c r="O222" s="19">
        <v>50018786.15968015</v>
      </c>
      <c r="P222" s="19">
        <v>48254998.079439685</v>
      </c>
      <c r="Q222" s="19">
        <v>52800000</v>
      </c>
      <c r="R222" s="19">
        <v>52800000</v>
      </c>
      <c r="S222" s="19">
        <v>49817504.944080733</v>
      </c>
      <c r="T222" s="19">
        <v>52800000</v>
      </c>
      <c r="U222" s="19">
        <v>52800000</v>
      </c>
      <c r="V222" s="19">
        <v>49861182.379915267</v>
      </c>
      <c r="W222" s="19">
        <v>52800000</v>
      </c>
      <c r="X222" s="19">
        <v>52800000</v>
      </c>
      <c r="Y222" s="19">
        <v>49884033.324547395</v>
      </c>
      <c r="Z222" s="19">
        <v>52800000</v>
      </c>
      <c r="AA222" s="19">
        <v>52800000</v>
      </c>
      <c r="AB222" s="19">
        <v>49887485.830165282</v>
      </c>
      <c r="AC222">
        <v>14600000</v>
      </c>
      <c r="AD222">
        <v>31800000</v>
      </c>
      <c r="AE222">
        <v>52800000</v>
      </c>
    </row>
    <row r="223" spans="1:31" x14ac:dyDescent="0.2">
      <c r="A223" s="18">
        <v>44399</v>
      </c>
      <c r="B223" s="19">
        <v>0</v>
      </c>
      <c r="C223" s="19">
        <v>0</v>
      </c>
      <c r="D223" s="19" t="e">
        <v>#N/A</v>
      </c>
      <c r="E223" s="19">
        <v>52800000</v>
      </c>
      <c r="F223" s="19">
        <v>38660228.428571418</v>
      </c>
      <c r="G223" s="19">
        <v>37323141.449999928</v>
      </c>
      <c r="H223" s="19">
        <v>52800000</v>
      </c>
      <c r="I223" s="19">
        <v>41796861.79740455</v>
      </c>
      <c r="J223" s="19">
        <v>40554749.924631029</v>
      </c>
      <c r="K223" s="19">
        <v>52800000</v>
      </c>
      <c r="L223" s="19">
        <v>46214504.058869705</v>
      </c>
      <c r="M223" s="19">
        <v>44433560.432469964</v>
      </c>
      <c r="N223" s="19">
        <v>52800000</v>
      </c>
      <c r="O223" s="19">
        <v>50018786.15968015</v>
      </c>
      <c r="P223" s="19">
        <v>48288668.015153974</v>
      </c>
      <c r="Q223" s="19">
        <v>52800000</v>
      </c>
      <c r="R223" s="19">
        <v>52800000</v>
      </c>
      <c r="S223" s="19">
        <v>49849789.065509304</v>
      </c>
      <c r="T223" s="19">
        <v>52800000</v>
      </c>
      <c r="U223" s="19">
        <v>52800000</v>
      </c>
      <c r="V223" s="19">
        <v>49895966.501343831</v>
      </c>
      <c r="W223" s="19">
        <v>52800000</v>
      </c>
      <c r="X223" s="19">
        <v>52800000</v>
      </c>
      <c r="Y223" s="19">
        <v>49921317.445975967</v>
      </c>
      <c r="Z223" s="19">
        <v>52800000</v>
      </c>
      <c r="AA223" s="19">
        <v>52800000</v>
      </c>
      <c r="AB223" s="19">
        <v>49926377.402485855</v>
      </c>
      <c r="AC223">
        <v>14600000</v>
      </c>
      <c r="AD223">
        <v>31800000</v>
      </c>
      <c r="AE223">
        <v>52800000</v>
      </c>
    </row>
    <row r="224" spans="1:31" x14ac:dyDescent="0.2">
      <c r="A224" s="18">
        <v>44400</v>
      </c>
      <c r="B224" s="19">
        <v>0</v>
      </c>
      <c r="C224" s="19">
        <v>0</v>
      </c>
      <c r="D224" s="19" t="e">
        <v>#N/A</v>
      </c>
      <c r="E224" s="19">
        <v>52800000</v>
      </c>
      <c r="F224" s="19">
        <v>39460228.428571418</v>
      </c>
      <c r="G224" s="19">
        <v>38043141.449999928</v>
      </c>
      <c r="H224" s="19">
        <v>52800000</v>
      </c>
      <c r="I224" s="19">
        <v>41796861.79740455</v>
      </c>
      <c r="J224" s="19">
        <v>40583419.860345319</v>
      </c>
      <c r="K224" s="19">
        <v>52800000</v>
      </c>
      <c r="L224" s="19">
        <v>46214504.058869705</v>
      </c>
      <c r="M224" s="19">
        <v>44464730.368184254</v>
      </c>
      <c r="N224" s="19">
        <v>52800000</v>
      </c>
      <c r="O224" s="19">
        <v>50018786.15968015</v>
      </c>
      <c r="P224" s="19">
        <v>48322337.950868264</v>
      </c>
      <c r="Q224" s="19">
        <v>52800000</v>
      </c>
      <c r="R224" s="19">
        <v>52800000</v>
      </c>
      <c r="S224" s="19">
        <v>49882073.186937876</v>
      </c>
      <c r="T224" s="19">
        <v>52800000</v>
      </c>
      <c r="U224" s="19">
        <v>52800000</v>
      </c>
      <c r="V224" s="19">
        <v>49930750.622772403</v>
      </c>
      <c r="W224" s="19">
        <v>52800000</v>
      </c>
      <c r="X224" s="19">
        <v>52800000</v>
      </c>
      <c r="Y224" s="19">
        <v>49958601.567404538</v>
      </c>
      <c r="Z224" s="19">
        <v>52800000</v>
      </c>
      <c r="AA224" s="19">
        <v>52800000</v>
      </c>
      <c r="AB224" s="19">
        <v>49965566.704601429</v>
      </c>
      <c r="AC224">
        <v>14600000</v>
      </c>
      <c r="AD224">
        <v>31800000</v>
      </c>
      <c r="AE224">
        <v>52800000</v>
      </c>
    </row>
    <row r="225" spans="1:31" x14ac:dyDescent="0.2">
      <c r="A225" s="18">
        <v>44401</v>
      </c>
      <c r="B225" s="19">
        <v>0</v>
      </c>
      <c r="C225" s="19">
        <v>0</v>
      </c>
      <c r="D225" s="19" t="e">
        <v>#N/A</v>
      </c>
      <c r="E225" s="19">
        <v>52800000</v>
      </c>
      <c r="F225" s="19">
        <v>40260228.428571418</v>
      </c>
      <c r="G225" s="19">
        <v>38763141.449999928</v>
      </c>
      <c r="H225" s="19">
        <v>52800000</v>
      </c>
      <c r="I225" s="19">
        <v>41796861.79740455</v>
      </c>
      <c r="J225" s="19">
        <v>40587305.674631037</v>
      </c>
      <c r="K225" s="19">
        <v>52800000</v>
      </c>
      <c r="L225" s="19">
        <v>46214504.058869705</v>
      </c>
      <c r="M225" s="19">
        <v>44495900.303898543</v>
      </c>
      <c r="N225" s="19">
        <v>52800000</v>
      </c>
      <c r="O225" s="19">
        <v>50018786.15968015</v>
      </c>
      <c r="P225" s="19">
        <v>48356007.886582553</v>
      </c>
      <c r="Q225" s="19">
        <v>52800000</v>
      </c>
      <c r="R225" s="19">
        <v>52800000</v>
      </c>
      <c r="S225" s="19">
        <v>49914357.308366448</v>
      </c>
      <c r="T225" s="19">
        <v>52800000</v>
      </c>
      <c r="U225" s="19">
        <v>52800000</v>
      </c>
      <c r="V225" s="19">
        <v>49965534.744200975</v>
      </c>
      <c r="W225" s="19">
        <v>52800000</v>
      </c>
      <c r="X225" s="19">
        <v>52800000</v>
      </c>
      <c r="Y225" s="19">
        <v>49995885.68883311</v>
      </c>
      <c r="Z225" s="19">
        <v>52800000</v>
      </c>
      <c r="AA225" s="19">
        <v>52800000</v>
      </c>
      <c r="AB225" s="19">
        <v>50005053.73651202</v>
      </c>
      <c r="AC225">
        <v>14600000</v>
      </c>
      <c r="AD225">
        <v>31800000</v>
      </c>
      <c r="AE225">
        <v>52800000</v>
      </c>
    </row>
    <row r="226" spans="1:31" x14ac:dyDescent="0.2">
      <c r="A226" s="18">
        <v>44402</v>
      </c>
      <c r="B226" s="19">
        <v>0</v>
      </c>
      <c r="C226" s="19">
        <v>0</v>
      </c>
      <c r="D226" s="19" t="e">
        <v>#N/A</v>
      </c>
      <c r="E226" s="19">
        <v>52800000</v>
      </c>
      <c r="F226" s="19">
        <v>41060228.428571418</v>
      </c>
      <c r="G226" s="19">
        <v>39483141.449999928</v>
      </c>
      <c r="H226" s="19">
        <v>52800000</v>
      </c>
      <c r="I226" s="19">
        <v>42596861.79740455</v>
      </c>
      <c r="J226" s="19">
        <v>41307305.674631037</v>
      </c>
      <c r="K226" s="19">
        <v>52800000</v>
      </c>
      <c r="L226" s="19">
        <v>46214504.058869705</v>
      </c>
      <c r="M226" s="19">
        <v>44527070.239612833</v>
      </c>
      <c r="N226" s="19">
        <v>52800000</v>
      </c>
      <c r="O226" s="19">
        <v>50018786.15968015</v>
      </c>
      <c r="P226" s="19">
        <v>48389677.822296843</v>
      </c>
      <c r="Q226" s="19">
        <v>52800000</v>
      </c>
      <c r="R226" s="19">
        <v>52800000</v>
      </c>
      <c r="S226" s="19">
        <v>49946641.429795019</v>
      </c>
      <c r="T226" s="19">
        <v>52800000</v>
      </c>
      <c r="U226" s="19">
        <v>52800000</v>
      </c>
      <c r="V226" s="19">
        <v>50000318.865629546</v>
      </c>
      <c r="W226" s="19">
        <v>52800000</v>
      </c>
      <c r="X226" s="19">
        <v>52800000</v>
      </c>
      <c r="Y226" s="19">
        <v>50033169.810261682</v>
      </c>
      <c r="Z226" s="19">
        <v>52800000</v>
      </c>
      <c r="AA226" s="19">
        <v>52800000</v>
      </c>
      <c r="AB226" s="19">
        <v>50044838.49821762</v>
      </c>
      <c r="AC226">
        <v>14600000</v>
      </c>
      <c r="AD226">
        <v>31800000</v>
      </c>
      <c r="AE226">
        <v>52800000</v>
      </c>
    </row>
    <row r="227" spans="1:31" x14ac:dyDescent="0.2">
      <c r="A227" s="18">
        <v>44403</v>
      </c>
      <c r="B227" s="19">
        <v>0</v>
      </c>
      <c r="C227" s="19">
        <v>0</v>
      </c>
      <c r="D227" s="19" t="e">
        <v>#N/A</v>
      </c>
      <c r="E227" s="19">
        <v>52800000</v>
      </c>
      <c r="F227" s="19">
        <v>41860228.428571418</v>
      </c>
      <c r="G227" s="19">
        <v>40203141.449999928</v>
      </c>
      <c r="H227" s="19">
        <v>52800000</v>
      </c>
      <c r="I227" s="19">
        <v>43396861.79740455</v>
      </c>
      <c r="J227" s="19">
        <v>42027305.674631037</v>
      </c>
      <c r="K227" s="19">
        <v>52800000</v>
      </c>
      <c r="L227" s="19">
        <v>46214504.058869705</v>
      </c>
      <c r="M227" s="19">
        <v>44558240.175327122</v>
      </c>
      <c r="N227" s="19">
        <v>52800000</v>
      </c>
      <c r="O227" s="19">
        <v>50018786.15968015</v>
      </c>
      <c r="P227" s="19">
        <v>48423347.758011132</v>
      </c>
      <c r="Q227" s="19">
        <v>52800000</v>
      </c>
      <c r="R227" s="19">
        <v>52800000</v>
      </c>
      <c r="S227" s="19">
        <v>49978925.551223591</v>
      </c>
      <c r="T227" s="19">
        <v>52800000</v>
      </c>
      <c r="U227" s="19">
        <v>52800000</v>
      </c>
      <c r="V227" s="19">
        <v>50035102.987058118</v>
      </c>
      <c r="W227" s="19">
        <v>52800000</v>
      </c>
      <c r="X227" s="19">
        <v>52800000</v>
      </c>
      <c r="Y227" s="19">
        <v>50070453.931690253</v>
      </c>
      <c r="Z227" s="19">
        <v>52800000</v>
      </c>
      <c r="AA227" s="19">
        <v>52800000</v>
      </c>
      <c r="AB227" s="19">
        <v>50084622.619646192</v>
      </c>
      <c r="AC227">
        <v>14600000</v>
      </c>
      <c r="AD227">
        <v>31800000</v>
      </c>
      <c r="AE227">
        <v>52800000</v>
      </c>
    </row>
    <row r="228" spans="1:31" x14ac:dyDescent="0.2">
      <c r="A228" s="18">
        <v>44404</v>
      </c>
      <c r="B228" s="19">
        <v>0</v>
      </c>
      <c r="C228" s="19">
        <v>0</v>
      </c>
      <c r="D228" s="19" t="e">
        <v>#N/A</v>
      </c>
      <c r="E228" s="19">
        <v>52800000</v>
      </c>
      <c r="F228" s="19">
        <v>42660228.428571418</v>
      </c>
      <c r="G228" s="19">
        <v>40923141.449999928</v>
      </c>
      <c r="H228" s="19">
        <v>52800000</v>
      </c>
      <c r="I228" s="19">
        <v>44196861.79740455</v>
      </c>
      <c r="J228" s="19">
        <v>42747305.674631037</v>
      </c>
      <c r="K228" s="19">
        <v>52800000</v>
      </c>
      <c r="L228" s="19">
        <v>46214504.058869705</v>
      </c>
      <c r="M228" s="19">
        <v>44589410.111041412</v>
      </c>
      <c r="N228" s="19">
        <v>52800000</v>
      </c>
      <c r="O228" s="19">
        <v>50018786.15968015</v>
      </c>
      <c r="P228" s="19">
        <v>48457017.693725422</v>
      </c>
      <c r="Q228" s="19">
        <v>52800000</v>
      </c>
      <c r="R228" s="19">
        <v>52800000</v>
      </c>
      <c r="S228" s="19">
        <v>50011209.672652163</v>
      </c>
      <c r="T228" s="19">
        <v>52800000</v>
      </c>
      <c r="U228" s="19">
        <v>52800000</v>
      </c>
      <c r="V228" s="19">
        <v>50069887.10848669</v>
      </c>
      <c r="W228" s="19">
        <v>52800000</v>
      </c>
      <c r="X228" s="19">
        <v>52800000</v>
      </c>
      <c r="Y228" s="19">
        <v>50107738.053118825</v>
      </c>
      <c r="Z228" s="19">
        <v>52800000</v>
      </c>
      <c r="AA228" s="19">
        <v>52800000</v>
      </c>
      <c r="AB228" s="19">
        <v>50124406.741074763</v>
      </c>
      <c r="AC228">
        <v>14600000</v>
      </c>
      <c r="AD228">
        <v>31800000</v>
      </c>
      <c r="AE228">
        <v>52800000</v>
      </c>
    </row>
    <row r="229" spans="1:31" x14ac:dyDescent="0.2">
      <c r="A229" s="18">
        <v>44405</v>
      </c>
      <c r="B229" s="19">
        <v>0</v>
      </c>
      <c r="C229" s="19">
        <v>0</v>
      </c>
      <c r="D229" s="19" t="e">
        <v>#N/A</v>
      </c>
      <c r="E229" s="19">
        <v>52800000</v>
      </c>
      <c r="F229" s="19">
        <v>43460228.428571418</v>
      </c>
      <c r="G229" s="19">
        <v>41643141.449999928</v>
      </c>
      <c r="H229" s="19">
        <v>52800000</v>
      </c>
      <c r="I229" s="19">
        <v>44996861.79740455</v>
      </c>
      <c r="J229" s="19">
        <v>43467305.674631037</v>
      </c>
      <c r="K229" s="19">
        <v>52800000</v>
      </c>
      <c r="L229" s="19">
        <v>46214504.058869705</v>
      </c>
      <c r="M229" s="19">
        <v>44593295.925327122</v>
      </c>
      <c r="N229" s="19">
        <v>52800000</v>
      </c>
      <c r="O229" s="19">
        <v>50018786.15968015</v>
      </c>
      <c r="P229" s="19">
        <v>48490687.629439712</v>
      </c>
      <c r="Q229" s="19">
        <v>52800000</v>
      </c>
      <c r="R229" s="19">
        <v>52800000</v>
      </c>
      <c r="S229" s="19">
        <v>50043493.794080734</v>
      </c>
      <c r="T229" s="19">
        <v>52800000</v>
      </c>
      <c r="U229" s="19">
        <v>52800000</v>
      </c>
      <c r="V229" s="19">
        <v>50104671.229915261</v>
      </c>
      <c r="W229" s="19">
        <v>52800000</v>
      </c>
      <c r="X229" s="19">
        <v>52800000</v>
      </c>
      <c r="Y229" s="19">
        <v>50145022.174547397</v>
      </c>
      <c r="Z229" s="19">
        <v>52800000</v>
      </c>
      <c r="AA229" s="19">
        <v>52800000</v>
      </c>
      <c r="AB229" s="19">
        <v>50160000</v>
      </c>
      <c r="AC229">
        <v>14600000</v>
      </c>
      <c r="AD229">
        <v>31800000</v>
      </c>
      <c r="AE229">
        <v>52800000</v>
      </c>
    </row>
    <row r="230" spans="1:31" x14ac:dyDescent="0.2">
      <c r="A230" s="18">
        <v>44406</v>
      </c>
      <c r="B230" s="19">
        <v>0</v>
      </c>
      <c r="C230" s="19">
        <v>0</v>
      </c>
      <c r="D230" s="19" t="e">
        <v>#N/A</v>
      </c>
      <c r="E230" s="19">
        <v>52800000</v>
      </c>
      <c r="F230" s="19">
        <v>44260228.428571418</v>
      </c>
      <c r="G230" s="19">
        <v>42363141.449999928</v>
      </c>
      <c r="H230" s="19">
        <v>52800000</v>
      </c>
      <c r="I230" s="19">
        <v>45796861.79740455</v>
      </c>
      <c r="J230" s="19">
        <v>44187305.674631037</v>
      </c>
      <c r="K230" s="19">
        <v>52800000</v>
      </c>
      <c r="L230" s="19">
        <v>47014504.058869705</v>
      </c>
      <c r="M230" s="19">
        <v>45313295.925327122</v>
      </c>
      <c r="N230" s="19">
        <v>52800000</v>
      </c>
      <c r="O230" s="19">
        <v>50018786.15968015</v>
      </c>
      <c r="P230" s="19">
        <v>48524357.565154001</v>
      </c>
      <c r="Q230" s="19">
        <v>52800000</v>
      </c>
      <c r="R230" s="19">
        <v>52800000</v>
      </c>
      <c r="S230" s="19">
        <v>50075777.915509306</v>
      </c>
      <c r="T230" s="19">
        <v>52800000</v>
      </c>
      <c r="U230" s="19">
        <v>52800000</v>
      </c>
      <c r="V230" s="19">
        <v>50139455.351343833</v>
      </c>
      <c r="W230" s="19">
        <v>52800000</v>
      </c>
      <c r="X230" s="19">
        <v>52800000</v>
      </c>
      <c r="Y230" s="19">
        <v>50160000</v>
      </c>
      <c r="Z230" s="19">
        <v>52800000</v>
      </c>
      <c r="AA230" s="19">
        <v>52800000</v>
      </c>
      <c r="AB230" s="19">
        <v>50160000</v>
      </c>
      <c r="AC230">
        <v>14600000</v>
      </c>
      <c r="AD230">
        <v>31800000</v>
      </c>
      <c r="AE230">
        <v>52800000</v>
      </c>
    </row>
    <row r="231" spans="1:31" x14ac:dyDescent="0.2">
      <c r="A231" s="18">
        <v>44407</v>
      </c>
      <c r="B231" s="19">
        <v>0</v>
      </c>
      <c r="C231" s="19">
        <v>0</v>
      </c>
      <c r="D231" s="19" t="e">
        <v>#N/A</v>
      </c>
      <c r="E231" s="19">
        <v>52800000</v>
      </c>
      <c r="F231" s="19">
        <v>45060228.428571418</v>
      </c>
      <c r="G231" s="19">
        <v>43083141.449999928</v>
      </c>
      <c r="H231" s="19">
        <v>52800000</v>
      </c>
      <c r="I231" s="19">
        <v>46596861.79740455</v>
      </c>
      <c r="J231" s="19">
        <v>44907305.674631037</v>
      </c>
      <c r="K231" s="19">
        <v>52800000</v>
      </c>
      <c r="L231" s="19">
        <v>47814504.058869705</v>
      </c>
      <c r="M231" s="19">
        <v>46033295.925327122</v>
      </c>
      <c r="N231" s="19">
        <v>52800000</v>
      </c>
      <c r="O231" s="19">
        <v>50018786.15968015</v>
      </c>
      <c r="P231" s="19">
        <v>48558027.500868291</v>
      </c>
      <c r="Q231" s="19">
        <v>52800000</v>
      </c>
      <c r="R231" s="19">
        <v>52800000</v>
      </c>
      <c r="S231" s="19">
        <v>50108062.036937878</v>
      </c>
      <c r="T231" s="19">
        <v>52800000</v>
      </c>
      <c r="U231" s="19">
        <v>52800000</v>
      </c>
      <c r="V231" s="19">
        <v>50160000</v>
      </c>
      <c r="W231" s="19">
        <v>52800000</v>
      </c>
      <c r="X231" s="19">
        <v>52800000</v>
      </c>
      <c r="Y231" s="19">
        <v>50160000</v>
      </c>
      <c r="Z231" s="19">
        <v>52800000</v>
      </c>
      <c r="AA231" s="19">
        <v>52800000</v>
      </c>
      <c r="AB231" s="19">
        <v>50160000</v>
      </c>
      <c r="AC231">
        <v>14600000</v>
      </c>
      <c r="AD231">
        <v>31800000</v>
      </c>
      <c r="AE231">
        <v>52800000</v>
      </c>
    </row>
    <row r="232" spans="1:31" x14ac:dyDescent="0.2">
      <c r="A232" s="18">
        <v>44408</v>
      </c>
      <c r="B232" s="19">
        <v>0</v>
      </c>
      <c r="C232" s="19">
        <v>0</v>
      </c>
      <c r="D232" s="19" t="e">
        <v>#N/A</v>
      </c>
      <c r="E232" s="19">
        <v>52800000</v>
      </c>
      <c r="F232" s="19">
        <v>45860228.428571418</v>
      </c>
      <c r="G232" s="19">
        <v>43803141.449999928</v>
      </c>
      <c r="H232" s="19">
        <v>52800000</v>
      </c>
      <c r="I232" s="19">
        <v>47396861.79740455</v>
      </c>
      <c r="J232" s="19">
        <v>45627305.674631037</v>
      </c>
      <c r="K232" s="19">
        <v>52800000</v>
      </c>
      <c r="L232" s="19">
        <v>48614504.058869705</v>
      </c>
      <c r="M232" s="19">
        <v>46753295.925327122</v>
      </c>
      <c r="N232" s="19">
        <v>52800000</v>
      </c>
      <c r="O232" s="19">
        <v>50018786.15968015</v>
      </c>
      <c r="P232" s="19">
        <v>48561913.315154001</v>
      </c>
      <c r="Q232" s="19">
        <v>52800000</v>
      </c>
      <c r="R232" s="19">
        <v>52800000</v>
      </c>
      <c r="S232" s="19">
        <v>50140346.158366449</v>
      </c>
      <c r="T232" s="19">
        <v>52800000</v>
      </c>
      <c r="U232" s="19">
        <v>52800000</v>
      </c>
      <c r="V232" s="19">
        <v>50160000</v>
      </c>
      <c r="W232" s="19">
        <v>52800000</v>
      </c>
      <c r="X232" s="19">
        <v>52800000</v>
      </c>
      <c r="Y232" s="19">
        <v>50160000</v>
      </c>
      <c r="Z232" s="19">
        <v>52800000</v>
      </c>
      <c r="AA232" s="19">
        <v>52800000</v>
      </c>
      <c r="AB232" s="19">
        <v>50160000</v>
      </c>
      <c r="AC232">
        <v>14600000</v>
      </c>
      <c r="AD232">
        <v>31800000</v>
      </c>
      <c r="AE232">
        <v>52800000</v>
      </c>
    </row>
    <row r="233" spans="1:31" x14ac:dyDescent="0.2">
      <c r="A233" s="18">
        <v>44409</v>
      </c>
      <c r="B233" s="19">
        <v>0</v>
      </c>
      <c r="C233" s="19">
        <v>0</v>
      </c>
      <c r="D233" s="19" t="e">
        <v>#N/A</v>
      </c>
      <c r="E233" s="19">
        <v>52800000</v>
      </c>
      <c r="F233" s="19">
        <v>46660228.428571418</v>
      </c>
      <c r="G233" s="19">
        <v>44523141.449999928</v>
      </c>
      <c r="H233" s="19">
        <v>52800000</v>
      </c>
      <c r="I233" s="19">
        <v>48196861.79740455</v>
      </c>
      <c r="J233" s="19">
        <v>46347305.674631037</v>
      </c>
      <c r="K233" s="19">
        <v>52800000</v>
      </c>
      <c r="L233" s="19">
        <v>49414504.058869705</v>
      </c>
      <c r="M233" s="19">
        <v>47473295.925327122</v>
      </c>
      <c r="N233" s="19">
        <v>52800000</v>
      </c>
      <c r="O233" s="19">
        <v>50818786.15968015</v>
      </c>
      <c r="P233" s="19">
        <v>49281913.315154001</v>
      </c>
      <c r="Q233" s="19">
        <v>52800000</v>
      </c>
      <c r="R233" s="19">
        <v>52800000</v>
      </c>
      <c r="S233" s="19">
        <v>50160000</v>
      </c>
      <c r="T233" s="19">
        <v>52800000</v>
      </c>
      <c r="U233" s="19">
        <v>52800000</v>
      </c>
      <c r="V233" s="19">
        <v>50160000</v>
      </c>
      <c r="W233" s="19">
        <v>52800000</v>
      </c>
      <c r="X233" s="19">
        <v>52800000</v>
      </c>
      <c r="Y233" s="19">
        <v>50160000</v>
      </c>
      <c r="Z233" s="19">
        <v>52800000</v>
      </c>
      <c r="AA233" s="19">
        <v>52800000</v>
      </c>
      <c r="AB233" s="19">
        <v>50160000</v>
      </c>
      <c r="AC233">
        <v>14600000</v>
      </c>
      <c r="AD233">
        <v>31800000</v>
      </c>
      <c r="AE233">
        <v>52800000</v>
      </c>
    </row>
    <row r="234" spans="1:31" x14ac:dyDescent="0.2">
      <c r="A234" s="18">
        <v>44410</v>
      </c>
      <c r="B234" s="19">
        <v>0</v>
      </c>
      <c r="C234" s="19">
        <v>0</v>
      </c>
      <c r="D234" s="19" t="e">
        <v>#N/A</v>
      </c>
      <c r="E234" s="19">
        <v>52800000</v>
      </c>
      <c r="F234" s="19">
        <v>47460228.428571418</v>
      </c>
      <c r="G234" s="19">
        <v>45243141.449999928</v>
      </c>
      <c r="H234" s="19">
        <v>52800000</v>
      </c>
      <c r="I234" s="19">
        <v>48996861.79740455</v>
      </c>
      <c r="J234" s="19">
        <v>47067305.674631037</v>
      </c>
      <c r="K234" s="19">
        <v>52800000</v>
      </c>
      <c r="L234" s="19">
        <v>50214504.058869705</v>
      </c>
      <c r="M234" s="19">
        <v>48193295.925327122</v>
      </c>
      <c r="N234" s="19">
        <v>52800000</v>
      </c>
      <c r="O234" s="19">
        <v>51618786.15968015</v>
      </c>
      <c r="P234" s="19">
        <v>50001913.315154001</v>
      </c>
      <c r="Q234" s="19">
        <v>52800000</v>
      </c>
      <c r="R234" s="19">
        <v>52800000</v>
      </c>
      <c r="S234" s="19">
        <v>50160000</v>
      </c>
      <c r="T234" s="19">
        <v>52800000</v>
      </c>
      <c r="U234" s="19">
        <v>52800000</v>
      </c>
      <c r="V234" s="19">
        <v>50160000</v>
      </c>
      <c r="W234" s="19">
        <v>52800000</v>
      </c>
      <c r="X234" s="19">
        <v>52800000</v>
      </c>
      <c r="Y234" s="19">
        <v>50160000</v>
      </c>
      <c r="Z234" s="19">
        <v>52800000</v>
      </c>
      <c r="AA234" s="19">
        <v>52800000</v>
      </c>
      <c r="AB234" s="19">
        <v>50160000</v>
      </c>
      <c r="AC234">
        <v>14600000</v>
      </c>
      <c r="AD234">
        <v>31800000</v>
      </c>
      <c r="AE234">
        <v>52800000</v>
      </c>
    </row>
    <row r="235" spans="1:31" x14ac:dyDescent="0.2">
      <c r="A235" s="18">
        <v>44411</v>
      </c>
      <c r="B235" s="19">
        <v>0</v>
      </c>
      <c r="C235" s="19">
        <v>0</v>
      </c>
      <c r="D235" s="19" t="e">
        <v>#N/A</v>
      </c>
      <c r="E235" s="19">
        <v>52800000</v>
      </c>
      <c r="F235" s="19">
        <v>48260228.428571418</v>
      </c>
      <c r="G235" s="19">
        <v>45963141.449999928</v>
      </c>
      <c r="H235" s="19">
        <v>52800000</v>
      </c>
      <c r="I235" s="19">
        <v>49796861.79740455</v>
      </c>
      <c r="J235" s="19">
        <v>47787305.674631037</v>
      </c>
      <c r="K235" s="19">
        <v>52800000</v>
      </c>
      <c r="L235" s="19">
        <v>51014504.058869705</v>
      </c>
      <c r="M235" s="19">
        <v>48913295.925327122</v>
      </c>
      <c r="N235" s="19">
        <v>52800000</v>
      </c>
      <c r="O235" s="19">
        <v>52418786.15968015</v>
      </c>
      <c r="P235" s="19">
        <v>50020939.307984009</v>
      </c>
      <c r="Q235" s="19">
        <v>52800000</v>
      </c>
      <c r="R235" s="19">
        <v>52800000</v>
      </c>
      <c r="S235" s="19">
        <v>50160000</v>
      </c>
      <c r="T235" s="19">
        <v>52800000</v>
      </c>
      <c r="U235" s="19">
        <v>52800000</v>
      </c>
      <c r="V235" s="19">
        <v>50160000</v>
      </c>
      <c r="W235" s="19">
        <v>52800000</v>
      </c>
      <c r="X235" s="19">
        <v>52800000</v>
      </c>
      <c r="Y235" s="19">
        <v>50160000</v>
      </c>
      <c r="Z235" s="19">
        <v>52800000</v>
      </c>
      <c r="AA235" s="19">
        <v>52800000</v>
      </c>
      <c r="AB235" s="19">
        <v>50160000</v>
      </c>
      <c r="AC235">
        <v>14600000</v>
      </c>
      <c r="AD235">
        <v>31800000</v>
      </c>
      <c r="AE235">
        <v>52800000</v>
      </c>
    </row>
    <row r="236" spans="1:31" x14ac:dyDescent="0.2">
      <c r="A236" s="18">
        <v>44412</v>
      </c>
      <c r="B236" s="19">
        <v>0</v>
      </c>
      <c r="C236" s="19">
        <v>0</v>
      </c>
      <c r="D236" s="19" t="e">
        <v>#N/A</v>
      </c>
      <c r="E236" s="19">
        <v>52800000</v>
      </c>
      <c r="F236" s="19">
        <v>49060228.428571418</v>
      </c>
      <c r="G236" s="19">
        <v>46683141.449999928</v>
      </c>
      <c r="H236" s="19">
        <v>52800000</v>
      </c>
      <c r="I236" s="19">
        <v>50596861.79740455</v>
      </c>
      <c r="J236" s="19">
        <v>48507305.674631037</v>
      </c>
      <c r="K236" s="19">
        <v>52800000</v>
      </c>
      <c r="L236" s="19">
        <v>51814504.058869705</v>
      </c>
      <c r="M236" s="19">
        <v>49633295.925327122</v>
      </c>
      <c r="N236" s="19">
        <v>52800000</v>
      </c>
      <c r="O236" s="19">
        <v>52800000</v>
      </c>
      <c r="P236" s="19">
        <v>50020939.307984009</v>
      </c>
      <c r="Q236" s="19">
        <v>52800000</v>
      </c>
      <c r="R236" s="19">
        <v>52800000</v>
      </c>
      <c r="S236" s="19">
        <v>50160000</v>
      </c>
      <c r="T236" s="19">
        <v>52800000</v>
      </c>
      <c r="U236" s="19">
        <v>52800000</v>
      </c>
      <c r="V236" s="19">
        <v>50160000</v>
      </c>
      <c r="W236" s="19">
        <v>52800000</v>
      </c>
      <c r="X236" s="19">
        <v>52800000</v>
      </c>
      <c r="Y236" s="19">
        <v>50160000</v>
      </c>
      <c r="Z236" s="19">
        <v>52800000</v>
      </c>
      <c r="AA236" s="19">
        <v>52800000</v>
      </c>
      <c r="AB236" s="19">
        <v>50160000</v>
      </c>
      <c r="AC236">
        <v>14600000</v>
      </c>
      <c r="AD236">
        <v>31800000</v>
      </c>
      <c r="AE236">
        <v>52800000</v>
      </c>
    </row>
    <row r="237" spans="1:31" x14ac:dyDescent="0.2">
      <c r="A237" s="18">
        <v>44413</v>
      </c>
      <c r="B237" s="19">
        <v>0</v>
      </c>
      <c r="C237" s="19">
        <v>0</v>
      </c>
      <c r="D237" s="19" t="e">
        <v>#N/A</v>
      </c>
      <c r="E237" s="19">
        <v>52800000</v>
      </c>
      <c r="F237" s="19">
        <v>49860228.428571418</v>
      </c>
      <c r="G237" s="19">
        <v>47403141.449999928</v>
      </c>
      <c r="H237" s="19">
        <v>52800000</v>
      </c>
      <c r="I237" s="19">
        <v>51396861.79740455</v>
      </c>
      <c r="J237" s="19">
        <v>49227305.674631037</v>
      </c>
      <c r="K237" s="19">
        <v>52800000</v>
      </c>
      <c r="L237" s="19">
        <v>52614504.058869705</v>
      </c>
      <c r="M237" s="19">
        <v>49830725.202943489</v>
      </c>
      <c r="N237" s="19">
        <v>52800000</v>
      </c>
      <c r="O237" s="19">
        <v>52800000</v>
      </c>
      <c r="P237" s="19">
        <v>50020939.307984009</v>
      </c>
      <c r="Q237" s="19">
        <v>52800000</v>
      </c>
      <c r="R237" s="19">
        <v>52800000</v>
      </c>
      <c r="S237" s="19">
        <v>50160000</v>
      </c>
      <c r="T237" s="19">
        <v>52800000</v>
      </c>
      <c r="U237" s="19">
        <v>52800000</v>
      </c>
      <c r="V237" s="19">
        <v>50160000</v>
      </c>
      <c r="W237" s="19">
        <v>52800000</v>
      </c>
      <c r="X237" s="19">
        <v>52800000</v>
      </c>
      <c r="Y237" s="19">
        <v>50160000</v>
      </c>
      <c r="Z237" s="19">
        <v>52800000</v>
      </c>
      <c r="AA237" s="19">
        <v>52800000</v>
      </c>
      <c r="AB237" s="19">
        <v>50160000</v>
      </c>
      <c r="AC237">
        <v>14600000</v>
      </c>
      <c r="AD237">
        <v>31800000</v>
      </c>
      <c r="AE237">
        <v>52800000</v>
      </c>
    </row>
    <row r="238" spans="1:31" x14ac:dyDescent="0.2">
      <c r="A238" s="18">
        <v>44414</v>
      </c>
      <c r="B238" s="19">
        <v>0</v>
      </c>
      <c r="C238" s="19">
        <v>0</v>
      </c>
      <c r="D238" s="19" t="e">
        <v>#N/A</v>
      </c>
      <c r="E238" s="19">
        <v>52800000</v>
      </c>
      <c r="F238" s="19">
        <v>50660228.428571418</v>
      </c>
      <c r="G238" s="19">
        <v>48123141.449999928</v>
      </c>
      <c r="H238" s="19">
        <v>52800000</v>
      </c>
      <c r="I238" s="19">
        <v>52196861.79740455</v>
      </c>
      <c r="J238" s="19">
        <v>49609843.089870229</v>
      </c>
      <c r="K238" s="19">
        <v>52800000</v>
      </c>
      <c r="L238" s="19">
        <v>52800000</v>
      </c>
      <c r="M238" s="19">
        <v>49830725.202943489</v>
      </c>
      <c r="N238" s="19">
        <v>52800000</v>
      </c>
      <c r="O238" s="19">
        <v>52800000</v>
      </c>
      <c r="P238" s="19">
        <v>50020939.307984009</v>
      </c>
      <c r="Q238" s="19">
        <v>52800000</v>
      </c>
      <c r="R238" s="19">
        <v>52800000</v>
      </c>
      <c r="S238" s="19">
        <v>50160000</v>
      </c>
      <c r="T238" s="19">
        <v>52800000</v>
      </c>
      <c r="U238" s="19">
        <v>52800000</v>
      </c>
      <c r="V238" s="19">
        <v>50160000</v>
      </c>
      <c r="W238" s="19">
        <v>52800000</v>
      </c>
      <c r="X238" s="19">
        <v>52800000</v>
      </c>
      <c r="Y238" s="19">
        <v>50160000</v>
      </c>
      <c r="Z238" s="19">
        <v>52800000</v>
      </c>
      <c r="AA238" s="19">
        <v>52800000</v>
      </c>
      <c r="AB238" s="19">
        <v>50160000</v>
      </c>
      <c r="AC238">
        <v>14600000</v>
      </c>
      <c r="AD238">
        <v>31800000</v>
      </c>
      <c r="AE238">
        <v>52800000</v>
      </c>
    </row>
    <row r="239" spans="1:31" x14ac:dyDescent="0.2">
      <c r="A239" s="18">
        <v>44415</v>
      </c>
      <c r="B239" s="19">
        <v>0</v>
      </c>
      <c r="C239" s="19">
        <v>0</v>
      </c>
      <c r="D239" s="19" t="e">
        <v>#N/A</v>
      </c>
      <c r="E239" s="19">
        <v>52800000</v>
      </c>
      <c r="F239" s="19">
        <v>51460228.428571418</v>
      </c>
      <c r="G239" s="19">
        <v>48843141.449999928</v>
      </c>
      <c r="H239" s="19">
        <v>52800000</v>
      </c>
      <c r="I239" s="19">
        <v>52800000</v>
      </c>
      <c r="J239" s="19">
        <v>49609843.089870229</v>
      </c>
      <c r="K239" s="19">
        <v>52800000</v>
      </c>
      <c r="L239" s="19">
        <v>52800000</v>
      </c>
      <c r="M239" s="19">
        <v>49830725.202943489</v>
      </c>
      <c r="N239" s="19">
        <v>52800000</v>
      </c>
      <c r="O239" s="19">
        <v>52800000</v>
      </c>
      <c r="P239" s="19">
        <v>50020939.307984009</v>
      </c>
      <c r="Q239" s="19">
        <v>52800000</v>
      </c>
      <c r="R239" s="19">
        <v>52800000</v>
      </c>
      <c r="S239" s="19">
        <v>50160000</v>
      </c>
      <c r="T239" s="19">
        <v>52800000</v>
      </c>
      <c r="U239" s="19">
        <v>52800000</v>
      </c>
      <c r="V239" s="19">
        <v>50160000</v>
      </c>
      <c r="W239" s="19">
        <v>52800000</v>
      </c>
      <c r="X239" s="19">
        <v>52800000</v>
      </c>
      <c r="Y239" s="19">
        <v>50160000</v>
      </c>
      <c r="Z239" s="19">
        <v>52800000</v>
      </c>
      <c r="AA239" s="19">
        <v>52800000</v>
      </c>
      <c r="AB239" s="19">
        <v>50160000</v>
      </c>
      <c r="AC239">
        <v>14600000</v>
      </c>
      <c r="AD239">
        <v>31800000</v>
      </c>
      <c r="AE239">
        <v>52800000</v>
      </c>
    </row>
    <row r="240" spans="1:31" x14ac:dyDescent="0.2">
      <c r="A240" s="18">
        <v>44416</v>
      </c>
      <c r="B240" s="19">
        <v>0</v>
      </c>
      <c r="C240" s="19">
        <v>0</v>
      </c>
      <c r="D240" s="19" t="e">
        <v>#N/A</v>
      </c>
      <c r="E240" s="19">
        <v>52800000</v>
      </c>
      <c r="F240" s="19">
        <v>52260228.428571418</v>
      </c>
      <c r="G240" s="19">
        <v>49413011.421428569</v>
      </c>
      <c r="H240" s="19">
        <v>52800000</v>
      </c>
      <c r="I240" s="19">
        <v>52800000</v>
      </c>
      <c r="J240" s="19">
        <v>49609843.089870229</v>
      </c>
      <c r="K240" s="19">
        <v>52800000</v>
      </c>
      <c r="L240" s="19">
        <v>52800000</v>
      </c>
      <c r="M240" s="19">
        <v>49830725.202943489</v>
      </c>
      <c r="N240" s="19">
        <v>52800000</v>
      </c>
      <c r="O240" s="19">
        <v>52800000</v>
      </c>
      <c r="P240" s="19">
        <v>50020939.307984009</v>
      </c>
      <c r="Q240" s="19">
        <v>52800000</v>
      </c>
      <c r="R240" s="19">
        <v>52800000</v>
      </c>
      <c r="S240" s="19">
        <v>50160000</v>
      </c>
      <c r="T240" s="19">
        <v>52800000</v>
      </c>
      <c r="U240" s="19">
        <v>52800000</v>
      </c>
      <c r="V240" s="19">
        <v>50160000</v>
      </c>
      <c r="W240" s="19">
        <v>52800000</v>
      </c>
      <c r="X240" s="19">
        <v>52800000</v>
      </c>
      <c r="Y240" s="19">
        <v>50160000</v>
      </c>
      <c r="Z240" s="19">
        <v>52800000</v>
      </c>
      <c r="AA240" s="19">
        <v>52800000</v>
      </c>
      <c r="AB240" s="19">
        <v>50160000</v>
      </c>
      <c r="AC240">
        <v>14600000</v>
      </c>
      <c r="AD240">
        <v>31800000</v>
      </c>
      <c r="AE240">
        <v>52800000</v>
      </c>
    </row>
    <row r="241" spans="1:31" x14ac:dyDescent="0.2">
      <c r="A241" s="18">
        <v>44417</v>
      </c>
      <c r="B241" s="19">
        <v>0</v>
      </c>
      <c r="C241" s="19">
        <v>0</v>
      </c>
      <c r="D241" s="19" t="e">
        <v>#N/A</v>
      </c>
      <c r="E241" s="19">
        <v>52800000</v>
      </c>
      <c r="F241" s="19">
        <v>52800000</v>
      </c>
      <c r="G241" s="19">
        <v>49413011.421428569</v>
      </c>
      <c r="H241" s="19">
        <v>52800000</v>
      </c>
      <c r="I241" s="19">
        <v>52800000</v>
      </c>
      <c r="J241" s="19">
        <v>49609843.089870229</v>
      </c>
      <c r="K241" s="19">
        <v>52800000</v>
      </c>
      <c r="L241" s="19">
        <v>52800000</v>
      </c>
      <c r="M241" s="19">
        <v>49830725.202943489</v>
      </c>
      <c r="N241" s="19">
        <v>52800000</v>
      </c>
      <c r="O241" s="19">
        <v>52800000</v>
      </c>
      <c r="P241" s="19">
        <v>50020939.307984009</v>
      </c>
      <c r="Q241" s="19">
        <v>52800000</v>
      </c>
      <c r="R241" s="19">
        <v>52800000</v>
      </c>
      <c r="S241" s="19">
        <v>50160000</v>
      </c>
      <c r="T241" s="19">
        <v>52800000</v>
      </c>
      <c r="U241" s="19">
        <v>52800000</v>
      </c>
      <c r="V241" s="19">
        <v>50160000</v>
      </c>
      <c r="W241" s="19">
        <v>52800000</v>
      </c>
      <c r="X241" s="19">
        <v>52800000</v>
      </c>
      <c r="Y241" s="19">
        <v>50160000</v>
      </c>
      <c r="Z241" s="19">
        <v>52800000</v>
      </c>
      <c r="AA241" s="19">
        <v>52800000</v>
      </c>
      <c r="AB241" s="19">
        <v>50160000</v>
      </c>
      <c r="AC241">
        <v>14600000</v>
      </c>
      <c r="AD241">
        <v>31800000</v>
      </c>
      <c r="AE241">
        <v>52800000</v>
      </c>
    </row>
    <row r="242" spans="1:31" x14ac:dyDescent="0.2">
      <c r="A242" s="18">
        <v>44418</v>
      </c>
      <c r="B242" s="19">
        <v>0</v>
      </c>
      <c r="C242" s="19">
        <v>0</v>
      </c>
      <c r="D242" s="19" t="e">
        <v>#N/A</v>
      </c>
      <c r="E242" s="19">
        <v>52800000</v>
      </c>
      <c r="F242" s="19">
        <v>52800000</v>
      </c>
      <c r="G242" s="19">
        <v>49413011.421428569</v>
      </c>
      <c r="H242" s="19">
        <v>52800000</v>
      </c>
      <c r="I242" s="19">
        <v>52800000</v>
      </c>
      <c r="J242" s="19">
        <v>49609843.089870229</v>
      </c>
      <c r="K242" s="19">
        <v>52800000</v>
      </c>
      <c r="L242" s="19">
        <v>52800000</v>
      </c>
      <c r="M242" s="19">
        <v>49830725.202943489</v>
      </c>
      <c r="N242" s="19">
        <v>52800000</v>
      </c>
      <c r="O242" s="19">
        <v>52800000</v>
      </c>
      <c r="P242" s="19">
        <v>50020939.307984009</v>
      </c>
      <c r="Q242" s="19">
        <v>52800000</v>
      </c>
      <c r="R242" s="19">
        <v>52800000</v>
      </c>
      <c r="S242" s="19">
        <v>50160000</v>
      </c>
      <c r="T242" s="19">
        <v>52800000</v>
      </c>
      <c r="U242" s="19">
        <v>52800000</v>
      </c>
      <c r="V242" s="19">
        <v>50160000</v>
      </c>
      <c r="W242" s="19">
        <v>52800000</v>
      </c>
      <c r="X242" s="19">
        <v>52800000</v>
      </c>
      <c r="Y242" s="19">
        <v>50160000</v>
      </c>
      <c r="Z242" s="19">
        <v>52800000</v>
      </c>
      <c r="AA242" s="19">
        <v>52800000</v>
      </c>
      <c r="AB242" s="19">
        <v>50160000</v>
      </c>
      <c r="AC242">
        <v>14600000</v>
      </c>
      <c r="AD242">
        <v>31800000</v>
      </c>
      <c r="AE242">
        <v>52800000</v>
      </c>
    </row>
    <row r="243" spans="1:31" x14ac:dyDescent="0.2">
      <c r="A243" s="18">
        <v>44419</v>
      </c>
      <c r="B243" s="19">
        <v>0</v>
      </c>
      <c r="C243" s="19">
        <v>0</v>
      </c>
      <c r="D243" s="19" t="e">
        <v>#N/A</v>
      </c>
      <c r="E243" s="19">
        <v>52800000</v>
      </c>
      <c r="F243" s="19">
        <v>52800000</v>
      </c>
      <c r="G243" s="19">
        <v>49413011.421428569</v>
      </c>
      <c r="H243" s="19">
        <v>52800000</v>
      </c>
      <c r="I243" s="19">
        <v>52800000</v>
      </c>
      <c r="J243" s="19">
        <v>49609843.089870229</v>
      </c>
      <c r="K243" s="19">
        <v>52800000</v>
      </c>
      <c r="L243" s="19">
        <v>52800000</v>
      </c>
      <c r="M243" s="19">
        <v>49830725.202943489</v>
      </c>
      <c r="N243" s="19">
        <v>52800000</v>
      </c>
      <c r="O243" s="19">
        <v>52800000</v>
      </c>
      <c r="P243" s="19">
        <v>50020939.307984009</v>
      </c>
      <c r="Q243" s="19">
        <v>52800000</v>
      </c>
      <c r="R243" s="19">
        <v>52800000</v>
      </c>
      <c r="S243" s="19">
        <v>50160000</v>
      </c>
      <c r="T243" s="19">
        <v>52800000</v>
      </c>
      <c r="U243" s="19">
        <v>52800000</v>
      </c>
      <c r="V243" s="19">
        <v>50160000</v>
      </c>
      <c r="W243" s="19">
        <v>52800000</v>
      </c>
      <c r="X243" s="19">
        <v>52800000</v>
      </c>
      <c r="Y243" s="19">
        <v>50160000</v>
      </c>
      <c r="Z243" s="19">
        <v>52800000</v>
      </c>
      <c r="AA243" s="19">
        <v>52800000</v>
      </c>
      <c r="AB243" s="19">
        <v>50160000</v>
      </c>
      <c r="AC243">
        <v>14600000</v>
      </c>
      <c r="AD243">
        <v>31800000</v>
      </c>
      <c r="AE243">
        <v>52800000</v>
      </c>
    </row>
    <row r="244" spans="1:31" x14ac:dyDescent="0.2">
      <c r="A244" s="18">
        <v>44420</v>
      </c>
      <c r="B244" s="19">
        <v>0</v>
      </c>
      <c r="C244" s="19">
        <v>0</v>
      </c>
      <c r="D244" s="19" t="e">
        <v>#N/A</v>
      </c>
      <c r="E244" s="19">
        <v>52800000</v>
      </c>
      <c r="F244" s="19">
        <v>52800000</v>
      </c>
      <c r="G244" s="19">
        <v>49453011.421428569</v>
      </c>
      <c r="H244" s="19">
        <v>52800000</v>
      </c>
      <c r="I244" s="19">
        <v>52800000</v>
      </c>
      <c r="J244" s="19">
        <v>49609843.089870229</v>
      </c>
      <c r="K244" s="19">
        <v>52800000</v>
      </c>
      <c r="L244" s="19">
        <v>52800000</v>
      </c>
      <c r="M244" s="19">
        <v>49830725.202943489</v>
      </c>
      <c r="N244" s="19">
        <v>52800000</v>
      </c>
      <c r="O244" s="19">
        <v>52800000</v>
      </c>
      <c r="P244" s="19">
        <v>50020939.307984009</v>
      </c>
      <c r="Q244" s="19">
        <v>52800000</v>
      </c>
      <c r="R244" s="19">
        <v>52800000</v>
      </c>
      <c r="S244" s="19">
        <v>50160000</v>
      </c>
      <c r="T244" s="19">
        <v>52800000</v>
      </c>
      <c r="U244" s="19">
        <v>52800000</v>
      </c>
      <c r="V244" s="19">
        <v>50160000</v>
      </c>
      <c r="W244" s="19">
        <v>52800000</v>
      </c>
      <c r="X244" s="19">
        <v>52800000</v>
      </c>
      <c r="Y244" s="19">
        <v>50160000</v>
      </c>
      <c r="Z244" s="19">
        <v>52800000</v>
      </c>
      <c r="AA244" s="19">
        <v>52800000</v>
      </c>
      <c r="AB244" s="19">
        <v>50160000</v>
      </c>
      <c r="AC244">
        <v>14600000</v>
      </c>
      <c r="AD244">
        <v>31800000</v>
      </c>
      <c r="AE244">
        <v>52800000</v>
      </c>
    </row>
    <row r="245" spans="1:31" x14ac:dyDescent="0.2">
      <c r="A245" s="18">
        <v>44421</v>
      </c>
      <c r="B245" s="19">
        <v>0</v>
      </c>
      <c r="C245" s="19">
        <v>0</v>
      </c>
      <c r="D245" s="19" t="e">
        <v>#N/A</v>
      </c>
      <c r="E245" s="19">
        <v>52800000</v>
      </c>
      <c r="F245" s="19">
        <v>52800000</v>
      </c>
      <c r="G245" s="19">
        <v>49493011.421428569</v>
      </c>
      <c r="H245" s="19">
        <v>52800000</v>
      </c>
      <c r="I245" s="19">
        <v>52800000</v>
      </c>
      <c r="J245" s="19">
        <v>49609843.089870229</v>
      </c>
      <c r="K245" s="19">
        <v>52800000</v>
      </c>
      <c r="L245" s="19">
        <v>52800000</v>
      </c>
      <c r="M245" s="19">
        <v>49830725.202943489</v>
      </c>
      <c r="N245" s="19">
        <v>52800000</v>
      </c>
      <c r="O245" s="19">
        <v>52800000</v>
      </c>
      <c r="P245" s="19">
        <v>50020939.307984009</v>
      </c>
      <c r="Q245" s="19">
        <v>52800000</v>
      </c>
      <c r="R245" s="19">
        <v>52800000</v>
      </c>
      <c r="S245" s="19">
        <v>50160000</v>
      </c>
      <c r="T245" s="19">
        <v>52800000</v>
      </c>
      <c r="U245" s="19">
        <v>52800000</v>
      </c>
      <c r="V245" s="19">
        <v>50160000</v>
      </c>
      <c r="W245" s="19">
        <v>52800000</v>
      </c>
      <c r="X245" s="19">
        <v>52800000</v>
      </c>
      <c r="Y245" s="19">
        <v>50160000</v>
      </c>
      <c r="Z245" s="19">
        <v>52800000</v>
      </c>
      <c r="AA245" s="19">
        <v>52800000</v>
      </c>
      <c r="AB245" s="19">
        <v>50160000</v>
      </c>
      <c r="AC245">
        <v>14600000</v>
      </c>
      <c r="AD245">
        <v>31800000</v>
      </c>
      <c r="AE245">
        <v>52800000</v>
      </c>
    </row>
    <row r="246" spans="1:31" x14ac:dyDescent="0.2">
      <c r="A246" s="18">
        <v>44422</v>
      </c>
      <c r="B246" s="19">
        <v>0</v>
      </c>
      <c r="C246" s="19">
        <v>0</v>
      </c>
      <c r="D246" s="19" t="e">
        <v>#N/A</v>
      </c>
      <c r="E246" s="19">
        <v>52800000</v>
      </c>
      <c r="F246" s="19">
        <v>52800000</v>
      </c>
      <c r="G246" s="19">
        <v>49533011.421428569</v>
      </c>
      <c r="H246" s="19">
        <v>52800000</v>
      </c>
      <c r="I246" s="19">
        <v>52800000</v>
      </c>
      <c r="J246" s="19">
        <v>49609843.089870229</v>
      </c>
      <c r="K246" s="19">
        <v>52800000</v>
      </c>
      <c r="L246" s="19">
        <v>52800000</v>
      </c>
      <c r="M246" s="19">
        <v>49830725.202943489</v>
      </c>
      <c r="N246" s="19">
        <v>52800000</v>
      </c>
      <c r="O246" s="19">
        <v>52800000</v>
      </c>
      <c r="P246" s="19">
        <v>50020939.307984009</v>
      </c>
      <c r="Q246" s="19">
        <v>52800000</v>
      </c>
      <c r="R246" s="19">
        <v>52800000</v>
      </c>
      <c r="S246" s="19">
        <v>50160000</v>
      </c>
      <c r="T246" s="19">
        <v>52800000</v>
      </c>
      <c r="U246" s="19">
        <v>52800000</v>
      </c>
      <c r="V246" s="19">
        <v>50160000</v>
      </c>
      <c r="W246" s="19">
        <v>52800000</v>
      </c>
      <c r="X246" s="19">
        <v>52800000</v>
      </c>
      <c r="Y246" s="19">
        <v>50160000</v>
      </c>
      <c r="Z246" s="19">
        <v>52800000</v>
      </c>
      <c r="AA246" s="19">
        <v>52800000</v>
      </c>
      <c r="AB246" s="19">
        <v>50160000</v>
      </c>
      <c r="AC246">
        <v>14600000</v>
      </c>
      <c r="AD246">
        <v>31800000</v>
      </c>
      <c r="AE246">
        <v>52800000</v>
      </c>
    </row>
    <row r="247" spans="1:31" x14ac:dyDescent="0.2">
      <c r="A247" s="18">
        <v>44423</v>
      </c>
      <c r="B247" s="19">
        <v>0</v>
      </c>
      <c r="C247" s="19">
        <v>0</v>
      </c>
      <c r="D247" s="19" t="e">
        <v>#N/A</v>
      </c>
      <c r="E247" s="19">
        <v>52800000</v>
      </c>
      <c r="F247" s="19">
        <v>52800000</v>
      </c>
      <c r="G247" s="19">
        <v>49573011.421428569</v>
      </c>
      <c r="H247" s="19">
        <v>52800000</v>
      </c>
      <c r="I247" s="19">
        <v>52800000</v>
      </c>
      <c r="J247" s="19">
        <v>49649843.089870229</v>
      </c>
      <c r="K247" s="19">
        <v>52800000</v>
      </c>
      <c r="L247" s="19">
        <v>52800000</v>
      </c>
      <c r="M247" s="19">
        <v>49830725.202943489</v>
      </c>
      <c r="N247" s="19">
        <v>52800000</v>
      </c>
      <c r="O247" s="19">
        <v>52800000</v>
      </c>
      <c r="P247" s="19">
        <v>50020939.307984009</v>
      </c>
      <c r="Q247" s="19">
        <v>52800000</v>
      </c>
      <c r="R247" s="19">
        <v>52800000</v>
      </c>
      <c r="S247" s="19">
        <v>50160000</v>
      </c>
      <c r="T247" s="19">
        <v>52800000</v>
      </c>
      <c r="U247" s="19">
        <v>52800000</v>
      </c>
      <c r="V247" s="19">
        <v>50160000</v>
      </c>
      <c r="W247" s="19">
        <v>52800000</v>
      </c>
      <c r="X247" s="19">
        <v>52800000</v>
      </c>
      <c r="Y247" s="19">
        <v>50160000</v>
      </c>
      <c r="Z247" s="19">
        <v>52800000</v>
      </c>
      <c r="AA247" s="19">
        <v>52800000</v>
      </c>
      <c r="AB247" s="19">
        <v>50160000</v>
      </c>
      <c r="AC247">
        <v>14600000</v>
      </c>
      <c r="AD247">
        <v>31800000</v>
      </c>
      <c r="AE247">
        <v>52800000</v>
      </c>
    </row>
    <row r="248" spans="1:31" x14ac:dyDescent="0.2">
      <c r="A248" s="18">
        <v>44424</v>
      </c>
      <c r="B248" s="19">
        <v>0</v>
      </c>
      <c r="C248" s="19">
        <v>0</v>
      </c>
      <c r="D248" s="19" t="e">
        <v>#N/A</v>
      </c>
      <c r="E248" s="19">
        <v>52800000</v>
      </c>
      <c r="F248" s="19">
        <v>52800000</v>
      </c>
      <c r="G248" s="19">
        <v>49613011.421428569</v>
      </c>
      <c r="H248" s="19">
        <v>52800000</v>
      </c>
      <c r="I248" s="19">
        <v>52800000</v>
      </c>
      <c r="J248" s="19">
        <v>49689843.089870229</v>
      </c>
      <c r="K248" s="19">
        <v>52800000</v>
      </c>
      <c r="L248" s="19">
        <v>52800000</v>
      </c>
      <c r="M248" s="19">
        <v>49830725.202943489</v>
      </c>
      <c r="N248" s="19">
        <v>52800000</v>
      </c>
      <c r="O248" s="19">
        <v>52800000</v>
      </c>
      <c r="P248" s="19">
        <v>50020939.307984009</v>
      </c>
      <c r="Q248" s="19">
        <v>52800000</v>
      </c>
      <c r="R248" s="19">
        <v>52800000</v>
      </c>
      <c r="S248" s="19">
        <v>50160000</v>
      </c>
      <c r="T248" s="19">
        <v>52800000</v>
      </c>
      <c r="U248" s="19">
        <v>52800000</v>
      </c>
      <c r="V248" s="19">
        <v>50160000</v>
      </c>
      <c r="W248" s="19">
        <v>52800000</v>
      </c>
      <c r="X248" s="19">
        <v>52800000</v>
      </c>
      <c r="Y248" s="19">
        <v>50160000</v>
      </c>
      <c r="Z248" s="19">
        <v>52800000</v>
      </c>
      <c r="AA248" s="19">
        <v>52800000</v>
      </c>
      <c r="AB248" s="19">
        <v>50160000</v>
      </c>
      <c r="AC248">
        <v>14600000</v>
      </c>
      <c r="AD248">
        <v>31800000</v>
      </c>
      <c r="AE248">
        <v>52800000</v>
      </c>
    </row>
    <row r="249" spans="1:31" x14ac:dyDescent="0.2">
      <c r="A249" s="18">
        <v>44425</v>
      </c>
      <c r="B249" s="19">
        <v>0</v>
      </c>
      <c r="C249" s="19">
        <v>0</v>
      </c>
      <c r="D249" s="19" t="e">
        <v>#N/A</v>
      </c>
      <c r="E249" s="19">
        <v>52800000</v>
      </c>
      <c r="F249" s="19">
        <v>52800000</v>
      </c>
      <c r="G249" s="19">
        <v>49653011.421428569</v>
      </c>
      <c r="H249" s="19">
        <v>52800000</v>
      </c>
      <c r="I249" s="19">
        <v>52800000</v>
      </c>
      <c r="J249" s="19">
        <v>49729843.089870229</v>
      </c>
      <c r="K249" s="19">
        <v>52800000</v>
      </c>
      <c r="L249" s="19">
        <v>52800000</v>
      </c>
      <c r="M249" s="19">
        <v>49830725.202943489</v>
      </c>
      <c r="N249" s="19">
        <v>52800000</v>
      </c>
      <c r="O249" s="19">
        <v>52800000</v>
      </c>
      <c r="P249" s="19">
        <v>50020939.307984009</v>
      </c>
      <c r="Q249" s="19">
        <v>52800000</v>
      </c>
      <c r="R249" s="19">
        <v>52800000</v>
      </c>
      <c r="S249" s="19">
        <v>50160000</v>
      </c>
      <c r="T249" s="19">
        <v>52800000</v>
      </c>
      <c r="U249" s="19">
        <v>52800000</v>
      </c>
      <c r="V249" s="19">
        <v>50160000</v>
      </c>
      <c r="W249" s="19">
        <v>52800000</v>
      </c>
      <c r="X249" s="19">
        <v>52800000</v>
      </c>
      <c r="Y249" s="19">
        <v>50160000</v>
      </c>
      <c r="Z249" s="19">
        <v>52800000</v>
      </c>
      <c r="AA249" s="19">
        <v>52800000</v>
      </c>
      <c r="AB249" s="19">
        <v>50160000</v>
      </c>
      <c r="AC249">
        <v>14600000</v>
      </c>
      <c r="AD249">
        <v>31800000</v>
      </c>
      <c r="AE249">
        <v>52800000</v>
      </c>
    </row>
    <row r="250" spans="1:31" x14ac:dyDescent="0.2">
      <c r="A250" s="18">
        <v>44426</v>
      </c>
      <c r="B250" s="19">
        <v>0</v>
      </c>
      <c r="C250" s="19">
        <v>0</v>
      </c>
      <c r="D250" s="19" t="e">
        <v>#N/A</v>
      </c>
      <c r="E250" s="19">
        <v>52800000</v>
      </c>
      <c r="F250" s="19">
        <v>52800000</v>
      </c>
      <c r="G250" s="19">
        <v>49693011.421428569</v>
      </c>
      <c r="H250" s="19">
        <v>52800000</v>
      </c>
      <c r="I250" s="19">
        <v>52800000</v>
      </c>
      <c r="J250" s="19">
        <v>49769843.089870229</v>
      </c>
      <c r="K250" s="19">
        <v>52800000</v>
      </c>
      <c r="L250" s="19">
        <v>52800000</v>
      </c>
      <c r="M250" s="19">
        <v>49830725.202943489</v>
      </c>
      <c r="N250" s="19">
        <v>52800000</v>
      </c>
      <c r="O250" s="19">
        <v>52800000</v>
      </c>
      <c r="P250" s="19">
        <v>50020939.307984009</v>
      </c>
      <c r="Q250" s="19">
        <v>52800000</v>
      </c>
      <c r="R250" s="19">
        <v>52800000</v>
      </c>
      <c r="S250" s="19">
        <v>50160000</v>
      </c>
      <c r="T250" s="19">
        <v>52800000</v>
      </c>
      <c r="U250" s="19">
        <v>52800000</v>
      </c>
      <c r="V250" s="19">
        <v>50160000</v>
      </c>
      <c r="W250" s="19">
        <v>52800000</v>
      </c>
      <c r="X250" s="19">
        <v>52800000</v>
      </c>
      <c r="Y250" s="19">
        <v>50160000</v>
      </c>
      <c r="Z250" s="19">
        <v>52800000</v>
      </c>
      <c r="AA250" s="19">
        <v>52800000</v>
      </c>
      <c r="AB250" s="19">
        <v>50160000</v>
      </c>
      <c r="AC250">
        <v>14600000</v>
      </c>
      <c r="AD250">
        <v>31800000</v>
      </c>
      <c r="AE250">
        <v>52800000</v>
      </c>
    </row>
    <row r="251" spans="1:31" x14ac:dyDescent="0.2">
      <c r="A251" s="18">
        <v>44427</v>
      </c>
      <c r="B251" s="19">
        <v>0</v>
      </c>
      <c r="C251" s="19">
        <v>0</v>
      </c>
      <c r="D251" s="19" t="e">
        <v>#N/A</v>
      </c>
      <c r="E251" s="19">
        <v>52800000</v>
      </c>
      <c r="F251" s="19">
        <v>52800000</v>
      </c>
      <c r="G251" s="19">
        <v>49733011.421428569</v>
      </c>
      <c r="H251" s="19">
        <v>52800000</v>
      </c>
      <c r="I251" s="19">
        <v>52800000</v>
      </c>
      <c r="J251" s="19">
        <v>49809843.089870229</v>
      </c>
      <c r="K251" s="19">
        <v>52800000</v>
      </c>
      <c r="L251" s="19">
        <v>52800000</v>
      </c>
      <c r="M251" s="19">
        <v>49870725.202943489</v>
      </c>
      <c r="N251" s="19">
        <v>52800000</v>
      </c>
      <c r="O251" s="19">
        <v>52800000</v>
      </c>
      <c r="P251" s="19">
        <v>50020939.307984009</v>
      </c>
      <c r="Q251" s="19">
        <v>52800000</v>
      </c>
      <c r="R251" s="19">
        <v>52800000</v>
      </c>
      <c r="S251" s="19">
        <v>50160000</v>
      </c>
      <c r="T251" s="19">
        <v>52800000</v>
      </c>
      <c r="U251" s="19">
        <v>52800000</v>
      </c>
      <c r="V251" s="19">
        <v>50160000</v>
      </c>
      <c r="W251" s="19">
        <v>52800000</v>
      </c>
      <c r="X251" s="19">
        <v>52800000</v>
      </c>
      <c r="Y251" s="19">
        <v>50160000</v>
      </c>
      <c r="Z251" s="19">
        <v>52800000</v>
      </c>
      <c r="AA251" s="19">
        <v>52800000</v>
      </c>
      <c r="AB251" s="19">
        <v>50160000</v>
      </c>
      <c r="AC251">
        <v>14600000</v>
      </c>
      <c r="AD251">
        <v>31800000</v>
      </c>
      <c r="AE251">
        <v>52800000</v>
      </c>
    </row>
    <row r="252" spans="1:31" x14ac:dyDescent="0.2">
      <c r="A252" s="18">
        <v>44428</v>
      </c>
      <c r="B252" s="19">
        <v>0</v>
      </c>
      <c r="C252" s="19">
        <v>0</v>
      </c>
      <c r="D252" s="19" t="e">
        <v>#N/A</v>
      </c>
      <c r="E252" s="19">
        <v>52800000</v>
      </c>
      <c r="F252" s="19">
        <v>52800000</v>
      </c>
      <c r="G252" s="19">
        <v>49773011.421428569</v>
      </c>
      <c r="H252" s="19">
        <v>52800000</v>
      </c>
      <c r="I252" s="19">
        <v>52800000</v>
      </c>
      <c r="J252" s="19">
        <v>49849843.089870229</v>
      </c>
      <c r="K252" s="19">
        <v>52800000</v>
      </c>
      <c r="L252" s="19">
        <v>52800000</v>
      </c>
      <c r="M252" s="19">
        <v>49910725.202943489</v>
      </c>
      <c r="N252" s="19">
        <v>52800000</v>
      </c>
      <c r="O252" s="19">
        <v>52800000</v>
      </c>
      <c r="P252" s="19">
        <v>50020939.307984009</v>
      </c>
      <c r="Q252" s="19">
        <v>52800000</v>
      </c>
      <c r="R252" s="19">
        <v>52800000</v>
      </c>
      <c r="S252" s="19">
        <v>50160000</v>
      </c>
      <c r="T252" s="19">
        <v>52800000</v>
      </c>
      <c r="U252" s="19">
        <v>52800000</v>
      </c>
      <c r="V252" s="19">
        <v>50160000</v>
      </c>
      <c r="W252" s="19">
        <v>52800000</v>
      </c>
      <c r="X252" s="19">
        <v>52800000</v>
      </c>
      <c r="Y252" s="19">
        <v>50160000</v>
      </c>
      <c r="Z252" s="19">
        <v>52800000</v>
      </c>
      <c r="AA252" s="19">
        <v>52800000</v>
      </c>
      <c r="AB252" s="19">
        <v>50160000</v>
      </c>
      <c r="AC252">
        <v>14600000</v>
      </c>
      <c r="AD252">
        <v>31800000</v>
      </c>
      <c r="AE252">
        <v>52800000</v>
      </c>
    </row>
    <row r="253" spans="1:31" x14ac:dyDescent="0.2">
      <c r="A253" s="18">
        <v>44429</v>
      </c>
      <c r="B253" s="19">
        <v>0</v>
      </c>
      <c r="C253" s="19">
        <v>0</v>
      </c>
      <c r="D253" s="19" t="e">
        <v>#N/A</v>
      </c>
      <c r="E253" s="19">
        <v>52800000</v>
      </c>
      <c r="F253" s="19">
        <v>52800000</v>
      </c>
      <c r="G253" s="19">
        <v>49813011.421428569</v>
      </c>
      <c r="H253" s="19">
        <v>52800000</v>
      </c>
      <c r="I253" s="19">
        <v>52800000</v>
      </c>
      <c r="J253" s="19">
        <v>49889843.089870229</v>
      </c>
      <c r="K253" s="19">
        <v>52800000</v>
      </c>
      <c r="L253" s="19">
        <v>52800000</v>
      </c>
      <c r="M253" s="19">
        <v>49950725.202943489</v>
      </c>
      <c r="N253" s="19">
        <v>52800000</v>
      </c>
      <c r="O253" s="19">
        <v>52800000</v>
      </c>
      <c r="P253" s="19">
        <v>50020939.307984009</v>
      </c>
      <c r="Q253" s="19">
        <v>52800000</v>
      </c>
      <c r="R253" s="19">
        <v>52800000</v>
      </c>
      <c r="S253" s="19">
        <v>50160000</v>
      </c>
      <c r="T253" s="19">
        <v>52800000</v>
      </c>
      <c r="U253" s="19">
        <v>52800000</v>
      </c>
      <c r="V253" s="19">
        <v>50160000</v>
      </c>
      <c r="W253" s="19">
        <v>52800000</v>
      </c>
      <c r="X253" s="19">
        <v>52800000</v>
      </c>
      <c r="Y253" s="19">
        <v>50160000</v>
      </c>
      <c r="Z253" s="19">
        <v>52800000</v>
      </c>
      <c r="AA253" s="19">
        <v>52800000</v>
      </c>
      <c r="AB253" s="19">
        <v>50160000</v>
      </c>
      <c r="AC253">
        <v>14600000</v>
      </c>
      <c r="AD253">
        <v>31800000</v>
      </c>
      <c r="AE253">
        <v>52800000</v>
      </c>
    </row>
    <row r="254" spans="1:31" x14ac:dyDescent="0.2">
      <c r="A254" s="18">
        <v>44430</v>
      </c>
      <c r="B254" s="19">
        <v>0</v>
      </c>
      <c r="C254" s="19">
        <v>0</v>
      </c>
      <c r="D254" s="19" t="e">
        <v>#N/A</v>
      </c>
      <c r="E254" s="19">
        <v>52800000</v>
      </c>
      <c r="F254" s="19">
        <v>52800000</v>
      </c>
      <c r="G254" s="19">
        <v>49853011.421428569</v>
      </c>
      <c r="H254" s="19">
        <v>52800000</v>
      </c>
      <c r="I254" s="19">
        <v>52800000</v>
      </c>
      <c r="J254" s="19">
        <v>49929843.089870229</v>
      </c>
      <c r="K254" s="19">
        <v>52800000</v>
      </c>
      <c r="L254" s="19">
        <v>52800000</v>
      </c>
      <c r="M254" s="19">
        <v>49990725.202943489</v>
      </c>
      <c r="N254" s="19">
        <v>52800000</v>
      </c>
      <c r="O254" s="19">
        <v>52800000</v>
      </c>
      <c r="P254" s="19">
        <v>50060939.307984009</v>
      </c>
      <c r="Q254" s="19">
        <v>52800000</v>
      </c>
      <c r="R254" s="19">
        <v>52800000</v>
      </c>
      <c r="S254" s="19">
        <v>50160000</v>
      </c>
      <c r="T254" s="19">
        <v>52800000</v>
      </c>
      <c r="U254" s="19">
        <v>52800000</v>
      </c>
      <c r="V254" s="19">
        <v>50160000</v>
      </c>
      <c r="W254" s="19">
        <v>52800000</v>
      </c>
      <c r="X254" s="19">
        <v>52800000</v>
      </c>
      <c r="Y254" s="19">
        <v>50160000</v>
      </c>
      <c r="Z254" s="19">
        <v>52800000</v>
      </c>
      <c r="AA254" s="19">
        <v>52800000</v>
      </c>
      <c r="AB254" s="19">
        <v>50160000</v>
      </c>
      <c r="AC254">
        <v>14600000</v>
      </c>
      <c r="AD254">
        <v>31800000</v>
      </c>
      <c r="AE254">
        <v>52800000</v>
      </c>
    </row>
    <row r="255" spans="1:31" x14ac:dyDescent="0.2">
      <c r="A255" s="18">
        <v>44431</v>
      </c>
      <c r="B255" s="19">
        <v>0</v>
      </c>
      <c r="C255" s="19">
        <v>0</v>
      </c>
      <c r="D255" s="19" t="e">
        <v>#N/A</v>
      </c>
      <c r="E255" s="19">
        <v>52800000</v>
      </c>
      <c r="F255" s="19">
        <v>52800000</v>
      </c>
      <c r="G255" s="19">
        <v>49893011.421428569</v>
      </c>
      <c r="H255" s="19">
        <v>52800000</v>
      </c>
      <c r="I255" s="19">
        <v>52800000</v>
      </c>
      <c r="J255" s="19">
        <v>49969843.089870229</v>
      </c>
      <c r="K255" s="19">
        <v>52800000</v>
      </c>
      <c r="L255" s="19">
        <v>52800000</v>
      </c>
      <c r="M255" s="19">
        <v>50030725.202943489</v>
      </c>
      <c r="N255" s="19">
        <v>52800000</v>
      </c>
      <c r="O255" s="19">
        <v>52800000</v>
      </c>
      <c r="P255" s="19">
        <v>50100939.307984009</v>
      </c>
      <c r="Q255" s="19">
        <v>52800000</v>
      </c>
      <c r="R255" s="19">
        <v>52800000</v>
      </c>
      <c r="S255" s="19">
        <v>50160000</v>
      </c>
      <c r="T255" s="19">
        <v>52800000</v>
      </c>
      <c r="U255" s="19">
        <v>52800000</v>
      </c>
      <c r="V255" s="19">
        <v>50160000</v>
      </c>
      <c r="W255" s="19">
        <v>52800000</v>
      </c>
      <c r="X255" s="19">
        <v>52800000</v>
      </c>
      <c r="Y255" s="19">
        <v>50160000</v>
      </c>
      <c r="Z255" s="19">
        <v>52800000</v>
      </c>
      <c r="AA255" s="19">
        <v>52800000</v>
      </c>
      <c r="AB255" s="19">
        <v>50160000</v>
      </c>
      <c r="AC255">
        <v>14600000</v>
      </c>
      <c r="AD255">
        <v>31800000</v>
      </c>
      <c r="AE255">
        <v>52800000</v>
      </c>
    </row>
    <row r="256" spans="1:31" x14ac:dyDescent="0.2">
      <c r="A256" s="18">
        <v>44432</v>
      </c>
      <c r="B256" s="19">
        <v>0</v>
      </c>
      <c r="C256" s="19">
        <v>0</v>
      </c>
      <c r="D256" s="19" t="e">
        <v>#N/A</v>
      </c>
      <c r="E256" s="19">
        <v>52800000</v>
      </c>
      <c r="F256" s="19">
        <v>52800000</v>
      </c>
      <c r="G256" s="19">
        <v>49933011.421428569</v>
      </c>
      <c r="H256" s="19">
        <v>52800000</v>
      </c>
      <c r="I256" s="19">
        <v>52800000</v>
      </c>
      <c r="J256" s="19">
        <v>50009843.089870229</v>
      </c>
      <c r="K256" s="19">
        <v>52800000</v>
      </c>
      <c r="L256" s="19">
        <v>52800000</v>
      </c>
      <c r="M256" s="19">
        <v>50070725.202943489</v>
      </c>
      <c r="N256" s="19">
        <v>52800000</v>
      </c>
      <c r="O256" s="19">
        <v>52800000</v>
      </c>
      <c r="P256" s="19">
        <v>50140939.307984009</v>
      </c>
      <c r="Q256" s="19">
        <v>52800000</v>
      </c>
      <c r="R256" s="19">
        <v>52800000</v>
      </c>
      <c r="S256" s="19">
        <v>50160000</v>
      </c>
      <c r="T256" s="19">
        <v>52800000</v>
      </c>
      <c r="U256" s="19">
        <v>52800000</v>
      </c>
      <c r="V256" s="19">
        <v>50160000</v>
      </c>
      <c r="W256" s="19">
        <v>52800000</v>
      </c>
      <c r="X256" s="19">
        <v>52800000</v>
      </c>
      <c r="Y256" s="19">
        <v>50160000</v>
      </c>
      <c r="Z256" s="19">
        <v>52800000</v>
      </c>
      <c r="AA256" s="19">
        <v>52800000</v>
      </c>
      <c r="AB256" s="19">
        <v>50160000</v>
      </c>
      <c r="AC256">
        <v>14600000</v>
      </c>
      <c r="AD256">
        <v>31800000</v>
      </c>
      <c r="AE256">
        <v>52800000</v>
      </c>
    </row>
    <row r="257" spans="1:31" x14ac:dyDescent="0.2">
      <c r="A257" s="18">
        <v>44433</v>
      </c>
      <c r="B257" s="19">
        <v>0</v>
      </c>
      <c r="C257" s="19">
        <v>0</v>
      </c>
      <c r="D257" s="19" t="e">
        <v>#N/A</v>
      </c>
      <c r="E257" s="19">
        <v>52800000</v>
      </c>
      <c r="F257" s="19">
        <v>52800000</v>
      </c>
      <c r="G257" s="19">
        <v>49973011.421428569</v>
      </c>
      <c r="H257" s="19">
        <v>52800000</v>
      </c>
      <c r="I257" s="19">
        <v>52800000</v>
      </c>
      <c r="J257" s="19">
        <v>50049843.089870229</v>
      </c>
      <c r="K257" s="19">
        <v>52800000</v>
      </c>
      <c r="L257" s="19">
        <v>52800000</v>
      </c>
      <c r="M257" s="19">
        <v>50110725.202943489</v>
      </c>
      <c r="N257" s="19">
        <v>52800000</v>
      </c>
      <c r="O257" s="19">
        <v>52800000</v>
      </c>
      <c r="P257" s="19">
        <v>50160000</v>
      </c>
      <c r="Q257" s="19">
        <v>52800000</v>
      </c>
      <c r="R257" s="19">
        <v>52800000</v>
      </c>
      <c r="S257" s="19">
        <v>50160000</v>
      </c>
      <c r="T257" s="19">
        <v>52800000</v>
      </c>
      <c r="U257" s="19">
        <v>52800000</v>
      </c>
      <c r="V257" s="19">
        <v>50160000</v>
      </c>
      <c r="W257" s="19">
        <v>52800000</v>
      </c>
      <c r="X257" s="19">
        <v>52800000</v>
      </c>
      <c r="Y257" s="19">
        <v>50160000</v>
      </c>
      <c r="Z257" s="19">
        <v>52800000</v>
      </c>
      <c r="AA257" s="19">
        <v>52800000</v>
      </c>
      <c r="AB257" s="19">
        <v>50160000</v>
      </c>
      <c r="AC257">
        <v>14600000</v>
      </c>
      <c r="AD257">
        <v>31800000</v>
      </c>
      <c r="AE257">
        <v>52800000</v>
      </c>
    </row>
    <row r="258" spans="1:31" x14ac:dyDescent="0.2">
      <c r="A258" s="18">
        <v>44434</v>
      </c>
      <c r="B258" s="19">
        <v>0</v>
      </c>
      <c r="C258" s="19">
        <v>0</v>
      </c>
      <c r="D258" s="19" t="e">
        <v>#N/A</v>
      </c>
      <c r="E258" s="19">
        <v>52800000</v>
      </c>
      <c r="F258" s="19">
        <v>52800000</v>
      </c>
      <c r="G258" s="19">
        <v>50013011.421428569</v>
      </c>
      <c r="H258" s="19">
        <v>52800000</v>
      </c>
      <c r="I258" s="19">
        <v>52800000</v>
      </c>
      <c r="J258" s="19">
        <v>50089843.089870229</v>
      </c>
      <c r="K258" s="19">
        <v>52800000</v>
      </c>
      <c r="L258" s="19">
        <v>52800000</v>
      </c>
      <c r="M258" s="19">
        <v>50150725.202943489</v>
      </c>
      <c r="N258" s="19">
        <v>52800000</v>
      </c>
      <c r="O258" s="19">
        <v>52800000</v>
      </c>
      <c r="P258" s="19">
        <v>50160000</v>
      </c>
      <c r="Q258" s="19">
        <v>52800000</v>
      </c>
      <c r="R258" s="19">
        <v>52800000</v>
      </c>
      <c r="S258" s="19">
        <v>50160000</v>
      </c>
      <c r="T258" s="19">
        <v>52800000</v>
      </c>
      <c r="U258" s="19">
        <v>52800000</v>
      </c>
      <c r="V258" s="19">
        <v>50160000</v>
      </c>
      <c r="W258" s="19">
        <v>52800000</v>
      </c>
      <c r="X258" s="19">
        <v>52800000</v>
      </c>
      <c r="Y258" s="19">
        <v>50160000</v>
      </c>
      <c r="Z258" s="19">
        <v>52800000</v>
      </c>
      <c r="AA258" s="19">
        <v>52800000</v>
      </c>
      <c r="AB258" s="19">
        <v>50160000</v>
      </c>
      <c r="AC258">
        <v>14600000</v>
      </c>
      <c r="AD258">
        <v>31800000</v>
      </c>
      <c r="AE258">
        <v>52800000</v>
      </c>
    </row>
    <row r="259" spans="1:31" x14ac:dyDescent="0.2">
      <c r="A259" s="18">
        <v>44435</v>
      </c>
      <c r="B259" s="19">
        <v>0</v>
      </c>
      <c r="C259" s="19">
        <v>0</v>
      </c>
      <c r="D259" s="19" t="e">
        <v>#N/A</v>
      </c>
      <c r="E259" s="19">
        <v>52800000</v>
      </c>
      <c r="F259" s="19">
        <v>52800000</v>
      </c>
      <c r="G259" s="19">
        <v>50053011.421428569</v>
      </c>
      <c r="H259" s="19">
        <v>52800000</v>
      </c>
      <c r="I259" s="19">
        <v>52800000</v>
      </c>
      <c r="J259" s="19">
        <v>50129843.089870229</v>
      </c>
      <c r="K259" s="19">
        <v>52800000</v>
      </c>
      <c r="L259" s="19">
        <v>52800000</v>
      </c>
      <c r="M259" s="19">
        <v>50160000</v>
      </c>
      <c r="N259" s="19">
        <v>52800000</v>
      </c>
      <c r="O259" s="19">
        <v>52800000</v>
      </c>
      <c r="P259" s="19">
        <v>50160000</v>
      </c>
      <c r="Q259" s="19">
        <v>52800000</v>
      </c>
      <c r="R259" s="19">
        <v>52800000</v>
      </c>
      <c r="S259" s="19">
        <v>50160000</v>
      </c>
      <c r="T259" s="19">
        <v>52800000</v>
      </c>
      <c r="U259" s="19">
        <v>52800000</v>
      </c>
      <c r="V259" s="19">
        <v>50160000</v>
      </c>
      <c r="W259" s="19">
        <v>52800000</v>
      </c>
      <c r="X259" s="19">
        <v>52800000</v>
      </c>
      <c r="Y259" s="19">
        <v>50160000</v>
      </c>
      <c r="Z259" s="19">
        <v>52800000</v>
      </c>
      <c r="AA259" s="19">
        <v>52800000</v>
      </c>
      <c r="AB259" s="19">
        <v>50160000</v>
      </c>
      <c r="AC259">
        <v>14600000</v>
      </c>
      <c r="AD259">
        <v>31800000</v>
      </c>
      <c r="AE259">
        <v>52800000</v>
      </c>
    </row>
    <row r="260" spans="1:31" x14ac:dyDescent="0.2">
      <c r="A260" s="18">
        <v>44436</v>
      </c>
      <c r="B260" s="19">
        <v>0</v>
      </c>
      <c r="C260" s="19">
        <v>0</v>
      </c>
      <c r="D260" s="19" t="e">
        <v>#N/A</v>
      </c>
      <c r="E260" s="19">
        <v>52800000</v>
      </c>
      <c r="F260" s="19">
        <v>52800000</v>
      </c>
      <c r="G260" s="19">
        <v>50093011.421428569</v>
      </c>
      <c r="H260" s="19">
        <v>52800000</v>
      </c>
      <c r="I260" s="19">
        <v>52800000</v>
      </c>
      <c r="J260" s="19">
        <v>50160000</v>
      </c>
      <c r="K260" s="19">
        <v>52800000</v>
      </c>
      <c r="L260" s="19">
        <v>52800000</v>
      </c>
      <c r="M260" s="19">
        <v>50160000</v>
      </c>
      <c r="N260" s="19">
        <v>52800000</v>
      </c>
      <c r="O260" s="19">
        <v>52800000</v>
      </c>
      <c r="P260" s="19">
        <v>50160000</v>
      </c>
      <c r="Q260" s="19">
        <v>52800000</v>
      </c>
      <c r="R260" s="19">
        <v>52800000</v>
      </c>
      <c r="S260" s="19">
        <v>50160000</v>
      </c>
      <c r="T260" s="19">
        <v>52800000</v>
      </c>
      <c r="U260" s="19">
        <v>52800000</v>
      </c>
      <c r="V260" s="19">
        <v>50160000</v>
      </c>
      <c r="W260" s="19">
        <v>52800000</v>
      </c>
      <c r="X260" s="19">
        <v>52800000</v>
      </c>
      <c r="Y260" s="19">
        <v>50160000</v>
      </c>
      <c r="Z260" s="19">
        <v>52800000</v>
      </c>
      <c r="AA260" s="19">
        <v>52800000</v>
      </c>
      <c r="AB260" s="19">
        <v>50160000</v>
      </c>
      <c r="AC260">
        <v>14600000</v>
      </c>
      <c r="AD260">
        <v>31800000</v>
      </c>
      <c r="AE260">
        <v>52800000</v>
      </c>
    </row>
    <row r="261" spans="1:31" x14ac:dyDescent="0.2">
      <c r="A261" s="18">
        <v>44437</v>
      </c>
      <c r="B261" s="19">
        <v>0</v>
      </c>
      <c r="C261" s="19">
        <v>0</v>
      </c>
      <c r="D261" s="19" t="e">
        <v>#N/A</v>
      </c>
      <c r="E261" s="19">
        <v>52800000</v>
      </c>
      <c r="F261" s="19">
        <v>52800000</v>
      </c>
      <c r="G261" s="19">
        <v>50133011.421428569</v>
      </c>
      <c r="H261" s="19">
        <v>52800000</v>
      </c>
      <c r="I261" s="19">
        <v>52800000</v>
      </c>
      <c r="J261" s="19">
        <v>50160000</v>
      </c>
      <c r="K261" s="19">
        <v>52800000</v>
      </c>
      <c r="L261" s="19">
        <v>52800000</v>
      </c>
      <c r="M261" s="19">
        <v>50160000</v>
      </c>
      <c r="N261" s="19">
        <v>52800000</v>
      </c>
      <c r="O261" s="19">
        <v>52800000</v>
      </c>
      <c r="P261" s="19">
        <v>50160000</v>
      </c>
      <c r="Q261" s="19">
        <v>52800000</v>
      </c>
      <c r="R261" s="19">
        <v>52800000</v>
      </c>
      <c r="S261" s="19">
        <v>50160000</v>
      </c>
      <c r="T261" s="19">
        <v>52800000</v>
      </c>
      <c r="U261" s="19">
        <v>52800000</v>
      </c>
      <c r="V261" s="19">
        <v>50160000</v>
      </c>
      <c r="W261" s="19">
        <v>52800000</v>
      </c>
      <c r="X261" s="19">
        <v>52800000</v>
      </c>
      <c r="Y261" s="19">
        <v>50160000</v>
      </c>
      <c r="Z261" s="19">
        <v>52800000</v>
      </c>
      <c r="AA261" s="19">
        <v>52800000</v>
      </c>
      <c r="AB261" s="19">
        <v>50160000</v>
      </c>
      <c r="AC261">
        <v>14600000</v>
      </c>
      <c r="AD261">
        <v>31800000</v>
      </c>
      <c r="AE261">
        <v>52800000</v>
      </c>
    </row>
    <row r="262" spans="1:31" x14ac:dyDescent="0.2">
      <c r="A262" s="18">
        <v>44438</v>
      </c>
      <c r="B262" s="19">
        <v>0</v>
      </c>
      <c r="C262" s="19">
        <v>0</v>
      </c>
      <c r="D262" s="19" t="e">
        <v>#N/A</v>
      </c>
      <c r="E262" s="19">
        <v>52800000</v>
      </c>
      <c r="F262" s="19">
        <v>52800000</v>
      </c>
      <c r="G262" s="19">
        <v>50160000</v>
      </c>
      <c r="H262" s="19">
        <v>52800000</v>
      </c>
      <c r="I262" s="19">
        <v>52800000</v>
      </c>
      <c r="J262" s="19">
        <v>50160000</v>
      </c>
      <c r="K262" s="19">
        <v>52800000</v>
      </c>
      <c r="L262" s="19">
        <v>52800000</v>
      </c>
      <c r="M262" s="19">
        <v>50160000</v>
      </c>
      <c r="N262" s="19">
        <v>52800000</v>
      </c>
      <c r="O262" s="19">
        <v>52800000</v>
      </c>
      <c r="P262" s="19">
        <v>50160000</v>
      </c>
      <c r="Q262" s="19">
        <v>52800000</v>
      </c>
      <c r="R262" s="19">
        <v>52800000</v>
      </c>
      <c r="S262" s="19">
        <v>50160000</v>
      </c>
      <c r="T262" s="19">
        <v>52800000</v>
      </c>
      <c r="U262" s="19">
        <v>52800000</v>
      </c>
      <c r="V262" s="19">
        <v>50160000</v>
      </c>
      <c r="W262" s="19">
        <v>52800000</v>
      </c>
      <c r="X262" s="19">
        <v>52800000</v>
      </c>
      <c r="Y262" s="19">
        <v>50160000</v>
      </c>
      <c r="Z262" s="19">
        <v>52800000</v>
      </c>
      <c r="AA262" s="19">
        <v>52800000</v>
      </c>
      <c r="AB262" s="19">
        <v>50160000</v>
      </c>
      <c r="AC262">
        <v>14600000</v>
      </c>
      <c r="AD262">
        <v>31800000</v>
      </c>
      <c r="AE262">
        <v>52800000</v>
      </c>
    </row>
    <row r="263" spans="1:31" x14ac:dyDescent="0.2">
      <c r="A263" s="18">
        <v>44439</v>
      </c>
      <c r="B263" s="19">
        <v>0</v>
      </c>
      <c r="C263" s="19">
        <v>0</v>
      </c>
      <c r="D263" s="19" t="e">
        <v>#N/A</v>
      </c>
      <c r="E263" s="19">
        <v>52800000</v>
      </c>
      <c r="F263" s="19">
        <v>52800000</v>
      </c>
      <c r="G263" s="19">
        <v>50160000</v>
      </c>
      <c r="H263" s="19">
        <v>52800000</v>
      </c>
      <c r="I263" s="19">
        <v>52800000</v>
      </c>
      <c r="J263" s="19">
        <v>50160000</v>
      </c>
      <c r="K263" s="19">
        <v>52800000</v>
      </c>
      <c r="L263" s="19">
        <v>52800000</v>
      </c>
      <c r="M263" s="19">
        <v>50160000</v>
      </c>
      <c r="N263" s="19">
        <v>52800000</v>
      </c>
      <c r="O263" s="19">
        <v>52800000</v>
      </c>
      <c r="P263" s="19">
        <v>50160000</v>
      </c>
      <c r="Q263" s="19">
        <v>52800000</v>
      </c>
      <c r="R263" s="19">
        <v>52800000</v>
      </c>
      <c r="S263" s="19">
        <v>50160000</v>
      </c>
      <c r="T263" s="19">
        <v>52800000</v>
      </c>
      <c r="U263" s="19">
        <v>52800000</v>
      </c>
      <c r="V263" s="19">
        <v>50160000</v>
      </c>
      <c r="W263" s="19">
        <v>52800000</v>
      </c>
      <c r="X263" s="19">
        <v>52800000</v>
      </c>
      <c r="Y263" s="19">
        <v>50160000</v>
      </c>
      <c r="Z263" s="19">
        <v>52800000</v>
      </c>
      <c r="AA263" s="19">
        <v>52800000</v>
      </c>
      <c r="AB263" s="19">
        <v>50160000</v>
      </c>
      <c r="AC263">
        <v>14600000</v>
      </c>
      <c r="AD263">
        <v>31800000</v>
      </c>
      <c r="AE263">
        <v>52800000</v>
      </c>
    </row>
    <row r="264" spans="1:31" x14ac:dyDescent="0.2">
      <c r="A264" s="18">
        <v>44440</v>
      </c>
      <c r="B264" s="19">
        <v>0</v>
      </c>
      <c r="C264" s="19">
        <v>0</v>
      </c>
      <c r="D264" s="19" t="e">
        <v>#N/A</v>
      </c>
      <c r="E264" s="19">
        <v>52800000</v>
      </c>
      <c r="F264" s="19">
        <v>52800000</v>
      </c>
      <c r="G264" s="19">
        <v>50160000</v>
      </c>
      <c r="H264" s="19">
        <v>52800000</v>
      </c>
      <c r="I264" s="19">
        <v>52800000</v>
      </c>
      <c r="J264" s="19">
        <v>50160000</v>
      </c>
      <c r="K264" s="19">
        <v>52800000</v>
      </c>
      <c r="L264" s="19">
        <v>52800000</v>
      </c>
      <c r="M264" s="19">
        <v>50160000</v>
      </c>
      <c r="N264" s="19">
        <v>52800000</v>
      </c>
      <c r="O264" s="19">
        <v>52800000</v>
      </c>
      <c r="P264" s="19">
        <v>50160000</v>
      </c>
      <c r="Q264" s="19">
        <v>52800000</v>
      </c>
      <c r="R264" s="19">
        <v>52800000</v>
      </c>
      <c r="S264" s="19">
        <v>50160000</v>
      </c>
      <c r="T264" s="19">
        <v>52800000</v>
      </c>
      <c r="U264" s="19">
        <v>52800000</v>
      </c>
      <c r="V264" s="19">
        <v>50160000</v>
      </c>
      <c r="W264" s="19">
        <v>52800000</v>
      </c>
      <c r="X264" s="19">
        <v>52800000</v>
      </c>
      <c r="Y264" s="19">
        <v>50160000</v>
      </c>
      <c r="Z264" s="19">
        <v>52800000</v>
      </c>
      <c r="AA264" s="19">
        <v>52800000</v>
      </c>
      <c r="AB264" s="19">
        <v>50160000</v>
      </c>
      <c r="AC264">
        <v>14600000</v>
      </c>
      <c r="AD264">
        <v>31800000</v>
      </c>
      <c r="AE264">
        <v>52800000</v>
      </c>
    </row>
    <row r="265" spans="1:31" x14ac:dyDescent="0.2">
      <c r="A265" s="18">
        <v>44441</v>
      </c>
      <c r="B265" s="19">
        <v>0</v>
      </c>
      <c r="C265" s="19">
        <v>0</v>
      </c>
      <c r="D265" s="19" t="e">
        <v>#N/A</v>
      </c>
      <c r="E265" s="19">
        <v>52800000</v>
      </c>
      <c r="F265" s="19">
        <v>52800000</v>
      </c>
      <c r="G265" s="19">
        <v>50160000</v>
      </c>
      <c r="H265" s="19">
        <v>52800000</v>
      </c>
      <c r="I265" s="19">
        <v>52800000</v>
      </c>
      <c r="J265" s="19">
        <v>50160000</v>
      </c>
      <c r="K265" s="19">
        <v>52800000</v>
      </c>
      <c r="L265" s="19">
        <v>52800000</v>
      </c>
      <c r="M265" s="19">
        <v>50160000</v>
      </c>
      <c r="N265" s="19">
        <v>52800000</v>
      </c>
      <c r="O265" s="19">
        <v>52800000</v>
      </c>
      <c r="P265" s="19">
        <v>50160000</v>
      </c>
      <c r="Q265" s="19">
        <v>52800000</v>
      </c>
      <c r="R265" s="19">
        <v>52800000</v>
      </c>
      <c r="S265" s="19">
        <v>50160000</v>
      </c>
      <c r="T265" s="19">
        <v>52800000</v>
      </c>
      <c r="U265" s="19">
        <v>52800000</v>
      </c>
      <c r="V265" s="19">
        <v>50160000</v>
      </c>
      <c r="W265" s="19">
        <v>52800000</v>
      </c>
      <c r="X265" s="19">
        <v>52800000</v>
      </c>
      <c r="Y265" s="19">
        <v>50160000</v>
      </c>
      <c r="Z265" s="19">
        <v>52800000</v>
      </c>
      <c r="AA265" s="19">
        <v>52800000</v>
      </c>
      <c r="AB265" s="19">
        <v>50160000</v>
      </c>
      <c r="AC265">
        <v>14600000</v>
      </c>
      <c r="AD265">
        <v>31800000</v>
      </c>
      <c r="AE265">
        <v>52800000</v>
      </c>
    </row>
    <row r="266" spans="1:31" x14ac:dyDescent="0.2">
      <c r="A266" s="18">
        <v>44442</v>
      </c>
      <c r="B266" s="19">
        <v>0</v>
      </c>
      <c r="C266" s="19">
        <v>0</v>
      </c>
      <c r="D266" s="19" t="e">
        <v>#N/A</v>
      </c>
      <c r="E266" s="19">
        <v>52800000</v>
      </c>
      <c r="F266" s="19">
        <v>52800000</v>
      </c>
      <c r="G266" s="19">
        <v>50160000</v>
      </c>
      <c r="H266" s="19">
        <v>52800000</v>
      </c>
      <c r="I266" s="19">
        <v>52800000</v>
      </c>
      <c r="J266" s="19">
        <v>50160000</v>
      </c>
      <c r="K266" s="19">
        <v>52800000</v>
      </c>
      <c r="L266" s="19">
        <v>52800000</v>
      </c>
      <c r="M266" s="19">
        <v>50160000</v>
      </c>
      <c r="N266" s="19">
        <v>52800000</v>
      </c>
      <c r="O266" s="19">
        <v>52800000</v>
      </c>
      <c r="P266" s="19">
        <v>50160000</v>
      </c>
      <c r="Q266" s="19">
        <v>52800000</v>
      </c>
      <c r="R266" s="19">
        <v>52800000</v>
      </c>
      <c r="S266" s="19">
        <v>50160000</v>
      </c>
      <c r="T266" s="19">
        <v>52800000</v>
      </c>
      <c r="U266" s="19">
        <v>52800000</v>
      </c>
      <c r="V266" s="19">
        <v>50160000</v>
      </c>
      <c r="W266" s="19">
        <v>52800000</v>
      </c>
      <c r="X266" s="19">
        <v>52800000</v>
      </c>
      <c r="Y266" s="19">
        <v>50160000</v>
      </c>
      <c r="Z266" s="19">
        <v>52800000</v>
      </c>
      <c r="AA266" s="19">
        <v>52800000</v>
      </c>
      <c r="AB266" s="19">
        <v>50160000</v>
      </c>
      <c r="AC266">
        <v>14600000</v>
      </c>
      <c r="AD266">
        <v>31800000</v>
      </c>
      <c r="AE266">
        <v>52800000</v>
      </c>
    </row>
    <row r="267" spans="1:31" x14ac:dyDescent="0.2">
      <c r="A267" s="18">
        <v>44443</v>
      </c>
      <c r="B267" s="19">
        <v>0</v>
      </c>
      <c r="C267" s="19">
        <v>0</v>
      </c>
      <c r="D267" s="19" t="e">
        <v>#N/A</v>
      </c>
      <c r="E267" s="19">
        <v>52800000</v>
      </c>
      <c r="F267" s="19">
        <v>52800000</v>
      </c>
      <c r="G267" s="19">
        <v>50160000</v>
      </c>
      <c r="H267" s="19">
        <v>52800000</v>
      </c>
      <c r="I267" s="19">
        <v>52800000</v>
      </c>
      <c r="J267" s="19">
        <v>50160000</v>
      </c>
      <c r="K267" s="19">
        <v>52800000</v>
      </c>
      <c r="L267" s="19">
        <v>52800000</v>
      </c>
      <c r="M267" s="19">
        <v>50160000</v>
      </c>
      <c r="N267" s="19">
        <v>52800000</v>
      </c>
      <c r="O267" s="19">
        <v>52800000</v>
      </c>
      <c r="P267" s="19">
        <v>50160000</v>
      </c>
      <c r="Q267" s="19">
        <v>52800000</v>
      </c>
      <c r="R267" s="19">
        <v>52800000</v>
      </c>
      <c r="S267" s="19">
        <v>50160000</v>
      </c>
      <c r="T267" s="19">
        <v>52800000</v>
      </c>
      <c r="U267" s="19">
        <v>52800000</v>
      </c>
      <c r="V267" s="19">
        <v>50160000</v>
      </c>
      <c r="W267" s="19">
        <v>52800000</v>
      </c>
      <c r="X267" s="19">
        <v>52800000</v>
      </c>
      <c r="Y267" s="19">
        <v>50160000</v>
      </c>
      <c r="Z267" s="19">
        <v>52800000</v>
      </c>
      <c r="AA267" s="19">
        <v>52800000</v>
      </c>
      <c r="AB267" s="19">
        <v>50160000</v>
      </c>
      <c r="AC267">
        <v>14600000</v>
      </c>
      <c r="AD267">
        <v>31800000</v>
      </c>
      <c r="AE267">
        <v>52800000</v>
      </c>
    </row>
    <row r="268" spans="1:31" x14ac:dyDescent="0.2">
      <c r="A268" s="18">
        <v>44444</v>
      </c>
      <c r="B268" s="19">
        <v>0</v>
      </c>
      <c r="C268" s="19">
        <v>0</v>
      </c>
      <c r="D268" s="19" t="e">
        <v>#N/A</v>
      </c>
      <c r="E268" s="19">
        <v>52800000</v>
      </c>
      <c r="F268" s="19">
        <v>52800000</v>
      </c>
      <c r="G268" s="19">
        <v>50160000</v>
      </c>
      <c r="H268" s="19">
        <v>52800000</v>
      </c>
      <c r="I268" s="19">
        <v>52800000</v>
      </c>
      <c r="J268" s="19">
        <v>50160000</v>
      </c>
      <c r="K268" s="19">
        <v>52800000</v>
      </c>
      <c r="L268" s="19">
        <v>52800000</v>
      </c>
      <c r="M268" s="19">
        <v>50160000</v>
      </c>
      <c r="N268" s="19">
        <v>52800000</v>
      </c>
      <c r="O268" s="19">
        <v>52800000</v>
      </c>
      <c r="P268" s="19">
        <v>50160000</v>
      </c>
      <c r="Q268" s="19">
        <v>52800000</v>
      </c>
      <c r="R268" s="19">
        <v>52800000</v>
      </c>
      <c r="S268" s="19">
        <v>50160000</v>
      </c>
      <c r="T268" s="19">
        <v>52800000</v>
      </c>
      <c r="U268" s="19">
        <v>52800000</v>
      </c>
      <c r="V268" s="19">
        <v>50160000</v>
      </c>
      <c r="W268" s="19">
        <v>52800000</v>
      </c>
      <c r="X268" s="19">
        <v>52800000</v>
      </c>
      <c r="Y268" s="19">
        <v>50160000</v>
      </c>
      <c r="Z268" s="19">
        <v>52800000</v>
      </c>
      <c r="AA268" s="19">
        <v>52800000</v>
      </c>
      <c r="AB268" s="19">
        <v>50160000</v>
      </c>
      <c r="AC268">
        <v>14600000</v>
      </c>
      <c r="AD268">
        <v>31800000</v>
      </c>
      <c r="AE268">
        <v>52800000</v>
      </c>
    </row>
    <row r="269" spans="1:31" x14ac:dyDescent="0.2">
      <c r="A269" s="18">
        <v>44445</v>
      </c>
      <c r="B269" s="19">
        <v>0</v>
      </c>
      <c r="C269" s="19">
        <v>0</v>
      </c>
      <c r="D269" s="19" t="e">
        <v>#N/A</v>
      </c>
      <c r="E269" s="19">
        <v>52800000</v>
      </c>
      <c r="F269" s="19">
        <v>52800000</v>
      </c>
      <c r="G269" s="19">
        <v>50160000</v>
      </c>
      <c r="H269" s="19">
        <v>52800000</v>
      </c>
      <c r="I269" s="19">
        <v>52800000</v>
      </c>
      <c r="J269" s="19">
        <v>50160000</v>
      </c>
      <c r="K269" s="19">
        <v>52800000</v>
      </c>
      <c r="L269" s="19">
        <v>52800000</v>
      </c>
      <c r="M269" s="19">
        <v>50160000</v>
      </c>
      <c r="N269" s="19">
        <v>52800000</v>
      </c>
      <c r="O269" s="19">
        <v>52800000</v>
      </c>
      <c r="P269" s="19">
        <v>50160000</v>
      </c>
      <c r="Q269" s="19">
        <v>52800000</v>
      </c>
      <c r="R269" s="19">
        <v>52800000</v>
      </c>
      <c r="S269" s="19">
        <v>50160000</v>
      </c>
      <c r="T269" s="19">
        <v>52800000</v>
      </c>
      <c r="U269" s="19">
        <v>52800000</v>
      </c>
      <c r="V269" s="19">
        <v>50160000</v>
      </c>
      <c r="W269" s="19">
        <v>52800000</v>
      </c>
      <c r="X269" s="19">
        <v>52800000</v>
      </c>
      <c r="Y269" s="19">
        <v>50160000</v>
      </c>
      <c r="Z269" s="19">
        <v>52800000</v>
      </c>
      <c r="AA269" s="19">
        <v>52800000</v>
      </c>
      <c r="AB269" s="19">
        <v>50160000</v>
      </c>
      <c r="AC269">
        <v>14600000</v>
      </c>
      <c r="AD269">
        <v>31800000</v>
      </c>
      <c r="AE269">
        <v>52800000</v>
      </c>
    </row>
    <row r="270" spans="1:31" x14ac:dyDescent="0.2">
      <c r="A270" s="18">
        <v>44446</v>
      </c>
      <c r="B270" s="19">
        <v>0</v>
      </c>
      <c r="C270" s="19">
        <v>0</v>
      </c>
      <c r="D270" s="19" t="e">
        <v>#N/A</v>
      </c>
      <c r="E270" s="19">
        <v>52800000</v>
      </c>
      <c r="F270" s="19">
        <v>52800000</v>
      </c>
      <c r="G270" s="19">
        <v>50160000</v>
      </c>
      <c r="H270" s="19">
        <v>52800000</v>
      </c>
      <c r="I270" s="19">
        <v>52800000</v>
      </c>
      <c r="J270" s="19">
        <v>50160000</v>
      </c>
      <c r="K270" s="19">
        <v>52800000</v>
      </c>
      <c r="L270" s="19">
        <v>52800000</v>
      </c>
      <c r="M270" s="19">
        <v>50160000</v>
      </c>
      <c r="N270" s="19">
        <v>52800000</v>
      </c>
      <c r="O270" s="19">
        <v>52800000</v>
      </c>
      <c r="P270" s="19">
        <v>50160000</v>
      </c>
      <c r="Q270" s="19">
        <v>52800000</v>
      </c>
      <c r="R270" s="19">
        <v>52800000</v>
      </c>
      <c r="S270" s="19">
        <v>50160000</v>
      </c>
      <c r="T270" s="19">
        <v>52800000</v>
      </c>
      <c r="U270" s="19">
        <v>52800000</v>
      </c>
      <c r="V270" s="19">
        <v>50160000</v>
      </c>
      <c r="W270" s="19">
        <v>52800000</v>
      </c>
      <c r="X270" s="19">
        <v>52800000</v>
      </c>
      <c r="Y270" s="19">
        <v>50160000</v>
      </c>
      <c r="Z270" s="19">
        <v>52800000</v>
      </c>
      <c r="AA270" s="19">
        <v>52800000</v>
      </c>
      <c r="AB270" s="19">
        <v>50160000</v>
      </c>
      <c r="AC270">
        <v>14600000</v>
      </c>
      <c r="AD270">
        <v>31800000</v>
      </c>
      <c r="AE270">
        <v>52800000</v>
      </c>
    </row>
    <row r="271" spans="1:31" x14ac:dyDescent="0.2">
      <c r="A271" s="18">
        <v>44447</v>
      </c>
      <c r="B271" s="19">
        <v>0</v>
      </c>
      <c r="C271" s="19">
        <v>0</v>
      </c>
      <c r="D271" s="19" t="e">
        <v>#N/A</v>
      </c>
      <c r="E271" s="19">
        <v>52800000</v>
      </c>
      <c r="F271" s="19">
        <v>52800000</v>
      </c>
      <c r="G271" s="19">
        <v>50160000</v>
      </c>
      <c r="H271" s="19">
        <v>52800000</v>
      </c>
      <c r="I271" s="19">
        <v>52800000</v>
      </c>
      <c r="J271" s="19">
        <v>50160000</v>
      </c>
      <c r="K271" s="19">
        <v>52800000</v>
      </c>
      <c r="L271" s="19">
        <v>52800000</v>
      </c>
      <c r="M271" s="19">
        <v>50160000</v>
      </c>
      <c r="N271" s="19">
        <v>52800000</v>
      </c>
      <c r="O271" s="19">
        <v>52800000</v>
      </c>
      <c r="P271" s="19">
        <v>50160000</v>
      </c>
      <c r="Q271" s="19">
        <v>52800000</v>
      </c>
      <c r="R271" s="19">
        <v>52800000</v>
      </c>
      <c r="S271" s="19">
        <v>50160000</v>
      </c>
      <c r="T271" s="19">
        <v>52800000</v>
      </c>
      <c r="U271" s="19">
        <v>52800000</v>
      </c>
      <c r="V271" s="19">
        <v>50160000</v>
      </c>
      <c r="W271" s="19">
        <v>52800000</v>
      </c>
      <c r="X271" s="19">
        <v>52800000</v>
      </c>
      <c r="Y271" s="19">
        <v>50160000</v>
      </c>
      <c r="Z271" s="19">
        <v>52800000</v>
      </c>
      <c r="AA271" s="19">
        <v>52800000</v>
      </c>
      <c r="AB271" s="19">
        <v>50160000</v>
      </c>
      <c r="AC271">
        <v>14600000</v>
      </c>
      <c r="AD271">
        <v>31800000</v>
      </c>
      <c r="AE271">
        <v>52800000</v>
      </c>
    </row>
    <row r="272" spans="1:31" x14ac:dyDescent="0.2">
      <c r="A272" s="18">
        <v>44448</v>
      </c>
      <c r="B272" s="19">
        <v>0</v>
      </c>
      <c r="C272" s="19">
        <v>0</v>
      </c>
      <c r="D272" s="19" t="e">
        <v>#N/A</v>
      </c>
      <c r="E272" s="19">
        <v>52800000</v>
      </c>
      <c r="F272" s="19">
        <v>52800000</v>
      </c>
      <c r="G272" s="19">
        <v>50160000</v>
      </c>
      <c r="H272" s="19">
        <v>52800000</v>
      </c>
      <c r="I272" s="19">
        <v>52800000</v>
      </c>
      <c r="J272" s="19">
        <v>50160000</v>
      </c>
      <c r="K272" s="19">
        <v>52800000</v>
      </c>
      <c r="L272" s="19">
        <v>52800000</v>
      </c>
      <c r="M272" s="19">
        <v>50160000</v>
      </c>
      <c r="N272" s="19">
        <v>52800000</v>
      </c>
      <c r="O272" s="19">
        <v>52800000</v>
      </c>
      <c r="P272" s="19">
        <v>50160000</v>
      </c>
      <c r="Q272" s="19">
        <v>52800000</v>
      </c>
      <c r="R272" s="19">
        <v>52800000</v>
      </c>
      <c r="S272" s="19">
        <v>50160000</v>
      </c>
      <c r="T272" s="19">
        <v>52800000</v>
      </c>
      <c r="U272" s="19">
        <v>52800000</v>
      </c>
      <c r="V272" s="19">
        <v>50160000</v>
      </c>
      <c r="W272" s="19">
        <v>52800000</v>
      </c>
      <c r="X272" s="19">
        <v>52800000</v>
      </c>
      <c r="Y272" s="19">
        <v>50160000</v>
      </c>
      <c r="Z272" s="19">
        <v>52800000</v>
      </c>
      <c r="AA272" s="19">
        <v>52800000</v>
      </c>
      <c r="AB272" s="19">
        <v>50160000</v>
      </c>
      <c r="AC272">
        <v>14600000</v>
      </c>
      <c r="AD272">
        <v>31800000</v>
      </c>
      <c r="AE272">
        <v>52800000</v>
      </c>
    </row>
    <row r="273" spans="1:31" x14ac:dyDescent="0.2">
      <c r="A273" s="18">
        <v>44449</v>
      </c>
      <c r="B273" s="19">
        <v>0</v>
      </c>
      <c r="C273" s="19">
        <v>0</v>
      </c>
      <c r="D273" s="19" t="e">
        <v>#N/A</v>
      </c>
      <c r="E273" s="19">
        <v>52800000</v>
      </c>
      <c r="F273" s="19">
        <v>52800000</v>
      </c>
      <c r="G273" s="19">
        <v>50160000</v>
      </c>
      <c r="H273" s="19">
        <v>52800000</v>
      </c>
      <c r="I273" s="19">
        <v>52800000</v>
      </c>
      <c r="J273" s="19">
        <v>50160000</v>
      </c>
      <c r="K273" s="19">
        <v>52800000</v>
      </c>
      <c r="L273" s="19">
        <v>52800000</v>
      </c>
      <c r="M273" s="19">
        <v>50160000</v>
      </c>
      <c r="N273" s="19">
        <v>52800000</v>
      </c>
      <c r="O273" s="19">
        <v>52800000</v>
      </c>
      <c r="P273" s="19">
        <v>50160000</v>
      </c>
      <c r="Q273" s="19">
        <v>52800000</v>
      </c>
      <c r="R273" s="19">
        <v>52800000</v>
      </c>
      <c r="S273" s="19">
        <v>50160000</v>
      </c>
      <c r="T273" s="19">
        <v>52800000</v>
      </c>
      <c r="U273" s="19">
        <v>52800000</v>
      </c>
      <c r="V273" s="19">
        <v>50160000</v>
      </c>
      <c r="W273" s="19">
        <v>52800000</v>
      </c>
      <c r="X273" s="19">
        <v>52800000</v>
      </c>
      <c r="Y273" s="19">
        <v>50160000</v>
      </c>
      <c r="Z273" s="19">
        <v>52800000</v>
      </c>
      <c r="AA273" s="19">
        <v>52800000</v>
      </c>
      <c r="AB273" s="19">
        <v>50160000</v>
      </c>
      <c r="AC273">
        <v>14600000</v>
      </c>
      <c r="AD273">
        <v>31800000</v>
      </c>
      <c r="AE273">
        <v>52800000</v>
      </c>
    </row>
    <row r="274" spans="1:31" x14ac:dyDescent="0.2">
      <c r="A274" s="18">
        <v>44450</v>
      </c>
      <c r="B274" s="19">
        <v>0</v>
      </c>
      <c r="C274" s="19">
        <v>0</v>
      </c>
      <c r="D274" s="19" t="e">
        <v>#N/A</v>
      </c>
      <c r="E274" s="19">
        <v>52800000</v>
      </c>
      <c r="F274" s="19">
        <v>52800000</v>
      </c>
      <c r="G274" s="19">
        <v>50160000</v>
      </c>
      <c r="H274" s="19">
        <v>52800000</v>
      </c>
      <c r="I274" s="19">
        <v>52800000</v>
      </c>
      <c r="J274" s="19">
        <v>50160000</v>
      </c>
      <c r="K274" s="19">
        <v>52800000</v>
      </c>
      <c r="L274" s="19">
        <v>52800000</v>
      </c>
      <c r="M274" s="19">
        <v>50160000</v>
      </c>
      <c r="N274" s="19">
        <v>52800000</v>
      </c>
      <c r="O274" s="19">
        <v>52800000</v>
      </c>
      <c r="P274" s="19">
        <v>50160000</v>
      </c>
      <c r="Q274" s="19">
        <v>52800000</v>
      </c>
      <c r="R274" s="19">
        <v>52800000</v>
      </c>
      <c r="S274" s="19">
        <v>50160000</v>
      </c>
      <c r="T274" s="19">
        <v>52800000</v>
      </c>
      <c r="U274" s="19">
        <v>52800000</v>
      </c>
      <c r="V274" s="19">
        <v>50160000</v>
      </c>
      <c r="W274" s="19">
        <v>52800000</v>
      </c>
      <c r="X274" s="19">
        <v>52800000</v>
      </c>
      <c r="Y274" s="19">
        <v>50160000</v>
      </c>
      <c r="Z274" s="19">
        <v>52800000</v>
      </c>
      <c r="AA274" s="19">
        <v>52800000</v>
      </c>
      <c r="AB274" s="19">
        <v>50160000</v>
      </c>
      <c r="AC274">
        <v>14600000</v>
      </c>
      <c r="AD274">
        <v>31800000</v>
      </c>
      <c r="AE274">
        <v>52800000</v>
      </c>
    </row>
    <row r="275" spans="1:31" x14ac:dyDescent="0.2">
      <c r="A275" s="18">
        <v>44451</v>
      </c>
      <c r="B275" s="19">
        <v>0</v>
      </c>
      <c r="C275" s="19">
        <v>0</v>
      </c>
      <c r="D275" s="19" t="e">
        <v>#N/A</v>
      </c>
      <c r="E275" s="19">
        <v>52800000</v>
      </c>
      <c r="F275" s="19">
        <v>52800000</v>
      </c>
      <c r="G275" s="19">
        <v>50160000</v>
      </c>
      <c r="H275" s="19">
        <v>52800000</v>
      </c>
      <c r="I275" s="19">
        <v>52800000</v>
      </c>
      <c r="J275" s="19">
        <v>50160000</v>
      </c>
      <c r="K275" s="19">
        <v>52800000</v>
      </c>
      <c r="L275" s="19">
        <v>52800000</v>
      </c>
      <c r="M275" s="19">
        <v>50160000</v>
      </c>
      <c r="N275" s="19">
        <v>52800000</v>
      </c>
      <c r="O275" s="19">
        <v>52800000</v>
      </c>
      <c r="P275" s="19">
        <v>50160000</v>
      </c>
      <c r="Q275" s="19">
        <v>52800000</v>
      </c>
      <c r="R275" s="19">
        <v>52800000</v>
      </c>
      <c r="S275" s="19">
        <v>50160000</v>
      </c>
      <c r="T275" s="19">
        <v>52800000</v>
      </c>
      <c r="U275" s="19">
        <v>52800000</v>
      </c>
      <c r="V275" s="19">
        <v>50160000</v>
      </c>
      <c r="W275" s="19">
        <v>52800000</v>
      </c>
      <c r="X275" s="19">
        <v>52800000</v>
      </c>
      <c r="Y275" s="19">
        <v>50160000</v>
      </c>
      <c r="Z275" s="19">
        <v>52800000</v>
      </c>
      <c r="AA275" s="19">
        <v>52800000</v>
      </c>
      <c r="AB275" s="19">
        <v>50160000</v>
      </c>
      <c r="AC275">
        <v>14600000</v>
      </c>
      <c r="AD275">
        <v>31800000</v>
      </c>
      <c r="AE275">
        <v>52800000</v>
      </c>
    </row>
    <row r="276" spans="1:31" x14ac:dyDescent="0.2">
      <c r="A276" s="18">
        <v>44452</v>
      </c>
      <c r="B276" s="19">
        <v>0</v>
      </c>
      <c r="C276" s="19">
        <v>0</v>
      </c>
      <c r="D276" s="19" t="e">
        <v>#N/A</v>
      </c>
      <c r="E276" s="19">
        <v>52800000</v>
      </c>
      <c r="F276" s="19">
        <v>52800000</v>
      </c>
      <c r="G276" s="19">
        <v>50160000</v>
      </c>
      <c r="H276" s="19">
        <v>52800000</v>
      </c>
      <c r="I276" s="19">
        <v>52800000</v>
      </c>
      <c r="J276" s="19">
        <v>50160000</v>
      </c>
      <c r="K276" s="19">
        <v>52800000</v>
      </c>
      <c r="L276" s="19">
        <v>52800000</v>
      </c>
      <c r="M276" s="19">
        <v>50160000</v>
      </c>
      <c r="N276" s="19">
        <v>52800000</v>
      </c>
      <c r="O276" s="19">
        <v>52800000</v>
      </c>
      <c r="P276" s="19">
        <v>50160000</v>
      </c>
      <c r="Q276" s="19">
        <v>52800000</v>
      </c>
      <c r="R276" s="19">
        <v>52800000</v>
      </c>
      <c r="S276" s="19">
        <v>50160000</v>
      </c>
      <c r="T276" s="19">
        <v>52800000</v>
      </c>
      <c r="U276" s="19">
        <v>52800000</v>
      </c>
      <c r="V276" s="19">
        <v>50160000</v>
      </c>
      <c r="W276" s="19">
        <v>52800000</v>
      </c>
      <c r="X276" s="19">
        <v>52800000</v>
      </c>
      <c r="Y276" s="19">
        <v>50160000</v>
      </c>
      <c r="Z276" s="19">
        <v>52800000</v>
      </c>
      <c r="AA276" s="19">
        <v>52800000</v>
      </c>
      <c r="AB276" s="19">
        <v>50160000</v>
      </c>
      <c r="AC276">
        <v>14600000</v>
      </c>
      <c r="AD276">
        <v>31800000</v>
      </c>
      <c r="AE276">
        <v>52800000</v>
      </c>
    </row>
    <row r="277" spans="1:31" x14ac:dyDescent="0.2">
      <c r="A277" s="18">
        <v>44453</v>
      </c>
      <c r="B277" s="19">
        <v>0</v>
      </c>
      <c r="C277" s="19">
        <v>0</v>
      </c>
      <c r="D277" s="19" t="e">
        <v>#N/A</v>
      </c>
      <c r="E277" s="19">
        <v>52800000</v>
      </c>
      <c r="F277" s="19">
        <v>52800000</v>
      </c>
      <c r="G277" s="19">
        <v>50160000</v>
      </c>
      <c r="H277" s="19">
        <v>52800000</v>
      </c>
      <c r="I277" s="19">
        <v>52800000</v>
      </c>
      <c r="J277" s="19">
        <v>50160000</v>
      </c>
      <c r="K277" s="19">
        <v>52800000</v>
      </c>
      <c r="L277" s="19">
        <v>52800000</v>
      </c>
      <c r="M277" s="19">
        <v>50160000</v>
      </c>
      <c r="N277" s="19">
        <v>52800000</v>
      </c>
      <c r="O277" s="19">
        <v>52800000</v>
      </c>
      <c r="P277" s="19">
        <v>50160000</v>
      </c>
      <c r="Q277" s="19">
        <v>52800000</v>
      </c>
      <c r="R277" s="19">
        <v>52800000</v>
      </c>
      <c r="S277" s="19">
        <v>50160000</v>
      </c>
      <c r="T277" s="19">
        <v>52800000</v>
      </c>
      <c r="U277" s="19">
        <v>52800000</v>
      </c>
      <c r="V277" s="19">
        <v>50160000</v>
      </c>
      <c r="W277" s="19">
        <v>52800000</v>
      </c>
      <c r="X277" s="19">
        <v>52800000</v>
      </c>
      <c r="Y277" s="19">
        <v>50160000</v>
      </c>
      <c r="Z277" s="19">
        <v>52800000</v>
      </c>
      <c r="AA277" s="19">
        <v>52800000</v>
      </c>
      <c r="AB277" s="19">
        <v>50160000</v>
      </c>
      <c r="AC277">
        <v>14600000</v>
      </c>
      <c r="AD277">
        <v>31800000</v>
      </c>
      <c r="AE277">
        <v>52800000</v>
      </c>
    </row>
    <row r="278" spans="1:31" x14ac:dyDescent="0.2">
      <c r="A278" s="18">
        <v>44454</v>
      </c>
      <c r="B278" s="19">
        <v>0</v>
      </c>
      <c r="C278" s="19">
        <v>0</v>
      </c>
      <c r="D278" s="19" t="e">
        <v>#N/A</v>
      </c>
      <c r="E278" s="19">
        <v>52800000</v>
      </c>
      <c r="F278" s="19">
        <v>52800000</v>
      </c>
      <c r="G278" s="19">
        <v>50160000</v>
      </c>
      <c r="H278" s="19">
        <v>52800000</v>
      </c>
      <c r="I278" s="19">
        <v>52800000</v>
      </c>
      <c r="J278" s="19">
        <v>50160000</v>
      </c>
      <c r="K278" s="19">
        <v>52800000</v>
      </c>
      <c r="L278" s="19">
        <v>52800000</v>
      </c>
      <c r="M278" s="19">
        <v>50160000</v>
      </c>
      <c r="N278" s="19">
        <v>52800000</v>
      </c>
      <c r="O278" s="19">
        <v>52800000</v>
      </c>
      <c r="P278" s="19">
        <v>50160000</v>
      </c>
      <c r="Q278" s="19">
        <v>52800000</v>
      </c>
      <c r="R278" s="19">
        <v>52800000</v>
      </c>
      <c r="S278" s="19">
        <v>50160000</v>
      </c>
      <c r="T278" s="19">
        <v>52800000</v>
      </c>
      <c r="U278" s="19">
        <v>52800000</v>
      </c>
      <c r="V278" s="19">
        <v>50160000</v>
      </c>
      <c r="W278" s="19">
        <v>52800000</v>
      </c>
      <c r="X278" s="19">
        <v>52800000</v>
      </c>
      <c r="Y278" s="19">
        <v>50160000</v>
      </c>
      <c r="Z278" s="19">
        <v>52800000</v>
      </c>
      <c r="AA278" s="19">
        <v>52800000</v>
      </c>
      <c r="AB278" s="19">
        <v>50160000</v>
      </c>
      <c r="AC278">
        <v>14600000</v>
      </c>
      <c r="AD278">
        <v>31800000</v>
      </c>
      <c r="AE278">
        <v>52800000</v>
      </c>
    </row>
    <row r="279" spans="1:31" x14ac:dyDescent="0.2">
      <c r="A279" s="18">
        <v>44455</v>
      </c>
      <c r="B279" s="19">
        <v>0</v>
      </c>
      <c r="C279" s="19">
        <v>0</v>
      </c>
      <c r="D279" s="19" t="e">
        <v>#N/A</v>
      </c>
      <c r="E279" s="19">
        <v>52800000</v>
      </c>
      <c r="F279" s="19">
        <v>52800000</v>
      </c>
      <c r="G279" s="19">
        <v>50160000</v>
      </c>
      <c r="H279" s="19">
        <v>52800000</v>
      </c>
      <c r="I279" s="19">
        <v>52800000</v>
      </c>
      <c r="J279" s="19">
        <v>50160000</v>
      </c>
      <c r="K279" s="19">
        <v>52800000</v>
      </c>
      <c r="L279" s="19">
        <v>52800000</v>
      </c>
      <c r="M279" s="19">
        <v>50160000</v>
      </c>
      <c r="N279" s="19">
        <v>52800000</v>
      </c>
      <c r="O279" s="19">
        <v>52800000</v>
      </c>
      <c r="P279" s="19">
        <v>50160000</v>
      </c>
      <c r="Q279" s="19">
        <v>52800000</v>
      </c>
      <c r="R279" s="19">
        <v>52800000</v>
      </c>
      <c r="S279" s="19">
        <v>50160000</v>
      </c>
      <c r="T279" s="19">
        <v>52800000</v>
      </c>
      <c r="U279" s="19">
        <v>52800000</v>
      </c>
      <c r="V279" s="19">
        <v>50160000</v>
      </c>
      <c r="W279" s="19">
        <v>52800000</v>
      </c>
      <c r="X279" s="19">
        <v>52800000</v>
      </c>
      <c r="Y279" s="19">
        <v>50160000</v>
      </c>
      <c r="Z279" s="19">
        <v>52800000</v>
      </c>
      <c r="AA279" s="19">
        <v>52800000</v>
      </c>
      <c r="AB279" s="19">
        <v>50160000</v>
      </c>
      <c r="AC279">
        <v>14600000</v>
      </c>
      <c r="AD279">
        <v>31800000</v>
      </c>
      <c r="AE279">
        <v>52800000</v>
      </c>
    </row>
    <row r="280" spans="1:31" x14ac:dyDescent="0.2">
      <c r="A280" s="18">
        <v>44456</v>
      </c>
      <c r="B280" s="19">
        <v>0</v>
      </c>
      <c r="C280" s="19">
        <v>0</v>
      </c>
      <c r="D280" s="19" t="e">
        <v>#N/A</v>
      </c>
      <c r="E280" s="19">
        <v>52800000</v>
      </c>
      <c r="F280" s="19">
        <v>52800000</v>
      </c>
      <c r="G280" s="19">
        <v>50160000</v>
      </c>
      <c r="H280" s="19">
        <v>52800000</v>
      </c>
      <c r="I280" s="19">
        <v>52800000</v>
      </c>
      <c r="J280" s="19">
        <v>50160000</v>
      </c>
      <c r="K280" s="19">
        <v>52800000</v>
      </c>
      <c r="L280" s="19">
        <v>52800000</v>
      </c>
      <c r="M280" s="19">
        <v>50160000</v>
      </c>
      <c r="N280" s="19">
        <v>52800000</v>
      </c>
      <c r="O280" s="19">
        <v>52800000</v>
      </c>
      <c r="P280" s="19">
        <v>50160000</v>
      </c>
      <c r="Q280" s="19">
        <v>52800000</v>
      </c>
      <c r="R280" s="19">
        <v>52800000</v>
      </c>
      <c r="S280" s="19">
        <v>50160000</v>
      </c>
      <c r="T280" s="19">
        <v>52800000</v>
      </c>
      <c r="U280" s="19">
        <v>52800000</v>
      </c>
      <c r="V280" s="19">
        <v>50160000</v>
      </c>
      <c r="W280" s="19">
        <v>52800000</v>
      </c>
      <c r="X280" s="19">
        <v>52800000</v>
      </c>
      <c r="Y280" s="19">
        <v>50160000</v>
      </c>
      <c r="Z280" s="19">
        <v>52800000</v>
      </c>
      <c r="AA280" s="19">
        <v>52800000</v>
      </c>
      <c r="AB280" s="19">
        <v>50160000</v>
      </c>
      <c r="AC280">
        <v>14600000</v>
      </c>
      <c r="AD280">
        <v>31800000</v>
      </c>
      <c r="AE280">
        <v>52800000</v>
      </c>
    </row>
    <row r="281" spans="1:31" x14ac:dyDescent="0.2">
      <c r="A281" s="18">
        <v>44457</v>
      </c>
      <c r="B281" s="19">
        <v>0</v>
      </c>
      <c r="C281" s="19">
        <v>0</v>
      </c>
      <c r="D281" s="19" t="e">
        <v>#N/A</v>
      </c>
      <c r="E281" s="19">
        <v>52800000</v>
      </c>
      <c r="F281" s="19">
        <v>52800000</v>
      </c>
      <c r="G281" s="19">
        <v>50160000</v>
      </c>
      <c r="H281" s="19">
        <v>52800000</v>
      </c>
      <c r="I281" s="19">
        <v>52800000</v>
      </c>
      <c r="J281" s="19">
        <v>50160000</v>
      </c>
      <c r="K281" s="19">
        <v>52800000</v>
      </c>
      <c r="L281" s="19">
        <v>52800000</v>
      </c>
      <c r="M281" s="19">
        <v>50160000</v>
      </c>
      <c r="N281" s="19">
        <v>52800000</v>
      </c>
      <c r="O281" s="19">
        <v>52800000</v>
      </c>
      <c r="P281" s="19">
        <v>50160000</v>
      </c>
      <c r="Q281" s="19">
        <v>52800000</v>
      </c>
      <c r="R281" s="19">
        <v>52800000</v>
      </c>
      <c r="S281" s="19">
        <v>50160000</v>
      </c>
      <c r="T281" s="19">
        <v>52800000</v>
      </c>
      <c r="U281" s="19">
        <v>52800000</v>
      </c>
      <c r="V281" s="19">
        <v>50160000</v>
      </c>
      <c r="W281" s="19">
        <v>52800000</v>
      </c>
      <c r="X281" s="19">
        <v>52800000</v>
      </c>
      <c r="Y281" s="19">
        <v>50160000</v>
      </c>
      <c r="Z281" s="19">
        <v>52800000</v>
      </c>
      <c r="AA281" s="19">
        <v>52800000</v>
      </c>
      <c r="AB281" s="19">
        <v>50160000</v>
      </c>
      <c r="AC281">
        <v>14600000</v>
      </c>
      <c r="AD281">
        <v>31800000</v>
      </c>
      <c r="AE281">
        <v>52800000</v>
      </c>
    </row>
    <row r="282" spans="1:31" x14ac:dyDescent="0.2">
      <c r="A282" s="18">
        <v>44458</v>
      </c>
      <c r="B282" s="19">
        <v>0</v>
      </c>
      <c r="C282" s="19">
        <v>0</v>
      </c>
      <c r="D282" s="19" t="e">
        <v>#N/A</v>
      </c>
      <c r="E282" s="19">
        <v>52800000</v>
      </c>
      <c r="F282" s="19">
        <v>52800000</v>
      </c>
      <c r="G282" s="19">
        <v>50160000</v>
      </c>
      <c r="H282" s="19">
        <v>52800000</v>
      </c>
      <c r="I282" s="19">
        <v>52800000</v>
      </c>
      <c r="J282" s="19">
        <v>50160000</v>
      </c>
      <c r="K282" s="19">
        <v>52800000</v>
      </c>
      <c r="L282" s="19">
        <v>52800000</v>
      </c>
      <c r="M282" s="19">
        <v>50160000</v>
      </c>
      <c r="N282" s="19">
        <v>52800000</v>
      </c>
      <c r="O282" s="19">
        <v>52800000</v>
      </c>
      <c r="P282" s="19">
        <v>50160000</v>
      </c>
      <c r="Q282" s="19">
        <v>52800000</v>
      </c>
      <c r="R282" s="19">
        <v>52800000</v>
      </c>
      <c r="S282" s="19">
        <v>50160000</v>
      </c>
      <c r="T282" s="19">
        <v>52800000</v>
      </c>
      <c r="U282" s="19">
        <v>52800000</v>
      </c>
      <c r="V282" s="19">
        <v>50160000</v>
      </c>
      <c r="W282" s="19">
        <v>52800000</v>
      </c>
      <c r="X282" s="19">
        <v>52800000</v>
      </c>
      <c r="Y282" s="19">
        <v>50160000</v>
      </c>
      <c r="Z282" s="19">
        <v>52800000</v>
      </c>
      <c r="AA282" s="19">
        <v>52800000</v>
      </c>
      <c r="AB282" s="19">
        <v>50160000</v>
      </c>
      <c r="AC282">
        <v>14600000</v>
      </c>
      <c r="AD282">
        <v>31800000</v>
      </c>
      <c r="AE282">
        <v>52800000</v>
      </c>
    </row>
    <row r="283" spans="1:31" x14ac:dyDescent="0.2">
      <c r="A283" s="18">
        <v>44459</v>
      </c>
      <c r="B283" s="19">
        <v>0</v>
      </c>
      <c r="C283" s="19">
        <v>0</v>
      </c>
      <c r="D283" s="19" t="e">
        <v>#N/A</v>
      </c>
      <c r="E283" s="19">
        <v>52800000</v>
      </c>
      <c r="F283" s="19">
        <v>52800000</v>
      </c>
      <c r="G283" s="19">
        <v>50160000</v>
      </c>
      <c r="H283" s="19">
        <v>52800000</v>
      </c>
      <c r="I283" s="19">
        <v>52800000</v>
      </c>
      <c r="J283" s="19">
        <v>50160000</v>
      </c>
      <c r="K283" s="19">
        <v>52800000</v>
      </c>
      <c r="L283" s="19">
        <v>52800000</v>
      </c>
      <c r="M283" s="19">
        <v>50160000</v>
      </c>
      <c r="N283" s="19">
        <v>52800000</v>
      </c>
      <c r="O283" s="19">
        <v>52800000</v>
      </c>
      <c r="P283" s="19">
        <v>50160000</v>
      </c>
      <c r="Q283" s="19">
        <v>52800000</v>
      </c>
      <c r="R283" s="19">
        <v>52800000</v>
      </c>
      <c r="S283" s="19">
        <v>50160000</v>
      </c>
      <c r="T283" s="19">
        <v>52800000</v>
      </c>
      <c r="U283" s="19">
        <v>52800000</v>
      </c>
      <c r="V283" s="19">
        <v>50160000</v>
      </c>
      <c r="W283" s="19">
        <v>52800000</v>
      </c>
      <c r="X283" s="19">
        <v>52800000</v>
      </c>
      <c r="Y283" s="19">
        <v>50160000</v>
      </c>
      <c r="Z283" s="19">
        <v>52800000</v>
      </c>
      <c r="AA283" s="19">
        <v>52800000</v>
      </c>
      <c r="AB283" s="19">
        <v>50160000</v>
      </c>
      <c r="AC283">
        <v>14600000</v>
      </c>
      <c r="AD283">
        <v>31800000</v>
      </c>
      <c r="AE283">
        <v>52800000</v>
      </c>
    </row>
    <row r="284" spans="1:31" x14ac:dyDescent="0.2">
      <c r="A284" s="18">
        <v>44460</v>
      </c>
      <c r="B284" s="19">
        <v>0</v>
      </c>
      <c r="C284" s="19">
        <v>0</v>
      </c>
      <c r="D284" s="19" t="e">
        <v>#N/A</v>
      </c>
      <c r="E284" s="19">
        <v>52800000</v>
      </c>
      <c r="F284" s="19">
        <v>52800000</v>
      </c>
      <c r="G284" s="19">
        <v>50160000</v>
      </c>
      <c r="H284" s="19">
        <v>52800000</v>
      </c>
      <c r="I284" s="19">
        <v>52800000</v>
      </c>
      <c r="J284" s="19">
        <v>50160000</v>
      </c>
      <c r="K284" s="19">
        <v>52800000</v>
      </c>
      <c r="L284" s="19">
        <v>52800000</v>
      </c>
      <c r="M284" s="19">
        <v>50160000</v>
      </c>
      <c r="N284" s="19">
        <v>52800000</v>
      </c>
      <c r="O284" s="19">
        <v>52800000</v>
      </c>
      <c r="P284" s="19">
        <v>50160000</v>
      </c>
      <c r="Q284" s="19">
        <v>52800000</v>
      </c>
      <c r="R284" s="19">
        <v>52800000</v>
      </c>
      <c r="S284" s="19">
        <v>50160000</v>
      </c>
      <c r="T284" s="19">
        <v>52800000</v>
      </c>
      <c r="U284" s="19">
        <v>52800000</v>
      </c>
      <c r="V284" s="19">
        <v>50160000</v>
      </c>
      <c r="W284" s="19">
        <v>52800000</v>
      </c>
      <c r="X284" s="19">
        <v>52800000</v>
      </c>
      <c r="Y284" s="19">
        <v>50160000</v>
      </c>
      <c r="Z284" s="19">
        <v>52800000</v>
      </c>
      <c r="AA284" s="19">
        <v>52800000</v>
      </c>
      <c r="AB284" s="19">
        <v>50160000</v>
      </c>
      <c r="AC284">
        <v>14600000</v>
      </c>
      <c r="AD284">
        <v>31800000</v>
      </c>
      <c r="AE284">
        <v>52800000</v>
      </c>
    </row>
    <row r="285" spans="1:31" x14ac:dyDescent="0.2">
      <c r="A285" s="18">
        <v>44461</v>
      </c>
      <c r="B285" s="19">
        <v>0</v>
      </c>
      <c r="C285" s="19">
        <v>0</v>
      </c>
      <c r="D285" s="19" t="e">
        <v>#N/A</v>
      </c>
      <c r="E285" s="19">
        <v>52800000</v>
      </c>
      <c r="F285" s="19">
        <v>52800000</v>
      </c>
      <c r="G285" s="19">
        <v>50160000</v>
      </c>
      <c r="H285" s="19">
        <v>52800000</v>
      </c>
      <c r="I285" s="19">
        <v>52800000</v>
      </c>
      <c r="J285" s="19">
        <v>50160000</v>
      </c>
      <c r="K285" s="19">
        <v>52800000</v>
      </c>
      <c r="L285" s="19">
        <v>52800000</v>
      </c>
      <c r="M285" s="19">
        <v>50160000</v>
      </c>
      <c r="N285" s="19">
        <v>52800000</v>
      </c>
      <c r="O285" s="19">
        <v>52800000</v>
      </c>
      <c r="P285" s="19">
        <v>50160000</v>
      </c>
      <c r="Q285" s="19">
        <v>52800000</v>
      </c>
      <c r="R285" s="19">
        <v>52800000</v>
      </c>
      <c r="S285" s="19">
        <v>50160000</v>
      </c>
      <c r="T285" s="19">
        <v>52800000</v>
      </c>
      <c r="U285" s="19">
        <v>52800000</v>
      </c>
      <c r="V285" s="19">
        <v>50160000</v>
      </c>
      <c r="W285" s="19">
        <v>52800000</v>
      </c>
      <c r="X285" s="19">
        <v>52800000</v>
      </c>
      <c r="Y285" s="19">
        <v>50160000</v>
      </c>
      <c r="Z285" s="19">
        <v>52800000</v>
      </c>
      <c r="AA285" s="19">
        <v>52800000</v>
      </c>
      <c r="AB285" s="19">
        <v>50160000</v>
      </c>
      <c r="AC285">
        <v>14600000</v>
      </c>
      <c r="AD285">
        <v>31800000</v>
      </c>
      <c r="AE285">
        <v>52800000</v>
      </c>
    </row>
    <row r="286" spans="1:31" x14ac:dyDescent="0.2">
      <c r="A286" s="18">
        <v>44462</v>
      </c>
      <c r="B286" s="19">
        <v>0</v>
      </c>
      <c r="C286" s="19">
        <v>0</v>
      </c>
      <c r="D286" s="19" t="e">
        <v>#N/A</v>
      </c>
      <c r="E286" s="19">
        <v>52800000</v>
      </c>
      <c r="F286" s="19">
        <v>52800000</v>
      </c>
      <c r="G286" s="19">
        <v>50160000</v>
      </c>
      <c r="H286" s="19">
        <v>52800000</v>
      </c>
      <c r="I286" s="19">
        <v>52800000</v>
      </c>
      <c r="J286" s="19">
        <v>50160000</v>
      </c>
      <c r="K286" s="19">
        <v>52800000</v>
      </c>
      <c r="L286" s="19">
        <v>52800000</v>
      </c>
      <c r="M286" s="19">
        <v>50160000</v>
      </c>
      <c r="N286" s="19">
        <v>52800000</v>
      </c>
      <c r="O286" s="19">
        <v>52800000</v>
      </c>
      <c r="P286" s="19">
        <v>50160000</v>
      </c>
      <c r="Q286" s="19">
        <v>52800000</v>
      </c>
      <c r="R286" s="19">
        <v>52800000</v>
      </c>
      <c r="S286" s="19">
        <v>50160000</v>
      </c>
      <c r="T286" s="19">
        <v>52800000</v>
      </c>
      <c r="U286" s="19">
        <v>52800000</v>
      </c>
      <c r="V286" s="19">
        <v>50160000</v>
      </c>
      <c r="W286" s="19">
        <v>52800000</v>
      </c>
      <c r="X286" s="19">
        <v>52800000</v>
      </c>
      <c r="Y286" s="19">
        <v>50160000</v>
      </c>
      <c r="Z286" s="19">
        <v>52800000</v>
      </c>
      <c r="AA286" s="19">
        <v>52800000</v>
      </c>
      <c r="AB286" s="19">
        <v>50160000</v>
      </c>
      <c r="AC286">
        <v>14600000</v>
      </c>
      <c r="AD286">
        <v>31800000</v>
      </c>
      <c r="AE286">
        <v>52800000</v>
      </c>
    </row>
    <row r="287" spans="1:31" x14ac:dyDescent="0.2">
      <c r="A287" s="18">
        <v>44463</v>
      </c>
      <c r="B287" s="19">
        <v>0</v>
      </c>
      <c r="C287" s="19">
        <v>0</v>
      </c>
      <c r="D287" s="19" t="e">
        <v>#N/A</v>
      </c>
      <c r="E287" s="19">
        <v>52800000</v>
      </c>
      <c r="F287" s="19">
        <v>52800000</v>
      </c>
      <c r="G287" s="19">
        <v>50160000</v>
      </c>
      <c r="H287" s="19">
        <v>52800000</v>
      </c>
      <c r="I287" s="19">
        <v>52800000</v>
      </c>
      <c r="J287" s="19">
        <v>50160000</v>
      </c>
      <c r="K287" s="19">
        <v>52800000</v>
      </c>
      <c r="L287" s="19">
        <v>52800000</v>
      </c>
      <c r="M287" s="19">
        <v>50160000</v>
      </c>
      <c r="N287" s="19">
        <v>52800000</v>
      </c>
      <c r="O287" s="19">
        <v>52800000</v>
      </c>
      <c r="P287" s="19">
        <v>50160000</v>
      </c>
      <c r="Q287" s="19">
        <v>52800000</v>
      </c>
      <c r="R287" s="19">
        <v>52800000</v>
      </c>
      <c r="S287" s="19">
        <v>50160000</v>
      </c>
      <c r="T287" s="19">
        <v>52800000</v>
      </c>
      <c r="U287" s="19">
        <v>52800000</v>
      </c>
      <c r="V287" s="19">
        <v>50160000</v>
      </c>
      <c r="W287" s="19">
        <v>52800000</v>
      </c>
      <c r="X287" s="19">
        <v>52800000</v>
      </c>
      <c r="Y287" s="19">
        <v>50160000</v>
      </c>
      <c r="Z287" s="19">
        <v>52800000</v>
      </c>
      <c r="AA287" s="19">
        <v>52800000</v>
      </c>
      <c r="AB287" s="19">
        <v>50160000</v>
      </c>
      <c r="AC287">
        <v>14600000</v>
      </c>
      <c r="AD287">
        <v>31800000</v>
      </c>
      <c r="AE287">
        <v>52800000</v>
      </c>
    </row>
    <row r="288" spans="1:31" x14ac:dyDescent="0.2">
      <c r="A288" s="18">
        <v>44464</v>
      </c>
      <c r="B288" s="19">
        <v>0</v>
      </c>
      <c r="C288" s="19">
        <v>0</v>
      </c>
      <c r="D288" s="19" t="e">
        <v>#N/A</v>
      </c>
      <c r="E288" s="19">
        <v>52800000</v>
      </c>
      <c r="F288" s="19">
        <v>52800000</v>
      </c>
      <c r="G288" s="19">
        <v>50160000</v>
      </c>
      <c r="H288" s="19">
        <v>52800000</v>
      </c>
      <c r="I288" s="19">
        <v>52800000</v>
      </c>
      <c r="J288" s="19">
        <v>50160000</v>
      </c>
      <c r="K288" s="19">
        <v>52800000</v>
      </c>
      <c r="L288" s="19">
        <v>52800000</v>
      </c>
      <c r="M288" s="19">
        <v>50160000</v>
      </c>
      <c r="N288" s="19">
        <v>52800000</v>
      </c>
      <c r="O288" s="19">
        <v>52800000</v>
      </c>
      <c r="P288" s="19">
        <v>50160000</v>
      </c>
      <c r="Q288" s="19">
        <v>52800000</v>
      </c>
      <c r="R288" s="19">
        <v>52800000</v>
      </c>
      <c r="S288" s="19">
        <v>50160000</v>
      </c>
      <c r="T288" s="19">
        <v>52800000</v>
      </c>
      <c r="U288" s="19">
        <v>52800000</v>
      </c>
      <c r="V288" s="19">
        <v>50160000</v>
      </c>
      <c r="W288" s="19">
        <v>52800000</v>
      </c>
      <c r="X288" s="19">
        <v>52800000</v>
      </c>
      <c r="Y288" s="19">
        <v>50160000</v>
      </c>
      <c r="Z288" s="19">
        <v>52800000</v>
      </c>
      <c r="AA288" s="19">
        <v>52800000</v>
      </c>
      <c r="AB288" s="19">
        <v>50160000</v>
      </c>
      <c r="AC288">
        <v>14600000</v>
      </c>
      <c r="AD288">
        <v>31800000</v>
      </c>
      <c r="AE288">
        <v>52800000</v>
      </c>
    </row>
    <row r="289" spans="1:31" x14ac:dyDescent="0.2">
      <c r="A289" s="18">
        <v>44465</v>
      </c>
      <c r="B289" s="19">
        <v>0</v>
      </c>
      <c r="C289" s="19">
        <v>0</v>
      </c>
      <c r="D289" s="19" t="e">
        <v>#N/A</v>
      </c>
      <c r="E289" s="19">
        <v>52800000</v>
      </c>
      <c r="F289" s="19">
        <v>52800000</v>
      </c>
      <c r="G289" s="19">
        <v>50160000</v>
      </c>
      <c r="H289" s="19">
        <v>52800000</v>
      </c>
      <c r="I289" s="19">
        <v>52800000</v>
      </c>
      <c r="J289" s="19">
        <v>50160000</v>
      </c>
      <c r="K289" s="19">
        <v>52800000</v>
      </c>
      <c r="L289" s="19">
        <v>52800000</v>
      </c>
      <c r="M289" s="19">
        <v>50160000</v>
      </c>
      <c r="N289" s="19">
        <v>52800000</v>
      </c>
      <c r="O289" s="19">
        <v>52800000</v>
      </c>
      <c r="P289" s="19">
        <v>50160000</v>
      </c>
      <c r="Q289" s="19">
        <v>52800000</v>
      </c>
      <c r="R289" s="19">
        <v>52800000</v>
      </c>
      <c r="S289" s="19">
        <v>50160000</v>
      </c>
      <c r="T289" s="19">
        <v>52800000</v>
      </c>
      <c r="U289" s="19">
        <v>52800000</v>
      </c>
      <c r="V289" s="19">
        <v>50160000</v>
      </c>
      <c r="W289" s="19">
        <v>52800000</v>
      </c>
      <c r="X289" s="19">
        <v>52800000</v>
      </c>
      <c r="Y289" s="19">
        <v>50160000</v>
      </c>
      <c r="Z289" s="19">
        <v>52800000</v>
      </c>
      <c r="AA289" s="19">
        <v>52800000</v>
      </c>
      <c r="AB289" s="19">
        <v>50160000</v>
      </c>
      <c r="AC289">
        <v>14600000</v>
      </c>
      <c r="AD289">
        <v>31800000</v>
      </c>
      <c r="AE289">
        <v>52800000</v>
      </c>
    </row>
    <row r="290" spans="1:31" x14ac:dyDescent="0.2">
      <c r="A290" s="18">
        <v>44466</v>
      </c>
      <c r="B290" s="19">
        <v>0</v>
      </c>
      <c r="C290" s="19">
        <v>0</v>
      </c>
      <c r="D290" s="19" t="e">
        <v>#N/A</v>
      </c>
      <c r="E290" s="19">
        <v>52800000</v>
      </c>
      <c r="F290" s="19">
        <v>52800000</v>
      </c>
      <c r="G290" s="19">
        <v>50160000</v>
      </c>
      <c r="H290" s="19">
        <v>52800000</v>
      </c>
      <c r="I290" s="19">
        <v>52800000</v>
      </c>
      <c r="J290" s="19">
        <v>50160000</v>
      </c>
      <c r="K290" s="19">
        <v>52800000</v>
      </c>
      <c r="L290" s="19">
        <v>52800000</v>
      </c>
      <c r="M290" s="19">
        <v>50160000</v>
      </c>
      <c r="N290" s="19">
        <v>52800000</v>
      </c>
      <c r="O290" s="19">
        <v>52800000</v>
      </c>
      <c r="P290" s="19">
        <v>50160000</v>
      </c>
      <c r="Q290" s="19">
        <v>52800000</v>
      </c>
      <c r="R290" s="19">
        <v>52800000</v>
      </c>
      <c r="S290" s="19">
        <v>50160000</v>
      </c>
      <c r="T290" s="19">
        <v>52800000</v>
      </c>
      <c r="U290" s="19">
        <v>52800000</v>
      </c>
      <c r="V290" s="19">
        <v>50160000</v>
      </c>
      <c r="W290" s="19">
        <v>52800000</v>
      </c>
      <c r="X290" s="19">
        <v>52800000</v>
      </c>
      <c r="Y290" s="19">
        <v>50160000</v>
      </c>
      <c r="Z290" s="19">
        <v>52800000</v>
      </c>
      <c r="AA290" s="19">
        <v>52800000</v>
      </c>
      <c r="AB290" s="19">
        <v>50160000</v>
      </c>
      <c r="AC290">
        <v>14600000</v>
      </c>
      <c r="AD290">
        <v>31800000</v>
      </c>
      <c r="AE290">
        <v>52800000</v>
      </c>
    </row>
    <row r="291" spans="1:31" x14ac:dyDescent="0.2">
      <c r="A291" s="18">
        <v>44467</v>
      </c>
      <c r="B291" s="19">
        <v>0</v>
      </c>
      <c r="C291" s="19">
        <v>0</v>
      </c>
      <c r="D291" s="19" t="e">
        <v>#N/A</v>
      </c>
      <c r="E291" s="19">
        <v>52800000</v>
      </c>
      <c r="F291" s="19">
        <v>52800000</v>
      </c>
      <c r="G291" s="19">
        <v>50160000</v>
      </c>
      <c r="H291" s="19">
        <v>52800000</v>
      </c>
      <c r="I291" s="19">
        <v>52800000</v>
      </c>
      <c r="J291" s="19">
        <v>50160000</v>
      </c>
      <c r="K291" s="19">
        <v>52800000</v>
      </c>
      <c r="L291" s="19">
        <v>52800000</v>
      </c>
      <c r="M291" s="19">
        <v>50160000</v>
      </c>
      <c r="N291" s="19">
        <v>52800000</v>
      </c>
      <c r="O291" s="19">
        <v>52800000</v>
      </c>
      <c r="P291" s="19">
        <v>50160000</v>
      </c>
      <c r="Q291" s="19">
        <v>52800000</v>
      </c>
      <c r="R291" s="19">
        <v>52800000</v>
      </c>
      <c r="S291" s="19">
        <v>50160000</v>
      </c>
      <c r="T291" s="19">
        <v>52800000</v>
      </c>
      <c r="U291" s="19">
        <v>52800000</v>
      </c>
      <c r="V291" s="19">
        <v>50160000</v>
      </c>
      <c r="W291" s="19">
        <v>52800000</v>
      </c>
      <c r="X291" s="19">
        <v>52800000</v>
      </c>
      <c r="Y291" s="19">
        <v>50160000</v>
      </c>
      <c r="Z291" s="19">
        <v>52800000</v>
      </c>
      <c r="AA291" s="19">
        <v>52800000</v>
      </c>
      <c r="AB291" s="19">
        <v>50160000</v>
      </c>
      <c r="AC291">
        <v>14600000</v>
      </c>
      <c r="AD291">
        <v>31800000</v>
      </c>
      <c r="AE291">
        <v>52800000</v>
      </c>
    </row>
    <row r="292" spans="1:31" x14ac:dyDescent="0.2">
      <c r="A292" s="18">
        <v>44468</v>
      </c>
      <c r="B292" s="19">
        <v>0</v>
      </c>
      <c r="C292" s="19">
        <v>0</v>
      </c>
      <c r="D292" s="19" t="e">
        <v>#N/A</v>
      </c>
      <c r="E292" s="19">
        <v>52800000</v>
      </c>
      <c r="F292" s="19">
        <v>52800000</v>
      </c>
      <c r="G292" s="19">
        <v>50160000</v>
      </c>
      <c r="H292" s="19">
        <v>52800000</v>
      </c>
      <c r="I292" s="19">
        <v>52800000</v>
      </c>
      <c r="J292" s="19">
        <v>50160000</v>
      </c>
      <c r="K292" s="19">
        <v>52800000</v>
      </c>
      <c r="L292" s="19">
        <v>52800000</v>
      </c>
      <c r="M292" s="19">
        <v>50160000</v>
      </c>
      <c r="N292" s="19">
        <v>52800000</v>
      </c>
      <c r="O292" s="19">
        <v>52800000</v>
      </c>
      <c r="P292" s="19">
        <v>50160000</v>
      </c>
      <c r="Q292" s="19">
        <v>52800000</v>
      </c>
      <c r="R292" s="19">
        <v>52800000</v>
      </c>
      <c r="S292" s="19">
        <v>50160000</v>
      </c>
      <c r="T292" s="19">
        <v>52800000</v>
      </c>
      <c r="U292" s="19">
        <v>52800000</v>
      </c>
      <c r="V292" s="19">
        <v>50160000</v>
      </c>
      <c r="W292" s="19">
        <v>52800000</v>
      </c>
      <c r="X292" s="19">
        <v>52800000</v>
      </c>
      <c r="Y292" s="19">
        <v>50160000</v>
      </c>
      <c r="Z292" s="19">
        <v>52800000</v>
      </c>
      <c r="AA292" s="19">
        <v>52800000</v>
      </c>
      <c r="AB292" s="19">
        <v>50160000</v>
      </c>
      <c r="AC292">
        <v>14600000</v>
      </c>
      <c r="AD292">
        <v>31800000</v>
      </c>
      <c r="AE292">
        <v>52800000</v>
      </c>
    </row>
    <row r="293" spans="1:31" x14ac:dyDescent="0.2">
      <c r="A293" s="18">
        <v>44469</v>
      </c>
      <c r="B293" s="19">
        <v>0</v>
      </c>
      <c r="C293" s="19">
        <v>0</v>
      </c>
      <c r="D293" s="19" t="e">
        <v>#N/A</v>
      </c>
      <c r="E293" s="19">
        <v>52800000</v>
      </c>
      <c r="F293" s="19">
        <v>52800000</v>
      </c>
      <c r="G293" s="19">
        <v>50160000</v>
      </c>
      <c r="H293" s="19">
        <v>52800000</v>
      </c>
      <c r="I293" s="19">
        <v>52800000</v>
      </c>
      <c r="J293" s="19">
        <v>50160000</v>
      </c>
      <c r="K293" s="19">
        <v>52800000</v>
      </c>
      <c r="L293" s="19">
        <v>52800000</v>
      </c>
      <c r="M293" s="19">
        <v>50160000</v>
      </c>
      <c r="N293" s="19">
        <v>52800000</v>
      </c>
      <c r="O293" s="19">
        <v>52800000</v>
      </c>
      <c r="P293" s="19">
        <v>50160000</v>
      </c>
      <c r="Q293" s="19">
        <v>52800000</v>
      </c>
      <c r="R293" s="19">
        <v>52800000</v>
      </c>
      <c r="S293" s="19">
        <v>50160000</v>
      </c>
      <c r="T293" s="19">
        <v>52800000</v>
      </c>
      <c r="U293" s="19">
        <v>52800000</v>
      </c>
      <c r="V293" s="19">
        <v>50160000</v>
      </c>
      <c r="W293" s="19">
        <v>52800000</v>
      </c>
      <c r="X293" s="19">
        <v>52800000</v>
      </c>
      <c r="Y293" s="19">
        <v>50160000</v>
      </c>
      <c r="Z293" s="19">
        <v>52800000</v>
      </c>
      <c r="AA293" s="19">
        <v>52800000</v>
      </c>
      <c r="AB293" s="19">
        <v>50160000</v>
      </c>
      <c r="AC293">
        <v>14600000</v>
      </c>
      <c r="AD293">
        <v>31800000</v>
      </c>
      <c r="AE293">
        <v>52800000</v>
      </c>
    </row>
    <row r="294" spans="1:31" x14ac:dyDescent="0.2">
      <c r="A294" s="18">
        <v>44470</v>
      </c>
      <c r="B294" s="19">
        <v>0</v>
      </c>
      <c r="C294" s="19">
        <v>0</v>
      </c>
      <c r="D294" s="19" t="e">
        <v>#N/A</v>
      </c>
      <c r="E294" s="19">
        <v>52800000</v>
      </c>
      <c r="F294" s="19">
        <v>52800000</v>
      </c>
      <c r="G294" s="19">
        <v>50160000</v>
      </c>
      <c r="H294" s="19">
        <v>52800000</v>
      </c>
      <c r="I294" s="19">
        <v>52800000</v>
      </c>
      <c r="J294" s="19">
        <v>50160000</v>
      </c>
      <c r="K294" s="19">
        <v>52800000</v>
      </c>
      <c r="L294" s="19">
        <v>52800000</v>
      </c>
      <c r="M294" s="19">
        <v>50160000</v>
      </c>
      <c r="N294" s="19">
        <v>52800000</v>
      </c>
      <c r="O294" s="19">
        <v>52800000</v>
      </c>
      <c r="P294" s="19">
        <v>50160000</v>
      </c>
      <c r="Q294" s="19">
        <v>52800000</v>
      </c>
      <c r="R294" s="19">
        <v>52800000</v>
      </c>
      <c r="S294" s="19">
        <v>50160000</v>
      </c>
      <c r="T294" s="19">
        <v>52800000</v>
      </c>
      <c r="U294" s="19">
        <v>52800000</v>
      </c>
      <c r="V294" s="19">
        <v>50160000</v>
      </c>
      <c r="W294" s="19">
        <v>52800000</v>
      </c>
      <c r="X294" s="19">
        <v>52800000</v>
      </c>
      <c r="Y294" s="19">
        <v>50160000</v>
      </c>
      <c r="Z294" s="19">
        <v>52800000</v>
      </c>
      <c r="AA294" s="19">
        <v>52800000</v>
      </c>
      <c r="AB294" s="19">
        <v>50160000</v>
      </c>
      <c r="AC294">
        <v>14600000</v>
      </c>
      <c r="AD294">
        <v>31800000</v>
      </c>
      <c r="AE294">
        <v>52800000</v>
      </c>
    </row>
    <row r="295" spans="1:31" x14ac:dyDescent="0.2">
      <c r="A295" s="18">
        <v>44471</v>
      </c>
      <c r="B295" s="19">
        <v>0</v>
      </c>
      <c r="C295" s="19">
        <v>0</v>
      </c>
      <c r="D295" s="19" t="e">
        <v>#N/A</v>
      </c>
      <c r="E295" s="19">
        <v>52800000</v>
      </c>
      <c r="F295" s="19">
        <v>52800000</v>
      </c>
      <c r="G295" s="19">
        <v>50160000</v>
      </c>
      <c r="H295" s="19">
        <v>52800000</v>
      </c>
      <c r="I295" s="19">
        <v>52800000</v>
      </c>
      <c r="J295" s="19">
        <v>50160000</v>
      </c>
      <c r="K295" s="19">
        <v>52800000</v>
      </c>
      <c r="L295" s="19">
        <v>52800000</v>
      </c>
      <c r="M295" s="19">
        <v>50160000</v>
      </c>
      <c r="N295" s="19">
        <v>52800000</v>
      </c>
      <c r="O295" s="19">
        <v>52800000</v>
      </c>
      <c r="P295" s="19">
        <v>50160000</v>
      </c>
      <c r="Q295" s="19">
        <v>52800000</v>
      </c>
      <c r="R295" s="19">
        <v>52800000</v>
      </c>
      <c r="S295" s="19">
        <v>50160000</v>
      </c>
      <c r="T295" s="19">
        <v>52800000</v>
      </c>
      <c r="U295" s="19">
        <v>52800000</v>
      </c>
      <c r="V295" s="19">
        <v>50160000</v>
      </c>
      <c r="W295" s="19">
        <v>52800000</v>
      </c>
      <c r="X295" s="19">
        <v>52800000</v>
      </c>
      <c r="Y295" s="19">
        <v>50160000</v>
      </c>
      <c r="Z295" s="19">
        <v>52800000</v>
      </c>
      <c r="AA295" s="19">
        <v>52800000</v>
      </c>
      <c r="AB295" s="19">
        <v>50160000</v>
      </c>
      <c r="AC295">
        <v>14600000</v>
      </c>
      <c r="AD295">
        <v>31800000</v>
      </c>
      <c r="AE295">
        <v>52800000</v>
      </c>
    </row>
    <row r="296" spans="1:31" x14ac:dyDescent="0.2">
      <c r="A296" s="18">
        <v>44472</v>
      </c>
      <c r="B296" s="19">
        <v>0</v>
      </c>
      <c r="C296" s="19">
        <v>0</v>
      </c>
      <c r="D296" s="19" t="e">
        <v>#N/A</v>
      </c>
      <c r="E296" s="19">
        <v>52800000</v>
      </c>
      <c r="F296" s="19">
        <v>52800000</v>
      </c>
      <c r="G296" s="19">
        <v>50160000</v>
      </c>
      <c r="H296" s="19">
        <v>52800000</v>
      </c>
      <c r="I296" s="19">
        <v>52800000</v>
      </c>
      <c r="J296" s="19">
        <v>50160000</v>
      </c>
      <c r="K296" s="19">
        <v>52800000</v>
      </c>
      <c r="L296" s="19">
        <v>52800000</v>
      </c>
      <c r="M296" s="19">
        <v>50160000</v>
      </c>
      <c r="N296" s="19">
        <v>52800000</v>
      </c>
      <c r="O296" s="19">
        <v>52800000</v>
      </c>
      <c r="P296" s="19">
        <v>50160000</v>
      </c>
      <c r="Q296" s="19">
        <v>52800000</v>
      </c>
      <c r="R296" s="19">
        <v>52800000</v>
      </c>
      <c r="S296" s="19">
        <v>50160000</v>
      </c>
      <c r="T296" s="19">
        <v>52800000</v>
      </c>
      <c r="U296" s="19">
        <v>52800000</v>
      </c>
      <c r="V296" s="19">
        <v>50160000</v>
      </c>
      <c r="W296" s="19">
        <v>52800000</v>
      </c>
      <c r="X296" s="19">
        <v>52800000</v>
      </c>
      <c r="Y296" s="19">
        <v>50160000</v>
      </c>
      <c r="Z296" s="19">
        <v>52800000</v>
      </c>
      <c r="AA296" s="19">
        <v>52800000</v>
      </c>
      <c r="AB296" s="19">
        <v>50160000</v>
      </c>
      <c r="AC296">
        <v>14600000</v>
      </c>
      <c r="AD296">
        <v>31800000</v>
      </c>
      <c r="AE296">
        <v>52800000</v>
      </c>
    </row>
    <row r="297" spans="1:31" x14ac:dyDescent="0.2">
      <c r="A297" s="18">
        <v>44473</v>
      </c>
      <c r="B297" s="19">
        <v>0</v>
      </c>
      <c r="C297" s="19">
        <v>0</v>
      </c>
      <c r="D297" s="19" t="e">
        <v>#N/A</v>
      </c>
      <c r="E297" s="19">
        <v>52800000</v>
      </c>
      <c r="F297" s="19">
        <v>52800000</v>
      </c>
      <c r="G297" s="19">
        <v>50160000</v>
      </c>
      <c r="H297" s="19">
        <v>52800000</v>
      </c>
      <c r="I297" s="19">
        <v>52800000</v>
      </c>
      <c r="J297" s="19">
        <v>50160000</v>
      </c>
      <c r="K297" s="19">
        <v>52800000</v>
      </c>
      <c r="L297" s="19">
        <v>52800000</v>
      </c>
      <c r="M297" s="19">
        <v>50160000</v>
      </c>
      <c r="N297" s="19">
        <v>52800000</v>
      </c>
      <c r="O297" s="19">
        <v>52800000</v>
      </c>
      <c r="P297" s="19">
        <v>50160000</v>
      </c>
      <c r="Q297" s="19">
        <v>52800000</v>
      </c>
      <c r="R297" s="19">
        <v>52800000</v>
      </c>
      <c r="S297" s="19">
        <v>50160000</v>
      </c>
      <c r="T297" s="19">
        <v>52800000</v>
      </c>
      <c r="U297" s="19">
        <v>52800000</v>
      </c>
      <c r="V297" s="19">
        <v>50160000</v>
      </c>
      <c r="W297" s="19">
        <v>52800000</v>
      </c>
      <c r="X297" s="19">
        <v>52800000</v>
      </c>
      <c r="Y297" s="19">
        <v>50160000</v>
      </c>
      <c r="Z297" s="19">
        <v>52800000</v>
      </c>
      <c r="AA297" s="19">
        <v>52800000</v>
      </c>
      <c r="AB297" s="19">
        <v>50160000</v>
      </c>
      <c r="AC297">
        <v>14600000</v>
      </c>
      <c r="AD297">
        <v>31800000</v>
      </c>
      <c r="AE297">
        <v>52800000</v>
      </c>
    </row>
    <row r="298" spans="1:31" x14ac:dyDescent="0.2">
      <c r="A298" s="18">
        <v>44474</v>
      </c>
      <c r="B298" s="19">
        <v>0</v>
      </c>
      <c r="C298" s="19">
        <v>0</v>
      </c>
      <c r="D298" s="19" t="e">
        <v>#N/A</v>
      </c>
      <c r="E298" s="19">
        <v>52800000</v>
      </c>
      <c r="F298" s="19">
        <v>52800000</v>
      </c>
      <c r="G298" s="19">
        <v>50160000</v>
      </c>
      <c r="H298" s="19">
        <v>52800000</v>
      </c>
      <c r="I298" s="19">
        <v>52800000</v>
      </c>
      <c r="J298" s="19">
        <v>50160000</v>
      </c>
      <c r="K298" s="19">
        <v>52800000</v>
      </c>
      <c r="L298" s="19">
        <v>52800000</v>
      </c>
      <c r="M298" s="19">
        <v>50160000</v>
      </c>
      <c r="N298" s="19">
        <v>52800000</v>
      </c>
      <c r="O298" s="19">
        <v>52800000</v>
      </c>
      <c r="P298" s="19">
        <v>50160000</v>
      </c>
      <c r="Q298" s="19">
        <v>52800000</v>
      </c>
      <c r="R298" s="19">
        <v>52800000</v>
      </c>
      <c r="S298" s="19">
        <v>50160000</v>
      </c>
      <c r="T298" s="19">
        <v>52800000</v>
      </c>
      <c r="U298" s="19">
        <v>52800000</v>
      </c>
      <c r="V298" s="19">
        <v>50160000</v>
      </c>
      <c r="W298" s="19">
        <v>52800000</v>
      </c>
      <c r="X298" s="19">
        <v>52800000</v>
      </c>
      <c r="Y298" s="19">
        <v>50160000</v>
      </c>
      <c r="Z298" s="19">
        <v>52800000</v>
      </c>
      <c r="AA298" s="19">
        <v>52800000</v>
      </c>
      <c r="AB298" s="19">
        <v>50160000</v>
      </c>
      <c r="AC298">
        <v>14600000</v>
      </c>
      <c r="AD298">
        <v>31800000</v>
      </c>
      <c r="AE298">
        <v>52800000</v>
      </c>
    </row>
    <row r="299" spans="1:31" x14ac:dyDescent="0.2">
      <c r="A299" s="18">
        <v>44475</v>
      </c>
      <c r="B299" s="19">
        <v>0</v>
      </c>
      <c r="C299" s="19">
        <v>0</v>
      </c>
      <c r="D299" s="19" t="e">
        <v>#N/A</v>
      </c>
      <c r="E299" s="19">
        <v>52800000</v>
      </c>
      <c r="F299" s="19">
        <v>52800000</v>
      </c>
      <c r="G299" s="19">
        <v>50160000</v>
      </c>
      <c r="H299" s="19">
        <v>52800000</v>
      </c>
      <c r="I299" s="19">
        <v>52800000</v>
      </c>
      <c r="J299" s="19">
        <v>50160000</v>
      </c>
      <c r="K299" s="19">
        <v>52800000</v>
      </c>
      <c r="L299" s="19">
        <v>52800000</v>
      </c>
      <c r="M299" s="19">
        <v>50160000</v>
      </c>
      <c r="N299" s="19">
        <v>52800000</v>
      </c>
      <c r="O299" s="19">
        <v>52800000</v>
      </c>
      <c r="P299" s="19">
        <v>50160000</v>
      </c>
      <c r="Q299" s="19">
        <v>52800000</v>
      </c>
      <c r="R299" s="19">
        <v>52800000</v>
      </c>
      <c r="S299" s="19">
        <v>50160000</v>
      </c>
      <c r="T299" s="19">
        <v>52800000</v>
      </c>
      <c r="U299" s="19">
        <v>52800000</v>
      </c>
      <c r="V299" s="19">
        <v>50160000</v>
      </c>
      <c r="W299" s="19">
        <v>52800000</v>
      </c>
      <c r="X299" s="19">
        <v>52800000</v>
      </c>
      <c r="Y299" s="19">
        <v>50160000</v>
      </c>
      <c r="Z299" s="19">
        <v>52800000</v>
      </c>
      <c r="AA299" s="19">
        <v>52800000</v>
      </c>
      <c r="AB299" s="19">
        <v>50160000</v>
      </c>
      <c r="AC299">
        <v>14600000</v>
      </c>
      <c r="AD299">
        <v>31800000</v>
      </c>
      <c r="AE299">
        <v>52800000</v>
      </c>
    </row>
    <row r="300" spans="1:31" x14ac:dyDescent="0.2">
      <c r="A300" s="18">
        <v>44476</v>
      </c>
      <c r="B300" s="19">
        <v>0</v>
      </c>
      <c r="C300" s="19">
        <v>0</v>
      </c>
      <c r="D300" s="19" t="e">
        <v>#N/A</v>
      </c>
      <c r="E300" s="19">
        <v>52800000</v>
      </c>
      <c r="F300" s="19">
        <v>52800000</v>
      </c>
      <c r="G300" s="19">
        <v>50160000</v>
      </c>
      <c r="H300" s="19">
        <v>52800000</v>
      </c>
      <c r="I300" s="19">
        <v>52800000</v>
      </c>
      <c r="J300" s="19">
        <v>50160000</v>
      </c>
      <c r="K300" s="19">
        <v>52800000</v>
      </c>
      <c r="L300" s="19">
        <v>52800000</v>
      </c>
      <c r="M300" s="19">
        <v>50160000</v>
      </c>
      <c r="N300" s="19">
        <v>52800000</v>
      </c>
      <c r="O300" s="19">
        <v>52800000</v>
      </c>
      <c r="P300" s="19">
        <v>50160000</v>
      </c>
      <c r="Q300" s="19">
        <v>52800000</v>
      </c>
      <c r="R300" s="19">
        <v>52800000</v>
      </c>
      <c r="S300" s="19">
        <v>50160000</v>
      </c>
      <c r="T300" s="19">
        <v>52800000</v>
      </c>
      <c r="U300" s="19">
        <v>52800000</v>
      </c>
      <c r="V300" s="19">
        <v>50160000</v>
      </c>
      <c r="W300" s="19">
        <v>52800000</v>
      </c>
      <c r="X300" s="19">
        <v>52800000</v>
      </c>
      <c r="Y300" s="19">
        <v>50160000</v>
      </c>
      <c r="Z300" s="19">
        <v>52800000</v>
      </c>
      <c r="AA300" s="19">
        <v>52800000</v>
      </c>
      <c r="AB300" s="19">
        <v>50160000</v>
      </c>
      <c r="AC300">
        <v>14600000</v>
      </c>
      <c r="AD300">
        <v>31800000</v>
      </c>
      <c r="AE300">
        <v>52800000</v>
      </c>
    </row>
    <row r="301" spans="1:31" x14ac:dyDescent="0.2">
      <c r="A301" s="18">
        <v>44477</v>
      </c>
      <c r="B301" s="19">
        <v>0</v>
      </c>
      <c r="C301" s="19">
        <v>0</v>
      </c>
      <c r="D301" s="19" t="e">
        <v>#N/A</v>
      </c>
      <c r="E301" s="19">
        <v>52800000</v>
      </c>
      <c r="F301" s="19">
        <v>52800000</v>
      </c>
      <c r="G301" s="19">
        <v>50160000</v>
      </c>
      <c r="H301" s="19">
        <v>52800000</v>
      </c>
      <c r="I301" s="19">
        <v>52800000</v>
      </c>
      <c r="J301" s="19">
        <v>50160000</v>
      </c>
      <c r="K301" s="19">
        <v>52800000</v>
      </c>
      <c r="L301" s="19">
        <v>52800000</v>
      </c>
      <c r="M301" s="19">
        <v>50160000</v>
      </c>
      <c r="N301" s="19">
        <v>52800000</v>
      </c>
      <c r="O301" s="19">
        <v>52800000</v>
      </c>
      <c r="P301" s="19">
        <v>50160000</v>
      </c>
      <c r="Q301" s="19">
        <v>52800000</v>
      </c>
      <c r="R301" s="19">
        <v>52800000</v>
      </c>
      <c r="S301" s="19">
        <v>50160000</v>
      </c>
      <c r="T301" s="19">
        <v>52800000</v>
      </c>
      <c r="U301" s="19">
        <v>52800000</v>
      </c>
      <c r="V301" s="19">
        <v>50160000</v>
      </c>
      <c r="W301" s="19">
        <v>52800000</v>
      </c>
      <c r="X301" s="19">
        <v>52800000</v>
      </c>
      <c r="Y301" s="19">
        <v>50160000</v>
      </c>
      <c r="Z301" s="19">
        <v>52800000</v>
      </c>
      <c r="AA301" s="19">
        <v>52800000</v>
      </c>
      <c r="AB301" s="19">
        <v>50160000</v>
      </c>
      <c r="AC301">
        <v>14600000</v>
      </c>
      <c r="AD301">
        <v>31800000</v>
      </c>
      <c r="AE301">
        <v>52800000</v>
      </c>
    </row>
    <row r="302" spans="1:31" x14ac:dyDescent="0.2">
      <c r="A302" s="18">
        <v>44478</v>
      </c>
      <c r="B302" s="19">
        <v>0</v>
      </c>
      <c r="C302" s="19">
        <v>0</v>
      </c>
      <c r="D302" s="19" t="e">
        <v>#N/A</v>
      </c>
      <c r="E302" s="19">
        <v>52800000</v>
      </c>
      <c r="F302" s="19">
        <v>52800000</v>
      </c>
      <c r="G302" s="19">
        <v>50160000</v>
      </c>
      <c r="H302" s="19">
        <v>52800000</v>
      </c>
      <c r="I302" s="19">
        <v>52800000</v>
      </c>
      <c r="J302" s="19">
        <v>50160000</v>
      </c>
      <c r="K302" s="19">
        <v>52800000</v>
      </c>
      <c r="L302" s="19">
        <v>52800000</v>
      </c>
      <c r="M302" s="19">
        <v>50160000</v>
      </c>
      <c r="N302" s="19">
        <v>52800000</v>
      </c>
      <c r="O302" s="19">
        <v>52800000</v>
      </c>
      <c r="P302" s="19">
        <v>50160000</v>
      </c>
      <c r="Q302" s="19">
        <v>52800000</v>
      </c>
      <c r="R302" s="19">
        <v>52800000</v>
      </c>
      <c r="S302" s="19">
        <v>50160000</v>
      </c>
      <c r="T302" s="19">
        <v>52800000</v>
      </c>
      <c r="U302" s="19">
        <v>52800000</v>
      </c>
      <c r="V302" s="19">
        <v>50160000</v>
      </c>
      <c r="W302" s="19">
        <v>52800000</v>
      </c>
      <c r="X302" s="19">
        <v>52800000</v>
      </c>
      <c r="Y302" s="19">
        <v>50160000</v>
      </c>
      <c r="Z302" s="19">
        <v>52800000</v>
      </c>
      <c r="AA302" s="19">
        <v>52800000</v>
      </c>
      <c r="AB302" s="19">
        <v>50160000</v>
      </c>
      <c r="AC302">
        <v>14600000</v>
      </c>
      <c r="AD302">
        <v>31800000</v>
      </c>
      <c r="AE302">
        <v>52800000</v>
      </c>
    </row>
    <row r="303" spans="1:31" x14ac:dyDescent="0.2">
      <c r="A303" s="18">
        <v>44479</v>
      </c>
      <c r="B303" s="19">
        <v>0</v>
      </c>
      <c r="C303" s="19">
        <v>0</v>
      </c>
      <c r="D303" s="19" t="e">
        <v>#N/A</v>
      </c>
      <c r="E303" s="19">
        <v>52800000</v>
      </c>
      <c r="F303" s="19">
        <v>52800000</v>
      </c>
      <c r="G303" s="19">
        <v>50160000</v>
      </c>
      <c r="H303" s="19">
        <v>52800000</v>
      </c>
      <c r="I303" s="19">
        <v>52800000</v>
      </c>
      <c r="J303" s="19">
        <v>50160000</v>
      </c>
      <c r="K303" s="19">
        <v>52800000</v>
      </c>
      <c r="L303" s="19">
        <v>52800000</v>
      </c>
      <c r="M303" s="19">
        <v>50160000</v>
      </c>
      <c r="N303" s="19">
        <v>52800000</v>
      </c>
      <c r="O303" s="19">
        <v>52800000</v>
      </c>
      <c r="P303" s="19">
        <v>50160000</v>
      </c>
      <c r="Q303" s="19">
        <v>52800000</v>
      </c>
      <c r="R303" s="19">
        <v>52800000</v>
      </c>
      <c r="S303" s="19">
        <v>50160000</v>
      </c>
      <c r="T303" s="19">
        <v>52800000</v>
      </c>
      <c r="U303" s="19">
        <v>52800000</v>
      </c>
      <c r="V303" s="19">
        <v>50160000</v>
      </c>
      <c r="W303" s="19">
        <v>52800000</v>
      </c>
      <c r="X303" s="19">
        <v>52800000</v>
      </c>
      <c r="Y303" s="19">
        <v>50160000</v>
      </c>
      <c r="Z303" s="19">
        <v>52800000</v>
      </c>
      <c r="AA303" s="19">
        <v>52800000</v>
      </c>
      <c r="AB303" s="19">
        <v>50160000</v>
      </c>
      <c r="AC303">
        <v>14600000</v>
      </c>
      <c r="AD303">
        <v>31800000</v>
      </c>
      <c r="AE303">
        <v>52800000</v>
      </c>
    </row>
    <row r="304" spans="1:31" x14ac:dyDescent="0.2">
      <c r="A304" s="18">
        <v>44480</v>
      </c>
      <c r="B304" s="19">
        <v>0</v>
      </c>
      <c r="C304" s="19">
        <v>0</v>
      </c>
      <c r="D304" s="19" t="e">
        <v>#N/A</v>
      </c>
      <c r="E304" s="19">
        <v>52800000</v>
      </c>
      <c r="F304" s="19">
        <v>52800000</v>
      </c>
      <c r="G304" s="19">
        <v>50160000</v>
      </c>
      <c r="H304" s="19">
        <v>52800000</v>
      </c>
      <c r="I304" s="19">
        <v>52800000</v>
      </c>
      <c r="J304" s="19">
        <v>50160000</v>
      </c>
      <c r="K304" s="19">
        <v>52800000</v>
      </c>
      <c r="L304" s="19">
        <v>52800000</v>
      </c>
      <c r="M304" s="19">
        <v>50160000</v>
      </c>
      <c r="N304" s="19">
        <v>52800000</v>
      </c>
      <c r="O304" s="19">
        <v>52800000</v>
      </c>
      <c r="P304" s="19">
        <v>50160000</v>
      </c>
      <c r="Q304" s="19">
        <v>52800000</v>
      </c>
      <c r="R304" s="19">
        <v>52800000</v>
      </c>
      <c r="S304" s="19">
        <v>50160000</v>
      </c>
      <c r="T304" s="19">
        <v>52800000</v>
      </c>
      <c r="U304" s="19">
        <v>52800000</v>
      </c>
      <c r="V304" s="19">
        <v>50160000</v>
      </c>
      <c r="W304" s="19">
        <v>52800000</v>
      </c>
      <c r="X304" s="19">
        <v>52800000</v>
      </c>
      <c r="Y304" s="19">
        <v>50160000</v>
      </c>
      <c r="Z304" s="19">
        <v>52800000</v>
      </c>
      <c r="AA304" s="19">
        <v>52800000</v>
      </c>
      <c r="AB304" s="19">
        <v>50160000</v>
      </c>
      <c r="AC304">
        <v>14600000</v>
      </c>
      <c r="AD304">
        <v>31800000</v>
      </c>
      <c r="AE304">
        <v>52800000</v>
      </c>
    </row>
    <row r="305" spans="1:31" x14ac:dyDescent="0.2">
      <c r="A305" s="18">
        <v>44481</v>
      </c>
      <c r="B305" s="19">
        <v>0</v>
      </c>
      <c r="C305" s="19">
        <v>0</v>
      </c>
      <c r="D305" s="19" t="e">
        <v>#N/A</v>
      </c>
      <c r="E305" s="19">
        <v>52800000</v>
      </c>
      <c r="F305" s="19">
        <v>52800000</v>
      </c>
      <c r="G305" s="19">
        <v>50160000</v>
      </c>
      <c r="H305" s="19">
        <v>52800000</v>
      </c>
      <c r="I305" s="19">
        <v>52800000</v>
      </c>
      <c r="J305" s="19">
        <v>50160000</v>
      </c>
      <c r="K305" s="19">
        <v>52800000</v>
      </c>
      <c r="L305" s="19">
        <v>52800000</v>
      </c>
      <c r="M305" s="19">
        <v>50160000</v>
      </c>
      <c r="N305" s="19">
        <v>52800000</v>
      </c>
      <c r="O305" s="19">
        <v>52800000</v>
      </c>
      <c r="P305" s="19">
        <v>50160000</v>
      </c>
      <c r="Q305" s="19">
        <v>52800000</v>
      </c>
      <c r="R305" s="19">
        <v>52800000</v>
      </c>
      <c r="S305" s="19">
        <v>50160000</v>
      </c>
      <c r="T305" s="19">
        <v>52800000</v>
      </c>
      <c r="U305" s="19">
        <v>52800000</v>
      </c>
      <c r="V305" s="19">
        <v>50160000</v>
      </c>
      <c r="W305" s="19">
        <v>52800000</v>
      </c>
      <c r="X305" s="19">
        <v>52800000</v>
      </c>
      <c r="Y305" s="19">
        <v>50160000</v>
      </c>
      <c r="Z305" s="19">
        <v>52800000</v>
      </c>
      <c r="AA305" s="19">
        <v>52800000</v>
      </c>
      <c r="AB305" s="19">
        <v>50160000</v>
      </c>
      <c r="AC305">
        <v>14600000</v>
      </c>
      <c r="AD305">
        <v>31800000</v>
      </c>
      <c r="AE305">
        <v>52800000</v>
      </c>
    </row>
    <row r="306" spans="1:31" x14ac:dyDescent="0.2">
      <c r="A306" s="18">
        <v>44482</v>
      </c>
      <c r="B306" s="19">
        <v>0</v>
      </c>
      <c r="C306" s="19">
        <v>0</v>
      </c>
      <c r="D306" s="19" t="e">
        <v>#N/A</v>
      </c>
      <c r="E306" s="19">
        <v>52800000</v>
      </c>
      <c r="F306" s="19">
        <v>52800000</v>
      </c>
      <c r="G306" s="19">
        <v>50160000</v>
      </c>
      <c r="H306" s="19">
        <v>52800000</v>
      </c>
      <c r="I306" s="19">
        <v>52800000</v>
      </c>
      <c r="J306" s="19">
        <v>50160000</v>
      </c>
      <c r="K306" s="19">
        <v>52800000</v>
      </c>
      <c r="L306" s="19">
        <v>52800000</v>
      </c>
      <c r="M306" s="19">
        <v>50160000</v>
      </c>
      <c r="N306" s="19">
        <v>52800000</v>
      </c>
      <c r="O306" s="19">
        <v>52800000</v>
      </c>
      <c r="P306" s="19">
        <v>50160000</v>
      </c>
      <c r="Q306" s="19">
        <v>52800000</v>
      </c>
      <c r="R306" s="19">
        <v>52800000</v>
      </c>
      <c r="S306" s="19">
        <v>50160000</v>
      </c>
      <c r="T306" s="19">
        <v>52800000</v>
      </c>
      <c r="U306" s="19">
        <v>52800000</v>
      </c>
      <c r="V306" s="19">
        <v>50160000</v>
      </c>
      <c r="W306" s="19">
        <v>52800000</v>
      </c>
      <c r="X306" s="19">
        <v>52800000</v>
      </c>
      <c r="Y306" s="19">
        <v>50160000</v>
      </c>
      <c r="Z306" s="19">
        <v>52800000</v>
      </c>
      <c r="AA306" s="19">
        <v>52800000</v>
      </c>
      <c r="AB306" s="19">
        <v>50160000</v>
      </c>
      <c r="AC306">
        <v>14600000</v>
      </c>
      <c r="AD306">
        <v>31800000</v>
      </c>
      <c r="AE306">
        <v>52800000</v>
      </c>
    </row>
    <row r="307" spans="1:31" x14ac:dyDescent="0.2">
      <c r="A307" s="18">
        <v>44483</v>
      </c>
      <c r="B307" s="19">
        <v>0</v>
      </c>
      <c r="C307" s="19">
        <v>0</v>
      </c>
      <c r="D307" s="19" t="e">
        <v>#N/A</v>
      </c>
      <c r="E307" s="19">
        <v>52800000</v>
      </c>
      <c r="F307" s="19">
        <v>52800000</v>
      </c>
      <c r="G307" s="19">
        <v>50160000</v>
      </c>
      <c r="H307" s="19">
        <v>52800000</v>
      </c>
      <c r="I307" s="19">
        <v>52800000</v>
      </c>
      <c r="J307" s="19">
        <v>50160000</v>
      </c>
      <c r="K307" s="19">
        <v>52800000</v>
      </c>
      <c r="L307" s="19">
        <v>52800000</v>
      </c>
      <c r="M307" s="19">
        <v>50160000</v>
      </c>
      <c r="N307" s="19">
        <v>52800000</v>
      </c>
      <c r="O307" s="19">
        <v>52800000</v>
      </c>
      <c r="P307" s="19">
        <v>50160000</v>
      </c>
      <c r="Q307" s="19">
        <v>52800000</v>
      </c>
      <c r="R307" s="19">
        <v>52800000</v>
      </c>
      <c r="S307" s="19">
        <v>50160000</v>
      </c>
      <c r="T307" s="19">
        <v>52800000</v>
      </c>
      <c r="U307" s="19">
        <v>52800000</v>
      </c>
      <c r="V307" s="19">
        <v>50160000</v>
      </c>
      <c r="W307" s="19">
        <v>52800000</v>
      </c>
      <c r="X307" s="19">
        <v>52800000</v>
      </c>
      <c r="Y307" s="19">
        <v>50160000</v>
      </c>
      <c r="Z307" s="19">
        <v>52800000</v>
      </c>
      <c r="AA307" s="19">
        <v>52800000</v>
      </c>
      <c r="AB307" s="19">
        <v>50160000</v>
      </c>
      <c r="AC307">
        <v>14600000</v>
      </c>
      <c r="AD307">
        <v>31800000</v>
      </c>
      <c r="AE307">
        <v>52800000</v>
      </c>
    </row>
    <row r="308" spans="1:31" x14ac:dyDescent="0.2">
      <c r="A308" s="18">
        <v>44484</v>
      </c>
      <c r="B308" s="19">
        <v>0</v>
      </c>
      <c r="C308" s="19">
        <v>0</v>
      </c>
      <c r="D308" s="19" t="e">
        <v>#N/A</v>
      </c>
      <c r="E308" s="19">
        <v>52800000</v>
      </c>
      <c r="F308" s="19">
        <v>52800000</v>
      </c>
      <c r="G308" s="19">
        <v>50160000</v>
      </c>
      <c r="H308" s="19">
        <v>52800000</v>
      </c>
      <c r="I308" s="19">
        <v>52800000</v>
      </c>
      <c r="J308" s="19">
        <v>50160000</v>
      </c>
      <c r="K308" s="19">
        <v>52800000</v>
      </c>
      <c r="L308" s="19">
        <v>52800000</v>
      </c>
      <c r="M308" s="19">
        <v>50160000</v>
      </c>
      <c r="N308" s="19">
        <v>52800000</v>
      </c>
      <c r="O308" s="19">
        <v>52800000</v>
      </c>
      <c r="P308" s="19">
        <v>50160000</v>
      </c>
      <c r="Q308" s="19">
        <v>52800000</v>
      </c>
      <c r="R308" s="19">
        <v>52800000</v>
      </c>
      <c r="S308" s="19">
        <v>50160000</v>
      </c>
      <c r="T308" s="19">
        <v>52800000</v>
      </c>
      <c r="U308" s="19">
        <v>52800000</v>
      </c>
      <c r="V308" s="19">
        <v>50160000</v>
      </c>
      <c r="W308" s="19">
        <v>52800000</v>
      </c>
      <c r="X308" s="19">
        <v>52800000</v>
      </c>
      <c r="Y308" s="19">
        <v>50160000</v>
      </c>
      <c r="Z308" s="19">
        <v>52800000</v>
      </c>
      <c r="AA308" s="19">
        <v>52800000</v>
      </c>
      <c r="AB308" s="19">
        <v>50160000</v>
      </c>
      <c r="AC308">
        <v>14600000</v>
      </c>
      <c r="AD308">
        <v>31800000</v>
      </c>
      <c r="AE308">
        <v>52800000</v>
      </c>
    </row>
    <row r="309" spans="1:31" x14ac:dyDescent="0.2">
      <c r="A309" s="18">
        <v>44485</v>
      </c>
      <c r="B309" s="19">
        <v>0</v>
      </c>
      <c r="C309" s="19">
        <v>0</v>
      </c>
      <c r="D309" s="19" t="e">
        <v>#N/A</v>
      </c>
      <c r="E309" s="19">
        <v>52800000</v>
      </c>
      <c r="F309" s="19">
        <v>52800000</v>
      </c>
      <c r="G309" s="19">
        <v>50160000</v>
      </c>
      <c r="H309" s="19">
        <v>52800000</v>
      </c>
      <c r="I309" s="19">
        <v>52800000</v>
      </c>
      <c r="J309" s="19">
        <v>50160000</v>
      </c>
      <c r="K309" s="19">
        <v>52800000</v>
      </c>
      <c r="L309" s="19">
        <v>52800000</v>
      </c>
      <c r="M309" s="19">
        <v>50160000</v>
      </c>
      <c r="N309" s="19">
        <v>52800000</v>
      </c>
      <c r="O309" s="19">
        <v>52800000</v>
      </c>
      <c r="P309" s="19">
        <v>50160000</v>
      </c>
      <c r="Q309" s="19">
        <v>52800000</v>
      </c>
      <c r="R309" s="19">
        <v>52800000</v>
      </c>
      <c r="S309" s="19">
        <v>50160000</v>
      </c>
      <c r="T309" s="19">
        <v>52800000</v>
      </c>
      <c r="U309" s="19">
        <v>52800000</v>
      </c>
      <c r="V309" s="19">
        <v>50160000</v>
      </c>
      <c r="W309" s="19">
        <v>52800000</v>
      </c>
      <c r="X309" s="19">
        <v>52800000</v>
      </c>
      <c r="Y309" s="19">
        <v>50160000</v>
      </c>
      <c r="Z309" s="19">
        <v>52800000</v>
      </c>
      <c r="AA309" s="19">
        <v>52800000</v>
      </c>
      <c r="AB309" s="19">
        <v>50160000</v>
      </c>
      <c r="AC309">
        <v>14600000</v>
      </c>
      <c r="AD309">
        <v>31800000</v>
      </c>
      <c r="AE309">
        <v>52800000</v>
      </c>
    </row>
    <row r="310" spans="1:31" x14ac:dyDescent="0.2">
      <c r="A310" s="18">
        <v>44486</v>
      </c>
      <c r="B310" s="19">
        <v>0</v>
      </c>
      <c r="C310" s="19">
        <v>0</v>
      </c>
      <c r="D310" s="19" t="e">
        <v>#N/A</v>
      </c>
      <c r="E310" s="19">
        <v>52800000</v>
      </c>
      <c r="F310" s="19">
        <v>52800000</v>
      </c>
      <c r="G310" s="19">
        <v>50160000</v>
      </c>
      <c r="H310" s="19">
        <v>52800000</v>
      </c>
      <c r="I310" s="19">
        <v>52800000</v>
      </c>
      <c r="J310" s="19">
        <v>50160000</v>
      </c>
      <c r="K310" s="19">
        <v>52800000</v>
      </c>
      <c r="L310" s="19">
        <v>52800000</v>
      </c>
      <c r="M310" s="19">
        <v>50160000</v>
      </c>
      <c r="N310" s="19">
        <v>52800000</v>
      </c>
      <c r="O310" s="19">
        <v>52800000</v>
      </c>
      <c r="P310" s="19">
        <v>50160000</v>
      </c>
      <c r="Q310" s="19">
        <v>52800000</v>
      </c>
      <c r="R310" s="19">
        <v>52800000</v>
      </c>
      <c r="S310" s="19">
        <v>50160000</v>
      </c>
      <c r="T310" s="19">
        <v>52800000</v>
      </c>
      <c r="U310" s="19">
        <v>52800000</v>
      </c>
      <c r="V310" s="19">
        <v>50160000</v>
      </c>
      <c r="W310" s="19">
        <v>52800000</v>
      </c>
      <c r="X310" s="19">
        <v>52800000</v>
      </c>
      <c r="Y310" s="19">
        <v>50160000</v>
      </c>
      <c r="Z310" s="19">
        <v>52800000</v>
      </c>
      <c r="AA310" s="19">
        <v>52800000</v>
      </c>
      <c r="AB310" s="19">
        <v>50160000</v>
      </c>
      <c r="AC310">
        <v>14600000</v>
      </c>
      <c r="AD310">
        <v>31800000</v>
      </c>
      <c r="AE310">
        <v>52800000</v>
      </c>
    </row>
    <row r="311" spans="1:31" x14ac:dyDescent="0.2">
      <c r="A311" s="18">
        <v>44487</v>
      </c>
      <c r="B311" s="19">
        <v>0</v>
      </c>
      <c r="C311" s="19">
        <v>0</v>
      </c>
      <c r="D311" s="19" t="e">
        <v>#N/A</v>
      </c>
      <c r="E311" s="19">
        <v>52800000</v>
      </c>
      <c r="F311" s="19">
        <v>52800000</v>
      </c>
      <c r="G311" s="19">
        <v>50160000</v>
      </c>
      <c r="H311" s="19">
        <v>52800000</v>
      </c>
      <c r="I311" s="19">
        <v>52800000</v>
      </c>
      <c r="J311" s="19">
        <v>50160000</v>
      </c>
      <c r="K311" s="19">
        <v>52800000</v>
      </c>
      <c r="L311" s="19">
        <v>52800000</v>
      </c>
      <c r="M311" s="19">
        <v>50160000</v>
      </c>
      <c r="N311" s="19">
        <v>52800000</v>
      </c>
      <c r="O311" s="19">
        <v>52800000</v>
      </c>
      <c r="P311" s="19">
        <v>50160000</v>
      </c>
      <c r="Q311" s="19">
        <v>52800000</v>
      </c>
      <c r="R311" s="19">
        <v>52800000</v>
      </c>
      <c r="S311" s="19">
        <v>50160000</v>
      </c>
      <c r="T311" s="19">
        <v>52800000</v>
      </c>
      <c r="U311" s="19">
        <v>52800000</v>
      </c>
      <c r="V311" s="19">
        <v>50160000</v>
      </c>
      <c r="W311" s="19">
        <v>52800000</v>
      </c>
      <c r="X311" s="19">
        <v>52800000</v>
      </c>
      <c r="Y311" s="19">
        <v>50160000</v>
      </c>
      <c r="Z311" s="19">
        <v>52800000</v>
      </c>
      <c r="AA311" s="19">
        <v>52800000</v>
      </c>
      <c r="AB311" s="19">
        <v>50160000</v>
      </c>
      <c r="AC311">
        <v>14600000</v>
      </c>
      <c r="AD311">
        <v>31800000</v>
      </c>
      <c r="AE311">
        <v>52800000</v>
      </c>
    </row>
    <row r="312" spans="1:31" x14ac:dyDescent="0.2">
      <c r="A312" s="18">
        <v>44488</v>
      </c>
      <c r="B312" s="19">
        <v>0</v>
      </c>
      <c r="C312" s="19">
        <v>0</v>
      </c>
      <c r="D312" s="19" t="e">
        <v>#N/A</v>
      </c>
      <c r="E312" s="19">
        <v>52800000</v>
      </c>
      <c r="F312" s="19">
        <v>52800000</v>
      </c>
      <c r="G312" s="19">
        <v>50160000</v>
      </c>
      <c r="H312" s="19">
        <v>52800000</v>
      </c>
      <c r="I312" s="19">
        <v>52800000</v>
      </c>
      <c r="J312" s="19">
        <v>50160000</v>
      </c>
      <c r="K312" s="19">
        <v>52800000</v>
      </c>
      <c r="L312" s="19">
        <v>52800000</v>
      </c>
      <c r="M312" s="19">
        <v>50160000</v>
      </c>
      <c r="N312" s="19">
        <v>52800000</v>
      </c>
      <c r="O312" s="19">
        <v>52800000</v>
      </c>
      <c r="P312" s="19">
        <v>50160000</v>
      </c>
      <c r="Q312" s="19">
        <v>52800000</v>
      </c>
      <c r="R312" s="19">
        <v>52800000</v>
      </c>
      <c r="S312" s="19">
        <v>50160000</v>
      </c>
      <c r="T312" s="19">
        <v>52800000</v>
      </c>
      <c r="U312" s="19">
        <v>52800000</v>
      </c>
      <c r="V312" s="19">
        <v>50160000</v>
      </c>
      <c r="W312" s="19">
        <v>52800000</v>
      </c>
      <c r="X312" s="19">
        <v>52800000</v>
      </c>
      <c r="Y312" s="19">
        <v>50160000</v>
      </c>
      <c r="Z312" s="19">
        <v>52800000</v>
      </c>
      <c r="AA312" s="19">
        <v>52800000</v>
      </c>
      <c r="AB312" s="19">
        <v>50160000</v>
      </c>
      <c r="AC312">
        <v>14600000</v>
      </c>
      <c r="AD312">
        <v>31800000</v>
      </c>
      <c r="AE312">
        <v>52800000</v>
      </c>
    </row>
    <row r="313" spans="1:31" x14ac:dyDescent="0.2">
      <c r="A313" s="18">
        <v>44489</v>
      </c>
      <c r="B313" s="19">
        <v>0</v>
      </c>
      <c r="C313" s="19">
        <v>0</v>
      </c>
      <c r="D313" s="19" t="e">
        <v>#N/A</v>
      </c>
      <c r="E313" s="19">
        <v>52800000</v>
      </c>
      <c r="F313" s="19">
        <v>52800000</v>
      </c>
      <c r="G313" s="19">
        <v>50160000</v>
      </c>
      <c r="H313" s="19">
        <v>52800000</v>
      </c>
      <c r="I313" s="19">
        <v>52800000</v>
      </c>
      <c r="J313" s="19">
        <v>50160000</v>
      </c>
      <c r="K313" s="19">
        <v>52800000</v>
      </c>
      <c r="L313" s="19">
        <v>52800000</v>
      </c>
      <c r="M313" s="19">
        <v>50160000</v>
      </c>
      <c r="N313" s="19">
        <v>52800000</v>
      </c>
      <c r="O313" s="19">
        <v>52800000</v>
      </c>
      <c r="P313" s="19">
        <v>50160000</v>
      </c>
      <c r="Q313" s="19">
        <v>52800000</v>
      </c>
      <c r="R313" s="19">
        <v>52800000</v>
      </c>
      <c r="S313" s="19">
        <v>50160000</v>
      </c>
      <c r="T313" s="19">
        <v>52800000</v>
      </c>
      <c r="U313" s="19">
        <v>52800000</v>
      </c>
      <c r="V313" s="19">
        <v>50160000</v>
      </c>
      <c r="W313" s="19">
        <v>52800000</v>
      </c>
      <c r="X313" s="19">
        <v>52800000</v>
      </c>
      <c r="Y313" s="19">
        <v>50160000</v>
      </c>
      <c r="Z313" s="19">
        <v>52800000</v>
      </c>
      <c r="AA313" s="19">
        <v>52800000</v>
      </c>
      <c r="AB313" s="19">
        <v>50160000</v>
      </c>
      <c r="AC313">
        <v>14600000</v>
      </c>
      <c r="AD313">
        <v>31800000</v>
      </c>
      <c r="AE313">
        <v>52800000</v>
      </c>
    </row>
    <row r="314" spans="1:31" x14ac:dyDescent="0.2">
      <c r="A314" s="18">
        <v>44490</v>
      </c>
      <c r="B314" s="19">
        <v>0</v>
      </c>
      <c r="C314" s="19">
        <v>0</v>
      </c>
      <c r="D314" s="19" t="e">
        <v>#N/A</v>
      </c>
      <c r="E314" s="19">
        <v>52800000</v>
      </c>
      <c r="F314" s="19">
        <v>52800000</v>
      </c>
      <c r="G314" s="19">
        <v>50160000</v>
      </c>
      <c r="H314" s="19">
        <v>52800000</v>
      </c>
      <c r="I314" s="19">
        <v>52800000</v>
      </c>
      <c r="J314" s="19">
        <v>50160000</v>
      </c>
      <c r="K314" s="19">
        <v>52800000</v>
      </c>
      <c r="L314" s="19">
        <v>52800000</v>
      </c>
      <c r="M314" s="19">
        <v>50160000</v>
      </c>
      <c r="N314" s="19">
        <v>52800000</v>
      </c>
      <c r="O314" s="19">
        <v>52800000</v>
      </c>
      <c r="P314" s="19">
        <v>50160000</v>
      </c>
      <c r="Q314" s="19">
        <v>52800000</v>
      </c>
      <c r="R314" s="19">
        <v>52800000</v>
      </c>
      <c r="S314" s="19">
        <v>50160000</v>
      </c>
      <c r="T314" s="19">
        <v>52800000</v>
      </c>
      <c r="U314" s="19">
        <v>52800000</v>
      </c>
      <c r="V314" s="19">
        <v>50160000</v>
      </c>
      <c r="W314" s="19">
        <v>52800000</v>
      </c>
      <c r="X314" s="19">
        <v>52800000</v>
      </c>
      <c r="Y314" s="19">
        <v>50160000</v>
      </c>
      <c r="Z314" s="19">
        <v>52800000</v>
      </c>
      <c r="AA314" s="19">
        <v>52800000</v>
      </c>
      <c r="AB314" s="19">
        <v>50160000</v>
      </c>
      <c r="AC314">
        <v>14600000</v>
      </c>
      <c r="AD314">
        <v>31800000</v>
      </c>
      <c r="AE314">
        <v>52800000</v>
      </c>
    </row>
    <row r="315" spans="1:31" x14ac:dyDescent="0.2">
      <c r="A315" s="18">
        <v>44491</v>
      </c>
      <c r="B315" s="19">
        <v>0</v>
      </c>
      <c r="C315" s="19">
        <v>0</v>
      </c>
      <c r="D315" s="19" t="e">
        <v>#N/A</v>
      </c>
      <c r="E315" s="19">
        <v>52800000</v>
      </c>
      <c r="F315" s="19">
        <v>52800000</v>
      </c>
      <c r="G315" s="19">
        <v>50160000</v>
      </c>
      <c r="H315" s="19">
        <v>52800000</v>
      </c>
      <c r="I315" s="19">
        <v>52800000</v>
      </c>
      <c r="J315" s="19">
        <v>50160000</v>
      </c>
      <c r="K315" s="19">
        <v>52800000</v>
      </c>
      <c r="L315" s="19">
        <v>52800000</v>
      </c>
      <c r="M315" s="19">
        <v>50160000</v>
      </c>
      <c r="N315" s="19">
        <v>52800000</v>
      </c>
      <c r="O315" s="19">
        <v>52800000</v>
      </c>
      <c r="P315" s="19">
        <v>50160000</v>
      </c>
      <c r="Q315" s="19">
        <v>52800000</v>
      </c>
      <c r="R315" s="19">
        <v>52800000</v>
      </c>
      <c r="S315" s="19">
        <v>50160000</v>
      </c>
      <c r="T315" s="19">
        <v>52800000</v>
      </c>
      <c r="U315" s="19">
        <v>52800000</v>
      </c>
      <c r="V315" s="19">
        <v>50160000</v>
      </c>
      <c r="W315" s="19">
        <v>52800000</v>
      </c>
      <c r="X315" s="19">
        <v>52800000</v>
      </c>
      <c r="Y315" s="19">
        <v>50160000</v>
      </c>
      <c r="Z315" s="19">
        <v>52800000</v>
      </c>
      <c r="AA315" s="19">
        <v>52800000</v>
      </c>
      <c r="AB315" s="19">
        <v>50160000</v>
      </c>
      <c r="AC315">
        <v>14600000</v>
      </c>
      <c r="AD315">
        <v>31800000</v>
      </c>
      <c r="AE315">
        <v>52800000</v>
      </c>
    </row>
    <row r="316" spans="1:31" x14ac:dyDescent="0.2">
      <c r="A316" s="18">
        <v>44492</v>
      </c>
      <c r="B316" s="19">
        <v>0</v>
      </c>
      <c r="C316" s="19">
        <v>0</v>
      </c>
      <c r="D316" s="19" t="e">
        <v>#N/A</v>
      </c>
      <c r="E316" s="19">
        <v>52800000</v>
      </c>
      <c r="F316" s="19">
        <v>52800000</v>
      </c>
      <c r="G316" s="19">
        <v>50160000</v>
      </c>
      <c r="H316" s="19">
        <v>52800000</v>
      </c>
      <c r="I316" s="19">
        <v>52800000</v>
      </c>
      <c r="J316" s="19">
        <v>50160000</v>
      </c>
      <c r="K316" s="19">
        <v>52800000</v>
      </c>
      <c r="L316" s="19">
        <v>52800000</v>
      </c>
      <c r="M316" s="19">
        <v>50160000</v>
      </c>
      <c r="N316" s="19">
        <v>52800000</v>
      </c>
      <c r="O316" s="19">
        <v>52800000</v>
      </c>
      <c r="P316" s="19">
        <v>50160000</v>
      </c>
      <c r="Q316" s="19">
        <v>52800000</v>
      </c>
      <c r="R316" s="19">
        <v>52800000</v>
      </c>
      <c r="S316" s="19">
        <v>50160000</v>
      </c>
      <c r="T316" s="19">
        <v>52800000</v>
      </c>
      <c r="U316" s="19">
        <v>52800000</v>
      </c>
      <c r="V316" s="19">
        <v>50160000</v>
      </c>
      <c r="W316" s="19">
        <v>52800000</v>
      </c>
      <c r="X316" s="19">
        <v>52800000</v>
      </c>
      <c r="Y316" s="19">
        <v>50160000</v>
      </c>
      <c r="Z316" s="19">
        <v>52800000</v>
      </c>
      <c r="AA316" s="19">
        <v>52800000</v>
      </c>
      <c r="AB316" s="19">
        <v>50160000</v>
      </c>
      <c r="AC316">
        <v>14600000</v>
      </c>
      <c r="AD316">
        <v>31800000</v>
      </c>
      <c r="AE316">
        <v>52800000</v>
      </c>
    </row>
    <row r="317" spans="1:31" x14ac:dyDescent="0.2">
      <c r="A317" s="18">
        <v>44493</v>
      </c>
      <c r="B317" s="19">
        <v>0</v>
      </c>
      <c r="C317" s="19">
        <v>0</v>
      </c>
      <c r="D317" s="19" t="e">
        <v>#N/A</v>
      </c>
      <c r="E317" s="19">
        <v>52800000</v>
      </c>
      <c r="F317" s="19">
        <v>52800000</v>
      </c>
      <c r="G317" s="19">
        <v>50160000</v>
      </c>
      <c r="H317" s="19">
        <v>52800000</v>
      </c>
      <c r="I317" s="19">
        <v>52800000</v>
      </c>
      <c r="J317" s="19">
        <v>50160000</v>
      </c>
      <c r="K317" s="19">
        <v>52800000</v>
      </c>
      <c r="L317" s="19">
        <v>52800000</v>
      </c>
      <c r="M317" s="19">
        <v>50160000</v>
      </c>
      <c r="N317" s="19">
        <v>52800000</v>
      </c>
      <c r="O317" s="19">
        <v>52800000</v>
      </c>
      <c r="P317" s="19">
        <v>50160000</v>
      </c>
      <c r="Q317" s="19">
        <v>52800000</v>
      </c>
      <c r="R317" s="19">
        <v>52800000</v>
      </c>
      <c r="S317" s="19">
        <v>50160000</v>
      </c>
      <c r="T317" s="19">
        <v>52800000</v>
      </c>
      <c r="U317" s="19">
        <v>52800000</v>
      </c>
      <c r="V317" s="19">
        <v>50160000</v>
      </c>
      <c r="W317" s="19">
        <v>52800000</v>
      </c>
      <c r="X317" s="19">
        <v>52800000</v>
      </c>
      <c r="Y317" s="19">
        <v>50160000</v>
      </c>
      <c r="Z317" s="19">
        <v>52800000</v>
      </c>
      <c r="AA317" s="19">
        <v>52800000</v>
      </c>
      <c r="AB317" s="19">
        <v>50160000</v>
      </c>
      <c r="AC317">
        <v>14600000</v>
      </c>
      <c r="AD317">
        <v>31800000</v>
      </c>
      <c r="AE317">
        <v>52800000</v>
      </c>
    </row>
    <row r="318" spans="1:31" x14ac:dyDescent="0.2">
      <c r="A318" s="18">
        <v>44494</v>
      </c>
      <c r="B318" s="19">
        <v>0</v>
      </c>
      <c r="C318" s="19">
        <v>0</v>
      </c>
      <c r="D318" s="19" t="e">
        <v>#N/A</v>
      </c>
      <c r="E318" s="19">
        <v>52800000</v>
      </c>
      <c r="F318" s="19">
        <v>52800000</v>
      </c>
      <c r="G318" s="19">
        <v>50160000</v>
      </c>
      <c r="H318" s="19">
        <v>52800000</v>
      </c>
      <c r="I318" s="19">
        <v>52800000</v>
      </c>
      <c r="J318" s="19">
        <v>50160000</v>
      </c>
      <c r="K318" s="19">
        <v>52800000</v>
      </c>
      <c r="L318" s="19">
        <v>52800000</v>
      </c>
      <c r="M318" s="19">
        <v>50160000</v>
      </c>
      <c r="N318" s="19">
        <v>52800000</v>
      </c>
      <c r="O318" s="19">
        <v>52800000</v>
      </c>
      <c r="P318" s="19">
        <v>50160000</v>
      </c>
      <c r="Q318" s="19">
        <v>52800000</v>
      </c>
      <c r="R318" s="19">
        <v>52800000</v>
      </c>
      <c r="S318" s="19">
        <v>50160000</v>
      </c>
      <c r="T318" s="19">
        <v>52800000</v>
      </c>
      <c r="U318" s="19">
        <v>52800000</v>
      </c>
      <c r="V318" s="19">
        <v>50160000</v>
      </c>
      <c r="W318" s="19">
        <v>52800000</v>
      </c>
      <c r="X318" s="19">
        <v>52800000</v>
      </c>
      <c r="Y318" s="19">
        <v>50160000</v>
      </c>
      <c r="Z318" s="19">
        <v>52800000</v>
      </c>
      <c r="AA318" s="19">
        <v>52800000</v>
      </c>
      <c r="AB318" s="19">
        <v>50160000</v>
      </c>
      <c r="AC318">
        <v>14600000</v>
      </c>
      <c r="AD318">
        <v>31800000</v>
      </c>
      <c r="AE318">
        <v>52800000</v>
      </c>
    </row>
    <row r="319" spans="1:31" x14ac:dyDescent="0.2">
      <c r="A319" s="18">
        <v>44495</v>
      </c>
      <c r="B319" s="19">
        <v>0</v>
      </c>
      <c r="C319" s="19">
        <v>0</v>
      </c>
      <c r="D319" s="19" t="e">
        <v>#N/A</v>
      </c>
      <c r="E319" s="19">
        <v>52800000</v>
      </c>
      <c r="F319" s="19">
        <v>52800000</v>
      </c>
      <c r="G319" s="19">
        <v>50160000</v>
      </c>
      <c r="H319" s="19">
        <v>52800000</v>
      </c>
      <c r="I319" s="19">
        <v>52800000</v>
      </c>
      <c r="J319" s="19">
        <v>50160000</v>
      </c>
      <c r="K319" s="19">
        <v>52800000</v>
      </c>
      <c r="L319" s="19">
        <v>52800000</v>
      </c>
      <c r="M319" s="19">
        <v>50160000</v>
      </c>
      <c r="N319" s="19">
        <v>52800000</v>
      </c>
      <c r="O319" s="19">
        <v>52800000</v>
      </c>
      <c r="P319" s="19">
        <v>50160000</v>
      </c>
      <c r="Q319" s="19">
        <v>52800000</v>
      </c>
      <c r="R319" s="19">
        <v>52800000</v>
      </c>
      <c r="S319" s="19">
        <v>50160000</v>
      </c>
      <c r="T319" s="19">
        <v>52800000</v>
      </c>
      <c r="U319" s="19">
        <v>52800000</v>
      </c>
      <c r="V319" s="19">
        <v>50160000</v>
      </c>
      <c r="W319" s="19">
        <v>52800000</v>
      </c>
      <c r="X319" s="19">
        <v>52800000</v>
      </c>
      <c r="Y319" s="19">
        <v>50160000</v>
      </c>
      <c r="Z319" s="19">
        <v>52800000</v>
      </c>
      <c r="AA319" s="19">
        <v>52800000</v>
      </c>
      <c r="AB319" s="19">
        <v>50160000</v>
      </c>
      <c r="AC319">
        <v>14600000</v>
      </c>
      <c r="AD319">
        <v>31800000</v>
      </c>
      <c r="AE319">
        <v>52800000</v>
      </c>
    </row>
    <row r="320" spans="1:31" x14ac:dyDescent="0.2">
      <c r="A320" s="18">
        <v>44496</v>
      </c>
      <c r="B320" s="19">
        <v>0</v>
      </c>
      <c r="C320" s="19">
        <v>0</v>
      </c>
      <c r="D320" s="19" t="e">
        <v>#N/A</v>
      </c>
      <c r="E320" s="19">
        <v>52800000</v>
      </c>
      <c r="F320" s="19">
        <v>52800000</v>
      </c>
      <c r="G320" s="19">
        <v>50160000</v>
      </c>
      <c r="H320" s="19">
        <v>52800000</v>
      </c>
      <c r="I320" s="19">
        <v>52800000</v>
      </c>
      <c r="J320" s="19">
        <v>50160000</v>
      </c>
      <c r="K320" s="19">
        <v>52800000</v>
      </c>
      <c r="L320" s="19">
        <v>52800000</v>
      </c>
      <c r="M320" s="19">
        <v>50160000</v>
      </c>
      <c r="N320" s="19">
        <v>52800000</v>
      </c>
      <c r="O320" s="19">
        <v>52800000</v>
      </c>
      <c r="P320" s="19">
        <v>50160000</v>
      </c>
      <c r="Q320" s="19">
        <v>52800000</v>
      </c>
      <c r="R320" s="19">
        <v>52800000</v>
      </c>
      <c r="S320" s="19">
        <v>50160000</v>
      </c>
      <c r="T320" s="19">
        <v>52800000</v>
      </c>
      <c r="U320" s="19">
        <v>52800000</v>
      </c>
      <c r="V320" s="19">
        <v>50160000</v>
      </c>
      <c r="W320" s="19">
        <v>52800000</v>
      </c>
      <c r="X320" s="19">
        <v>52800000</v>
      </c>
      <c r="Y320" s="19">
        <v>50160000</v>
      </c>
      <c r="Z320" s="19">
        <v>52800000</v>
      </c>
      <c r="AA320" s="19">
        <v>52800000</v>
      </c>
      <c r="AB320" s="19">
        <v>50160000</v>
      </c>
      <c r="AC320">
        <v>14600000</v>
      </c>
      <c r="AD320">
        <v>31800000</v>
      </c>
      <c r="AE320">
        <v>52800000</v>
      </c>
    </row>
    <row r="321" spans="1:31" x14ac:dyDescent="0.2">
      <c r="A321" s="18">
        <v>44497</v>
      </c>
      <c r="B321" s="19">
        <v>0</v>
      </c>
      <c r="C321" s="19">
        <v>0</v>
      </c>
      <c r="D321" s="19" t="e">
        <v>#N/A</v>
      </c>
      <c r="E321" s="19">
        <v>52800000</v>
      </c>
      <c r="F321" s="19">
        <v>52800000</v>
      </c>
      <c r="G321" s="19">
        <v>50160000</v>
      </c>
      <c r="H321" s="19">
        <v>52800000</v>
      </c>
      <c r="I321" s="19">
        <v>52800000</v>
      </c>
      <c r="J321" s="19">
        <v>50160000</v>
      </c>
      <c r="K321" s="19">
        <v>52800000</v>
      </c>
      <c r="L321" s="19">
        <v>52800000</v>
      </c>
      <c r="M321" s="19">
        <v>50160000</v>
      </c>
      <c r="N321" s="19">
        <v>52800000</v>
      </c>
      <c r="O321" s="19">
        <v>52800000</v>
      </c>
      <c r="P321" s="19">
        <v>50160000</v>
      </c>
      <c r="Q321" s="19">
        <v>52800000</v>
      </c>
      <c r="R321" s="19">
        <v>52800000</v>
      </c>
      <c r="S321" s="19">
        <v>50160000</v>
      </c>
      <c r="T321" s="19">
        <v>52800000</v>
      </c>
      <c r="U321" s="19">
        <v>52800000</v>
      </c>
      <c r="V321" s="19">
        <v>50160000</v>
      </c>
      <c r="W321" s="19">
        <v>52800000</v>
      </c>
      <c r="X321" s="19">
        <v>52800000</v>
      </c>
      <c r="Y321" s="19">
        <v>50160000</v>
      </c>
      <c r="Z321" s="19">
        <v>52800000</v>
      </c>
      <c r="AA321" s="19">
        <v>52800000</v>
      </c>
      <c r="AB321" s="19">
        <v>50160000</v>
      </c>
      <c r="AC321">
        <v>14600000</v>
      </c>
      <c r="AD321">
        <v>31800000</v>
      </c>
      <c r="AE321">
        <v>52800000</v>
      </c>
    </row>
    <row r="322" spans="1:31" x14ac:dyDescent="0.2">
      <c r="A322" s="18">
        <v>44498</v>
      </c>
      <c r="B322" s="19">
        <v>0</v>
      </c>
      <c r="C322" s="19">
        <v>0</v>
      </c>
      <c r="D322" s="19" t="e">
        <v>#N/A</v>
      </c>
      <c r="E322" s="19">
        <v>52800000</v>
      </c>
      <c r="F322" s="19">
        <v>52800000</v>
      </c>
      <c r="G322" s="19">
        <v>50160000</v>
      </c>
      <c r="H322" s="19">
        <v>52800000</v>
      </c>
      <c r="I322" s="19">
        <v>52800000</v>
      </c>
      <c r="J322" s="19">
        <v>50160000</v>
      </c>
      <c r="K322" s="19">
        <v>52800000</v>
      </c>
      <c r="L322" s="19">
        <v>52800000</v>
      </c>
      <c r="M322" s="19">
        <v>50160000</v>
      </c>
      <c r="N322" s="19">
        <v>52800000</v>
      </c>
      <c r="O322" s="19">
        <v>52800000</v>
      </c>
      <c r="P322" s="19">
        <v>50160000</v>
      </c>
      <c r="Q322" s="19">
        <v>52800000</v>
      </c>
      <c r="R322" s="19">
        <v>52800000</v>
      </c>
      <c r="S322" s="19">
        <v>50160000</v>
      </c>
      <c r="T322" s="19">
        <v>52800000</v>
      </c>
      <c r="U322" s="19">
        <v>52800000</v>
      </c>
      <c r="V322" s="19">
        <v>50160000</v>
      </c>
      <c r="W322" s="19">
        <v>52800000</v>
      </c>
      <c r="X322" s="19">
        <v>52800000</v>
      </c>
      <c r="Y322" s="19">
        <v>50160000</v>
      </c>
      <c r="Z322" s="19">
        <v>52800000</v>
      </c>
      <c r="AA322" s="19">
        <v>52800000</v>
      </c>
      <c r="AB322" s="19">
        <v>50160000</v>
      </c>
      <c r="AC322">
        <v>14600000</v>
      </c>
      <c r="AD322">
        <v>31800000</v>
      </c>
      <c r="AE322">
        <v>52800000</v>
      </c>
    </row>
    <row r="323" spans="1:31" x14ac:dyDescent="0.2">
      <c r="A323" s="18">
        <v>44499</v>
      </c>
      <c r="B323" s="19">
        <v>0</v>
      </c>
      <c r="C323" s="19">
        <v>0</v>
      </c>
      <c r="D323" s="19" t="e">
        <v>#N/A</v>
      </c>
      <c r="E323" s="19">
        <v>52800000</v>
      </c>
      <c r="F323" s="19">
        <v>52800000</v>
      </c>
      <c r="G323" s="19">
        <v>50160000</v>
      </c>
      <c r="H323" s="19">
        <v>52800000</v>
      </c>
      <c r="I323" s="19">
        <v>52800000</v>
      </c>
      <c r="J323" s="19">
        <v>50160000</v>
      </c>
      <c r="K323" s="19">
        <v>52800000</v>
      </c>
      <c r="L323" s="19">
        <v>52800000</v>
      </c>
      <c r="M323" s="19">
        <v>50160000</v>
      </c>
      <c r="N323" s="19">
        <v>52800000</v>
      </c>
      <c r="O323" s="19">
        <v>52800000</v>
      </c>
      <c r="P323" s="19">
        <v>50160000</v>
      </c>
      <c r="Q323" s="19">
        <v>52800000</v>
      </c>
      <c r="R323" s="19">
        <v>52800000</v>
      </c>
      <c r="S323" s="19">
        <v>50160000</v>
      </c>
      <c r="T323" s="19">
        <v>52800000</v>
      </c>
      <c r="U323" s="19">
        <v>52800000</v>
      </c>
      <c r="V323" s="19">
        <v>50160000</v>
      </c>
      <c r="W323" s="19">
        <v>52800000</v>
      </c>
      <c r="X323" s="19">
        <v>52800000</v>
      </c>
      <c r="Y323" s="19">
        <v>50160000</v>
      </c>
      <c r="Z323" s="19">
        <v>52800000</v>
      </c>
      <c r="AA323" s="19">
        <v>52800000</v>
      </c>
      <c r="AB323" s="19">
        <v>50160000</v>
      </c>
      <c r="AC323">
        <v>14600000</v>
      </c>
      <c r="AD323">
        <v>31800000</v>
      </c>
      <c r="AE323">
        <v>52800000</v>
      </c>
    </row>
    <row r="324" spans="1:31" x14ac:dyDescent="0.2">
      <c r="A324" s="18">
        <v>44500</v>
      </c>
      <c r="B324" s="19">
        <v>0</v>
      </c>
      <c r="C324" s="19">
        <v>0</v>
      </c>
      <c r="D324" s="19" t="e">
        <v>#N/A</v>
      </c>
      <c r="E324" s="19">
        <v>52800000</v>
      </c>
      <c r="F324" s="19">
        <v>52800000</v>
      </c>
      <c r="G324" s="19">
        <v>50160000</v>
      </c>
      <c r="H324" s="19">
        <v>52800000</v>
      </c>
      <c r="I324" s="19">
        <v>52800000</v>
      </c>
      <c r="J324" s="19">
        <v>50160000</v>
      </c>
      <c r="K324" s="19">
        <v>52800000</v>
      </c>
      <c r="L324" s="19">
        <v>52800000</v>
      </c>
      <c r="M324" s="19">
        <v>50160000</v>
      </c>
      <c r="N324" s="19">
        <v>52800000</v>
      </c>
      <c r="O324" s="19">
        <v>52800000</v>
      </c>
      <c r="P324" s="19">
        <v>50160000</v>
      </c>
      <c r="Q324" s="19">
        <v>52800000</v>
      </c>
      <c r="R324" s="19">
        <v>52800000</v>
      </c>
      <c r="S324" s="19">
        <v>50160000</v>
      </c>
      <c r="T324" s="19">
        <v>52800000</v>
      </c>
      <c r="U324" s="19">
        <v>52800000</v>
      </c>
      <c r="V324" s="19">
        <v>50160000</v>
      </c>
      <c r="W324" s="19">
        <v>52800000</v>
      </c>
      <c r="X324" s="19">
        <v>52800000</v>
      </c>
      <c r="Y324" s="19">
        <v>50160000</v>
      </c>
      <c r="Z324" s="19">
        <v>52800000</v>
      </c>
      <c r="AA324" s="19">
        <v>52800000</v>
      </c>
      <c r="AB324" s="19">
        <v>50160000</v>
      </c>
      <c r="AC324">
        <v>14600000</v>
      </c>
      <c r="AD324">
        <v>31800000</v>
      </c>
      <c r="AE324">
        <v>52800000</v>
      </c>
    </row>
    <row r="325" spans="1:31" x14ac:dyDescent="0.2">
      <c r="A325" s="18">
        <v>44501</v>
      </c>
      <c r="B325" s="19">
        <v>0</v>
      </c>
      <c r="C325" s="19">
        <v>0</v>
      </c>
      <c r="D325" s="19" t="e">
        <v>#N/A</v>
      </c>
      <c r="E325" s="19">
        <v>52800000</v>
      </c>
      <c r="F325" s="19">
        <v>52800000</v>
      </c>
      <c r="G325" s="19">
        <v>50160000</v>
      </c>
      <c r="H325" s="19">
        <v>52800000</v>
      </c>
      <c r="I325" s="19">
        <v>52800000</v>
      </c>
      <c r="J325" s="19">
        <v>50160000</v>
      </c>
      <c r="K325" s="19">
        <v>52800000</v>
      </c>
      <c r="L325" s="19">
        <v>52800000</v>
      </c>
      <c r="M325" s="19">
        <v>50160000</v>
      </c>
      <c r="N325" s="19">
        <v>52800000</v>
      </c>
      <c r="O325" s="19">
        <v>52800000</v>
      </c>
      <c r="P325" s="19">
        <v>50160000</v>
      </c>
      <c r="Q325" s="19">
        <v>52800000</v>
      </c>
      <c r="R325" s="19">
        <v>52800000</v>
      </c>
      <c r="S325" s="19">
        <v>50160000</v>
      </c>
      <c r="T325" s="19">
        <v>52800000</v>
      </c>
      <c r="U325" s="19">
        <v>52800000</v>
      </c>
      <c r="V325" s="19">
        <v>50160000</v>
      </c>
      <c r="W325" s="19">
        <v>52800000</v>
      </c>
      <c r="X325" s="19">
        <v>52800000</v>
      </c>
      <c r="Y325" s="19">
        <v>50160000</v>
      </c>
      <c r="Z325" s="19">
        <v>52800000</v>
      </c>
      <c r="AA325" s="19">
        <v>52800000</v>
      </c>
      <c r="AB325" s="19">
        <v>50160000</v>
      </c>
      <c r="AC325">
        <v>14600000</v>
      </c>
      <c r="AD325">
        <v>31800000</v>
      </c>
      <c r="AE325">
        <v>52800000</v>
      </c>
    </row>
    <row r="326" spans="1:31" x14ac:dyDescent="0.2">
      <c r="A326" s="18">
        <v>44502</v>
      </c>
      <c r="B326" s="19">
        <v>0</v>
      </c>
      <c r="C326" s="19">
        <v>0</v>
      </c>
      <c r="D326" s="19" t="e">
        <v>#N/A</v>
      </c>
      <c r="E326" s="19">
        <v>52800000</v>
      </c>
      <c r="F326" s="19">
        <v>52800000</v>
      </c>
      <c r="G326" s="19">
        <v>50160000</v>
      </c>
      <c r="H326" s="19">
        <v>52800000</v>
      </c>
      <c r="I326" s="19">
        <v>52800000</v>
      </c>
      <c r="J326" s="19">
        <v>50160000</v>
      </c>
      <c r="K326" s="19">
        <v>52800000</v>
      </c>
      <c r="L326" s="19">
        <v>52800000</v>
      </c>
      <c r="M326" s="19">
        <v>50160000</v>
      </c>
      <c r="N326" s="19">
        <v>52800000</v>
      </c>
      <c r="O326" s="19">
        <v>52800000</v>
      </c>
      <c r="P326" s="19">
        <v>50160000</v>
      </c>
      <c r="Q326" s="19">
        <v>52800000</v>
      </c>
      <c r="R326" s="19">
        <v>52800000</v>
      </c>
      <c r="S326" s="19">
        <v>50160000</v>
      </c>
      <c r="T326" s="19">
        <v>52800000</v>
      </c>
      <c r="U326" s="19">
        <v>52800000</v>
      </c>
      <c r="V326" s="19">
        <v>50160000</v>
      </c>
      <c r="W326" s="19">
        <v>52800000</v>
      </c>
      <c r="X326" s="19">
        <v>52800000</v>
      </c>
      <c r="Y326" s="19">
        <v>50160000</v>
      </c>
      <c r="Z326" s="19">
        <v>52800000</v>
      </c>
      <c r="AA326" s="19">
        <v>52800000</v>
      </c>
      <c r="AB326" s="19">
        <v>50160000</v>
      </c>
      <c r="AC326">
        <v>14600000</v>
      </c>
      <c r="AD326">
        <v>31800000</v>
      </c>
      <c r="AE326">
        <v>52800000</v>
      </c>
    </row>
    <row r="327" spans="1:31" x14ac:dyDescent="0.2">
      <c r="A327" s="18">
        <v>44503</v>
      </c>
      <c r="B327" s="19">
        <v>0</v>
      </c>
      <c r="C327" s="19">
        <v>0</v>
      </c>
      <c r="D327" s="19" t="e">
        <v>#N/A</v>
      </c>
      <c r="E327" s="19">
        <v>52800000</v>
      </c>
      <c r="F327" s="19">
        <v>52800000</v>
      </c>
      <c r="G327" s="19">
        <v>50160000</v>
      </c>
      <c r="H327" s="19">
        <v>52800000</v>
      </c>
      <c r="I327" s="19">
        <v>52800000</v>
      </c>
      <c r="J327" s="19">
        <v>50160000</v>
      </c>
      <c r="K327" s="19">
        <v>52800000</v>
      </c>
      <c r="L327" s="19">
        <v>52800000</v>
      </c>
      <c r="M327" s="19">
        <v>50160000</v>
      </c>
      <c r="N327" s="19">
        <v>52800000</v>
      </c>
      <c r="O327" s="19">
        <v>52800000</v>
      </c>
      <c r="P327" s="19">
        <v>50160000</v>
      </c>
      <c r="Q327" s="19">
        <v>52800000</v>
      </c>
      <c r="R327" s="19">
        <v>52800000</v>
      </c>
      <c r="S327" s="19">
        <v>50160000</v>
      </c>
      <c r="T327" s="19">
        <v>52800000</v>
      </c>
      <c r="U327" s="19">
        <v>52800000</v>
      </c>
      <c r="V327" s="19">
        <v>50160000</v>
      </c>
      <c r="W327" s="19">
        <v>52800000</v>
      </c>
      <c r="X327" s="19">
        <v>52800000</v>
      </c>
      <c r="Y327" s="19">
        <v>50160000</v>
      </c>
      <c r="Z327" s="19">
        <v>52800000</v>
      </c>
      <c r="AA327" s="19">
        <v>52800000</v>
      </c>
      <c r="AB327" s="19">
        <v>50160000</v>
      </c>
      <c r="AC327">
        <v>14600000</v>
      </c>
      <c r="AD327">
        <v>31800000</v>
      </c>
      <c r="AE327">
        <v>52800000</v>
      </c>
    </row>
    <row r="328" spans="1:31" x14ac:dyDescent="0.2">
      <c r="A328" s="18">
        <v>44504</v>
      </c>
      <c r="B328" s="19">
        <v>0</v>
      </c>
      <c r="C328" s="19">
        <v>0</v>
      </c>
      <c r="D328" s="19" t="e">
        <v>#N/A</v>
      </c>
      <c r="E328" s="19">
        <v>52800000</v>
      </c>
      <c r="F328" s="19">
        <v>52800000</v>
      </c>
      <c r="G328" s="19">
        <v>50160000</v>
      </c>
      <c r="H328" s="19">
        <v>52800000</v>
      </c>
      <c r="I328" s="19">
        <v>52800000</v>
      </c>
      <c r="J328" s="19">
        <v>50160000</v>
      </c>
      <c r="K328" s="19">
        <v>52800000</v>
      </c>
      <c r="L328" s="19">
        <v>52800000</v>
      </c>
      <c r="M328" s="19">
        <v>50160000</v>
      </c>
      <c r="N328" s="19">
        <v>52800000</v>
      </c>
      <c r="O328" s="19">
        <v>52800000</v>
      </c>
      <c r="P328" s="19">
        <v>50160000</v>
      </c>
      <c r="Q328" s="19">
        <v>52800000</v>
      </c>
      <c r="R328" s="19">
        <v>52800000</v>
      </c>
      <c r="S328" s="19">
        <v>50160000</v>
      </c>
      <c r="T328" s="19">
        <v>52800000</v>
      </c>
      <c r="U328" s="19">
        <v>52800000</v>
      </c>
      <c r="V328" s="19">
        <v>50160000</v>
      </c>
      <c r="W328" s="19">
        <v>52800000</v>
      </c>
      <c r="X328" s="19">
        <v>52800000</v>
      </c>
      <c r="Y328" s="19">
        <v>50160000</v>
      </c>
      <c r="Z328" s="19">
        <v>52800000</v>
      </c>
      <c r="AA328" s="19">
        <v>52800000</v>
      </c>
      <c r="AB328" s="19">
        <v>50160000</v>
      </c>
      <c r="AC328">
        <v>14600000</v>
      </c>
      <c r="AD328">
        <v>31800000</v>
      </c>
      <c r="AE328">
        <v>52800000</v>
      </c>
    </row>
    <row r="329" spans="1:31" x14ac:dyDescent="0.2">
      <c r="A329" s="18">
        <v>44505</v>
      </c>
      <c r="B329" s="19">
        <v>0</v>
      </c>
      <c r="C329" s="19">
        <v>0</v>
      </c>
      <c r="D329" s="19" t="e">
        <v>#N/A</v>
      </c>
      <c r="E329" s="19">
        <v>52800000</v>
      </c>
      <c r="F329" s="19">
        <v>52800000</v>
      </c>
      <c r="G329" s="19">
        <v>50160000</v>
      </c>
      <c r="H329" s="19">
        <v>52800000</v>
      </c>
      <c r="I329" s="19">
        <v>52800000</v>
      </c>
      <c r="J329" s="19">
        <v>50160000</v>
      </c>
      <c r="K329" s="19">
        <v>52800000</v>
      </c>
      <c r="L329" s="19">
        <v>52800000</v>
      </c>
      <c r="M329" s="19">
        <v>50160000</v>
      </c>
      <c r="N329" s="19">
        <v>52800000</v>
      </c>
      <c r="O329" s="19">
        <v>52800000</v>
      </c>
      <c r="P329" s="19">
        <v>50160000</v>
      </c>
      <c r="Q329" s="19">
        <v>52800000</v>
      </c>
      <c r="R329" s="19">
        <v>52800000</v>
      </c>
      <c r="S329" s="19">
        <v>50160000</v>
      </c>
      <c r="T329" s="19">
        <v>52800000</v>
      </c>
      <c r="U329" s="19">
        <v>52800000</v>
      </c>
      <c r="V329" s="19">
        <v>50160000</v>
      </c>
      <c r="W329" s="19">
        <v>52800000</v>
      </c>
      <c r="X329" s="19">
        <v>52800000</v>
      </c>
      <c r="Y329" s="19">
        <v>50160000</v>
      </c>
      <c r="Z329" s="19">
        <v>52800000</v>
      </c>
      <c r="AA329" s="19">
        <v>52800000</v>
      </c>
      <c r="AB329" s="19">
        <v>50160000</v>
      </c>
      <c r="AC329">
        <v>14600000</v>
      </c>
      <c r="AD329">
        <v>31800000</v>
      </c>
      <c r="AE329">
        <v>52800000</v>
      </c>
    </row>
    <row r="330" spans="1:31" x14ac:dyDescent="0.2">
      <c r="A330" s="18">
        <v>44506</v>
      </c>
      <c r="B330" s="19">
        <v>0</v>
      </c>
      <c r="C330" s="19">
        <v>0</v>
      </c>
      <c r="D330" s="19" t="e">
        <v>#N/A</v>
      </c>
      <c r="E330" s="19">
        <v>52800000</v>
      </c>
      <c r="F330" s="19">
        <v>52800000</v>
      </c>
      <c r="G330" s="19">
        <v>50160000</v>
      </c>
      <c r="H330" s="19">
        <v>52800000</v>
      </c>
      <c r="I330" s="19">
        <v>52800000</v>
      </c>
      <c r="J330" s="19">
        <v>50160000</v>
      </c>
      <c r="K330" s="19">
        <v>52800000</v>
      </c>
      <c r="L330" s="19">
        <v>52800000</v>
      </c>
      <c r="M330" s="19">
        <v>50160000</v>
      </c>
      <c r="N330" s="19">
        <v>52800000</v>
      </c>
      <c r="O330" s="19">
        <v>52800000</v>
      </c>
      <c r="P330" s="19">
        <v>50160000</v>
      </c>
      <c r="Q330" s="19">
        <v>52800000</v>
      </c>
      <c r="R330" s="19">
        <v>52800000</v>
      </c>
      <c r="S330" s="19">
        <v>50160000</v>
      </c>
      <c r="T330" s="19">
        <v>52800000</v>
      </c>
      <c r="U330" s="19">
        <v>52800000</v>
      </c>
      <c r="V330" s="19">
        <v>50160000</v>
      </c>
      <c r="W330" s="19">
        <v>52800000</v>
      </c>
      <c r="X330" s="19">
        <v>52800000</v>
      </c>
      <c r="Y330" s="19">
        <v>50160000</v>
      </c>
      <c r="Z330" s="19">
        <v>52800000</v>
      </c>
      <c r="AA330" s="19">
        <v>52800000</v>
      </c>
      <c r="AB330" s="19">
        <v>50160000</v>
      </c>
      <c r="AC330">
        <v>14600000</v>
      </c>
      <c r="AD330">
        <v>31800000</v>
      </c>
      <c r="AE330">
        <v>52800000</v>
      </c>
    </row>
    <row r="331" spans="1:31" x14ac:dyDescent="0.2">
      <c r="A331" s="18">
        <v>44507</v>
      </c>
      <c r="B331" s="19">
        <v>0</v>
      </c>
      <c r="C331" s="19">
        <v>0</v>
      </c>
      <c r="D331" s="19" t="e">
        <v>#N/A</v>
      </c>
      <c r="E331" s="19">
        <v>52800000</v>
      </c>
      <c r="F331" s="19">
        <v>52800000</v>
      </c>
      <c r="G331" s="19">
        <v>50160000</v>
      </c>
      <c r="H331" s="19">
        <v>52800000</v>
      </c>
      <c r="I331" s="19">
        <v>52800000</v>
      </c>
      <c r="J331" s="19">
        <v>50160000</v>
      </c>
      <c r="K331" s="19">
        <v>52800000</v>
      </c>
      <c r="L331" s="19">
        <v>52800000</v>
      </c>
      <c r="M331" s="19">
        <v>50160000</v>
      </c>
      <c r="N331" s="19">
        <v>52800000</v>
      </c>
      <c r="O331" s="19">
        <v>52800000</v>
      </c>
      <c r="P331" s="19">
        <v>50160000</v>
      </c>
      <c r="Q331" s="19">
        <v>52800000</v>
      </c>
      <c r="R331" s="19">
        <v>52800000</v>
      </c>
      <c r="S331" s="19">
        <v>50160000</v>
      </c>
      <c r="T331" s="19">
        <v>52800000</v>
      </c>
      <c r="U331" s="19">
        <v>52800000</v>
      </c>
      <c r="V331" s="19">
        <v>50160000</v>
      </c>
      <c r="W331" s="19">
        <v>52800000</v>
      </c>
      <c r="X331" s="19">
        <v>52800000</v>
      </c>
      <c r="Y331" s="19">
        <v>50160000</v>
      </c>
      <c r="Z331" s="19">
        <v>52800000</v>
      </c>
      <c r="AA331" s="19">
        <v>52800000</v>
      </c>
      <c r="AB331" s="19">
        <v>50160000</v>
      </c>
      <c r="AC331">
        <v>14600000</v>
      </c>
      <c r="AD331">
        <v>31800000</v>
      </c>
      <c r="AE331">
        <v>52800000</v>
      </c>
    </row>
    <row r="332" spans="1:31" x14ac:dyDescent="0.2">
      <c r="A332" s="18">
        <v>44508</v>
      </c>
      <c r="B332" s="19">
        <v>0</v>
      </c>
      <c r="C332" s="19">
        <v>0</v>
      </c>
      <c r="D332" s="19" t="e">
        <v>#N/A</v>
      </c>
      <c r="E332" s="19">
        <v>52800000</v>
      </c>
      <c r="F332" s="19">
        <v>52800000</v>
      </c>
      <c r="G332" s="19">
        <v>50160000</v>
      </c>
      <c r="H332" s="19">
        <v>52800000</v>
      </c>
      <c r="I332" s="19">
        <v>52800000</v>
      </c>
      <c r="J332" s="19">
        <v>50160000</v>
      </c>
      <c r="K332" s="19">
        <v>52800000</v>
      </c>
      <c r="L332" s="19">
        <v>52800000</v>
      </c>
      <c r="M332" s="19">
        <v>50160000</v>
      </c>
      <c r="N332" s="19">
        <v>52800000</v>
      </c>
      <c r="O332" s="19">
        <v>52800000</v>
      </c>
      <c r="P332" s="19">
        <v>50160000</v>
      </c>
      <c r="Q332" s="19">
        <v>52800000</v>
      </c>
      <c r="R332" s="19">
        <v>52800000</v>
      </c>
      <c r="S332" s="19">
        <v>50160000</v>
      </c>
      <c r="T332" s="19">
        <v>52800000</v>
      </c>
      <c r="U332" s="19">
        <v>52800000</v>
      </c>
      <c r="V332" s="19">
        <v>50160000</v>
      </c>
      <c r="W332" s="19">
        <v>52800000</v>
      </c>
      <c r="X332" s="19">
        <v>52800000</v>
      </c>
      <c r="Y332" s="19">
        <v>50160000</v>
      </c>
      <c r="Z332" s="19">
        <v>52800000</v>
      </c>
      <c r="AA332" s="19">
        <v>52800000</v>
      </c>
      <c r="AB332" s="19">
        <v>50160000</v>
      </c>
      <c r="AC332">
        <v>14600000</v>
      </c>
      <c r="AD332">
        <v>31800000</v>
      </c>
      <c r="AE332">
        <v>52800000</v>
      </c>
    </row>
    <row r="333" spans="1:31" x14ac:dyDescent="0.2">
      <c r="A333" s="18">
        <v>44509</v>
      </c>
      <c r="B333" s="19">
        <v>0</v>
      </c>
      <c r="C333" s="19">
        <v>0</v>
      </c>
      <c r="D333" s="19" t="e">
        <v>#N/A</v>
      </c>
      <c r="E333" s="19">
        <v>52800000</v>
      </c>
      <c r="F333" s="19">
        <v>52800000</v>
      </c>
      <c r="G333" s="19">
        <v>50160000</v>
      </c>
      <c r="H333" s="19">
        <v>52800000</v>
      </c>
      <c r="I333" s="19">
        <v>52800000</v>
      </c>
      <c r="J333" s="19">
        <v>50160000</v>
      </c>
      <c r="K333" s="19">
        <v>52800000</v>
      </c>
      <c r="L333" s="19">
        <v>52800000</v>
      </c>
      <c r="M333" s="19">
        <v>50160000</v>
      </c>
      <c r="N333" s="19">
        <v>52800000</v>
      </c>
      <c r="O333" s="19">
        <v>52800000</v>
      </c>
      <c r="P333" s="19">
        <v>50160000</v>
      </c>
      <c r="Q333" s="19">
        <v>52800000</v>
      </c>
      <c r="R333" s="19">
        <v>52800000</v>
      </c>
      <c r="S333" s="19">
        <v>50160000</v>
      </c>
      <c r="T333" s="19">
        <v>52800000</v>
      </c>
      <c r="U333" s="19">
        <v>52800000</v>
      </c>
      <c r="V333" s="19">
        <v>50160000</v>
      </c>
      <c r="W333" s="19">
        <v>52800000</v>
      </c>
      <c r="X333" s="19">
        <v>52800000</v>
      </c>
      <c r="Y333" s="19">
        <v>50160000</v>
      </c>
      <c r="Z333" s="19">
        <v>52800000</v>
      </c>
      <c r="AA333" s="19">
        <v>52800000</v>
      </c>
      <c r="AB333" s="19">
        <v>50160000</v>
      </c>
      <c r="AC333">
        <v>14600000</v>
      </c>
      <c r="AD333">
        <v>31800000</v>
      </c>
      <c r="AE333">
        <v>52800000</v>
      </c>
    </row>
    <row r="334" spans="1:31" x14ac:dyDescent="0.2">
      <c r="A334" s="18">
        <v>44510</v>
      </c>
      <c r="B334" s="19">
        <v>0</v>
      </c>
      <c r="C334" s="19">
        <v>0</v>
      </c>
      <c r="D334" s="19" t="e">
        <v>#N/A</v>
      </c>
      <c r="E334" s="19">
        <v>52800000</v>
      </c>
      <c r="F334" s="19">
        <v>52800000</v>
      </c>
      <c r="G334" s="19">
        <v>50160000</v>
      </c>
      <c r="H334" s="19">
        <v>52800000</v>
      </c>
      <c r="I334" s="19">
        <v>52800000</v>
      </c>
      <c r="J334" s="19">
        <v>50160000</v>
      </c>
      <c r="K334" s="19">
        <v>52800000</v>
      </c>
      <c r="L334" s="19">
        <v>52800000</v>
      </c>
      <c r="M334" s="19">
        <v>50160000</v>
      </c>
      <c r="N334" s="19">
        <v>52800000</v>
      </c>
      <c r="O334" s="19">
        <v>52800000</v>
      </c>
      <c r="P334" s="19">
        <v>50160000</v>
      </c>
      <c r="Q334" s="19">
        <v>52800000</v>
      </c>
      <c r="R334" s="19">
        <v>52800000</v>
      </c>
      <c r="S334" s="19">
        <v>50160000</v>
      </c>
      <c r="T334" s="19">
        <v>52800000</v>
      </c>
      <c r="U334" s="19">
        <v>52800000</v>
      </c>
      <c r="V334" s="19">
        <v>50160000</v>
      </c>
      <c r="W334" s="19">
        <v>52800000</v>
      </c>
      <c r="X334" s="19">
        <v>52800000</v>
      </c>
      <c r="Y334" s="19">
        <v>50160000</v>
      </c>
      <c r="Z334" s="19">
        <v>52800000</v>
      </c>
      <c r="AA334" s="19">
        <v>52800000</v>
      </c>
      <c r="AB334" s="19">
        <v>50160000</v>
      </c>
      <c r="AC334">
        <v>14600000</v>
      </c>
      <c r="AD334">
        <v>31800000</v>
      </c>
      <c r="AE334">
        <v>52800000</v>
      </c>
    </row>
    <row r="335" spans="1:31" x14ac:dyDescent="0.2">
      <c r="A335" s="18">
        <v>44511</v>
      </c>
      <c r="B335" s="19">
        <v>0</v>
      </c>
      <c r="C335" s="19">
        <v>0</v>
      </c>
      <c r="D335" s="19" t="e">
        <v>#N/A</v>
      </c>
      <c r="E335" s="19">
        <v>52800000</v>
      </c>
      <c r="F335" s="19">
        <v>52800000</v>
      </c>
      <c r="G335" s="19">
        <v>50160000</v>
      </c>
      <c r="H335" s="19">
        <v>52800000</v>
      </c>
      <c r="I335" s="19">
        <v>52800000</v>
      </c>
      <c r="J335" s="19">
        <v>50160000</v>
      </c>
      <c r="K335" s="19">
        <v>52800000</v>
      </c>
      <c r="L335" s="19">
        <v>52800000</v>
      </c>
      <c r="M335" s="19">
        <v>50160000</v>
      </c>
      <c r="N335" s="19">
        <v>52800000</v>
      </c>
      <c r="O335" s="19">
        <v>52800000</v>
      </c>
      <c r="P335" s="19">
        <v>50160000</v>
      </c>
      <c r="Q335" s="19">
        <v>52800000</v>
      </c>
      <c r="R335" s="19">
        <v>52800000</v>
      </c>
      <c r="S335" s="19">
        <v>50160000</v>
      </c>
      <c r="T335" s="19">
        <v>52800000</v>
      </c>
      <c r="U335" s="19">
        <v>52800000</v>
      </c>
      <c r="V335" s="19">
        <v>50160000</v>
      </c>
      <c r="W335" s="19">
        <v>52800000</v>
      </c>
      <c r="X335" s="19">
        <v>52800000</v>
      </c>
      <c r="Y335" s="19">
        <v>50160000</v>
      </c>
      <c r="Z335" s="19">
        <v>52800000</v>
      </c>
      <c r="AA335" s="19">
        <v>52800000</v>
      </c>
      <c r="AB335" s="19">
        <v>50160000</v>
      </c>
      <c r="AC335">
        <v>14600000</v>
      </c>
      <c r="AD335">
        <v>31800000</v>
      </c>
      <c r="AE335">
        <v>52800000</v>
      </c>
    </row>
    <row r="336" spans="1:31" x14ac:dyDescent="0.2">
      <c r="A336" s="18">
        <v>44512</v>
      </c>
      <c r="B336" s="19">
        <v>0</v>
      </c>
      <c r="C336" s="19">
        <v>0</v>
      </c>
      <c r="D336" s="19" t="e">
        <v>#N/A</v>
      </c>
      <c r="E336" s="19">
        <v>52800000</v>
      </c>
      <c r="F336" s="19">
        <v>52800000</v>
      </c>
      <c r="G336" s="19">
        <v>50160000</v>
      </c>
      <c r="H336" s="19">
        <v>52800000</v>
      </c>
      <c r="I336" s="19">
        <v>52800000</v>
      </c>
      <c r="J336" s="19">
        <v>50160000</v>
      </c>
      <c r="K336" s="19">
        <v>52800000</v>
      </c>
      <c r="L336" s="19">
        <v>52800000</v>
      </c>
      <c r="M336" s="19">
        <v>50160000</v>
      </c>
      <c r="N336" s="19">
        <v>52800000</v>
      </c>
      <c r="O336" s="19">
        <v>52800000</v>
      </c>
      <c r="P336" s="19">
        <v>50160000</v>
      </c>
      <c r="Q336" s="19">
        <v>52800000</v>
      </c>
      <c r="R336" s="19">
        <v>52800000</v>
      </c>
      <c r="S336" s="19">
        <v>50160000</v>
      </c>
      <c r="T336" s="19">
        <v>52800000</v>
      </c>
      <c r="U336" s="19">
        <v>52800000</v>
      </c>
      <c r="V336" s="19">
        <v>50160000</v>
      </c>
      <c r="W336" s="19">
        <v>52800000</v>
      </c>
      <c r="X336" s="19">
        <v>52800000</v>
      </c>
      <c r="Y336" s="19">
        <v>50160000</v>
      </c>
      <c r="Z336" s="19">
        <v>52800000</v>
      </c>
      <c r="AA336" s="19">
        <v>52800000</v>
      </c>
      <c r="AB336" s="19">
        <v>50160000</v>
      </c>
      <c r="AC336">
        <v>14600000</v>
      </c>
      <c r="AD336">
        <v>31800000</v>
      </c>
      <c r="AE336">
        <v>52800000</v>
      </c>
    </row>
    <row r="337" spans="1:31" x14ac:dyDescent="0.2">
      <c r="A337" s="18">
        <v>44513</v>
      </c>
      <c r="B337" s="19">
        <v>0</v>
      </c>
      <c r="C337" s="19">
        <v>0</v>
      </c>
      <c r="D337" s="19" t="e">
        <v>#N/A</v>
      </c>
      <c r="E337" s="19">
        <v>52800000</v>
      </c>
      <c r="F337" s="19">
        <v>52800000</v>
      </c>
      <c r="G337" s="19">
        <v>50160000</v>
      </c>
      <c r="H337" s="19">
        <v>52800000</v>
      </c>
      <c r="I337" s="19">
        <v>52800000</v>
      </c>
      <c r="J337" s="19">
        <v>50160000</v>
      </c>
      <c r="K337" s="19">
        <v>52800000</v>
      </c>
      <c r="L337" s="19">
        <v>52800000</v>
      </c>
      <c r="M337" s="19">
        <v>50160000</v>
      </c>
      <c r="N337" s="19">
        <v>52800000</v>
      </c>
      <c r="O337" s="19">
        <v>52800000</v>
      </c>
      <c r="P337" s="19">
        <v>50160000</v>
      </c>
      <c r="Q337" s="19">
        <v>52800000</v>
      </c>
      <c r="R337" s="19">
        <v>52800000</v>
      </c>
      <c r="S337" s="19">
        <v>50160000</v>
      </c>
      <c r="T337" s="19">
        <v>52800000</v>
      </c>
      <c r="U337" s="19">
        <v>52800000</v>
      </c>
      <c r="V337" s="19">
        <v>50160000</v>
      </c>
      <c r="W337" s="19">
        <v>52800000</v>
      </c>
      <c r="X337" s="19">
        <v>52800000</v>
      </c>
      <c r="Y337" s="19">
        <v>50160000</v>
      </c>
      <c r="Z337" s="19">
        <v>52800000</v>
      </c>
      <c r="AA337" s="19">
        <v>52800000</v>
      </c>
      <c r="AB337" s="19">
        <v>50160000</v>
      </c>
      <c r="AC337">
        <v>14600000</v>
      </c>
      <c r="AD337">
        <v>31800000</v>
      </c>
      <c r="AE337">
        <v>52800000</v>
      </c>
    </row>
    <row r="338" spans="1:31" x14ac:dyDescent="0.2">
      <c r="A338" s="18">
        <v>44514</v>
      </c>
      <c r="B338" s="19">
        <v>0</v>
      </c>
      <c r="C338" s="19">
        <v>0</v>
      </c>
      <c r="D338" s="19" t="e">
        <v>#N/A</v>
      </c>
      <c r="E338" s="19">
        <v>52800000</v>
      </c>
      <c r="F338" s="19">
        <v>52800000</v>
      </c>
      <c r="G338" s="19">
        <v>50160000</v>
      </c>
      <c r="H338" s="19">
        <v>52800000</v>
      </c>
      <c r="I338" s="19">
        <v>52800000</v>
      </c>
      <c r="J338" s="19">
        <v>50160000</v>
      </c>
      <c r="K338" s="19">
        <v>52800000</v>
      </c>
      <c r="L338" s="19">
        <v>52800000</v>
      </c>
      <c r="M338" s="19">
        <v>50160000</v>
      </c>
      <c r="N338" s="19">
        <v>52800000</v>
      </c>
      <c r="O338" s="19">
        <v>52800000</v>
      </c>
      <c r="P338" s="19">
        <v>50160000</v>
      </c>
      <c r="Q338" s="19">
        <v>52800000</v>
      </c>
      <c r="R338" s="19">
        <v>52800000</v>
      </c>
      <c r="S338" s="19">
        <v>50160000</v>
      </c>
      <c r="T338" s="19">
        <v>52800000</v>
      </c>
      <c r="U338" s="19">
        <v>52800000</v>
      </c>
      <c r="V338" s="19">
        <v>50160000</v>
      </c>
      <c r="W338" s="19">
        <v>52800000</v>
      </c>
      <c r="X338" s="19">
        <v>52800000</v>
      </c>
      <c r="Y338" s="19">
        <v>50160000</v>
      </c>
      <c r="Z338" s="19">
        <v>52800000</v>
      </c>
      <c r="AA338" s="19">
        <v>52800000</v>
      </c>
      <c r="AB338" s="19">
        <v>50160000</v>
      </c>
      <c r="AC338">
        <v>14600000</v>
      </c>
      <c r="AD338">
        <v>31800000</v>
      </c>
      <c r="AE338">
        <v>52800000</v>
      </c>
    </row>
    <row r="339" spans="1:31" x14ac:dyDescent="0.2">
      <c r="A339" s="18">
        <v>44515</v>
      </c>
      <c r="B339" s="19">
        <v>0</v>
      </c>
      <c r="C339" s="19">
        <v>0</v>
      </c>
      <c r="D339" s="19" t="e">
        <v>#N/A</v>
      </c>
      <c r="E339" s="19">
        <v>52800000</v>
      </c>
      <c r="F339" s="19">
        <v>52800000</v>
      </c>
      <c r="G339" s="19">
        <v>50160000</v>
      </c>
      <c r="H339" s="19">
        <v>52800000</v>
      </c>
      <c r="I339" s="19">
        <v>52800000</v>
      </c>
      <c r="J339" s="19">
        <v>50160000</v>
      </c>
      <c r="K339" s="19">
        <v>52800000</v>
      </c>
      <c r="L339" s="19">
        <v>52800000</v>
      </c>
      <c r="M339" s="19">
        <v>50160000</v>
      </c>
      <c r="N339" s="19">
        <v>52800000</v>
      </c>
      <c r="O339" s="19">
        <v>52800000</v>
      </c>
      <c r="P339" s="19">
        <v>50160000</v>
      </c>
      <c r="Q339" s="19">
        <v>52800000</v>
      </c>
      <c r="R339" s="19">
        <v>52800000</v>
      </c>
      <c r="S339" s="19">
        <v>50160000</v>
      </c>
      <c r="T339" s="19">
        <v>52800000</v>
      </c>
      <c r="U339" s="19">
        <v>52800000</v>
      </c>
      <c r="V339" s="19">
        <v>50160000</v>
      </c>
      <c r="W339" s="19">
        <v>52800000</v>
      </c>
      <c r="X339" s="19">
        <v>52800000</v>
      </c>
      <c r="Y339" s="19">
        <v>50160000</v>
      </c>
      <c r="Z339" s="19">
        <v>52800000</v>
      </c>
      <c r="AA339" s="19">
        <v>52800000</v>
      </c>
      <c r="AB339" s="19">
        <v>50160000</v>
      </c>
      <c r="AC339">
        <v>14600000</v>
      </c>
      <c r="AD339">
        <v>31800000</v>
      </c>
      <c r="AE339">
        <v>52800000</v>
      </c>
    </row>
    <row r="340" spans="1:31" x14ac:dyDescent="0.2">
      <c r="A340" s="18">
        <v>44516</v>
      </c>
      <c r="B340" s="19">
        <v>0</v>
      </c>
      <c r="C340" s="19">
        <v>0</v>
      </c>
      <c r="D340" s="19" t="e">
        <v>#N/A</v>
      </c>
      <c r="E340" s="19">
        <v>52800000</v>
      </c>
      <c r="F340" s="19">
        <v>52800000</v>
      </c>
      <c r="G340" s="19">
        <v>50160000</v>
      </c>
      <c r="H340" s="19">
        <v>52800000</v>
      </c>
      <c r="I340" s="19">
        <v>52800000</v>
      </c>
      <c r="J340" s="19">
        <v>50160000</v>
      </c>
      <c r="K340" s="19">
        <v>52800000</v>
      </c>
      <c r="L340" s="19">
        <v>52800000</v>
      </c>
      <c r="M340" s="19">
        <v>50160000</v>
      </c>
      <c r="N340" s="19">
        <v>52800000</v>
      </c>
      <c r="O340" s="19">
        <v>52800000</v>
      </c>
      <c r="P340" s="19">
        <v>50160000</v>
      </c>
      <c r="Q340" s="19">
        <v>52800000</v>
      </c>
      <c r="R340" s="19">
        <v>52800000</v>
      </c>
      <c r="S340" s="19">
        <v>50160000</v>
      </c>
      <c r="T340" s="19">
        <v>52800000</v>
      </c>
      <c r="U340" s="19">
        <v>52800000</v>
      </c>
      <c r="V340" s="19">
        <v>50160000</v>
      </c>
      <c r="W340" s="19">
        <v>52800000</v>
      </c>
      <c r="X340" s="19">
        <v>52800000</v>
      </c>
      <c r="Y340" s="19">
        <v>50160000</v>
      </c>
      <c r="Z340" s="19">
        <v>52800000</v>
      </c>
      <c r="AA340" s="19">
        <v>52800000</v>
      </c>
      <c r="AB340" s="19">
        <v>50160000</v>
      </c>
      <c r="AC340">
        <v>14600000</v>
      </c>
      <c r="AD340">
        <v>31800000</v>
      </c>
      <c r="AE340">
        <v>52800000</v>
      </c>
    </row>
    <row r="341" spans="1:31" x14ac:dyDescent="0.2">
      <c r="A341" s="18">
        <v>44517</v>
      </c>
      <c r="B341" s="19">
        <v>0</v>
      </c>
      <c r="C341" s="19">
        <v>0</v>
      </c>
      <c r="D341" s="19" t="e">
        <v>#N/A</v>
      </c>
      <c r="E341" s="19">
        <v>52800000</v>
      </c>
      <c r="F341" s="19">
        <v>52800000</v>
      </c>
      <c r="G341" s="19">
        <v>50160000</v>
      </c>
      <c r="H341" s="19">
        <v>52800000</v>
      </c>
      <c r="I341" s="19">
        <v>52800000</v>
      </c>
      <c r="J341" s="19">
        <v>50160000</v>
      </c>
      <c r="K341" s="19">
        <v>52800000</v>
      </c>
      <c r="L341" s="19">
        <v>52800000</v>
      </c>
      <c r="M341" s="19">
        <v>50160000</v>
      </c>
      <c r="N341" s="19">
        <v>52800000</v>
      </c>
      <c r="O341" s="19">
        <v>52800000</v>
      </c>
      <c r="P341" s="19">
        <v>50160000</v>
      </c>
      <c r="Q341" s="19">
        <v>52800000</v>
      </c>
      <c r="R341" s="19">
        <v>52800000</v>
      </c>
      <c r="S341" s="19">
        <v>50160000</v>
      </c>
      <c r="T341" s="19">
        <v>52800000</v>
      </c>
      <c r="U341" s="19">
        <v>52800000</v>
      </c>
      <c r="V341" s="19">
        <v>50160000</v>
      </c>
      <c r="W341" s="19">
        <v>52800000</v>
      </c>
      <c r="X341" s="19">
        <v>52800000</v>
      </c>
      <c r="Y341" s="19">
        <v>50160000</v>
      </c>
      <c r="Z341" s="19">
        <v>52800000</v>
      </c>
      <c r="AA341" s="19">
        <v>52800000</v>
      </c>
      <c r="AB341" s="19">
        <v>50160000</v>
      </c>
      <c r="AC341">
        <v>14600000</v>
      </c>
      <c r="AD341">
        <v>31800000</v>
      </c>
      <c r="AE341">
        <v>52800000</v>
      </c>
    </row>
    <row r="342" spans="1:31" x14ac:dyDescent="0.2">
      <c r="A342" s="18">
        <v>44518</v>
      </c>
      <c r="B342" s="19">
        <v>0</v>
      </c>
      <c r="C342" s="19">
        <v>0</v>
      </c>
      <c r="D342" s="19" t="e">
        <v>#N/A</v>
      </c>
      <c r="E342" s="19">
        <v>52800000</v>
      </c>
      <c r="F342" s="19">
        <v>52800000</v>
      </c>
      <c r="G342" s="19">
        <v>50160000</v>
      </c>
      <c r="H342" s="19">
        <v>52800000</v>
      </c>
      <c r="I342" s="19">
        <v>52800000</v>
      </c>
      <c r="J342" s="19">
        <v>50160000</v>
      </c>
      <c r="K342" s="19">
        <v>52800000</v>
      </c>
      <c r="L342" s="19">
        <v>52800000</v>
      </c>
      <c r="M342" s="19">
        <v>50160000</v>
      </c>
      <c r="N342" s="19">
        <v>52800000</v>
      </c>
      <c r="O342" s="19">
        <v>52800000</v>
      </c>
      <c r="P342" s="19">
        <v>50160000</v>
      </c>
      <c r="Q342" s="19">
        <v>52800000</v>
      </c>
      <c r="R342" s="19">
        <v>52800000</v>
      </c>
      <c r="S342" s="19">
        <v>50160000</v>
      </c>
      <c r="T342" s="19">
        <v>52800000</v>
      </c>
      <c r="U342" s="19">
        <v>52800000</v>
      </c>
      <c r="V342" s="19">
        <v>50160000</v>
      </c>
      <c r="W342" s="19">
        <v>52800000</v>
      </c>
      <c r="X342" s="19">
        <v>52800000</v>
      </c>
      <c r="Y342" s="19">
        <v>50160000</v>
      </c>
      <c r="Z342" s="19">
        <v>52800000</v>
      </c>
      <c r="AA342" s="19">
        <v>52800000</v>
      </c>
      <c r="AB342" s="19">
        <v>50160000</v>
      </c>
      <c r="AC342">
        <v>14600000</v>
      </c>
      <c r="AD342">
        <v>31800000</v>
      </c>
      <c r="AE342">
        <v>52800000</v>
      </c>
    </row>
    <row r="343" spans="1:31" x14ac:dyDescent="0.2">
      <c r="A343" s="18">
        <v>44519</v>
      </c>
      <c r="B343" s="19">
        <v>0</v>
      </c>
      <c r="C343" s="19">
        <v>0</v>
      </c>
      <c r="D343" s="19" t="e">
        <v>#N/A</v>
      </c>
      <c r="E343" s="19">
        <v>52800000</v>
      </c>
      <c r="F343" s="19">
        <v>52800000</v>
      </c>
      <c r="G343" s="19">
        <v>50160000</v>
      </c>
      <c r="H343" s="19">
        <v>52800000</v>
      </c>
      <c r="I343" s="19">
        <v>52800000</v>
      </c>
      <c r="J343" s="19">
        <v>50160000</v>
      </c>
      <c r="K343" s="19">
        <v>52800000</v>
      </c>
      <c r="L343" s="19">
        <v>52800000</v>
      </c>
      <c r="M343" s="19">
        <v>50160000</v>
      </c>
      <c r="N343" s="19">
        <v>52800000</v>
      </c>
      <c r="O343" s="19">
        <v>52800000</v>
      </c>
      <c r="P343" s="19">
        <v>50160000</v>
      </c>
      <c r="Q343" s="19">
        <v>52800000</v>
      </c>
      <c r="R343" s="19">
        <v>52800000</v>
      </c>
      <c r="S343" s="19">
        <v>50160000</v>
      </c>
      <c r="T343" s="19">
        <v>52800000</v>
      </c>
      <c r="U343" s="19">
        <v>52800000</v>
      </c>
      <c r="V343" s="19">
        <v>50160000</v>
      </c>
      <c r="W343" s="19">
        <v>52800000</v>
      </c>
      <c r="X343" s="19">
        <v>52800000</v>
      </c>
      <c r="Y343" s="19">
        <v>50160000</v>
      </c>
      <c r="Z343" s="19">
        <v>52800000</v>
      </c>
      <c r="AA343" s="19">
        <v>52800000</v>
      </c>
      <c r="AB343" s="19">
        <v>50160000</v>
      </c>
      <c r="AC343">
        <v>14600000</v>
      </c>
      <c r="AD343">
        <v>31800000</v>
      </c>
      <c r="AE343">
        <v>52800000</v>
      </c>
    </row>
    <row r="344" spans="1:31" x14ac:dyDescent="0.2">
      <c r="A344" s="18">
        <v>44520</v>
      </c>
      <c r="B344" s="19">
        <v>0</v>
      </c>
      <c r="C344" s="19">
        <v>0</v>
      </c>
      <c r="D344" s="19" t="e">
        <v>#N/A</v>
      </c>
      <c r="E344" s="19">
        <v>52800000</v>
      </c>
      <c r="F344" s="19">
        <v>52800000</v>
      </c>
      <c r="G344" s="19">
        <v>50160000</v>
      </c>
      <c r="H344" s="19">
        <v>52800000</v>
      </c>
      <c r="I344" s="19">
        <v>52800000</v>
      </c>
      <c r="J344" s="19">
        <v>50160000</v>
      </c>
      <c r="K344" s="19">
        <v>52800000</v>
      </c>
      <c r="L344" s="19">
        <v>52800000</v>
      </c>
      <c r="M344" s="19">
        <v>50160000</v>
      </c>
      <c r="N344" s="19">
        <v>52800000</v>
      </c>
      <c r="O344" s="19">
        <v>52800000</v>
      </c>
      <c r="P344" s="19">
        <v>50160000</v>
      </c>
      <c r="Q344" s="19">
        <v>52800000</v>
      </c>
      <c r="R344" s="19">
        <v>52800000</v>
      </c>
      <c r="S344" s="19">
        <v>50160000</v>
      </c>
      <c r="T344" s="19">
        <v>52800000</v>
      </c>
      <c r="U344" s="19">
        <v>52800000</v>
      </c>
      <c r="V344" s="19">
        <v>50160000</v>
      </c>
      <c r="W344" s="19">
        <v>52800000</v>
      </c>
      <c r="X344" s="19">
        <v>52800000</v>
      </c>
      <c r="Y344" s="19">
        <v>50160000</v>
      </c>
      <c r="Z344" s="19">
        <v>52800000</v>
      </c>
      <c r="AA344" s="19">
        <v>52800000</v>
      </c>
      <c r="AB344" s="19">
        <v>50160000</v>
      </c>
      <c r="AC344">
        <v>14600000</v>
      </c>
      <c r="AD344">
        <v>31800000</v>
      </c>
      <c r="AE344">
        <v>52800000</v>
      </c>
    </row>
    <row r="345" spans="1:31" x14ac:dyDescent="0.2">
      <c r="A345" s="18">
        <v>44521</v>
      </c>
      <c r="B345" s="19">
        <v>0</v>
      </c>
      <c r="C345" s="19">
        <v>0</v>
      </c>
      <c r="D345" s="19" t="e">
        <v>#N/A</v>
      </c>
      <c r="E345" s="19">
        <v>52800000</v>
      </c>
      <c r="F345" s="19">
        <v>52800000</v>
      </c>
      <c r="G345" s="19">
        <v>50160000</v>
      </c>
      <c r="H345" s="19">
        <v>52800000</v>
      </c>
      <c r="I345" s="19">
        <v>52800000</v>
      </c>
      <c r="J345" s="19">
        <v>50160000</v>
      </c>
      <c r="K345" s="19">
        <v>52800000</v>
      </c>
      <c r="L345" s="19">
        <v>52800000</v>
      </c>
      <c r="M345" s="19">
        <v>50160000</v>
      </c>
      <c r="N345" s="19">
        <v>52800000</v>
      </c>
      <c r="O345" s="19">
        <v>52800000</v>
      </c>
      <c r="P345" s="19">
        <v>50160000</v>
      </c>
      <c r="Q345" s="19">
        <v>52800000</v>
      </c>
      <c r="R345" s="19">
        <v>52800000</v>
      </c>
      <c r="S345" s="19">
        <v>50160000</v>
      </c>
      <c r="T345" s="19">
        <v>52800000</v>
      </c>
      <c r="U345" s="19">
        <v>52800000</v>
      </c>
      <c r="V345" s="19">
        <v>50160000</v>
      </c>
      <c r="W345" s="19">
        <v>52800000</v>
      </c>
      <c r="X345" s="19">
        <v>52800000</v>
      </c>
      <c r="Y345" s="19">
        <v>50160000</v>
      </c>
      <c r="Z345" s="19">
        <v>52800000</v>
      </c>
      <c r="AA345" s="19">
        <v>52800000</v>
      </c>
      <c r="AB345" s="19">
        <v>50160000</v>
      </c>
      <c r="AC345">
        <v>14600000</v>
      </c>
      <c r="AD345">
        <v>31800000</v>
      </c>
      <c r="AE345">
        <v>52800000</v>
      </c>
    </row>
    <row r="346" spans="1:31" x14ac:dyDescent="0.2">
      <c r="A346" s="18">
        <v>44522</v>
      </c>
      <c r="B346" s="19">
        <v>0</v>
      </c>
      <c r="C346" s="19">
        <v>0</v>
      </c>
      <c r="D346" s="19" t="e">
        <v>#N/A</v>
      </c>
      <c r="E346" s="19">
        <v>52800000</v>
      </c>
      <c r="F346" s="19">
        <v>52800000</v>
      </c>
      <c r="G346" s="19">
        <v>50160000</v>
      </c>
      <c r="H346" s="19">
        <v>52800000</v>
      </c>
      <c r="I346" s="19">
        <v>52800000</v>
      </c>
      <c r="J346" s="19">
        <v>50160000</v>
      </c>
      <c r="K346" s="19">
        <v>52800000</v>
      </c>
      <c r="L346" s="19">
        <v>52800000</v>
      </c>
      <c r="M346" s="19">
        <v>50160000</v>
      </c>
      <c r="N346" s="19">
        <v>52800000</v>
      </c>
      <c r="O346" s="19">
        <v>52800000</v>
      </c>
      <c r="P346" s="19">
        <v>50160000</v>
      </c>
      <c r="Q346" s="19">
        <v>52800000</v>
      </c>
      <c r="R346" s="19">
        <v>52800000</v>
      </c>
      <c r="S346" s="19">
        <v>50160000</v>
      </c>
      <c r="T346" s="19">
        <v>52800000</v>
      </c>
      <c r="U346" s="19">
        <v>52800000</v>
      </c>
      <c r="V346" s="19">
        <v>50160000</v>
      </c>
      <c r="W346" s="19">
        <v>52800000</v>
      </c>
      <c r="X346" s="19">
        <v>52800000</v>
      </c>
      <c r="Y346" s="19">
        <v>50160000</v>
      </c>
      <c r="Z346" s="19">
        <v>52800000</v>
      </c>
      <c r="AA346" s="19">
        <v>52800000</v>
      </c>
      <c r="AB346" s="19">
        <v>50160000</v>
      </c>
      <c r="AC346">
        <v>14600000</v>
      </c>
      <c r="AD346">
        <v>31800000</v>
      </c>
      <c r="AE346">
        <v>52800000</v>
      </c>
    </row>
    <row r="347" spans="1:31" x14ac:dyDescent="0.2">
      <c r="A347" s="18">
        <v>44523</v>
      </c>
      <c r="B347" s="19">
        <v>0</v>
      </c>
      <c r="C347" s="19">
        <v>0</v>
      </c>
      <c r="D347" s="19" t="e">
        <v>#N/A</v>
      </c>
      <c r="E347" s="19">
        <v>52800000</v>
      </c>
      <c r="F347" s="19">
        <v>52800000</v>
      </c>
      <c r="G347" s="19">
        <v>50160000</v>
      </c>
      <c r="H347" s="19">
        <v>52800000</v>
      </c>
      <c r="I347" s="19">
        <v>52800000</v>
      </c>
      <c r="J347" s="19">
        <v>50160000</v>
      </c>
      <c r="K347" s="19">
        <v>52800000</v>
      </c>
      <c r="L347" s="19">
        <v>52800000</v>
      </c>
      <c r="M347" s="19">
        <v>50160000</v>
      </c>
      <c r="N347" s="19">
        <v>52800000</v>
      </c>
      <c r="O347" s="19">
        <v>52800000</v>
      </c>
      <c r="P347" s="19">
        <v>50160000</v>
      </c>
      <c r="Q347" s="19">
        <v>52800000</v>
      </c>
      <c r="R347" s="19">
        <v>52800000</v>
      </c>
      <c r="S347" s="19">
        <v>50160000</v>
      </c>
      <c r="T347" s="19">
        <v>52800000</v>
      </c>
      <c r="U347" s="19">
        <v>52800000</v>
      </c>
      <c r="V347" s="19">
        <v>50160000</v>
      </c>
      <c r="W347" s="19">
        <v>52800000</v>
      </c>
      <c r="X347" s="19">
        <v>52800000</v>
      </c>
      <c r="Y347" s="19">
        <v>50160000</v>
      </c>
      <c r="Z347" s="19">
        <v>52800000</v>
      </c>
      <c r="AA347" s="19">
        <v>52800000</v>
      </c>
      <c r="AB347" s="19">
        <v>50160000</v>
      </c>
      <c r="AC347">
        <v>14600000</v>
      </c>
      <c r="AD347">
        <v>31800000</v>
      </c>
      <c r="AE347">
        <v>52800000</v>
      </c>
    </row>
    <row r="348" spans="1:31" x14ac:dyDescent="0.2">
      <c r="A348" s="18">
        <v>44524</v>
      </c>
      <c r="B348" s="19">
        <v>0</v>
      </c>
      <c r="C348" s="19">
        <v>0</v>
      </c>
      <c r="D348" s="19" t="e">
        <v>#N/A</v>
      </c>
      <c r="E348" s="19">
        <v>52800000</v>
      </c>
      <c r="F348" s="19">
        <v>52800000</v>
      </c>
      <c r="G348" s="19">
        <v>50160000</v>
      </c>
      <c r="H348" s="19">
        <v>52800000</v>
      </c>
      <c r="I348" s="19">
        <v>52800000</v>
      </c>
      <c r="J348" s="19">
        <v>50160000</v>
      </c>
      <c r="K348" s="19">
        <v>52800000</v>
      </c>
      <c r="L348" s="19">
        <v>52800000</v>
      </c>
      <c r="M348" s="19">
        <v>50160000</v>
      </c>
      <c r="N348" s="19">
        <v>52800000</v>
      </c>
      <c r="O348" s="19">
        <v>52800000</v>
      </c>
      <c r="P348" s="19">
        <v>50160000</v>
      </c>
      <c r="Q348" s="19">
        <v>52800000</v>
      </c>
      <c r="R348" s="19">
        <v>52800000</v>
      </c>
      <c r="S348" s="19">
        <v>50160000</v>
      </c>
      <c r="T348" s="19">
        <v>52800000</v>
      </c>
      <c r="U348" s="19">
        <v>52800000</v>
      </c>
      <c r="V348" s="19">
        <v>50160000</v>
      </c>
      <c r="W348" s="19">
        <v>52800000</v>
      </c>
      <c r="X348" s="19">
        <v>52800000</v>
      </c>
      <c r="Y348" s="19">
        <v>50160000</v>
      </c>
      <c r="Z348" s="19">
        <v>52800000</v>
      </c>
      <c r="AA348" s="19">
        <v>52800000</v>
      </c>
      <c r="AB348" s="19">
        <v>50160000</v>
      </c>
      <c r="AC348">
        <v>14600000</v>
      </c>
      <c r="AD348">
        <v>31800000</v>
      </c>
      <c r="AE348">
        <v>52800000</v>
      </c>
    </row>
    <row r="349" spans="1:31" x14ac:dyDescent="0.2">
      <c r="A349" s="18">
        <v>44525</v>
      </c>
      <c r="B349" s="19">
        <v>0</v>
      </c>
      <c r="C349" s="19">
        <v>0</v>
      </c>
      <c r="D349" s="19" t="e">
        <v>#N/A</v>
      </c>
      <c r="E349" s="19">
        <v>52800000</v>
      </c>
      <c r="F349" s="19">
        <v>52800000</v>
      </c>
      <c r="G349" s="19">
        <v>50160000</v>
      </c>
      <c r="H349" s="19">
        <v>52800000</v>
      </c>
      <c r="I349" s="19">
        <v>52800000</v>
      </c>
      <c r="J349" s="19">
        <v>50160000</v>
      </c>
      <c r="K349" s="19">
        <v>52800000</v>
      </c>
      <c r="L349" s="19">
        <v>52800000</v>
      </c>
      <c r="M349" s="19">
        <v>50160000</v>
      </c>
      <c r="N349" s="19">
        <v>52800000</v>
      </c>
      <c r="O349" s="19">
        <v>52800000</v>
      </c>
      <c r="P349" s="19">
        <v>50160000</v>
      </c>
      <c r="Q349" s="19">
        <v>52800000</v>
      </c>
      <c r="R349" s="19">
        <v>52800000</v>
      </c>
      <c r="S349" s="19">
        <v>50160000</v>
      </c>
      <c r="T349" s="19">
        <v>52800000</v>
      </c>
      <c r="U349" s="19">
        <v>52800000</v>
      </c>
      <c r="V349" s="19">
        <v>50160000</v>
      </c>
      <c r="W349" s="19">
        <v>52800000</v>
      </c>
      <c r="X349" s="19">
        <v>52800000</v>
      </c>
      <c r="Y349" s="19">
        <v>50160000</v>
      </c>
      <c r="Z349" s="19">
        <v>52800000</v>
      </c>
      <c r="AA349" s="19">
        <v>52800000</v>
      </c>
      <c r="AB349" s="19">
        <v>50160000</v>
      </c>
      <c r="AC349">
        <v>14600000</v>
      </c>
      <c r="AD349">
        <v>31800000</v>
      </c>
      <c r="AE349">
        <v>52800000</v>
      </c>
    </row>
    <row r="350" spans="1:31" x14ac:dyDescent="0.2">
      <c r="A350" s="18">
        <v>44526</v>
      </c>
      <c r="B350" s="19">
        <v>0</v>
      </c>
      <c r="C350" s="19">
        <v>0</v>
      </c>
      <c r="D350" s="19" t="e">
        <v>#N/A</v>
      </c>
      <c r="E350" s="19">
        <v>52800000</v>
      </c>
      <c r="F350" s="19">
        <v>52800000</v>
      </c>
      <c r="G350" s="19">
        <v>50160000</v>
      </c>
      <c r="H350" s="19">
        <v>52800000</v>
      </c>
      <c r="I350" s="19">
        <v>52800000</v>
      </c>
      <c r="J350" s="19">
        <v>50160000</v>
      </c>
      <c r="K350" s="19">
        <v>52800000</v>
      </c>
      <c r="L350" s="19">
        <v>52800000</v>
      </c>
      <c r="M350" s="19">
        <v>50160000</v>
      </c>
      <c r="N350" s="19">
        <v>52800000</v>
      </c>
      <c r="O350" s="19">
        <v>52800000</v>
      </c>
      <c r="P350" s="19">
        <v>50160000</v>
      </c>
      <c r="Q350" s="19">
        <v>52800000</v>
      </c>
      <c r="R350" s="19">
        <v>52800000</v>
      </c>
      <c r="S350" s="19">
        <v>50160000</v>
      </c>
      <c r="T350" s="19">
        <v>52800000</v>
      </c>
      <c r="U350" s="19">
        <v>52800000</v>
      </c>
      <c r="V350" s="19">
        <v>50160000</v>
      </c>
      <c r="W350" s="19">
        <v>52800000</v>
      </c>
      <c r="X350" s="19">
        <v>52800000</v>
      </c>
      <c r="Y350" s="19">
        <v>50160000</v>
      </c>
      <c r="Z350" s="19">
        <v>52800000</v>
      </c>
      <c r="AA350" s="19">
        <v>52800000</v>
      </c>
      <c r="AB350" s="19">
        <v>50160000</v>
      </c>
      <c r="AC350">
        <v>14600000</v>
      </c>
      <c r="AD350">
        <v>31800000</v>
      </c>
      <c r="AE350">
        <v>52800000</v>
      </c>
    </row>
    <row r="351" spans="1:31" x14ac:dyDescent="0.2">
      <c r="A351" s="18">
        <v>44527</v>
      </c>
      <c r="B351" s="19">
        <v>0</v>
      </c>
      <c r="C351" s="19">
        <v>0</v>
      </c>
      <c r="D351" s="19" t="e">
        <v>#N/A</v>
      </c>
      <c r="E351" s="19">
        <v>52800000</v>
      </c>
      <c r="F351" s="19">
        <v>52800000</v>
      </c>
      <c r="G351" s="19">
        <v>50160000</v>
      </c>
      <c r="H351" s="19">
        <v>52800000</v>
      </c>
      <c r="I351" s="19">
        <v>52800000</v>
      </c>
      <c r="J351" s="19">
        <v>50160000</v>
      </c>
      <c r="K351" s="19">
        <v>52800000</v>
      </c>
      <c r="L351" s="19">
        <v>52800000</v>
      </c>
      <c r="M351" s="19">
        <v>50160000</v>
      </c>
      <c r="N351" s="19">
        <v>52800000</v>
      </c>
      <c r="O351" s="19">
        <v>52800000</v>
      </c>
      <c r="P351" s="19">
        <v>50160000</v>
      </c>
      <c r="Q351" s="19">
        <v>52800000</v>
      </c>
      <c r="R351" s="19">
        <v>52800000</v>
      </c>
      <c r="S351" s="19">
        <v>50160000</v>
      </c>
      <c r="T351" s="19">
        <v>52800000</v>
      </c>
      <c r="U351" s="19">
        <v>52800000</v>
      </c>
      <c r="V351" s="19">
        <v>50160000</v>
      </c>
      <c r="W351" s="19">
        <v>52800000</v>
      </c>
      <c r="X351" s="19">
        <v>52800000</v>
      </c>
      <c r="Y351" s="19">
        <v>50160000</v>
      </c>
      <c r="Z351" s="19">
        <v>52800000</v>
      </c>
      <c r="AA351" s="19">
        <v>52800000</v>
      </c>
      <c r="AB351" s="19">
        <v>50160000</v>
      </c>
      <c r="AC351">
        <v>14600000</v>
      </c>
      <c r="AD351">
        <v>31800000</v>
      </c>
      <c r="AE351">
        <v>52800000</v>
      </c>
    </row>
    <row r="352" spans="1:31" x14ac:dyDescent="0.2">
      <c r="A352" s="18">
        <v>44528</v>
      </c>
      <c r="B352" s="19">
        <v>0</v>
      </c>
      <c r="C352" s="19">
        <v>0</v>
      </c>
      <c r="D352" s="19" t="e">
        <v>#N/A</v>
      </c>
      <c r="E352" s="19">
        <v>52800000</v>
      </c>
      <c r="F352" s="19">
        <v>52800000</v>
      </c>
      <c r="G352" s="19">
        <v>50160000</v>
      </c>
      <c r="H352" s="19">
        <v>52800000</v>
      </c>
      <c r="I352" s="19">
        <v>52800000</v>
      </c>
      <c r="J352" s="19">
        <v>50160000</v>
      </c>
      <c r="K352" s="19">
        <v>52800000</v>
      </c>
      <c r="L352" s="19">
        <v>52800000</v>
      </c>
      <c r="M352" s="19">
        <v>50160000</v>
      </c>
      <c r="N352" s="19">
        <v>52800000</v>
      </c>
      <c r="O352" s="19">
        <v>52800000</v>
      </c>
      <c r="P352" s="19">
        <v>50160000</v>
      </c>
      <c r="Q352" s="19">
        <v>52800000</v>
      </c>
      <c r="R352" s="19">
        <v>52800000</v>
      </c>
      <c r="S352" s="19">
        <v>50160000</v>
      </c>
      <c r="T352" s="19">
        <v>52800000</v>
      </c>
      <c r="U352" s="19">
        <v>52800000</v>
      </c>
      <c r="V352" s="19">
        <v>50160000</v>
      </c>
      <c r="W352" s="19">
        <v>52800000</v>
      </c>
      <c r="X352" s="19">
        <v>52800000</v>
      </c>
      <c r="Y352" s="19">
        <v>50160000</v>
      </c>
      <c r="Z352" s="19">
        <v>52800000</v>
      </c>
      <c r="AA352" s="19">
        <v>52800000</v>
      </c>
      <c r="AB352" s="19">
        <v>50160000</v>
      </c>
      <c r="AC352">
        <v>14600000</v>
      </c>
      <c r="AD352">
        <v>31800000</v>
      </c>
      <c r="AE352">
        <v>52800000</v>
      </c>
    </row>
    <row r="353" spans="1:31" x14ac:dyDescent="0.2">
      <c r="A353" s="18">
        <v>44529</v>
      </c>
      <c r="B353" s="19">
        <v>0</v>
      </c>
      <c r="C353" s="19">
        <v>0</v>
      </c>
      <c r="D353" s="19" t="e">
        <v>#N/A</v>
      </c>
      <c r="E353" s="19">
        <v>52800000</v>
      </c>
      <c r="F353" s="19">
        <v>52800000</v>
      </c>
      <c r="G353" s="19">
        <v>50160000</v>
      </c>
      <c r="H353" s="19">
        <v>52800000</v>
      </c>
      <c r="I353" s="19">
        <v>52800000</v>
      </c>
      <c r="J353" s="19">
        <v>50160000</v>
      </c>
      <c r="K353" s="19">
        <v>52800000</v>
      </c>
      <c r="L353" s="19">
        <v>52800000</v>
      </c>
      <c r="M353" s="19">
        <v>50160000</v>
      </c>
      <c r="N353" s="19">
        <v>52800000</v>
      </c>
      <c r="O353" s="19">
        <v>52800000</v>
      </c>
      <c r="P353" s="19">
        <v>50160000</v>
      </c>
      <c r="Q353" s="19">
        <v>52800000</v>
      </c>
      <c r="R353" s="19">
        <v>52800000</v>
      </c>
      <c r="S353" s="19">
        <v>50160000</v>
      </c>
      <c r="T353" s="19">
        <v>52800000</v>
      </c>
      <c r="U353" s="19">
        <v>52800000</v>
      </c>
      <c r="V353" s="19">
        <v>50160000</v>
      </c>
      <c r="W353" s="19">
        <v>52800000</v>
      </c>
      <c r="X353" s="19">
        <v>52800000</v>
      </c>
      <c r="Y353" s="19">
        <v>50160000</v>
      </c>
      <c r="Z353" s="19">
        <v>52800000</v>
      </c>
      <c r="AA353" s="19">
        <v>52800000</v>
      </c>
      <c r="AB353" s="19">
        <v>50160000</v>
      </c>
      <c r="AC353">
        <v>14600000</v>
      </c>
      <c r="AD353">
        <v>31800000</v>
      </c>
      <c r="AE353">
        <v>52800000</v>
      </c>
    </row>
    <row r="354" spans="1:31" x14ac:dyDescent="0.2">
      <c r="A354" s="18">
        <v>44530</v>
      </c>
      <c r="B354" s="19">
        <v>0</v>
      </c>
      <c r="C354" s="19">
        <v>0</v>
      </c>
      <c r="D354" s="19" t="e">
        <v>#N/A</v>
      </c>
      <c r="E354" s="19">
        <v>52800000</v>
      </c>
      <c r="F354" s="19">
        <v>52800000</v>
      </c>
      <c r="G354" s="19">
        <v>50160000</v>
      </c>
      <c r="H354" s="19">
        <v>52800000</v>
      </c>
      <c r="I354" s="19">
        <v>52800000</v>
      </c>
      <c r="J354" s="19">
        <v>50160000</v>
      </c>
      <c r="K354" s="19">
        <v>52800000</v>
      </c>
      <c r="L354" s="19">
        <v>52800000</v>
      </c>
      <c r="M354" s="19">
        <v>50160000</v>
      </c>
      <c r="N354" s="19">
        <v>52800000</v>
      </c>
      <c r="O354" s="19">
        <v>52800000</v>
      </c>
      <c r="P354" s="19">
        <v>50160000</v>
      </c>
      <c r="Q354" s="19">
        <v>52800000</v>
      </c>
      <c r="R354" s="19">
        <v>52800000</v>
      </c>
      <c r="S354" s="19">
        <v>50160000</v>
      </c>
      <c r="T354" s="19">
        <v>52800000</v>
      </c>
      <c r="U354" s="19">
        <v>52800000</v>
      </c>
      <c r="V354" s="19">
        <v>50160000</v>
      </c>
      <c r="W354" s="19">
        <v>52800000</v>
      </c>
      <c r="X354" s="19">
        <v>52800000</v>
      </c>
      <c r="Y354" s="19">
        <v>50160000</v>
      </c>
      <c r="Z354" s="19">
        <v>52800000</v>
      </c>
      <c r="AA354" s="19">
        <v>52800000</v>
      </c>
      <c r="AB354" s="19">
        <v>50160000</v>
      </c>
      <c r="AC354">
        <v>14600000</v>
      </c>
      <c r="AD354">
        <v>31800000</v>
      </c>
      <c r="AE354">
        <v>52800000</v>
      </c>
    </row>
    <row r="355" spans="1:31" x14ac:dyDescent="0.2">
      <c r="A355" s="18">
        <v>44531</v>
      </c>
      <c r="B355" s="19">
        <v>0</v>
      </c>
      <c r="C355" s="19">
        <v>0</v>
      </c>
      <c r="D355" s="19" t="e">
        <v>#N/A</v>
      </c>
      <c r="E355" s="19">
        <v>52800000</v>
      </c>
      <c r="F355" s="19">
        <v>52800000</v>
      </c>
      <c r="G355" s="19">
        <v>50160000</v>
      </c>
      <c r="H355" s="19">
        <v>52800000</v>
      </c>
      <c r="I355" s="19">
        <v>52800000</v>
      </c>
      <c r="J355" s="19">
        <v>50160000</v>
      </c>
      <c r="K355" s="19">
        <v>52800000</v>
      </c>
      <c r="L355" s="19">
        <v>52800000</v>
      </c>
      <c r="M355" s="19">
        <v>50160000</v>
      </c>
      <c r="N355" s="19">
        <v>52800000</v>
      </c>
      <c r="O355" s="19">
        <v>52800000</v>
      </c>
      <c r="P355" s="19">
        <v>50160000</v>
      </c>
      <c r="Q355" s="19">
        <v>52800000</v>
      </c>
      <c r="R355" s="19">
        <v>52800000</v>
      </c>
      <c r="S355" s="19">
        <v>50160000</v>
      </c>
      <c r="T355" s="19">
        <v>52800000</v>
      </c>
      <c r="U355" s="19">
        <v>52800000</v>
      </c>
      <c r="V355" s="19">
        <v>50160000</v>
      </c>
      <c r="W355" s="19">
        <v>52800000</v>
      </c>
      <c r="X355" s="19">
        <v>52800000</v>
      </c>
      <c r="Y355" s="19">
        <v>50160000</v>
      </c>
      <c r="Z355" s="19">
        <v>52800000</v>
      </c>
      <c r="AA355" s="19">
        <v>52800000</v>
      </c>
      <c r="AB355" s="19">
        <v>50160000</v>
      </c>
      <c r="AC355">
        <v>14600000</v>
      </c>
      <c r="AD355">
        <v>31800000</v>
      </c>
      <c r="AE355">
        <v>52800000</v>
      </c>
    </row>
    <row r="356" spans="1:31" x14ac:dyDescent="0.2">
      <c r="A356" s="18">
        <v>44532</v>
      </c>
      <c r="B356" s="19">
        <v>0</v>
      </c>
      <c r="C356" s="19">
        <v>0</v>
      </c>
      <c r="D356" s="19" t="e">
        <v>#N/A</v>
      </c>
      <c r="E356" s="19">
        <v>52800000</v>
      </c>
      <c r="F356" s="19">
        <v>52800000</v>
      </c>
      <c r="G356" s="19">
        <v>50160000</v>
      </c>
      <c r="H356" s="19">
        <v>52800000</v>
      </c>
      <c r="I356" s="19">
        <v>52800000</v>
      </c>
      <c r="J356" s="19">
        <v>50160000</v>
      </c>
      <c r="K356" s="19">
        <v>52800000</v>
      </c>
      <c r="L356" s="19">
        <v>52800000</v>
      </c>
      <c r="M356" s="19">
        <v>50160000</v>
      </c>
      <c r="N356" s="19">
        <v>52800000</v>
      </c>
      <c r="O356" s="19">
        <v>52800000</v>
      </c>
      <c r="P356" s="19">
        <v>50160000</v>
      </c>
      <c r="Q356" s="19">
        <v>52800000</v>
      </c>
      <c r="R356" s="19">
        <v>52800000</v>
      </c>
      <c r="S356" s="19">
        <v>50160000</v>
      </c>
      <c r="T356" s="19">
        <v>52800000</v>
      </c>
      <c r="U356" s="19">
        <v>52800000</v>
      </c>
      <c r="V356" s="19">
        <v>50160000</v>
      </c>
      <c r="W356" s="19">
        <v>52800000</v>
      </c>
      <c r="X356" s="19">
        <v>52800000</v>
      </c>
      <c r="Y356" s="19">
        <v>50160000</v>
      </c>
      <c r="Z356" s="19">
        <v>52800000</v>
      </c>
      <c r="AA356" s="19">
        <v>52800000</v>
      </c>
      <c r="AB356" s="19">
        <v>50160000</v>
      </c>
      <c r="AC356">
        <v>14600000</v>
      </c>
      <c r="AD356">
        <v>31800000</v>
      </c>
      <c r="AE356">
        <v>52800000</v>
      </c>
    </row>
    <row r="357" spans="1:31" x14ac:dyDescent="0.2">
      <c r="A357" s="18">
        <v>44533</v>
      </c>
      <c r="B357" s="19">
        <v>0</v>
      </c>
      <c r="C357" s="19">
        <v>0</v>
      </c>
      <c r="D357" s="19" t="e">
        <v>#N/A</v>
      </c>
      <c r="E357" s="19">
        <v>52800000</v>
      </c>
      <c r="F357" s="19">
        <v>52800000</v>
      </c>
      <c r="G357" s="19">
        <v>50160000</v>
      </c>
      <c r="H357" s="19">
        <v>52800000</v>
      </c>
      <c r="I357" s="19">
        <v>52800000</v>
      </c>
      <c r="J357" s="19">
        <v>50160000</v>
      </c>
      <c r="K357" s="19">
        <v>52800000</v>
      </c>
      <c r="L357" s="19">
        <v>52800000</v>
      </c>
      <c r="M357" s="19">
        <v>50160000</v>
      </c>
      <c r="N357" s="19">
        <v>52800000</v>
      </c>
      <c r="O357" s="19">
        <v>52800000</v>
      </c>
      <c r="P357" s="19">
        <v>50160000</v>
      </c>
      <c r="Q357" s="19">
        <v>52800000</v>
      </c>
      <c r="R357" s="19">
        <v>52800000</v>
      </c>
      <c r="S357" s="19">
        <v>50160000</v>
      </c>
      <c r="T357" s="19">
        <v>52800000</v>
      </c>
      <c r="U357" s="19">
        <v>52800000</v>
      </c>
      <c r="V357" s="19">
        <v>50160000</v>
      </c>
      <c r="W357" s="19">
        <v>52800000</v>
      </c>
      <c r="X357" s="19">
        <v>52800000</v>
      </c>
      <c r="Y357" s="19">
        <v>50160000</v>
      </c>
      <c r="Z357" s="19">
        <v>52800000</v>
      </c>
      <c r="AA357" s="19">
        <v>52800000</v>
      </c>
      <c r="AB357" s="19">
        <v>50160000</v>
      </c>
      <c r="AC357">
        <v>14600000</v>
      </c>
      <c r="AD357">
        <v>31800000</v>
      </c>
      <c r="AE357">
        <v>52800000</v>
      </c>
    </row>
    <row r="358" spans="1:31" x14ac:dyDescent="0.2">
      <c r="A358" s="18">
        <v>44534</v>
      </c>
      <c r="B358" s="19">
        <v>0</v>
      </c>
      <c r="C358" s="19">
        <v>0</v>
      </c>
      <c r="D358" s="19" t="e">
        <v>#N/A</v>
      </c>
      <c r="E358" s="19">
        <v>52800000</v>
      </c>
      <c r="F358" s="19">
        <v>52800000</v>
      </c>
      <c r="G358" s="19">
        <v>50160000</v>
      </c>
      <c r="H358" s="19">
        <v>52800000</v>
      </c>
      <c r="I358" s="19">
        <v>52800000</v>
      </c>
      <c r="J358" s="19">
        <v>50160000</v>
      </c>
      <c r="K358" s="19">
        <v>52800000</v>
      </c>
      <c r="L358" s="19">
        <v>52800000</v>
      </c>
      <c r="M358" s="19">
        <v>50160000</v>
      </c>
      <c r="N358" s="19">
        <v>52800000</v>
      </c>
      <c r="O358" s="19">
        <v>52800000</v>
      </c>
      <c r="P358" s="19">
        <v>50160000</v>
      </c>
      <c r="Q358" s="19">
        <v>52800000</v>
      </c>
      <c r="R358" s="19">
        <v>52800000</v>
      </c>
      <c r="S358" s="19">
        <v>50160000</v>
      </c>
      <c r="T358" s="19">
        <v>52800000</v>
      </c>
      <c r="U358" s="19">
        <v>52800000</v>
      </c>
      <c r="V358" s="19">
        <v>50160000</v>
      </c>
      <c r="W358" s="19">
        <v>52800000</v>
      </c>
      <c r="X358" s="19">
        <v>52800000</v>
      </c>
      <c r="Y358" s="19">
        <v>50160000</v>
      </c>
      <c r="Z358" s="19">
        <v>52800000</v>
      </c>
      <c r="AA358" s="19">
        <v>52800000</v>
      </c>
      <c r="AB358" s="19">
        <v>50160000</v>
      </c>
      <c r="AC358">
        <v>14600000</v>
      </c>
      <c r="AD358">
        <v>31800000</v>
      </c>
      <c r="AE358">
        <v>52800000</v>
      </c>
    </row>
    <row r="359" spans="1:31" x14ac:dyDescent="0.2">
      <c r="A359" s="18">
        <v>44535</v>
      </c>
      <c r="B359" s="19">
        <v>0</v>
      </c>
      <c r="C359" s="19">
        <v>0</v>
      </c>
      <c r="D359" s="19" t="e">
        <v>#N/A</v>
      </c>
      <c r="E359" s="19">
        <v>52800000</v>
      </c>
      <c r="F359" s="19">
        <v>52800000</v>
      </c>
      <c r="G359" s="19">
        <v>50160000</v>
      </c>
      <c r="H359" s="19">
        <v>52800000</v>
      </c>
      <c r="I359" s="19">
        <v>52800000</v>
      </c>
      <c r="J359" s="19">
        <v>50160000</v>
      </c>
      <c r="K359" s="19">
        <v>52800000</v>
      </c>
      <c r="L359" s="19">
        <v>52800000</v>
      </c>
      <c r="M359" s="19">
        <v>50160000</v>
      </c>
      <c r="N359" s="19">
        <v>52800000</v>
      </c>
      <c r="O359" s="19">
        <v>52800000</v>
      </c>
      <c r="P359" s="19">
        <v>50160000</v>
      </c>
      <c r="Q359" s="19">
        <v>52800000</v>
      </c>
      <c r="R359" s="19">
        <v>52800000</v>
      </c>
      <c r="S359" s="19">
        <v>50160000</v>
      </c>
      <c r="T359" s="19">
        <v>52800000</v>
      </c>
      <c r="U359" s="19">
        <v>52800000</v>
      </c>
      <c r="V359" s="19">
        <v>50160000</v>
      </c>
      <c r="W359" s="19">
        <v>52800000</v>
      </c>
      <c r="X359" s="19">
        <v>52800000</v>
      </c>
      <c r="Y359" s="19">
        <v>50160000</v>
      </c>
      <c r="Z359" s="19">
        <v>52800000</v>
      </c>
      <c r="AA359" s="19">
        <v>52800000</v>
      </c>
      <c r="AB359" s="19">
        <v>50160000</v>
      </c>
      <c r="AC359">
        <v>14600000</v>
      </c>
      <c r="AD359">
        <v>31800000</v>
      </c>
      <c r="AE359">
        <v>52800000</v>
      </c>
    </row>
    <row r="360" spans="1:31" x14ac:dyDescent="0.2">
      <c r="A360" s="18">
        <v>44536</v>
      </c>
      <c r="B360" s="19">
        <v>0</v>
      </c>
      <c r="C360" s="19">
        <v>0</v>
      </c>
      <c r="D360" s="19" t="e">
        <v>#N/A</v>
      </c>
      <c r="E360" s="19">
        <v>52800000</v>
      </c>
      <c r="F360" s="19">
        <v>52800000</v>
      </c>
      <c r="G360" s="19">
        <v>50160000</v>
      </c>
      <c r="H360" s="19">
        <v>52800000</v>
      </c>
      <c r="I360" s="19">
        <v>52800000</v>
      </c>
      <c r="J360" s="19">
        <v>50160000</v>
      </c>
      <c r="K360" s="19">
        <v>52800000</v>
      </c>
      <c r="L360" s="19">
        <v>52800000</v>
      </c>
      <c r="M360" s="19">
        <v>50160000</v>
      </c>
      <c r="N360" s="19">
        <v>52800000</v>
      </c>
      <c r="O360" s="19">
        <v>52800000</v>
      </c>
      <c r="P360" s="19">
        <v>50160000</v>
      </c>
      <c r="Q360" s="19">
        <v>52800000</v>
      </c>
      <c r="R360" s="19">
        <v>52800000</v>
      </c>
      <c r="S360" s="19">
        <v>50160000</v>
      </c>
      <c r="T360" s="19">
        <v>52800000</v>
      </c>
      <c r="U360" s="19">
        <v>52800000</v>
      </c>
      <c r="V360" s="19">
        <v>50160000</v>
      </c>
      <c r="W360" s="19">
        <v>52800000</v>
      </c>
      <c r="X360" s="19">
        <v>52800000</v>
      </c>
      <c r="Y360" s="19">
        <v>50160000</v>
      </c>
      <c r="Z360" s="19">
        <v>52800000</v>
      </c>
      <c r="AA360" s="19">
        <v>52800000</v>
      </c>
      <c r="AB360" s="19">
        <v>50160000</v>
      </c>
      <c r="AC360">
        <v>14600000</v>
      </c>
      <c r="AD360">
        <v>31800000</v>
      </c>
      <c r="AE360">
        <v>52800000</v>
      </c>
    </row>
    <row r="361" spans="1:31" x14ac:dyDescent="0.2">
      <c r="A361" s="18">
        <v>44537</v>
      </c>
      <c r="B361" s="19">
        <v>0</v>
      </c>
      <c r="C361" s="19">
        <v>0</v>
      </c>
      <c r="D361" s="19" t="e">
        <v>#N/A</v>
      </c>
      <c r="E361" s="19">
        <v>52800000</v>
      </c>
      <c r="F361" s="19">
        <v>52800000</v>
      </c>
      <c r="G361" s="19">
        <v>50160000</v>
      </c>
      <c r="H361" s="19">
        <v>52800000</v>
      </c>
      <c r="I361" s="19">
        <v>52800000</v>
      </c>
      <c r="J361" s="19">
        <v>50160000</v>
      </c>
      <c r="K361" s="19">
        <v>52800000</v>
      </c>
      <c r="L361" s="19">
        <v>52800000</v>
      </c>
      <c r="M361" s="19">
        <v>50160000</v>
      </c>
      <c r="N361" s="19">
        <v>52800000</v>
      </c>
      <c r="O361" s="19">
        <v>52800000</v>
      </c>
      <c r="P361" s="19">
        <v>50160000</v>
      </c>
      <c r="Q361" s="19">
        <v>52800000</v>
      </c>
      <c r="R361" s="19">
        <v>52800000</v>
      </c>
      <c r="S361" s="19">
        <v>50160000</v>
      </c>
      <c r="T361" s="19">
        <v>52800000</v>
      </c>
      <c r="U361" s="19">
        <v>52800000</v>
      </c>
      <c r="V361" s="19">
        <v>50160000</v>
      </c>
      <c r="W361" s="19">
        <v>52800000</v>
      </c>
      <c r="X361" s="19">
        <v>52800000</v>
      </c>
      <c r="Y361" s="19">
        <v>50160000</v>
      </c>
      <c r="Z361" s="19">
        <v>52800000</v>
      </c>
      <c r="AA361" s="19">
        <v>52800000</v>
      </c>
      <c r="AB361" s="19">
        <v>50160000</v>
      </c>
      <c r="AC361">
        <v>14600000</v>
      </c>
      <c r="AD361">
        <v>31800000</v>
      </c>
      <c r="AE361">
        <v>52800000</v>
      </c>
    </row>
    <row r="362" spans="1:31" x14ac:dyDescent="0.2">
      <c r="A362" s="18">
        <v>44538</v>
      </c>
      <c r="B362" s="19">
        <v>0</v>
      </c>
      <c r="C362" s="19">
        <v>0</v>
      </c>
      <c r="D362" s="19" t="e">
        <v>#N/A</v>
      </c>
      <c r="E362" s="19">
        <v>52800000</v>
      </c>
      <c r="F362" s="19">
        <v>52800000</v>
      </c>
      <c r="G362" s="19">
        <v>50160000</v>
      </c>
      <c r="H362" s="19">
        <v>52800000</v>
      </c>
      <c r="I362" s="19">
        <v>52800000</v>
      </c>
      <c r="J362" s="19">
        <v>50160000</v>
      </c>
      <c r="K362" s="19">
        <v>52800000</v>
      </c>
      <c r="L362" s="19">
        <v>52800000</v>
      </c>
      <c r="M362" s="19">
        <v>50160000</v>
      </c>
      <c r="N362" s="19">
        <v>52800000</v>
      </c>
      <c r="O362" s="19">
        <v>52800000</v>
      </c>
      <c r="P362" s="19">
        <v>50160000</v>
      </c>
      <c r="Q362" s="19">
        <v>52800000</v>
      </c>
      <c r="R362" s="19">
        <v>52800000</v>
      </c>
      <c r="S362" s="19">
        <v>50160000</v>
      </c>
      <c r="T362" s="19">
        <v>52800000</v>
      </c>
      <c r="U362" s="19">
        <v>52800000</v>
      </c>
      <c r="V362" s="19">
        <v>50160000</v>
      </c>
      <c r="W362" s="19">
        <v>52800000</v>
      </c>
      <c r="X362" s="19">
        <v>52800000</v>
      </c>
      <c r="Y362" s="19">
        <v>50160000</v>
      </c>
      <c r="Z362" s="19">
        <v>52800000</v>
      </c>
      <c r="AA362" s="19">
        <v>52800000</v>
      </c>
      <c r="AB362" s="19">
        <v>50160000</v>
      </c>
      <c r="AC362">
        <v>14600000</v>
      </c>
      <c r="AD362">
        <v>31800000</v>
      </c>
      <c r="AE362">
        <v>52800000</v>
      </c>
    </row>
    <row r="363" spans="1:31" x14ac:dyDescent="0.2">
      <c r="A363" s="18">
        <v>44539</v>
      </c>
      <c r="B363" s="19">
        <v>0</v>
      </c>
      <c r="C363" s="19">
        <v>0</v>
      </c>
      <c r="D363" s="19" t="e">
        <v>#N/A</v>
      </c>
      <c r="E363" s="19">
        <v>52800000</v>
      </c>
      <c r="F363" s="19">
        <v>52800000</v>
      </c>
      <c r="G363" s="19">
        <v>50160000</v>
      </c>
      <c r="H363" s="19">
        <v>52800000</v>
      </c>
      <c r="I363" s="19">
        <v>52800000</v>
      </c>
      <c r="J363" s="19">
        <v>50160000</v>
      </c>
      <c r="K363" s="19">
        <v>52800000</v>
      </c>
      <c r="L363" s="19">
        <v>52800000</v>
      </c>
      <c r="M363" s="19">
        <v>50160000</v>
      </c>
      <c r="N363" s="19">
        <v>52800000</v>
      </c>
      <c r="O363" s="19">
        <v>52800000</v>
      </c>
      <c r="P363" s="19">
        <v>50160000</v>
      </c>
      <c r="Q363" s="19">
        <v>52800000</v>
      </c>
      <c r="R363" s="19">
        <v>52800000</v>
      </c>
      <c r="S363" s="19">
        <v>50160000</v>
      </c>
      <c r="T363" s="19">
        <v>52800000</v>
      </c>
      <c r="U363" s="19">
        <v>52800000</v>
      </c>
      <c r="V363" s="19">
        <v>50160000</v>
      </c>
      <c r="W363" s="19">
        <v>52800000</v>
      </c>
      <c r="X363" s="19">
        <v>52800000</v>
      </c>
      <c r="Y363" s="19">
        <v>50160000</v>
      </c>
      <c r="Z363" s="19">
        <v>52800000</v>
      </c>
      <c r="AA363" s="19">
        <v>52800000</v>
      </c>
      <c r="AB363" s="19">
        <v>50160000</v>
      </c>
      <c r="AC363">
        <v>14600000</v>
      </c>
      <c r="AD363">
        <v>31800000</v>
      </c>
      <c r="AE363">
        <v>52800000</v>
      </c>
    </row>
    <row r="364" spans="1:31" x14ac:dyDescent="0.2">
      <c r="A364" s="18">
        <v>44540</v>
      </c>
      <c r="B364" s="19">
        <v>0</v>
      </c>
      <c r="C364" s="19">
        <v>0</v>
      </c>
      <c r="D364" s="19" t="e">
        <v>#N/A</v>
      </c>
      <c r="E364" s="19">
        <v>52800000</v>
      </c>
      <c r="F364" s="19">
        <v>52800000</v>
      </c>
      <c r="G364" s="19">
        <v>50160000</v>
      </c>
      <c r="H364" s="19">
        <v>52800000</v>
      </c>
      <c r="I364" s="19">
        <v>52800000</v>
      </c>
      <c r="J364" s="19">
        <v>50160000</v>
      </c>
      <c r="K364" s="19">
        <v>52800000</v>
      </c>
      <c r="L364" s="19">
        <v>52800000</v>
      </c>
      <c r="M364" s="19">
        <v>50160000</v>
      </c>
      <c r="N364" s="19">
        <v>52800000</v>
      </c>
      <c r="O364" s="19">
        <v>52800000</v>
      </c>
      <c r="P364" s="19">
        <v>50160000</v>
      </c>
      <c r="Q364" s="19">
        <v>52800000</v>
      </c>
      <c r="R364" s="19">
        <v>52800000</v>
      </c>
      <c r="S364" s="19">
        <v>50160000</v>
      </c>
      <c r="T364" s="19">
        <v>52800000</v>
      </c>
      <c r="U364" s="19">
        <v>52800000</v>
      </c>
      <c r="V364" s="19">
        <v>50160000</v>
      </c>
      <c r="W364" s="19">
        <v>52800000</v>
      </c>
      <c r="X364" s="19">
        <v>52800000</v>
      </c>
      <c r="Y364" s="19">
        <v>50160000</v>
      </c>
      <c r="Z364" s="19">
        <v>52800000</v>
      </c>
      <c r="AA364" s="19">
        <v>52800000</v>
      </c>
      <c r="AB364" s="19">
        <v>50160000</v>
      </c>
      <c r="AC364">
        <v>14600000</v>
      </c>
      <c r="AD364">
        <v>31800000</v>
      </c>
      <c r="AE364">
        <v>52800000</v>
      </c>
    </row>
    <row r="365" spans="1:31" x14ac:dyDescent="0.2">
      <c r="A365" s="18">
        <v>44541</v>
      </c>
      <c r="B365" s="19">
        <v>0</v>
      </c>
      <c r="C365" s="19">
        <v>0</v>
      </c>
      <c r="D365" s="19" t="e">
        <v>#N/A</v>
      </c>
      <c r="E365" s="19">
        <v>52800000</v>
      </c>
      <c r="F365" s="19">
        <v>52800000</v>
      </c>
      <c r="G365" s="19">
        <v>50160000</v>
      </c>
      <c r="H365" s="19">
        <v>52800000</v>
      </c>
      <c r="I365" s="19">
        <v>52800000</v>
      </c>
      <c r="J365" s="19">
        <v>50160000</v>
      </c>
      <c r="K365" s="19">
        <v>52800000</v>
      </c>
      <c r="L365" s="19">
        <v>52800000</v>
      </c>
      <c r="M365" s="19">
        <v>50160000</v>
      </c>
      <c r="N365" s="19">
        <v>52800000</v>
      </c>
      <c r="O365" s="19">
        <v>52800000</v>
      </c>
      <c r="P365" s="19">
        <v>50160000</v>
      </c>
      <c r="Q365" s="19">
        <v>52800000</v>
      </c>
      <c r="R365" s="19">
        <v>52800000</v>
      </c>
      <c r="S365" s="19">
        <v>50160000</v>
      </c>
      <c r="T365" s="19">
        <v>52800000</v>
      </c>
      <c r="U365" s="19">
        <v>52800000</v>
      </c>
      <c r="V365" s="19">
        <v>50160000</v>
      </c>
      <c r="W365" s="19">
        <v>52800000</v>
      </c>
      <c r="X365" s="19">
        <v>52800000</v>
      </c>
      <c r="Y365" s="19">
        <v>50160000</v>
      </c>
      <c r="Z365" s="19">
        <v>52800000</v>
      </c>
      <c r="AA365" s="19">
        <v>52800000</v>
      </c>
      <c r="AB365" s="19">
        <v>50160000</v>
      </c>
      <c r="AC365">
        <v>14600000</v>
      </c>
      <c r="AD365">
        <v>31800000</v>
      </c>
      <c r="AE365">
        <v>52800000</v>
      </c>
    </row>
    <row r="366" spans="1:31" x14ac:dyDescent="0.2">
      <c r="A366" s="18">
        <v>44542</v>
      </c>
      <c r="B366" s="19">
        <v>0</v>
      </c>
      <c r="C366" s="19">
        <v>0</v>
      </c>
      <c r="D366" s="19" t="e">
        <v>#N/A</v>
      </c>
      <c r="E366" s="19">
        <v>52800000</v>
      </c>
      <c r="F366" s="19">
        <v>52800000</v>
      </c>
      <c r="G366" s="19">
        <v>50160000</v>
      </c>
      <c r="H366" s="19">
        <v>52800000</v>
      </c>
      <c r="I366" s="19">
        <v>52800000</v>
      </c>
      <c r="J366" s="19">
        <v>50160000</v>
      </c>
      <c r="K366" s="19">
        <v>52800000</v>
      </c>
      <c r="L366" s="19">
        <v>52800000</v>
      </c>
      <c r="M366" s="19">
        <v>50160000</v>
      </c>
      <c r="N366" s="19">
        <v>52800000</v>
      </c>
      <c r="O366" s="19">
        <v>52800000</v>
      </c>
      <c r="P366" s="19">
        <v>50160000</v>
      </c>
      <c r="Q366" s="19">
        <v>52800000</v>
      </c>
      <c r="R366" s="19">
        <v>52800000</v>
      </c>
      <c r="S366" s="19">
        <v>50160000</v>
      </c>
      <c r="T366" s="19">
        <v>52800000</v>
      </c>
      <c r="U366" s="19">
        <v>52800000</v>
      </c>
      <c r="V366" s="19">
        <v>50160000</v>
      </c>
      <c r="W366" s="19">
        <v>52800000</v>
      </c>
      <c r="X366" s="19">
        <v>52800000</v>
      </c>
      <c r="Y366" s="19">
        <v>50160000</v>
      </c>
      <c r="Z366" s="19">
        <v>52800000</v>
      </c>
      <c r="AA366" s="19">
        <v>52800000</v>
      </c>
      <c r="AB366" s="19">
        <v>50160000</v>
      </c>
      <c r="AC366">
        <v>14600000</v>
      </c>
      <c r="AD366">
        <v>31800000</v>
      </c>
      <c r="AE366">
        <v>52800000</v>
      </c>
    </row>
    <row r="367" spans="1:31" x14ac:dyDescent="0.2">
      <c r="A367" s="18">
        <v>44543</v>
      </c>
      <c r="B367" s="19">
        <v>0</v>
      </c>
      <c r="C367" s="19">
        <v>0</v>
      </c>
      <c r="D367" s="19" t="e">
        <v>#N/A</v>
      </c>
      <c r="E367" s="19">
        <v>52800000</v>
      </c>
      <c r="F367" s="19">
        <v>52800000</v>
      </c>
      <c r="G367" s="19">
        <v>50160000</v>
      </c>
      <c r="H367" s="19">
        <v>52800000</v>
      </c>
      <c r="I367" s="19">
        <v>52800000</v>
      </c>
      <c r="J367" s="19">
        <v>50160000</v>
      </c>
      <c r="K367" s="19">
        <v>52800000</v>
      </c>
      <c r="L367" s="19">
        <v>52800000</v>
      </c>
      <c r="M367" s="19">
        <v>50160000</v>
      </c>
      <c r="N367" s="19">
        <v>52800000</v>
      </c>
      <c r="O367" s="19">
        <v>52800000</v>
      </c>
      <c r="P367" s="19">
        <v>50160000</v>
      </c>
      <c r="Q367" s="19">
        <v>52800000</v>
      </c>
      <c r="R367" s="19">
        <v>52800000</v>
      </c>
      <c r="S367" s="19">
        <v>50160000</v>
      </c>
      <c r="T367" s="19">
        <v>52800000</v>
      </c>
      <c r="U367" s="19">
        <v>52800000</v>
      </c>
      <c r="V367" s="19">
        <v>50160000</v>
      </c>
      <c r="W367" s="19">
        <v>52800000</v>
      </c>
      <c r="X367" s="19">
        <v>52800000</v>
      </c>
      <c r="Y367" s="19">
        <v>50160000</v>
      </c>
      <c r="Z367" s="19">
        <v>52800000</v>
      </c>
      <c r="AA367" s="19">
        <v>52800000</v>
      </c>
      <c r="AB367" s="19">
        <v>50160000</v>
      </c>
      <c r="AC367">
        <v>14600000</v>
      </c>
      <c r="AD367">
        <v>31800000</v>
      </c>
      <c r="AE367">
        <v>52800000</v>
      </c>
    </row>
    <row r="368" spans="1:31" x14ac:dyDescent="0.2">
      <c r="A368" s="18">
        <v>44544</v>
      </c>
      <c r="B368" s="19">
        <v>0</v>
      </c>
      <c r="C368" s="19">
        <v>0</v>
      </c>
      <c r="D368" s="19" t="e">
        <v>#N/A</v>
      </c>
      <c r="E368" s="19">
        <v>52800000</v>
      </c>
      <c r="F368" s="19">
        <v>52800000</v>
      </c>
      <c r="G368" s="19">
        <v>50160000</v>
      </c>
      <c r="H368" s="19">
        <v>52800000</v>
      </c>
      <c r="I368" s="19">
        <v>52800000</v>
      </c>
      <c r="J368" s="19">
        <v>50160000</v>
      </c>
      <c r="K368" s="19">
        <v>52800000</v>
      </c>
      <c r="L368" s="19">
        <v>52800000</v>
      </c>
      <c r="M368" s="19">
        <v>50160000</v>
      </c>
      <c r="N368" s="19">
        <v>52800000</v>
      </c>
      <c r="O368" s="19">
        <v>52800000</v>
      </c>
      <c r="P368" s="19">
        <v>50160000</v>
      </c>
      <c r="Q368" s="19">
        <v>52800000</v>
      </c>
      <c r="R368" s="19">
        <v>52800000</v>
      </c>
      <c r="S368" s="19">
        <v>50160000</v>
      </c>
      <c r="T368" s="19">
        <v>52800000</v>
      </c>
      <c r="U368" s="19">
        <v>52800000</v>
      </c>
      <c r="V368" s="19">
        <v>50160000</v>
      </c>
      <c r="W368" s="19">
        <v>52800000</v>
      </c>
      <c r="X368" s="19">
        <v>52800000</v>
      </c>
      <c r="Y368" s="19">
        <v>50160000</v>
      </c>
      <c r="Z368" s="19">
        <v>52800000</v>
      </c>
      <c r="AA368" s="19">
        <v>52800000</v>
      </c>
      <c r="AB368" s="19">
        <v>50160000</v>
      </c>
      <c r="AC368">
        <v>14600000</v>
      </c>
      <c r="AD368">
        <v>31800000</v>
      </c>
      <c r="AE368">
        <v>52800000</v>
      </c>
    </row>
    <row r="369" spans="1:31" x14ac:dyDescent="0.2">
      <c r="A369" s="18">
        <v>44545</v>
      </c>
      <c r="B369" s="19">
        <v>0</v>
      </c>
      <c r="C369" s="19">
        <v>0</v>
      </c>
      <c r="D369" s="19" t="e">
        <v>#N/A</v>
      </c>
      <c r="E369" s="19">
        <v>52800000</v>
      </c>
      <c r="F369" s="19">
        <v>52800000</v>
      </c>
      <c r="G369" s="19">
        <v>50160000</v>
      </c>
      <c r="H369" s="19">
        <v>52800000</v>
      </c>
      <c r="I369" s="19">
        <v>52800000</v>
      </c>
      <c r="J369" s="19">
        <v>50160000</v>
      </c>
      <c r="K369" s="19">
        <v>52800000</v>
      </c>
      <c r="L369" s="19">
        <v>52800000</v>
      </c>
      <c r="M369" s="19">
        <v>50160000</v>
      </c>
      <c r="N369" s="19">
        <v>52800000</v>
      </c>
      <c r="O369" s="19">
        <v>52800000</v>
      </c>
      <c r="P369" s="19">
        <v>50160000</v>
      </c>
      <c r="Q369" s="19">
        <v>52800000</v>
      </c>
      <c r="R369" s="19">
        <v>52800000</v>
      </c>
      <c r="S369" s="19">
        <v>50160000</v>
      </c>
      <c r="T369" s="19">
        <v>52800000</v>
      </c>
      <c r="U369" s="19">
        <v>52800000</v>
      </c>
      <c r="V369" s="19">
        <v>50160000</v>
      </c>
      <c r="W369" s="19">
        <v>52800000</v>
      </c>
      <c r="X369" s="19">
        <v>52800000</v>
      </c>
      <c r="Y369" s="19">
        <v>50160000</v>
      </c>
      <c r="Z369" s="19">
        <v>52800000</v>
      </c>
      <c r="AA369" s="19">
        <v>52800000</v>
      </c>
      <c r="AB369" s="19">
        <v>50160000</v>
      </c>
      <c r="AC369">
        <v>14600000</v>
      </c>
      <c r="AD369">
        <v>31800000</v>
      </c>
      <c r="AE369">
        <v>52800000</v>
      </c>
    </row>
    <row r="370" spans="1:31" x14ac:dyDescent="0.2">
      <c r="A370" s="18">
        <v>44546</v>
      </c>
      <c r="B370" s="19">
        <v>0</v>
      </c>
      <c r="C370" s="19">
        <v>0</v>
      </c>
      <c r="D370" s="19" t="e">
        <v>#N/A</v>
      </c>
      <c r="E370" s="19">
        <v>52800000</v>
      </c>
      <c r="F370" s="19">
        <v>52800000</v>
      </c>
      <c r="G370" s="19">
        <v>50160000</v>
      </c>
      <c r="H370" s="19">
        <v>52800000</v>
      </c>
      <c r="I370" s="19">
        <v>52800000</v>
      </c>
      <c r="J370" s="19">
        <v>50160000</v>
      </c>
      <c r="K370" s="19">
        <v>52800000</v>
      </c>
      <c r="L370" s="19">
        <v>52800000</v>
      </c>
      <c r="M370" s="19">
        <v>50160000</v>
      </c>
      <c r="N370" s="19">
        <v>52800000</v>
      </c>
      <c r="O370" s="19">
        <v>52800000</v>
      </c>
      <c r="P370" s="19">
        <v>50160000</v>
      </c>
      <c r="Q370" s="19">
        <v>52800000</v>
      </c>
      <c r="R370" s="19">
        <v>52800000</v>
      </c>
      <c r="S370" s="19">
        <v>50160000</v>
      </c>
      <c r="T370" s="19">
        <v>52800000</v>
      </c>
      <c r="U370" s="19">
        <v>52800000</v>
      </c>
      <c r="V370" s="19">
        <v>50160000</v>
      </c>
      <c r="W370" s="19">
        <v>52800000</v>
      </c>
      <c r="X370" s="19">
        <v>52800000</v>
      </c>
      <c r="Y370" s="19">
        <v>50160000</v>
      </c>
      <c r="Z370" s="19">
        <v>52800000</v>
      </c>
      <c r="AA370" s="19">
        <v>52800000</v>
      </c>
      <c r="AB370" s="19">
        <v>50160000</v>
      </c>
      <c r="AC370">
        <v>14600000</v>
      </c>
      <c r="AD370">
        <v>31800000</v>
      </c>
      <c r="AE370">
        <v>52800000</v>
      </c>
    </row>
    <row r="371" spans="1:31" x14ac:dyDescent="0.2">
      <c r="A371" s="18">
        <v>44547</v>
      </c>
      <c r="B371" s="19">
        <v>0</v>
      </c>
      <c r="C371" s="19">
        <v>0</v>
      </c>
      <c r="D371" s="19" t="e">
        <v>#N/A</v>
      </c>
      <c r="E371" s="19">
        <v>52800000</v>
      </c>
      <c r="F371" s="19">
        <v>52800000</v>
      </c>
      <c r="G371" s="19">
        <v>50160000</v>
      </c>
      <c r="H371" s="19">
        <v>52800000</v>
      </c>
      <c r="I371" s="19">
        <v>52800000</v>
      </c>
      <c r="J371" s="19">
        <v>50160000</v>
      </c>
      <c r="K371" s="19">
        <v>52800000</v>
      </c>
      <c r="L371" s="19">
        <v>52800000</v>
      </c>
      <c r="M371" s="19">
        <v>50160000</v>
      </c>
      <c r="N371" s="19">
        <v>52800000</v>
      </c>
      <c r="O371" s="19">
        <v>52800000</v>
      </c>
      <c r="P371" s="19">
        <v>50160000</v>
      </c>
      <c r="Q371" s="19">
        <v>52800000</v>
      </c>
      <c r="R371" s="19">
        <v>52800000</v>
      </c>
      <c r="S371" s="19">
        <v>50160000</v>
      </c>
      <c r="T371" s="19">
        <v>52800000</v>
      </c>
      <c r="U371" s="19">
        <v>52800000</v>
      </c>
      <c r="V371" s="19">
        <v>50160000</v>
      </c>
      <c r="W371" s="19">
        <v>52800000</v>
      </c>
      <c r="X371" s="19">
        <v>52800000</v>
      </c>
      <c r="Y371" s="19">
        <v>50160000</v>
      </c>
      <c r="Z371" s="19">
        <v>52800000</v>
      </c>
      <c r="AA371" s="19">
        <v>52800000</v>
      </c>
      <c r="AB371" s="19">
        <v>50160000</v>
      </c>
      <c r="AC371">
        <v>14600000</v>
      </c>
      <c r="AD371">
        <v>31800000</v>
      </c>
      <c r="AE371">
        <v>52800000</v>
      </c>
    </row>
    <row r="372" spans="1:31" x14ac:dyDescent="0.2">
      <c r="A372" s="18">
        <v>44548</v>
      </c>
      <c r="B372" s="19">
        <v>0</v>
      </c>
      <c r="C372" s="19">
        <v>0</v>
      </c>
      <c r="D372" s="19" t="e">
        <v>#N/A</v>
      </c>
      <c r="E372" s="19">
        <v>52800000</v>
      </c>
      <c r="F372" s="19">
        <v>52800000</v>
      </c>
      <c r="G372" s="19">
        <v>50160000</v>
      </c>
      <c r="H372" s="19">
        <v>52800000</v>
      </c>
      <c r="I372" s="19">
        <v>52800000</v>
      </c>
      <c r="J372" s="19">
        <v>50160000</v>
      </c>
      <c r="K372" s="19">
        <v>52800000</v>
      </c>
      <c r="L372" s="19">
        <v>52800000</v>
      </c>
      <c r="M372" s="19">
        <v>50160000</v>
      </c>
      <c r="N372" s="19">
        <v>52800000</v>
      </c>
      <c r="O372" s="19">
        <v>52800000</v>
      </c>
      <c r="P372" s="19">
        <v>50160000</v>
      </c>
      <c r="Q372" s="19">
        <v>52800000</v>
      </c>
      <c r="R372" s="19">
        <v>52800000</v>
      </c>
      <c r="S372" s="19">
        <v>50160000</v>
      </c>
      <c r="T372" s="19">
        <v>52800000</v>
      </c>
      <c r="U372" s="19">
        <v>52800000</v>
      </c>
      <c r="V372" s="19">
        <v>50160000</v>
      </c>
      <c r="W372" s="19">
        <v>52800000</v>
      </c>
      <c r="X372" s="19">
        <v>52800000</v>
      </c>
      <c r="Y372" s="19">
        <v>50160000</v>
      </c>
      <c r="Z372" s="19">
        <v>52800000</v>
      </c>
      <c r="AA372" s="19">
        <v>52800000</v>
      </c>
      <c r="AB372" s="19">
        <v>50160000</v>
      </c>
      <c r="AC372">
        <v>14600000</v>
      </c>
      <c r="AD372">
        <v>31800000</v>
      </c>
      <c r="AE372">
        <v>52800000</v>
      </c>
    </row>
    <row r="373" spans="1:31" x14ac:dyDescent="0.2">
      <c r="A373" s="18">
        <v>44549</v>
      </c>
      <c r="B373" s="19">
        <v>0</v>
      </c>
      <c r="C373" s="19">
        <v>0</v>
      </c>
      <c r="D373" s="19" t="e">
        <v>#N/A</v>
      </c>
      <c r="E373" s="19">
        <v>52800000</v>
      </c>
      <c r="F373" s="19">
        <v>52800000</v>
      </c>
      <c r="G373" s="19">
        <v>50160000</v>
      </c>
      <c r="H373" s="19">
        <v>52800000</v>
      </c>
      <c r="I373" s="19">
        <v>52800000</v>
      </c>
      <c r="J373" s="19">
        <v>50160000</v>
      </c>
      <c r="K373" s="19">
        <v>52800000</v>
      </c>
      <c r="L373" s="19">
        <v>52800000</v>
      </c>
      <c r="M373" s="19">
        <v>50160000</v>
      </c>
      <c r="N373" s="19">
        <v>52800000</v>
      </c>
      <c r="O373" s="19">
        <v>52800000</v>
      </c>
      <c r="P373" s="19">
        <v>50160000</v>
      </c>
      <c r="Q373" s="19">
        <v>52800000</v>
      </c>
      <c r="R373" s="19">
        <v>52800000</v>
      </c>
      <c r="S373" s="19">
        <v>50160000</v>
      </c>
      <c r="T373" s="19">
        <v>52800000</v>
      </c>
      <c r="U373" s="19">
        <v>52800000</v>
      </c>
      <c r="V373" s="19">
        <v>50160000</v>
      </c>
      <c r="W373" s="19">
        <v>52800000</v>
      </c>
      <c r="X373" s="19">
        <v>52800000</v>
      </c>
      <c r="Y373" s="19">
        <v>50160000</v>
      </c>
      <c r="Z373" s="19">
        <v>52800000</v>
      </c>
      <c r="AA373" s="19">
        <v>52800000</v>
      </c>
      <c r="AB373" s="19">
        <v>50160000</v>
      </c>
      <c r="AC373">
        <v>14600000</v>
      </c>
      <c r="AD373">
        <v>31800000</v>
      </c>
      <c r="AE373">
        <v>52800000</v>
      </c>
    </row>
    <row r="374" spans="1:31" x14ac:dyDescent="0.2">
      <c r="A374" s="18">
        <v>44550</v>
      </c>
      <c r="B374" s="19">
        <v>0</v>
      </c>
      <c r="C374" s="19">
        <v>0</v>
      </c>
      <c r="D374" s="19" t="e">
        <v>#N/A</v>
      </c>
      <c r="E374" s="19">
        <v>52800000</v>
      </c>
      <c r="F374" s="19">
        <v>52800000</v>
      </c>
      <c r="G374" s="19">
        <v>50160000</v>
      </c>
      <c r="H374" s="19">
        <v>52800000</v>
      </c>
      <c r="I374" s="19">
        <v>52800000</v>
      </c>
      <c r="J374" s="19">
        <v>50160000</v>
      </c>
      <c r="K374" s="19">
        <v>52800000</v>
      </c>
      <c r="L374" s="19">
        <v>52800000</v>
      </c>
      <c r="M374" s="19">
        <v>50160000</v>
      </c>
      <c r="N374" s="19">
        <v>52800000</v>
      </c>
      <c r="O374" s="19">
        <v>52800000</v>
      </c>
      <c r="P374" s="19">
        <v>50160000</v>
      </c>
      <c r="Q374" s="19">
        <v>52800000</v>
      </c>
      <c r="R374" s="19">
        <v>52800000</v>
      </c>
      <c r="S374" s="19">
        <v>50160000</v>
      </c>
      <c r="T374" s="19">
        <v>52800000</v>
      </c>
      <c r="U374" s="19">
        <v>52800000</v>
      </c>
      <c r="V374" s="19">
        <v>50160000</v>
      </c>
      <c r="W374" s="19">
        <v>52800000</v>
      </c>
      <c r="X374" s="19">
        <v>52800000</v>
      </c>
      <c r="Y374" s="19">
        <v>50160000</v>
      </c>
      <c r="Z374" s="19">
        <v>52800000</v>
      </c>
      <c r="AA374" s="19">
        <v>52800000</v>
      </c>
      <c r="AB374" s="19">
        <v>50160000</v>
      </c>
      <c r="AC374">
        <v>14600000</v>
      </c>
      <c r="AD374">
        <v>31800000</v>
      </c>
      <c r="AE374">
        <v>52800000</v>
      </c>
    </row>
    <row r="375" spans="1:31" x14ac:dyDescent="0.2">
      <c r="A375" s="18">
        <v>44551</v>
      </c>
      <c r="B375" s="19">
        <v>0</v>
      </c>
      <c r="C375" s="19">
        <v>0</v>
      </c>
      <c r="D375" s="19" t="e">
        <v>#N/A</v>
      </c>
      <c r="E375" s="19">
        <v>52800000</v>
      </c>
      <c r="F375" s="19">
        <v>52800000</v>
      </c>
      <c r="G375" s="19">
        <v>50160000</v>
      </c>
      <c r="H375" s="19">
        <v>52800000</v>
      </c>
      <c r="I375" s="19">
        <v>52800000</v>
      </c>
      <c r="J375" s="19">
        <v>50160000</v>
      </c>
      <c r="K375" s="19">
        <v>52800000</v>
      </c>
      <c r="L375" s="19">
        <v>52800000</v>
      </c>
      <c r="M375" s="19">
        <v>50160000</v>
      </c>
      <c r="N375" s="19">
        <v>52800000</v>
      </c>
      <c r="O375" s="19">
        <v>52800000</v>
      </c>
      <c r="P375" s="19">
        <v>50160000</v>
      </c>
      <c r="Q375" s="19">
        <v>52800000</v>
      </c>
      <c r="R375" s="19">
        <v>52800000</v>
      </c>
      <c r="S375" s="19">
        <v>50160000</v>
      </c>
      <c r="T375" s="19">
        <v>52800000</v>
      </c>
      <c r="U375" s="19">
        <v>52800000</v>
      </c>
      <c r="V375" s="19">
        <v>50160000</v>
      </c>
      <c r="W375" s="19">
        <v>52800000</v>
      </c>
      <c r="X375" s="19">
        <v>52800000</v>
      </c>
      <c r="Y375" s="19">
        <v>50160000</v>
      </c>
      <c r="Z375" s="19">
        <v>52800000</v>
      </c>
      <c r="AA375" s="19">
        <v>52800000</v>
      </c>
      <c r="AB375" s="19">
        <v>50160000</v>
      </c>
      <c r="AC375">
        <v>14600000</v>
      </c>
      <c r="AD375">
        <v>31800000</v>
      </c>
      <c r="AE375">
        <v>52800000</v>
      </c>
    </row>
    <row r="376" spans="1:31" x14ac:dyDescent="0.2">
      <c r="A376" s="18">
        <v>44552</v>
      </c>
      <c r="B376" s="19">
        <v>0</v>
      </c>
      <c r="C376" s="19">
        <v>0</v>
      </c>
      <c r="D376" s="19" t="e">
        <v>#N/A</v>
      </c>
      <c r="E376" s="19">
        <v>52800000</v>
      </c>
      <c r="F376" s="19">
        <v>52800000</v>
      </c>
      <c r="G376" s="19">
        <v>50160000</v>
      </c>
      <c r="H376" s="19">
        <v>52800000</v>
      </c>
      <c r="I376" s="19">
        <v>52800000</v>
      </c>
      <c r="J376" s="19">
        <v>50160000</v>
      </c>
      <c r="K376" s="19">
        <v>52800000</v>
      </c>
      <c r="L376" s="19">
        <v>52800000</v>
      </c>
      <c r="M376" s="19">
        <v>50160000</v>
      </c>
      <c r="N376" s="19">
        <v>52800000</v>
      </c>
      <c r="O376" s="19">
        <v>52800000</v>
      </c>
      <c r="P376" s="19">
        <v>50160000</v>
      </c>
      <c r="Q376" s="19">
        <v>52800000</v>
      </c>
      <c r="R376" s="19">
        <v>52800000</v>
      </c>
      <c r="S376" s="19">
        <v>50160000</v>
      </c>
      <c r="T376" s="19">
        <v>52800000</v>
      </c>
      <c r="U376" s="19">
        <v>52800000</v>
      </c>
      <c r="V376" s="19">
        <v>50160000</v>
      </c>
      <c r="W376" s="19">
        <v>52800000</v>
      </c>
      <c r="X376" s="19">
        <v>52800000</v>
      </c>
      <c r="Y376" s="19">
        <v>50160000</v>
      </c>
      <c r="Z376" s="19">
        <v>52800000</v>
      </c>
      <c r="AA376" s="19">
        <v>52800000</v>
      </c>
      <c r="AB376" s="19">
        <v>50160000</v>
      </c>
      <c r="AC376">
        <v>14600000</v>
      </c>
      <c r="AD376">
        <v>31800000</v>
      </c>
      <c r="AE376">
        <v>52800000</v>
      </c>
    </row>
    <row r="377" spans="1:31" x14ac:dyDescent="0.2">
      <c r="A377" s="18">
        <v>44553</v>
      </c>
      <c r="B377" s="19">
        <v>0</v>
      </c>
      <c r="C377" s="19">
        <v>0</v>
      </c>
      <c r="D377" s="19" t="e">
        <v>#N/A</v>
      </c>
      <c r="E377" s="19">
        <v>52800000</v>
      </c>
      <c r="F377" s="19">
        <v>52800000</v>
      </c>
      <c r="G377" s="19">
        <v>50160000</v>
      </c>
      <c r="H377" s="19">
        <v>52800000</v>
      </c>
      <c r="I377" s="19">
        <v>52800000</v>
      </c>
      <c r="J377" s="19">
        <v>50160000</v>
      </c>
      <c r="K377" s="19">
        <v>52800000</v>
      </c>
      <c r="L377" s="19">
        <v>52800000</v>
      </c>
      <c r="M377" s="19">
        <v>50160000</v>
      </c>
      <c r="N377" s="19">
        <v>52800000</v>
      </c>
      <c r="O377" s="19">
        <v>52800000</v>
      </c>
      <c r="P377" s="19">
        <v>50160000</v>
      </c>
      <c r="Q377" s="19">
        <v>52800000</v>
      </c>
      <c r="R377" s="19">
        <v>52800000</v>
      </c>
      <c r="S377" s="19">
        <v>50160000</v>
      </c>
      <c r="T377" s="19">
        <v>52800000</v>
      </c>
      <c r="U377" s="19">
        <v>52800000</v>
      </c>
      <c r="V377" s="19">
        <v>50160000</v>
      </c>
      <c r="W377" s="19">
        <v>52800000</v>
      </c>
      <c r="X377" s="19">
        <v>52800000</v>
      </c>
      <c r="Y377" s="19">
        <v>50160000</v>
      </c>
      <c r="Z377" s="19">
        <v>52800000</v>
      </c>
      <c r="AA377" s="19">
        <v>52800000</v>
      </c>
      <c r="AB377" s="19">
        <v>50160000</v>
      </c>
      <c r="AC377">
        <v>14600000</v>
      </c>
      <c r="AD377">
        <v>31800000</v>
      </c>
      <c r="AE377">
        <v>52800000</v>
      </c>
    </row>
    <row r="378" spans="1:31" x14ac:dyDescent="0.2">
      <c r="A378" s="18">
        <v>44554</v>
      </c>
      <c r="B378" s="19">
        <v>0</v>
      </c>
      <c r="C378" s="19">
        <v>0</v>
      </c>
      <c r="D378" s="19" t="e">
        <v>#N/A</v>
      </c>
      <c r="E378" s="19">
        <v>52800000</v>
      </c>
      <c r="F378" s="19">
        <v>52800000</v>
      </c>
      <c r="G378" s="19">
        <v>50160000</v>
      </c>
      <c r="H378" s="19">
        <v>52800000</v>
      </c>
      <c r="I378" s="19">
        <v>52800000</v>
      </c>
      <c r="J378" s="19">
        <v>50160000</v>
      </c>
      <c r="K378" s="19">
        <v>52800000</v>
      </c>
      <c r="L378" s="19">
        <v>52800000</v>
      </c>
      <c r="M378" s="19">
        <v>50160000</v>
      </c>
      <c r="N378" s="19">
        <v>52800000</v>
      </c>
      <c r="O378" s="19">
        <v>52800000</v>
      </c>
      <c r="P378" s="19">
        <v>50160000</v>
      </c>
      <c r="Q378" s="19">
        <v>52800000</v>
      </c>
      <c r="R378" s="19">
        <v>52800000</v>
      </c>
      <c r="S378" s="19">
        <v>50160000</v>
      </c>
      <c r="T378" s="19">
        <v>52800000</v>
      </c>
      <c r="U378" s="19">
        <v>52800000</v>
      </c>
      <c r="V378" s="19">
        <v>50160000</v>
      </c>
      <c r="W378" s="19">
        <v>52800000</v>
      </c>
      <c r="X378" s="19">
        <v>52800000</v>
      </c>
      <c r="Y378" s="19">
        <v>50160000</v>
      </c>
      <c r="Z378" s="19">
        <v>52800000</v>
      </c>
      <c r="AA378" s="19">
        <v>52800000</v>
      </c>
      <c r="AB378" s="19">
        <v>50160000</v>
      </c>
      <c r="AC378">
        <v>14600000</v>
      </c>
      <c r="AD378">
        <v>31800000</v>
      </c>
      <c r="AE378">
        <v>52800000</v>
      </c>
    </row>
    <row r="379" spans="1:31" x14ac:dyDescent="0.2">
      <c r="A379" s="18">
        <v>44555</v>
      </c>
      <c r="B379" s="19">
        <v>0</v>
      </c>
      <c r="C379" s="19">
        <v>0</v>
      </c>
      <c r="D379" s="19" t="e">
        <v>#N/A</v>
      </c>
      <c r="E379" s="19">
        <v>52800000</v>
      </c>
      <c r="F379" s="19">
        <v>52800000</v>
      </c>
      <c r="G379" s="19">
        <v>50160000</v>
      </c>
      <c r="H379" s="19">
        <v>52800000</v>
      </c>
      <c r="I379" s="19">
        <v>52800000</v>
      </c>
      <c r="J379" s="19">
        <v>50160000</v>
      </c>
      <c r="K379" s="19">
        <v>52800000</v>
      </c>
      <c r="L379" s="19">
        <v>52800000</v>
      </c>
      <c r="M379" s="19">
        <v>50160000</v>
      </c>
      <c r="N379" s="19">
        <v>52800000</v>
      </c>
      <c r="O379" s="19">
        <v>52800000</v>
      </c>
      <c r="P379" s="19">
        <v>50160000</v>
      </c>
      <c r="Q379" s="19">
        <v>52800000</v>
      </c>
      <c r="R379" s="19">
        <v>52800000</v>
      </c>
      <c r="S379" s="19">
        <v>50160000</v>
      </c>
      <c r="T379" s="19">
        <v>52800000</v>
      </c>
      <c r="U379" s="19">
        <v>52800000</v>
      </c>
      <c r="V379" s="19">
        <v>50160000</v>
      </c>
      <c r="W379" s="19">
        <v>52800000</v>
      </c>
      <c r="X379" s="19">
        <v>52800000</v>
      </c>
      <c r="Y379" s="19">
        <v>50160000</v>
      </c>
      <c r="Z379" s="19">
        <v>52800000</v>
      </c>
      <c r="AA379" s="19">
        <v>52800000</v>
      </c>
      <c r="AB379" s="19">
        <v>50160000</v>
      </c>
      <c r="AC379">
        <v>14600000</v>
      </c>
      <c r="AD379">
        <v>31800000</v>
      </c>
      <c r="AE379">
        <v>52800000</v>
      </c>
    </row>
    <row r="380" spans="1:31" x14ac:dyDescent="0.2">
      <c r="A380" s="18">
        <v>44556</v>
      </c>
      <c r="B380" s="19">
        <v>0</v>
      </c>
      <c r="C380" s="19">
        <v>0</v>
      </c>
      <c r="D380" s="19" t="e">
        <v>#N/A</v>
      </c>
      <c r="E380" s="19">
        <v>52800000</v>
      </c>
      <c r="F380" s="19">
        <v>52800000</v>
      </c>
      <c r="G380" s="19">
        <v>50160000</v>
      </c>
      <c r="H380" s="19">
        <v>52800000</v>
      </c>
      <c r="I380" s="19">
        <v>52800000</v>
      </c>
      <c r="J380" s="19">
        <v>50160000</v>
      </c>
      <c r="K380" s="19">
        <v>52800000</v>
      </c>
      <c r="L380" s="19">
        <v>52800000</v>
      </c>
      <c r="M380" s="19">
        <v>50160000</v>
      </c>
      <c r="N380" s="19">
        <v>52800000</v>
      </c>
      <c r="O380" s="19">
        <v>52800000</v>
      </c>
      <c r="P380" s="19">
        <v>50160000</v>
      </c>
      <c r="Q380" s="19">
        <v>52800000</v>
      </c>
      <c r="R380" s="19">
        <v>52800000</v>
      </c>
      <c r="S380" s="19">
        <v>50160000</v>
      </c>
      <c r="T380" s="19">
        <v>52800000</v>
      </c>
      <c r="U380" s="19">
        <v>52800000</v>
      </c>
      <c r="V380" s="19">
        <v>50160000</v>
      </c>
      <c r="W380" s="19">
        <v>52800000</v>
      </c>
      <c r="X380" s="19">
        <v>52800000</v>
      </c>
      <c r="Y380" s="19">
        <v>50160000</v>
      </c>
      <c r="Z380" s="19">
        <v>52800000</v>
      </c>
      <c r="AA380" s="19">
        <v>52800000</v>
      </c>
      <c r="AB380" s="19">
        <v>50160000</v>
      </c>
      <c r="AC380">
        <v>14600000</v>
      </c>
      <c r="AD380">
        <v>31800000</v>
      </c>
      <c r="AE380">
        <v>52800000</v>
      </c>
    </row>
    <row r="381" spans="1:31" x14ac:dyDescent="0.2">
      <c r="A381" s="18">
        <v>44557</v>
      </c>
      <c r="B381" s="19">
        <v>0</v>
      </c>
      <c r="C381" s="19">
        <v>0</v>
      </c>
      <c r="D381" s="19" t="e">
        <v>#N/A</v>
      </c>
      <c r="E381" s="19">
        <v>52800000</v>
      </c>
      <c r="F381" s="19">
        <v>52800000</v>
      </c>
      <c r="G381" s="19">
        <v>50160000</v>
      </c>
      <c r="H381" s="19">
        <v>52800000</v>
      </c>
      <c r="I381" s="19">
        <v>52800000</v>
      </c>
      <c r="J381" s="19">
        <v>50160000</v>
      </c>
      <c r="K381" s="19">
        <v>52800000</v>
      </c>
      <c r="L381" s="19">
        <v>52800000</v>
      </c>
      <c r="M381" s="19">
        <v>50160000</v>
      </c>
      <c r="N381" s="19">
        <v>52800000</v>
      </c>
      <c r="O381" s="19">
        <v>52800000</v>
      </c>
      <c r="P381" s="19">
        <v>50160000</v>
      </c>
      <c r="Q381" s="19">
        <v>52800000</v>
      </c>
      <c r="R381" s="19">
        <v>52800000</v>
      </c>
      <c r="S381" s="19">
        <v>50160000</v>
      </c>
      <c r="T381" s="19">
        <v>52800000</v>
      </c>
      <c r="U381" s="19">
        <v>52800000</v>
      </c>
      <c r="V381" s="19">
        <v>50160000</v>
      </c>
      <c r="W381" s="19">
        <v>52800000</v>
      </c>
      <c r="X381" s="19">
        <v>52800000</v>
      </c>
      <c r="Y381" s="19">
        <v>50160000</v>
      </c>
      <c r="Z381" s="19">
        <v>52800000</v>
      </c>
      <c r="AA381" s="19">
        <v>52800000</v>
      </c>
      <c r="AB381" s="19">
        <v>50160000</v>
      </c>
      <c r="AC381">
        <v>14600000</v>
      </c>
      <c r="AD381">
        <v>31800000</v>
      </c>
      <c r="AE381">
        <v>52800000</v>
      </c>
    </row>
    <row r="382" spans="1:31" x14ac:dyDescent="0.2">
      <c r="A382" s="18">
        <v>44558</v>
      </c>
      <c r="B382" s="19">
        <v>0</v>
      </c>
      <c r="C382" s="19">
        <v>0</v>
      </c>
      <c r="D382" s="19" t="e">
        <v>#N/A</v>
      </c>
      <c r="E382" s="19">
        <v>52800000</v>
      </c>
      <c r="F382" s="19">
        <v>52800000</v>
      </c>
      <c r="G382" s="19">
        <v>50160000</v>
      </c>
      <c r="H382" s="19">
        <v>52800000</v>
      </c>
      <c r="I382" s="19">
        <v>52800000</v>
      </c>
      <c r="J382" s="19">
        <v>50160000</v>
      </c>
      <c r="K382" s="19">
        <v>52800000</v>
      </c>
      <c r="L382" s="19">
        <v>52800000</v>
      </c>
      <c r="M382" s="19">
        <v>50160000</v>
      </c>
      <c r="N382" s="19">
        <v>52800000</v>
      </c>
      <c r="O382" s="19">
        <v>52800000</v>
      </c>
      <c r="P382" s="19">
        <v>50160000</v>
      </c>
      <c r="Q382" s="19">
        <v>52800000</v>
      </c>
      <c r="R382" s="19">
        <v>52800000</v>
      </c>
      <c r="S382" s="19">
        <v>50160000</v>
      </c>
      <c r="T382" s="19">
        <v>52800000</v>
      </c>
      <c r="U382" s="19">
        <v>52800000</v>
      </c>
      <c r="V382" s="19">
        <v>50160000</v>
      </c>
      <c r="W382" s="19">
        <v>52800000</v>
      </c>
      <c r="X382" s="19">
        <v>52800000</v>
      </c>
      <c r="Y382" s="19">
        <v>50160000</v>
      </c>
      <c r="Z382" s="19">
        <v>52800000</v>
      </c>
      <c r="AA382" s="19">
        <v>52800000</v>
      </c>
      <c r="AB382" s="19">
        <v>50160000</v>
      </c>
      <c r="AC382">
        <v>14600000</v>
      </c>
      <c r="AD382">
        <v>31800000</v>
      </c>
      <c r="AE382">
        <v>52800000</v>
      </c>
    </row>
    <row r="383" spans="1:31" x14ac:dyDescent="0.2">
      <c r="A383" s="18">
        <v>44559</v>
      </c>
      <c r="B383" s="19">
        <v>0</v>
      </c>
      <c r="C383" s="19">
        <v>0</v>
      </c>
      <c r="D383" s="19" t="e">
        <v>#N/A</v>
      </c>
      <c r="E383" s="19">
        <v>52800000</v>
      </c>
      <c r="F383" s="19">
        <v>52800000</v>
      </c>
      <c r="G383" s="19">
        <v>50160000</v>
      </c>
      <c r="H383" s="19">
        <v>52800000</v>
      </c>
      <c r="I383" s="19">
        <v>52800000</v>
      </c>
      <c r="J383" s="19">
        <v>50160000</v>
      </c>
      <c r="K383" s="19">
        <v>52800000</v>
      </c>
      <c r="L383" s="19">
        <v>52800000</v>
      </c>
      <c r="M383" s="19">
        <v>50160000</v>
      </c>
      <c r="N383" s="19">
        <v>52800000</v>
      </c>
      <c r="O383" s="19">
        <v>52800000</v>
      </c>
      <c r="P383" s="19">
        <v>50160000</v>
      </c>
      <c r="Q383" s="19">
        <v>52800000</v>
      </c>
      <c r="R383" s="19">
        <v>52800000</v>
      </c>
      <c r="S383" s="19">
        <v>50160000</v>
      </c>
      <c r="T383" s="19">
        <v>52800000</v>
      </c>
      <c r="U383" s="19">
        <v>52800000</v>
      </c>
      <c r="V383" s="19">
        <v>50160000</v>
      </c>
      <c r="W383" s="19">
        <v>52800000</v>
      </c>
      <c r="X383" s="19">
        <v>52800000</v>
      </c>
      <c r="Y383" s="19">
        <v>50160000</v>
      </c>
      <c r="Z383" s="19">
        <v>52800000</v>
      </c>
      <c r="AA383" s="19">
        <v>52800000</v>
      </c>
      <c r="AB383" s="19">
        <v>50160000</v>
      </c>
      <c r="AC383">
        <v>14600000</v>
      </c>
      <c r="AD383">
        <v>31800000</v>
      </c>
      <c r="AE383">
        <v>52800000</v>
      </c>
    </row>
    <row r="384" spans="1:31" x14ac:dyDescent="0.2">
      <c r="A384" s="18">
        <v>44560</v>
      </c>
      <c r="B384" s="19">
        <v>0</v>
      </c>
      <c r="C384" s="19">
        <v>0</v>
      </c>
      <c r="D384" s="19" t="e">
        <v>#N/A</v>
      </c>
      <c r="E384" s="19">
        <v>52800000</v>
      </c>
      <c r="F384" s="19">
        <v>52800000</v>
      </c>
      <c r="G384" s="19">
        <v>50160000</v>
      </c>
      <c r="H384" s="19">
        <v>52800000</v>
      </c>
      <c r="I384" s="19">
        <v>52800000</v>
      </c>
      <c r="J384" s="19">
        <v>50160000</v>
      </c>
      <c r="K384" s="19">
        <v>52800000</v>
      </c>
      <c r="L384" s="19">
        <v>52800000</v>
      </c>
      <c r="M384" s="19">
        <v>50160000</v>
      </c>
      <c r="N384" s="19">
        <v>52800000</v>
      </c>
      <c r="O384" s="19">
        <v>52800000</v>
      </c>
      <c r="P384" s="19">
        <v>50160000</v>
      </c>
      <c r="Q384" s="19">
        <v>52800000</v>
      </c>
      <c r="R384" s="19">
        <v>52800000</v>
      </c>
      <c r="S384" s="19">
        <v>50160000</v>
      </c>
      <c r="T384" s="19">
        <v>52800000</v>
      </c>
      <c r="U384" s="19">
        <v>52800000</v>
      </c>
      <c r="V384" s="19">
        <v>50160000</v>
      </c>
      <c r="W384" s="19">
        <v>52800000</v>
      </c>
      <c r="X384" s="19">
        <v>52800000</v>
      </c>
      <c r="Y384" s="19">
        <v>50160000</v>
      </c>
      <c r="Z384" s="19">
        <v>52800000</v>
      </c>
      <c r="AA384" s="19">
        <v>52800000</v>
      </c>
      <c r="AB384" s="19">
        <v>50160000</v>
      </c>
      <c r="AC384">
        <v>14600000</v>
      </c>
      <c r="AD384">
        <v>31800000</v>
      </c>
      <c r="AE384">
        <v>52800000</v>
      </c>
    </row>
    <row r="385" spans="1:31" x14ac:dyDescent="0.2">
      <c r="A385" s="18">
        <v>44561</v>
      </c>
      <c r="B385" s="19">
        <v>0</v>
      </c>
      <c r="C385" s="19">
        <v>0</v>
      </c>
      <c r="D385" s="19" t="e">
        <v>#N/A</v>
      </c>
      <c r="E385" s="19">
        <v>52800000</v>
      </c>
      <c r="F385" s="19">
        <v>52800000</v>
      </c>
      <c r="G385" s="19">
        <v>50160000</v>
      </c>
      <c r="H385" s="19">
        <v>52800000</v>
      </c>
      <c r="I385" s="19">
        <v>52800000</v>
      </c>
      <c r="J385" s="19">
        <v>50160000</v>
      </c>
      <c r="K385" s="19">
        <v>52800000</v>
      </c>
      <c r="L385" s="19">
        <v>52800000</v>
      </c>
      <c r="M385" s="19">
        <v>50160000</v>
      </c>
      <c r="N385" s="19">
        <v>52800000</v>
      </c>
      <c r="O385" s="19">
        <v>52800000</v>
      </c>
      <c r="P385" s="19">
        <v>50160000</v>
      </c>
      <c r="Q385" s="19">
        <v>52800000</v>
      </c>
      <c r="R385" s="19">
        <v>52800000</v>
      </c>
      <c r="S385" s="19">
        <v>50160000</v>
      </c>
      <c r="T385" s="19">
        <v>52800000</v>
      </c>
      <c r="U385" s="19">
        <v>52800000</v>
      </c>
      <c r="V385" s="19">
        <v>50160000</v>
      </c>
      <c r="W385" s="19">
        <v>52800000</v>
      </c>
      <c r="X385" s="19">
        <v>52800000</v>
      </c>
      <c r="Y385" s="19">
        <v>50160000</v>
      </c>
      <c r="Z385" s="19">
        <v>52800000</v>
      </c>
      <c r="AA385" s="19">
        <v>52800000</v>
      </c>
      <c r="AB385" s="19">
        <v>50160000</v>
      </c>
      <c r="AC385">
        <v>14600000</v>
      </c>
      <c r="AD385">
        <v>31800000</v>
      </c>
      <c r="AE385">
        <v>52800000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28</vt:i4>
      </vt:variant>
    </vt:vector>
  </HeadingPairs>
  <TitlesOfParts>
    <vt:vector size="39" baseType="lpstr">
      <vt:lpstr>Sheet1</vt:lpstr>
      <vt:lpstr>Graph</vt:lpstr>
      <vt:lpstr>450</vt:lpstr>
      <vt:lpstr>500</vt:lpstr>
      <vt:lpstr>550</vt:lpstr>
      <vt:lpstr>600</vt:lpstr>
      <vt:lpstr>650</vt:lpstr>
      <vt:lpstr>700</vt:lpstr>
      <vt:lpstr>750</vt:lpstr>
      <vt:lpstr>800</vt:lpstr>
      <vt:lpstr>CSV EXPORT</vt:lpstr>
      <vt:lpstr>bothdoses450</vt:lpstr>
      <vt:lpstr>bothdoses500</vt:lpstr>
      <vt:lpstr>bothdoses550</vt:lpstr>
      <vt:lpstr>bothdoses600</vt:lpstr>
      <vt:lpstr>bothdoses650</vt:lpstr>
      <vt:lpstr>bothdoses700</vt:lpstr>
      <vt:lpstr>bothdoses750</vt:lpstr>
      <vt:lpstr>bothdoses800</vt:lpstr>
      <vt:lpstr>bothdosesdata</vt:lpstr>
      <vt:lpstr>dates2</vt:lpstr>
      <vt:lpstr>dates450</vt:lpstr>
      <vt:lpstr>dates500</vt:lpstr>
      <vt:lpstr>dates550</vt:lpstr>
      <vt:lpstr>dates600</vt:lpstr>
      <vt:lpstr>dates650</vt:lpstr>
      <vt:lpstr>dates700</vt:lpstr>
      <vt:lpstr>dates750</vt:lpstr>
      <vt:lpstr>dates800</vt:lpstr>
      <vt:lpstr>firstdoses450</vt:lpstr>
      <vt:lpstr>firstdoses500</vt:lpstr>
      <vt:lpstr>firstdoses550</vt:lpstr>
      <vt:lpstr>firstdoses600</vt:lpstr>
      <vt:lpstr>firstdoses650</vt:lpstr>
      <vt:lpstr>firstdoses700</vt:lpstr>
      <vt:lpstr>firstdoses750</vt:lpstr>
      <vt:lpstr>firstdoses800</vt:lpstr>
      <vt:lpstr>firstdosesdata</vt:lpstr>
      <vt:lpstr>seconddosesdata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2021-02-14T19:16:13Z</dcterms:created>
  <dcterms:modified xsi:type="dcterms:W3CDTF">2021-02-16T16:09:36Z</dcterms:modified>
</cp:coreProperties>
</file>